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6"/>
  </bookViews>
  <sheets>
    <sheet name="dane" sheetId="1" r:id="rId1"/>
    <sheet name="1" sheetId="2" r:id="rId2"/>
    <sheet name="2" sheetId="3" r:id="rId3"/>
    <sheet name="3" sheetId="4" r:id="rId4"/>
    <sheet name="3-2" sheetId="6" r:id="rId5"/>
    <sheet name="Arkusz7" sheetId="8" r:id="rId6"/>
    <sheet name="3-3" sheetId="9" r:id="rId7"/>
    <sheet name="5" sheetId="10" r:id="rId8"/>
  </sheets>
  <definedNames>
    <definedName name="loty_mod" localSheetId="1">'1'!$A$2:$J$158</definedName>
    <definedName name="loty_mod" localSheetId="2">'2'!$A$2:$J$158</definedName>
    <definedName name="loty_mod" localSheetId="3">'3'!$A$2:$J$158</definedName>
    <definedName name="loty_mod" localSheetId="4">'3-2'!$A$2:$K$158</definedName>
    <definedName name="loty_mod" localSheetId="7">'5'!$A$2:$J$158</definedName>
    <definedName name="loty_mod" localSheetId="0">dane!$A$2:$J$158</definedName>
  </definedNames>
  <calcPr calcId="162913"/>
  <pivotCaches>
    <pivotCache cacheId="9" r:id="rId9"/>
    <pivotCache cacheId="2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0" l="1"/>
  <c r="M34" i="10"/>
  <c r="R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J2" i="10"/>
  <c r="I2" i="10"/>
  <c r="H2" i="10"/>
  <c r="L80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" i="6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2" i="6"/>
  <c r="E2" i="9"/>
  <c r="D2" i="9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2" i="6"/>
  <c r="M2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I1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3" i="3"/>
  <c r="H2" i="3"/>
  <c r="P3" i="2"/>
  <c r="O1" i="2"/>
  <c r="M15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I15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2" i="2"/>
</calcChain>
</file>

<file path=xl/connections.xml><?xml version="1.0" encoding="utf-8"?>
<connections xmlns="http://schemas.openxmlformats.org/spreadsheetml/2006/main">
  <connection id="1" name="loty-mod" type="6" refreshedVersion="6" background="1" saveData="1">
    <textPr codePage="852" sourceFile="C:\Users\Admin\Desktop\03310604595\5\loty-mod.txt" decimal="," thousands=" ">
      <textFields count="10">
        <textField/>
        <textField type="DMY"/>
        <textField/>
        <textField type="DMY"/>
        <textField/>
        <textField/>
        <textField/>
        <textField/>
        <textField/>
        <textField/>
      </textFields>
    </textPr>
  </connection>
  <connection id="2" name="loty-mod1" type="6" refreshedVersion="6" background="1" saveData="1">
    <textPr codePage="852" sourceFile="C:\Users\Admin\Desktop\03310604595\5\loty-mod.txt" decimal="," thousands=" ">
      <textFields count="10">
        <textField/>
        <textField type="DMY"/>
        <textField/>
        <textField type="DMY"/>
        <textField/>
        <textField/>
        <textField/>
        <textField/>
        <textField/>
        <textField/>
      </textFields>
    </textPr>
  </connection>
  <connection id="3" name="loty-mod2" type="6" refreshedVersion="6" background="1" saveData="1">
    <textPr codePage="852" sourceFile="C:\Users\Admin\Desktop\03310604595\5\loty-mod.txt" decimal="," thousands=" ">
      <textFields count="10">
        <textField/>
        <textField type="DMY"/>
        <textField/>
        <textField type="DMY"/>
        <textField/>
        <textField/>
        <textField/>
        <textField/>
        <textField/>
        <textField/>
      </textFields>
    </textPr>
  </connection>
  <connection id="4" name="loty-mod3" type="6" refreshedVersion="6" background="1" saveData="1">
    <textPr codePage="852" sourceFile="C:\Users\Admin\Desktop\03310604595\5\loty-mod.txt" decimal="," thousands=" ">
      <textFields count="10">
        <textField/>
        <textField type="DMY"/>
        <textField/>
        <textField type="DMY"/>
        <textField/>
        <textField/>
        <textField/>
        <textField/>
        <textField/>
        <textField/>
      </textFields>
    </textPr>
  </connection>
  <connection id="5" name="loty-mod31" type="6" refreshedVersion="6" background="1" saveData="1">
    <textPr codePage="852" sourceFile="C:\Users\Admin\Desktop\03310604595\5\loty-mod.txt" decimal="," thousands=" ">
      <textFields count="10">
        <textField/>
        <textField type="DMY"/>
        <textField/>
        <textField type="DMY"/>
        <textField/>
        <textField/>
        <textField/>
        <textField/>
        <textField/>
        <textField/>
      </textFields>
    </textPr>
  </connection>
  <connection id="6" name="loty-mod4" type="6" refreshedVersion="6" background="1" saveData="1">
    <textPr codePage="852" sourceFile="C:\Users\Admin\Desktop\03310604595\5\loty-mod.txt" decimal="," thousands=" ">
      <textFields count="10">
        <textField/>
        <textField type="DMY"/>
        <textField/>
        <textField type="DM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<sst xmlns="http://schemas.openxmlformats.org/spreadsheetml/2006/main" count="70" uniqueCount="29">
  <si>
    <t>lp</t>
  </si>
  <si>
    <t>data wylotu</t>
  </si>
  <si>
    <t>data_wylotu</t>
  </si>
  <si>
    <t>godzina_wylotu</t>
  </si>
  <si>
    <t>data przylotu</t>
  </si>
  <si>
    <t>data_przylotu</t>
  </si>
  <si>
    <t>godzina_przylotu</t>
  </si>
  <si>
    <t>Cargo_zaladunek</t>
  </si>
  <si>
    <t>Cargo_wyladunek</t>
  </si>
  <si>
    <t>czas lotu</t>
  </si>
  <si>
    <t>różnica dni</t>
  </si>
  <si>
    <t>różnica czasu</t>
  </si>
  <si>
    <t>MAX</t>
  </si>
  <si>
    <t>Etykiety wierszy</t>
  </si>
  <si>
    <t>Suma końcowa</t>
  </si>
  <si>
    <t>czas w powietrzu danego dnia</t>
  </si>
  <si>
    <t>czas lotu danego dnia</t>
  </si>
  <si>
    <t>ilosc_minut_lotu_dnia</t>
  </si>
  <si>
    <t>Suma z ilosc_minut_lotu_dnia</t>
  </si>
  <si>
    <t>max:</t>
  </si>
  <si>
    <t>min:</t>
  </si>
  <si>
    <t>dzień</t>
  </si>
  <si>
    <t>suma załadunek i wyładunek</t>
  </si>
  <si>
    <t>koszt załadunek i wyładunek</t>
  </si>
  <si>
    <t>zysk załadunek</t>
  </si>
  <si>
    <t>różnica</t>
  </si>
  <si>
    <t>Suma z różnica</t>
  </si>
  <si>
    <t>max</t>
  </si>
  <si>
    <t>licz jeżeli 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</si>
</sst>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0" fillId="0" borderId="2" xfId="0" applyFill="1" applyBorder="1"/>
    <xf numFmtId="0" fontId="1" fillId="0" borderId="1" xfId="0" applyFont="1" applyBorder="1"/>
    <xf numFmtId="14" fontId="1" fillId="0" borderId="1" xfId="0" applyNumberFormat="1" applyFont="1" applyBorder="1"/>
    <xf numFmtId="165" fontId="1" fillId="0" borderId="1" xfId="0" applyNumberFormat="1" applyFont="1" applyBorder="1"/>
    <xf numFmtId="0" fontId="1" fillId="0" borderId="0" xfId="0" applyFont="1"/>
    <xf numFmtId="165" fontId="1" fillId="0" borderId="0" xfId="0" applyNumberFormat="1" applyFont="1"/>
    <xf numFmtId="0" fontId="1" fillId="2" borderId="1" xfId="0" applyFont="1" applyFill="1" applyBorder="1"/>
    <xf numFmtId="14" fontId="1" fillId="2" borderId="1" xfId="0" applyNumberFormat="1" applyFont="1" applyFill="1" applyBorder="1"/>
    <xf numFmtId="165" fontId="1" fillId="2" borderId="1" xfId="0" applyNumberFormat="1" applyFont="1" applyFill="1" applyBorder="1"/>
    <xf numFmtId="0" fontId="1" fillId="2" borderId="0" xfId="0" applyFont="1" applyFill="1"/>
    <xf numFmtId="165" fontId="1" fillId="2" borderId="0" xfId="0" applyNumberFormat="1" applyFont="1" applyFill="1"/>
    <xf numFmtId="22" fontId="0" fillId="0" borderId="0" xfId="0" applyNumberFormat="1"/>
    <xf numFmtId="22" fontId="1" fillId="0" borderId="0" xfId="0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/>
    <xf numFmtId="14" fontId="1" fillId="2" borderId="0" xfId="0" applyNumberFormat="1" applyFont="1" applyFill="1"/>
    <xf numFmtId="2" fontId="1" fillId="2" borderId="0" xfId="0" applyNumberFormat="1" applyFont="1" applyFill="1"/>
    <xf numFmtId="0" fontId="2" fillId="2" borderId="0" xfId="0" applyFont="1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minut lotu danego</a:t>
            </a:r>
            <a:r>
              <a:rPr lang="pl-PL" baseline="0"/>
              <a:t> dnia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'3-3'!$B$1</c:f>
              <c:strCache>
                <c:ptCount val="1"/>
                <c:pt idx="0">
                  <c:v>Suma z ilosc_minut_lotu_dnia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'3-3'!$A$2:$A$31</c:f>
              <c:numCache>
                <c:formatCode>m/d/yyyy</c:formatCode>
                <c:ptCount val="30"/>
                <c:pt idx="0">
                  <c:v>44440</c:v>
                </c:pt>
                <c:pt idx="1">
                  <c:v>44441</c:v>
                </c:pt>
                <c:pt idx="2">
                  <c:v>44442</c:v>
                </c:pt>
                <c:pt idx="3">
                  <c:v>44443</c:v>
                </c:pt>
                <c:pt idx="4">
                  <c:v>44444</c:v>
                </c:pt>
                <c:pt idx="5">
                  <c:v>44445</c:v>
                </c:pt>
                <c:pt idx="6">
                  <c:v>44446</c:v>
                </c:pt>
                <c:pt idx="7">
                  <c:v>44447</c:v>
                </c:pt>
                <c:pt idx="8">
                  <c:v>44448</c:v>
                </c:pt>
                <c:pt idx="9">
                  <c:v>44449</c:v>
                </c:pt>
                <c:pt idx="10">
                  <c:v>44450</c:v>
                </c:pt>
                <c:pt idx="11">
                  <c:v>44451</c:v>
                </c:pt>
                <c:pt idx="12">
                  <c:v>44452</c:v>
                </c:pt>
                <c:pt idx="13">
                  <c:v>44453</c:v>
                </c:pt>
                <c:pt idx="14">
                  <c:v>44454</c:v>
                </c:pt>
                <c:pt idx="15">
                  <c:v>44455</c:v>
                </c:pt>
                <c:pt idx="16">
                  <c:v>44456</c:v>
                </c:pt>
                <c:pt idx="17">
                  <c:v>44457</c:v>
                </c:pt>
                <c:pt idx="18">
                  <c:v>44458</c:v>
                </c:pt>
                <c:pt idx="19">
                  <c:v>44459</c:v>
                </c:pt>
                <c:pt idx="20">
                  <c:v>44460</c:v>
                </c:pt>
                <c:pt idx="21">
                  <c:v>44461</c:v>
                </c:pt>
                <c:pt idx="22">
                  <c:v>44462</c:v>
                </c:pt>
                <c:pt idx="23">
                  <c:v>44463</c:v>
                </c:pt>
                <c:pt idx="24">
                  <c:v>44464</c:v>
                </c:pt>
                <c:pt idx="25">
                  <c:v>44465</c:v>
                </c:pt>
                <c:pt idx="26">
                  <c:v>44466</c:v>
                </c:pt>
                <c:pt idx="27">
                  <c:v>44467</c:v>
                </c:pt>
                <c:pt idx="28">
                  <c:v>44468</c:v>
                </c:pt>
                <c:pt idx="29">
                  <c:v>44469</c:v>
                </c:pt>
              </c:numCache>
            </c:numRef>
          </c:cat>
          <c:val>
            <c:numRef>
              <c:f>'3-3'!$B$2:$B$31</c:f>
              <c:numCache>
                <c:formatCode>General</c:formatCode>
                <c:ptCount val="30"/>
                <c:pt idx="0">
                  <c:v>586.77</c:v>
                </c:pt>
                <c:pt idx="1">
                  <c:v>650.96999999999991</c:v>
                </c:pt>
                <c:pt idx="2">
                  <c:v>836.69</c:v>
                </c:pt>
                <c:pt idx="3">
                  <c:v>685.83999999999992</c:v>
                </c:pt>
                <c:pt idx="4">
                  <c:v>2104.17</c:v>
                </c:pt>
                <c:pt idx="5">
                  <c:v>584.5</c:v>
                </c:pt>
                <c:pt idx="6">
                  <c:v>566.97</c:v>
                </c:pt>
                <c:pt idx="7">
                  <c:v>720.45</c:v>
                </c:pt>
                <c:pt idx="8">
                  <c:v>452.26</c:v>
                </c:pt>
                <c:pt idx="9">
                  <c:v>2103.9499999999998</c:v>
                </c:pt>
                <c:pt idx="10">
                  <c:v>499.09000000000003</c:v>
                </c:pt>
                <c:pt idx="11">
                  <c:v>407.41999999999996</c:v>
                </c:pt>
                <c:pt idx="12">
                  <c:v>671.70999999999992</c:v>
                </c:pt>
                <c:pt idx="13">
                  <c:v>545.04999999999995</c:v>
                </c:pt>
                <c:pt idx="14">
                  <c:v>606.54</c:v>
                </c:pt>
                <c:pt idx="15">
                  <c:v>562.55999999999995</c:v>
                </c:pt>
                <c:pt idx="16">
                  <c:v>385.64</c:v>
                </c:pt>
                <c:pt idx="17">
                  <c:v>358.83</c:v>
                </c:pt>
                <c:pt idx="18">
                  <c:v>1798.98</c:v>
                </c:pt>
                <c:pt idx="19">
                  <c:v>1985.08</c:v>
                </c:pt>
                <c:pt idx="20">
                  <c:v>577.78</c:v>
                </c:pt>
                <c:pt idx="21">
                  <c:v>1874.8799999999999</c:v>
                </c:pt>
                <c:pt idx="22">
                  <c:v>615.71</c:v>
                </c:pt>
                <c:pt idx="23">
                  <c:v>550.78</c:v>
                </c:pt>
                <c:pt idx="24">
                  <c:v>357.25</c:v>
                </c:pt>
                <c:pt idx="25">
                  <c:v>460.8</c:v>
                </c:pt>
                <c:pt idx="26">
                  <c:v>411.91999999999996</c:v>
                </c:pt>
                <c:pt idx="27">
                  <c:v>417.64</c:v>
                </c:pt>
                <c:pt idx="28">
                  <c:v>1960.75</c:v>
                </c:pt>
                <c:pt idx="29">
                  <c:v>281.19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A-4225-A036-663C8E34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379808"/>
        <c:axId val="1307384384"/>
      </c:lineChart>
      <c:dateAx>
        <c:axId val="130737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 lotu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7384384"/>
        <c:crosses val="autoZero"/>
        <c:auto val="1"/>
        <c:lblOffset val="100"/>
        <c:baseTimeUnit val="days"/>
      </c:dateAx>
      <c:valAx>
        <c:axId val="13073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minut lotu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73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4</xdr:row>
      <xdr:rowOff>47624</xdr:rowOff>
    </xdr:from>
    <xdr:to>
      <xdr:col>15</xdr:col>
      <xdr:colOff>323850</xdr:colOff>
      <xdr:row>27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522.61593576389" createdVersion="6" refreshedVersion="6" minRefreshableVersion="3" recordCount="157">
  <cacheSource type="worksheet">
    <worksheetSource ref="A1:J158" sheet="3-2"/>
  </cacheSource>
  <cacheFields count="10">
    <cacheField name="lp" numFmtId="0">
      <sharedItems containsSemiMixedTypes="0" containsString="0" containsNumber="1" containsInteger="1" minValue="1" maxValue="157"/>
    </cacheField>
    <cacheField name="data_w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_wylotu" numFmtId="165">
      <sharedItems containsSemiMixedTypes="0" containsNonDate="0" containsDate="1" containsString="0" minDate="1899-12-30T01:01:00" maxDate="1899-12-30T23:36:08"/>
    </cacheField>
    <cacheField name="data_przylotu" numFmtId="14">
      <sharedItems containsSemiMixedTypes="0" containsNonDate="0" containsDate="1" containsString="0" minDate="2021-09-01T00:00:00" maxDate="2021-10-01T00:00:00"/>
    </cacheField>
    <cacheField name="godzina_przylotu" numFmtId="165">
      <sharedItems containsSemiMixedTypes="0" containsNonDate="0" containsDate="1" containsString="0" minDate="1899-12-30T00:19:26" maxDate="1899-12-30T23:11:16"/>
    </cacheField>
    <cacheField name="Cargo_zaladunek" numFmtId="0">
      <sharedItems containsSemiMixedTypes="0" containsString="0" containsNumber="1" containsInteger="1" minValue="0" maxValue="24"/>
    </cacheField>
    <cacheField name="Cargo_wyladunek" numFmtId="0">
      <sharedItems containsSemiMixedTypes="0" containsString="0" containsNumber="1" containsInteger="1" minValue="0" maxValue="39"/>
    </cacheField>
    <cacheField name="czas lotu" numFmtId="165">
      <sharedItems containsSemiMixedTypes="0" containsNonDate="0" containsDate="1" containsString="0" minDate="1899-12-30T00:28:39" maxDate="1899-12-31T03:53:14"/>
    </cacheField>
    <cacheField name="czas lotu danego dnia" numFmtId="165">
      <sharedItems containsSemiMixedTypes="0" containsNonDate="0" containsDate="1" containsString="0" minDate="1899-12-30T00:28:39" maxDate="1899-12-31T03:00:00"/>
    </cacheField>
    <cacheField name="ilosc_minut_lotu_dnia" numFmtId="2">
      <sharedItems containsSemiMixedTypes="0" containsString="0" containsNumber="1" minValue="28.65" maxValue="1620" count="157">
        <n v="74.599999999999994"/>
        <n v="194.45"/>
        <n v="100.92"/>
        <n v="216.8"/>
        <n v="138.16999999999999"/>
        <n v="111.23"/>
        <n v="131.53"/>
        <n v="139.02000000000001"/>
        <n v="131.02000000000001"/>
        <n v="259.64999999999998"/>
        <n v="120.32"/>
        <n v="195.07"/>
        <n v="91.22"/>
        <n v="170.43"/>
        <n v="118.43"/>
        <n v="73.22"/>
        <n v="90.28"/>
        <n v="75.83"/>
        <n v="102.9"/>
        <n v="225.18"/>
        <n v="105.85"/>
        <n v="117.18"/>
        <n v="121.22"/>
        <n v="60.15"/>
        <n v="79.77"/>
        <n v="1620"/>
        <n v="115.83"/>
        <n v="204.72"/>
        <n v="96"/>
        <n v="67.930000000000007"/>
        <n v="100.02"/>
        <n v="109.92"/>
        <n v="82.13"/>
        <n v="108.47"/>
        <n v="123.87"/>
        <n v="142.58000000000001"/>
        <n v="180.82"/>
        <n v="103.8"/>
        <n v="153.88"/>
        <n v="134.72"/>
        <n v="55.63"/>
        <n v="91.6"/>
        <n v="94.5"/>
        <n v="59.78"/>
        <n v="122.4"/>
        <n v="124.25"/>
        <n v="51.33"/>
        <n v="134.69999999999999"/>
        <n v="89.97"/>
        <n v="134.87"/>
        <n v="78.3"/>
        <n v="47.18"/>
        <n v="1618.93"/>
        <n v="175.82"/>
        <n v="64.87"/>
        <n v="49.87"/>
        <n v="78.55"/>
        <n v="129.97999999999999"/>
        <n v="95.1"/>
        <n v="122.05"/>
        <n v="105.4"/>
        <n v="84.87"/>
        <n v="239.48"/>
        <n v="101.35"/>
        <n v="100.5"/>
        <n v="115.25"/>
        <n v="115.13"/>
        <n v="119.03"/>
        <n v="109.02"/>
        <n v="116.92"/>
        <n v="93.75"/>
        <n v="39.15"/>
        <n v="67.180000000000007"/>
        <n v="188.1"/>
        <n v="79.95"/>
        <n v="154.87"/>
        <n v="49.65"/>
        <n v="75.849999999999994"/>
        <n v="58.12"/>
        <n v="168.72"/>
        <n v="111.63"/>
        <n v="56.65"/>
        <n v="50.17"/>
        <n v="70.819999999999993"/>
        <n v="104.57"/>
        <n v="64.7"/>
        <n v="30.05"/>
        <n v="99.9"/>
        <n v="97.97"/>
        <n v="93.02"/>
        <n v="79"/>
        <n v="45.92"/>
        <n v="122.98"/>
        <n v="29.98"/>
        <n v="80.95"/>
        <n v="100.12"/>
        <n v="65.77"/>
        <n v="78.650000000000006"/>
        <n v="50.42"/>
        <n v="1504.02"/>
        <n v="92.78"/>
        <n v="78.98"/>
        <n v="63.98"/>
        <n v="61.03"/>
        <n v="28.65"/>
        <n v="50.4"/>
        <n v="135.28"/>
        <n v="1473.98"/>
        <n v="64.349999999999994"/>
        <n v="221.9"/>
        <n v="68.099999999999994"/>
        <n v="72.53"/>
        <n v="150.9"/>
        <n v="67.2"/>
        <n v="107"/>
        <n v="37.92"/>
        <n v="78.02"/>
        <n v="120.87"/>
        <n v="1463.87"/>
        <n v="134.52000000000001"/>
        <n v="109.75"/>
        <n v="61.3"/>
        <n v="165.82"/>
        <n v="144.32"/>
        <n v="181.25"/>
        <n v="194.18"/>
        <n v="82.67"/>
        <n v="92.68"/>
        <n v="82.27"/>
        <n v="109.72"/>
        <n v="44.63"/>
        <n v="56"/>
        <n v="64.63"/>
        <n v="89.18"/>
        <n v="58.27"/>
        <n v="59.1"/>
        <n v="61.93"/>
        <n v="106.32"/>
        <n v="86"/>
        <n v="112.83"/>
        <n v="61.12"/>
        <n v="120"/>
        <n v="117.97"/>
        <n v="110"/>
        <n v="125.87"/>
        <n v="60.75"/>
        <n v="121.02"/>
        <n v="107.48"/>
        <n v="119.97"/>
        <n v="82.02"/>
        <n v="85"/>
        <n v="70.349999999999994"/>
        <n v="1495.93"/>
        <n v="30.75"/>
        <n v="84.17"/>
        <n v="57.9"/>
        <n v="108.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522.625160995369" createdVersion="6" refreshedVersion="6" minRefreshableVersion="3" recordCount="157">
  <cacheSource type="worksheet">
    <worksheetSource ref="A1:K158" sheet="5"/>
  </cacheSource>
  <cacheFields count="11">
    <cacheField name="lp" numFmtId="0">
      <sharedItems containsSemiMixedTypes="0" containsString="0" containsNumber="1" containsInteger="1" minValue="1" maxValue="157"/>
    </cacheField>
    <cacheField name="data_wylotu" numFmtId="14">
      <sharedItems containsSemiMixedTypes="0" containsNonDate="0" containsDate="1" containsString="0" minDate="2021-09-01T00:00:00" maxDate="2021-10-01T00:00:00" count="30"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</sharedItems>
    </cacheField>
    <cacheField name="godzina_wylotu" numFmtId="165">
      <sharedItems containsSemiMixedTypes="0" containsNonDate="0" containsDate="1" containsString="0" minDate="1899-12-30T01:01:00" maxDate="1899-12-30T23:36:08"/>
    </cacheField>
    <cacheField name="data_przylotu" numFmtId="14">
      <sharedItems containsSemiMixedTypes="0" containsNonDate="0" containsDate="1" containsString="0" minDate="2021-09-01T00:00:00" maxDate="2021-10-01T00:00:00"/>
    </cacheField>
    <cacheField name="godzina_przylotu" numFmtId="165">
      <sharedItems containsSemiMixedTypes="0" containsNonDate="0" containsDate="1" containsString="0" minDate="1899-12-30T00:19:26" maxDate="1899-12-30T23:11:16"/>
    </cacheField>
    <cacheField name="Cargo_zaladunek" numFmtId="0">
      <sharedItems containsSemiMixedTypes="0" containsString="0" containsNumber="1" containsInteger="1" minValue="0" maxValue="24"/>
    </cacheField>
    <cacheField name="Cargo_wyladunek" numFmtId="0">
      <sharedItems containsSemiMixedTypes="0" containsString="0" containsNumber="1" containsInteger="1" minValue="0" maxValue="39"/>
    </cacheField>
    <cacheField name="suma załadunek i wyładunek" numFmtId="0">
      <sharedItems containsSemiMixedTypes="0" containsString="0" containsNumber="1" containsInteger="1" minValue="1" maxValue="45"/>
    </cacheField>
    <cacheField name="koszt załadunek i wyładunek" numFmtId="0">
      <sharedItems containsSemiMixedTypes="0" containsString="0" containsNumber="1" containsInteger="1" minValue="1500" maxValue="67500"/>
    </cacheField>
    <cacheField name="zysk załadunek" numFmtId="0">
      <sharedItems containsSemiMixedTypes="0" containsString="0" containsNumber="1" containsInteger="1" minValue="0" maxValue="120000"/>
    </cacheField>
    <cacheField name="różnica" numFmtId="0">
      <sharedItems containsSemiMixedTypes="0" containsString="0" containsNumber="1" containsInteger="1" minValue="-31500" maxValue="7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">
  <r>
    <n v="1"/>
    <x v="0"/>
    <d v="1899-12-30T08:00:00"/>
    <d v="2021-09-01T00:00:00"/>
    <d v="1899-12-30T09:14:36"/>
    <n v="12"/>
    <n v="0"/>
    <d v="1899-12-30T01:14:36"/>
    <d v="1899-12-30T01:14:36"/>
    <x v="0"/>
  </r>
  <r>
    <n v="2"/>
    <x v="0"/>
    <d v="1899-12-30T10:11:00"/>
    <d v="2021-09-01T00:00:00"/>
    <d v="1899-12-30T13:25:27"/>
    <n v="11"/>
    <n v="16"/>
    <d v="1899-12-30T03:14:27"/>
    <d v="1899-12-30T03:14:27"/>
    <x v="1"/>
  </r>
  <r>
    <n v="3"/>
    <x v="0"/>
    <d v="1899-12-30T15:30:26"/>
    <d v="2021-09-01T00:00:00"/>
    <d v="1899-12-30T17:11:21"/>
    <n v="9"/>
    <n v="0"/>
    <d v="1899-12-30T01:40:55"/>
    <d v="1899-12-30T01:40:55"/>
    <x v="2"/>
  </r>
  <r>
    <n v="4"/>
    <x v="0"/>
    <d v="1899-12-30T18:19:24"/>
    <d v="2021-09-01T00:00:00"/>
    <d v="1899-12-30T21:56:12"/>
    <n v="14"/>
    <n v="11"/>
    <d v="1899-12-30T03:36:48"/>
    <d v="1899-12-30T03:36:48"/>
    <x v="3"/>
  </r>
  <r>
    <n v="5"/>
    <x v="1"/>
    <d v="1899-12-30T04:15:11"/>
    <d v="2021-09-02T00:00:00"/>
    <d v="1899-12-30T06:33:21"/>
    <n v="21"/>
    <n v="15"/>
    <d v="1899-12-30T02:18:10"/>
    <d v="1899-12-30T02:18:10"/>
    <x v="4"/>
  </r>
  <r>
    <n v="6"/>
    <x v="1"/>
    <d v="1899-12-30T08:20:12"/>
    <d v="2021-09-02T00:00:00"/>
    <d v="1899-12-30T10:11:26"/>
    <n v="11"/>
    <n v="24"/>
    <d v="1899-12-30T01:51:14"/>
    <d v="1899-12-30T01:51:14"/>
    <x v="5"/>
  </r>
  <r>
    <n v="7"/>
    <x v="1"/>
    <d v="1899-12-30T11:32:21"/>
    <d v="2021-09-02T00:00:00"/>
    <d v="1899-12-30T13:43:53"/>
    <n v="19"/>
    <n v="10"/>
    <d v="1899-12-30T02:11:32"/>
    <d v="1899-12-30T02:11:32"/>
    <x v="6"/>
  </r>
  <r>
    <n v="8"/>
    <x v="1"/>
    <d v="1899-12-30T15:11:23"/>
    <d v="2021-09-02T00:00:00"/>
    <d v="1899-12-30T17:30:24"/>
    <n v="9"/>
    <n v="11"/>
    <d v="1899-12-30T02:19:01"/>
    <d v="1899-12-30T02:19:01"/>
    <x v="7"/>
  </r>
  <r>
    <n v="9"/>
    <x v="1"/>
    <d v="1899-12-30T19:20:32"/>
    <d v="2021-09-02T00:00:00"/>
    <d v="1899-12-30T21:31:33"/>
    <n v="12"/>
    <n v="15"/>
    <d v="1899-12-30T02:11:01"/>
    <d v="1899-12-30T02:11:01"/>
    <x v="8"/>
  </r>
  <r>
    <n v="10"/>
    <x v="2"/>
    <d v="1899-12-30T03:15:06"/>
    <d v="2021-09-03T00:00:00"/>
    <d v="1899-12-30T07:34:45"/>
    <n v="17"/>
    <n v="22"/>
    <d v="1899-12-30T04:19:39"/>
    <d v="1899-12-30T04:19:39"/>
    <x v="9"/>
  </r>
  <r>
    <n v="11"/>
    <x v="2"/>
    <d v="1899-12-30T09:04:06"/>
    <d v="2021-09-03T00:00:00"/>
    <d v="1899-12-30T11:04:25"/>
    <n v="14"/>
    <n v="10"/>
    <d v="1899-12-30T02:00:19"/>
    <d v="1899-12-30T02:00:19"/>
    <x v="10"/>
  </r>
  <r>
    <n v="12"/>
    <x v="2"/>
    <d v="1899-12-30T12:01:15"/>
    <d v="2021-09-03T00:00:00"/>
    <d v="1899-12-30T15:16:19"/>
    <n v="24"/>
    <n v="19"/>
    <d v="1899-12-30T03:15:04"/>
    <d v="1899-12-30T03:15:04"/>
    <x v="11"/>
  </r>
  <r>
    <n v="13"/>
    <x v="2"/>
    <d v="1899-12-30T16:55:06"/>
    <d v="2021-09-03T00:00:00"/>
    <d v="1899-12-30T18:26:19"/>
    <n v="16"/>
    <n v="11"/>
    <d v="1899-12-30T01:31:13"/>
    <d v="1899-12-30T01:31:13"/>
    <x v="12"/>
  </r>
  <r>
    <n v="14"/>
    <x v="2"/>
    <d v="1899-12-30T19:26:19"/>
    <d v="2021-09-03T00:00:00"/>
    <d v="1899-12-30T22:16:45"/>
    <n v="15"/>
    <n v="9"/>
    <d v="1899-12-30T02:50:26"/>
    <d v="1899-12-30T02:50:26"/>
    <x v="13"/>
  </r>
  <r>
    <n v="15"/>
    <x v="3"/>
    <d v="1899-12-30T04:06:09"/>
    <d v="2021-09-04T00:00:00"/>
    <d v="1899-12-30T06:04:35"/>
    <n v="7"/>
    <n v="16"/>
    <d v="1899-12-30T01:58:26"/>
    <d v="1899-12-30T01:58:26"/>
    <x v="14"/>
  </r>
  <r>
    <n v="16"/>
    <x v="3"/>
    <d v="1899-12-30T07:06:32"/>
    <d v="2021-09-04T00:00:00"/>
    <d v="1899-12-30T08:19:45"/>
    <n v="9"/>
    <n v="11"/>
    <d v="1899-12-30T01:13:13"/>
    <d v="1899-12-30T01:13:13"/>
    <x v="15"/>
  </r>
  <r>
    <n v="17"/>
    <x v="3"/>
    <d v="1899-12-30T08:35:19"/>
    <d v="2021-09-04T00:00:00"/>
    <d v="1899-12-30T10:05:36"/>
    <n v="13"/>
    <n v="18"/>
    <d v="1899-12-30T01:30:17"/>
    <d v="1899-12-30T01:30:17"/>
    <x v="16"/>
  </r>
  <r>
    <n v="18"/>
    <x v="3"/>
    <d v="1899-12-30T11:39:20"/>
    <d v="2021-09-04T00:00:00"/>
    <d v="1899-12-30T12:55:10"/>
    <n v="22"/>
    <n v="5"/>
    <d v="1899-12-30T01:15:50"/>
    <d v="1899-12-30T01:15:50"/>
    <x v="17"/>
  </r>
  <r>
    <n v="19"/>
    <x v="3"/>
    <d v="1899-12-30T16:51:10"/>
    <d v="2021-09-04T00:00:00"/>
    <d v="1899-12-30T18:34:04"/>
    <n v="8"/>
    <n v="23"/>
    <d v="1899-12-30T01:42:54"/>
    <d v="1899-12-30T01:42:54"/>
    <x v="18"/>
  </r>
  <r>
    <n v="20"/>
    <x v="3"/>
    <d v="1899-12-30T19:26:05"/>
    <d v="2021-09-04T00:00:00"/>
    <d v="1899-12-30T23:11:16"/>
    <n v="11"/>
    <n v="14"/>
    <d v="1899-12-30T03:45:11"/>
    <d v="1899-12-30T03:45:11"/>
    <x v="19"/>
  </r>
  <r>
    <n v="21"/>
    <x v="4"/>
    <d v="1899-12-30T07:15:54"/>
    <d v="2021-09-05T00:00:00"/>
    <d v="1899-12-30T09:01:45"/>
    <n v="17"/>
    <n v="23"/>
    <d v="1899-12-30T01:45:51"/>
    <d v="1899-12-30T01:45:51"/>
    <x v="20"/>
  </r>
  <r>
    <n v="22"/>
    <x v="4"/>
    <d v="1899-12-30T10:19:14"/>
    <d v="2021-09-05T00:00:00"/>
    <d v="1899-12-30T12:16:25"/>
    <n v="15"/>
    <n v="11"/>
    <d v="1899-12-30T01:57:11"/>
    <d v="1899-12-30T01:57:11"/>
    <x v="21"/>
  </r>
  <r>
    <n v="23"/>
    <x v="4"/>
    <d v="1899-12-30T13:25:06"/>
    <d v="2021-09-05T00:00:00"/>
    <d v="1899-12-30T15:26:19"/>
    <n v="19"/>
    <n v="21"/>
    <d v="1899-12-30T02:01:13"/>
    <d v="1899-12-30T02:01:13"/>
    <x v="22"/>
  </r>
  <r>
    <n v="24"/>
    <x v="4"/>
    <d v="1899-12-30T16:36:19"/>
    <d v="2021-09-05T00:00:00"/>
    <d v="1899-12-30T17:36:28"/>
    <n v="11"/>
    <n v="9"/>
    <d v="1899-12-30T01:00:09"/>
    <d v="1899-12-30T01:00:09"/>
    <x v="23"/>
  </r>
  <r>
    <n v="25"/>
    <x v="4"/>
    <d v="1899-12-30T18:30:30"/>
    <d v="2021-09-05T00:00:00"/>
    <d v="1899-12-30T19:50:16"/>
    <n v="15"/>
    <n v="11"/>
    <d v="1899-12-30T01:19:46"/>
    <d v="1899-12-30T01:19:46"/>
    <x v="24"/>
  </r>
  <r>
    <n v="26"/>
    <x v="4"/>
    <d v="1899-12-30T21:00:00"/>
    <d v="2021-09-06T00:00:00"/>
    <d v="1899-12-30T00:19:26"/>
    <n v="15"/>
    <n v="17"/>
    <d v="1899-12-31T03:19:26"/>
    <d v="1899-12-31T03:00:00"/>
    <x v="25"/>
  </r>
  <r>
    <n v="27"/>
    <x v="5"/>
    <d v="1899-12-30T05:12:46"/>
    <d v="2021-09-06T00:00:00"/>
    <d v="1899-12-30T07:08:36"/>
    <n v="9"/>
    <n v="6"/>
    <d v="1899-12-30T01:55:50"/>
    <d v="1899-12-30T01:55:50"/>
    <x v="26"/>
  </r>
  <r>
    <n v="28"/>
    <x v="5"/>
    <d v="1899-12-30T09:11:36"/>
    <d v="2021-09-06T00:00:00"/>
    <d v="1899-12-30T12:36:19"/>
    <n v="14"/>
    <n v="22"/>
    <d v="1899-12-30T03:24:43"/>
    <d v="1899-12-30T03:24:43"/>
    <x v="27"/>
  </r>
  <r>
    <n v="29"/>
    <x v="5"/>
    <d v="1899-12-30T13:25:15"/>
    <d v="2021-09-06T00:00:00"/>
    <d v="1899-12-30T15:01:15"/>
    <n v="14"/>
    <n v="3"/>
    <d v="1899-12-30T01:36:00"/>
    <d v="1899-12-30T01:36:00"/>
    <x v="28"/>
  </r>
  <r>
    <n v="30"/>
    <x v="5"/>
    <d v="1899-12-30T17:11:04"/>
    <d v="2021-09-06T00:00:00"/>
    <d v="1899-12-30T18:19:00"/>
    <n v="18"/>
    <n v="14"/>
    <d v="1899-12-30T01:07:56"/>
    <d v="1899-12-30T01:07:56"/>
    <x v="29"/>
  </r>
  <r>
    <n v="31"/>
    <x v="5"/>
    <d v="1899-12-30T19:42:12"/>
    <d v="2021-09-06T00:00:00"/>
    <d v="1899-12-30T21:22:13"/>
    <n v="16"/>
    <n v="21"/>
    <d v="1899-12-30T01:40:01"/>
    <d v="1899-12-30T01:40:01"/>
    <x v="30"/>
  </r>
  <r>
    <n v="32"/>
    <x v="6"/>
    <d v="1899-12-30T07:46:19"/>
    <d v="2021-09-07T00:00:00"/>
    <d v="1899-12-30T09:36:14"/>
    <n v="15"/>
    <n v="14"/>
    <d v="1899-12-30T01:49:55"/>
    <d v="1899-12-30T01:49:55"/>
    <x v="31"/>
  </r>
  <r>
    <n v="33"/>
    <x v="6"/>
    <d v="1899-12-30T11:09:08"/>
    <d v="2021-09-07T00:00:00"/>
    <d v="1899-12-30T12:31:16"/>
    <n v="12"/>
    <n v="23"/>
    <d v="1899-12-30T01:22:08"/>
    <d v="1899-12-30T01:22:08"/>
    <x v="32"/>
  </r>
  <r>
    <n v="34"/>
    <x v="6"/>
    <d v="1899-12-30T13:45:48"/>
    <d v="2021-09-07T00:00:00"/>
    <d v="1899-12-30T15:34:16"/>
    <n v="17"/>
    <n v="6"/>
    <d v="1899-12-30T01:48:28"/>
    <d v="1899-12-30T01:48:28"/>
    <x v="33"/>
  </r>
  <r>
    <n v="35"/>
    <x v="6"/>
    <d v="1899-12-30T16:56:19"/>
    <d v="2021-09-07T00:00:00"/>
    <d v="1899-12-30T19:00:11"/>
    <n v="19"/>
    <n v="16"/>
    <d v="1899-12-30T02:03:52"/>
    <d v="1899-12-30T02:03:52"/>
    <x v="34"/>
  </r>
  <r>
    <n v="36"/>
    <x v="6"/>
    <d v="1899-12-30T20:12:01"/>
    <d v="2021-09-07T00:00:00"/>
    <d v="1899-12-30T22:34:36"/>
    <n v="11"/>
    <n v="14"/>
    <d v="1899-12-30T02:22:35"/>
    <d v="1899-12-30T02:22:35"/>
    <x v="35"/>
  </r>
  <r>
    <n v="37"/>
    <x v="7"/>
    <d v="1899-12-30T03:15:16"/>
    <d v="2021-09-08T00:00:00"/>
    <d v="1899-12-30T06:16:05"/>
    <n v="13"/>
    <n v="22"/>
    <d v="1899-12-30T03:00:49"/>
    <d v="1899-12-30T03:00:49"/>
    <x v="36"/>
  </r>
  <r>
    <n v="38"/>
    <x v="7"/>
    <d v="1899-12-30T07:49:16"/>
    <d v="2021-09-08T00:00:00"/>
    <d v="1899-12-30T09:33:04"/>
    <n v="11"/>
    <n v="4"/>
    <d v="1899-12-30T01:43:48"/>
    <d v="1899-12-30T01:43:48"/>
    <x v="37"/>
  </r>
  <r>
    <n v="39"/>
    <x v="7"/>
    <d v="1899-12-30T10:01:22"/>
    <d v="2021-09-08T00:00:00"/>
    <d v="1899-12-30T12:35:15"/>
    <n v="14"/>
    <n v="21"/>
    <d v="1899-12-30T02:33:53"/>
    <d v="1899-12-30T02:33:53"/>
    <x v="38"/>
  </r>
  <r>
    <n v="40"/>
    <x v="7"/>
    <d v="1899-12-30T14:11:36"/>
    <d v="2021-09-08T00:00:00"/>
    <d v="1899-12-30T16:26:19"/>
    <n v="16"/>
    <n v="9"/>
    <d v="1899-12-30T02:14:43"/>
    <d v="1899-12-30T02:14:43"/>
    <x v="39"/>
  </r>
  <r>
    <n v="41"/>
    <x v="7"/>
    <d v="1899-12-30T17:36:45"/>
    <d v="2021-09-08T00:00:00"/>
    <d v="1899-12-30T18:32:23"/>
    <n v="12"/>
    <n v="24"/>
    <d v="1899-12-30T00:55:38"/>
    <d v="1899-12-30T00:55:38"/>
    <x v="40"/>
  </r>
  <r>
    <n v="42"/>
    <x v="7"/>
    <d v="1899-12-30T20:00:00"/>
    <d v="2021-09-08T00:00:00"/>
    <d v="1899-12-30T21:31:36"/>
    <n v="9"/>
    <n v="2"/>
    <d v="1899-12-30T01:31:36"/>
    <d v="1899-12-30T01:31:36"/>
    <x v="41"/>
  </r>
  <r>
    <n v="43"/>
    <x v="8"/>
    <d v="1899-12-30T06:11:26"/>
    <d v="2021-09-09T00:00:00"/>
    <d v="1899-12-30T07:45:56"/>
    <n v="9"/>
    <n v="4"/>
    <d v="1899-12-30T01:34:30"/>
    <d v="1899-12-30T01:34:30"/>
    <x v="42"/>
  </r>
  <r>
    <n v="44"/>
    <x v="8"/>
    <d v="1899-12-30T09:55:26"/>
    <d v="2021-09-09T00:00:00"/>
    <d v="1899-12-30T10:55:13"/>
    <n v="9"/>
    <n v="14"/>
    <d v="1899-12-30T00:59:47"/>
    <d v="1899-12-30T00:59:47"/>
    <x v="43"/>
  </r>
  <r>
    <n v="45"/>
    <x v="8"/>
    <d v="1899-12-30T12:08:45"/>
    <d v="2021-09-09T00:00:00"/>
    <d v="1899-12-30T14:11:09"/>
    <n v="12"/>
    <n v="10"/>
    <d v="1899-12-30T02:02:24"/>
    <d v="1899-12-30T02:02:24"/>
    <x v="44"/>
  </r>
  <r>
    <n v="46"/>
    <x v="8"/>
    <d v="1899-12-30T16:26:09"/>
    <d v="2021-09-09T00:00:00"/>
    <d v="1899-12-30T18:30:24"/>
    <n v="16"/>
    <n v="11"/>
    <d v="1899-12-30T02:04:15"/>
    <d v="1899-12-30T02:04:15"/>
    <x v="45"/>
  </r>
  <r>
    <n v="47"/>
    <x v="8"/>
    <d v="1899-12-30T20:30:16"/>
    <d v="2021-09-09T00:00:00"/>
    <d v="1899-12-30T21:21:36"/>
    <n v="13"/>
    <n v="21"/>
    <d v="1899-12-30T00:51:20"/>
    <d v="1899-12-30T00:51:20"/>
    <x v="46"/>
  </r>
  <r>
    <n v="48"/>
    <x v="9"/>
    <d v="1899-12-30T05:11:32"/>
    <d v="2021-09-10T00:00:00"/>
    <d v="1899-12-30T07:26:14"/>
    <n v="7"/>
    <n v="15"/>
    <d v="1899-12-30T02:14:42"/>
    <d v="1899-12-30T02:14:42"/>
    <x v="47"/>
  </r>
  <r>
    <n v="49"/>
    <x v="9"/>
    <d v="1899-12-30T09:10:06"/>
    <d v="2021-09-10T00:00:00"/>
    <d v="1899-12-30T10:40:04"/>
    <n v="7"/>
    <n v="0"/>
    <d v="1899-12-30T01:29:58"/>
    <d v="1899-12-30T01:29:58"/>
    <x v="48"/>
  </r>
  <r>
    <n v="50"/>
    <x v="9"/>
    <d v="1899-12-30T11:59:56"/>
    <d v="2021-09-10T00:00:00"/>
    <d v="1899-12-30T14:14:48"/>
    <n v="7"/>
    <n v="1"/>
    <d v="1899-12-30T02:14:52"/>
    <d v="1899-12-30T02:14:52"/>
    <x v="49"/>
  </r>
  <r>
    <n v="51"/>
    <x v="9"/>
    <d v="1899-12-30T15:35:54"/>
    <d v="2021-09-10T00:00:00"/>
    <d v="1899-12-30T16:54:12"/>
    <n v="13"/>
    <n v="20"/>
    <d v="1899-12-30T01:18:18"/>
    <d v="1899-12-30T01:18:18"/>
    <x v="50"/>
  </r>
  <r>
    <n v="52"/>
    <x v="9"/>
    <d v="1899-12-30T19:01:35"/>
    <d v="2021-09-10T00:00:00"/>
    <d v="1899-12-30T19:48:46"/>
    <n v="12"/>
    <n v="4"/>
    <d v="1899-12-30T00:47:11"/>
    <d v="1899-12-30T00:47:11"/>
    <x v="51"/>
  </r>
  <r>
    <n v="53"/>
    <x v="9"/>
    <d v="1899-12-30T21:01:04"/>
    <d v="2021-09-11T00:00:00"/>
    <d v="1899-12-30T00:54:18"/>
    <n v="11"/>
    <n v="9"/>
    <d v="1899-12-31T03:53:14"/>
    <d v="1899-12-31T02:58:56"/>
    <x v="52"/>
  </r>
  <r>
    <n v="54"/>
    <x v="10"/>
    <d v="1899-12-30T06:15:56"/>
    <d v="2021-09-11T00:00:00"/>
    <d v="1899-12-30T09:11:45"/>
    <n v="12"/>
    <n v="21"/>
    <d v="1899-12-30T02:55:49"/>
    <d v="1899-12-30T02:55:49"/>
    <x v="53"/>
  </r>
  <r>
    <n v="55"/>
    <x v="10"/>
    <d v="1899-12-30T11:04:15"/>
    <d v="2021-09-11T00:00:00"/>
    <d v="1899-12-30T12:09:07"/>
    <n v="14"/>
    <n v="2"/>
    <d v="1899-12-30T01:04:52"/>
    <d v="1899-12-30T01:04:52"/>
    <x v="54"/>
  </r>
  <r>
    <n v="56"/>
    <x v="10"/>
    <d v="1899-12-30T13:36:55"/>
    <d v="2021-09-11T00:00:00"/>
    <d v="1899-12-30T14:26:47"/>
    <n v="17"/>
    <n v="9"/>
    <d v="1899-12-30T00:49:52"/>
    <d v="1899-12-30T00:49:52"/>
    <x v="55"/>
  </r>
  <r>
    <n v="57"/>
    <x v="10"/>
    <d v="1899-12-30T15:57:15"/>
    <d v="2021-09-11T00:00:00"/>
    <d v="1899-12-30T17:15:48"/>
    <n v="3"/>
    <n v="9"/>
    <d v="1899-12-30T01:18:33"/>
    <d v="1899-12-30T01:18:33"/>
    <x v="56"/>
  </r>
  <r>
    <n v="58"/>
    <x v="10"/>
    <d v="1899-12-30T19:01:02"/>
    <d v="2021-09-11T00:00:00"/>
    <d v="1899-12-30T21:11:01"/>
    <n v="11"/>
    <n v="3"/>
    <d v="1899-12-30T02:09:59"/>
    <d v="1899-12-30T02:09:59"/>
    <x v="57"/>
  </r>
  <r>
    <n v="59"/>
    <x v="11"/>
    <d v="1899-12-30T04:00:00"/>
    <d v="2021-09-12T00:00:00"/>
    <d v="1899-12-30T05:35:06"/>
    <n v="8"/>
    <n v="4"/>
    <d v="1899-12-30T01:35:06"/>
    <d v="1899-12-30T01:35:06"/>
    <x v="58"/>
  </r>
  <r>
    <n v="60"/>
    <x v="11"/>
    <d v="1899-12-30T08:14:16"/>
    <d v="2021-09-12T00:00:00"/>
    <d v="1899-12-30T10:16:19"/>
    <n v="1"/>
    <n v="6"/>
    <d v="1899-12-30T02:02:03"/>
    <d v="1899-12-30T02:02:03"/>
    <x v="59"/>
  </r>
  <r>
    <n v="61"/>
    <x v="11"/>
    <d v="1899-12-30T12:30:01"/>
    <d v="2021-09-12T00:00:00"/>
    <d v="1899-12-30T14:15:25"/>
    <n v="4"/>
    <n v="21"/>
    <d v="1899-12-30T01:45:24"/>
    <d v="1899-12-30T01:45:24"/>
    <x v="60"/>
  </r>
  <r>
    <n v="62"/>
    <x v="11"/>
    <d v="1899-12-30T17:45:09"/>
    <d v="2021-09-12T00:00:00"/>
    <d v="1899-12-30T19:10:01"/>
    <n v="9"/>
    <n v="11"/>
    <d v="1899-12-30T01:24:52"/>
    <d v="1899-12-30T01:24:52"/>
    <x v="61"/>
  </r>
  <r>
    <n v="63"/>
    <x v="12"/>
    <d v="1899-12-30T05:08:45"/>
    <d v="2021-09-13T00:00:00"/>
    <d v="1899-12-30T09:08:14"/>
    <n v="12"/>
    <n v="7"/>
    <d v="1899-12-30T03:59:29"/>
    <d v="1899-12-30T03:59:29"/>
    <x v="62"/>
  </r>
  <r>
    <n v="64"/>
    <x v="12"/>
    <d v="1899-12-30T11:06:45"/>
    <d v="2021-09-13T00:00:00"/>
    <d v="1899-12-30T12:48:06"/>
    <n v="11"/>
    <n v="13"/>
    <d v="1899-12-30T01:41:21"/>
    <d v="1899-12-30T01:41:21"/>
    <x v="63"/>
  </r>
  <r>
    <n v="65"/>
    <x v="12"/>
    <d v="1899-12-30T13:15:09"/>
    <d v="2021-09-13T00:00:00"/>
    <d v="1899-12-30T14:55:39"/>
    <n v="16"/>
    <n v="21"/>
    <d v="1899-12-30T01:40:30"/>
    <d v="1899-12-30T01:40:30"/>
    <x v="64"/>
  </r>
  <r>
    <n v="66"/>
    <x v="12"/>
    <d v="1899-12-30T16:04:45"/>
    <d v="2021-09-13T00:00:00"/>
    <d v="1899-12-30T18:00:00"/>
    <n v="19"/>
    <n v="10"/>
    <d v="1899-12-30T01:55:15"/>
    <d v="1899-12-30T01:55:15"/>
    <x v="65"/>
  </r>
  <r>
    <n v="67"/>
    <x v="12"/>
    <d v="1899-12-30T20:09:11"/>
    <d v="2021-09-13T00:00:00"/>
    <d v="1899-12-30T22:04:19"/>
    <n v="3"/>
    <n v="0"/>
    <d v="1899-12-30T01:55:08"/>
    <d v="1899-12-30T01:55:08"/>
    <x v="66"/>
  </r>
  <r>
    <n v="68"/>
    <x v="13"/>
    <d v="1899-12-30T04:15:22"/>
    <d v="2021-09-14T00:00:00"/>
    <d v="1899-12-30T06:14:24"/>
    <n v="12"/>
    <n v="21"/>
    <d v="1899-12-30T01:59:02"/>
    <d v="1899-12-30T01:59:02"/>
    <x v="67"/>
  </r>
  <r>
    <n v="69"/>
    <x v="13"/>
    <d v="1899-12-30T08:15:54"/>
    <d v="2021-09-14T00:00:00"/>
    <d v="1899-12-30T10:04:55"/>
    <n v="17"/>
    <n v="20"/>
    <d v="1899-12-30T01:49:01"/>
    <d v="1899-12-30T01:49:01"/>
    <x v="68"/>
  </r>
  <r>
    <n v="70"/>
    <x v="13"/>
    <d v="1899-12-30T12:00:00"/>
    <d v="2021-09-14T00:00:00"/>
    <d v="1899-12-30T13:56:55"/>
    <n v="11"/>
    <n v="22"/>
    <d v="1899-12-30T01:56:55"/>
    <d v="1899-12-30T01:56:55"/>
    <x v="69"/>
  </r>
  <r>
    <n v="71"/>
    <x v="13"/>
    <d v="1899-12-30T15:26:30"/>
    <d v="2021-09-14T00:00:00"/>
    <d v="1899-12-30T17:00:15"/>
    <n v="7"/>
    <n v="2"/>
    <d v="1899-12-30T01:33:45"/>
    <d v="1899-12-30T01:33:45"/>
    <x v="70"/>
  </r>
  <r>
    <n v="72"/>
    <x v="13"/>
    <d v="1899-12-30T18:36:45"/>
    <d v="2021-09-14T00:00:00"/>
    <d v="1899-12-30T19:15:54"/>
    <n v="8"/>
    <n v="7"/>
    <d v="1899-12-30T00:39:09"/>
    <d v="1899-12-30T00:39:09"/>
    <x v="71"/>
  </r>
  <r>
    <n v="73"/>
    <x v="13"/>
    <d v="1899-12-30T20:56:55"/>
    <d v="2021-09-14T00:00:00"/>
    <d v="1899-12-30T22:04:06"/>
    <n v="6"/>
    <n v="1"/>
    <d v="1899-12-30T01:07:11"/>
    <d v="1899-12-30T01:07:11"/>
    <x v="72"/>
  </r>
  <r>
    <n v="74"/>
    <x v="14"/>
    <d v="1899-12-30T01:01:00"/>
    <d v="2021-09-15T00:00:00"/>
    <d v="1899-12-30T04:09:06"/>
    <n v="0"/>
    <n v="6"/>
    <d v="1899-12-30T03:08:06"/>
    <d v="1899-12-30T03:08:06"/>
    <x v="73"/>
  </r>
  <r>
    <n v="75"/>
    <x v="14"/>
    <d v="1899-12-30T06:55:57"/>
    <d v="2021-09-15T00:00:00"/>
    <d v="1899-12-30T08:15:54"/>
    <n v="0"/>
    <n v="5"/>
    <d v="1899-12-30T01:19:57"/>
    <d v="1899-12-30T01:19:57"/>
    <x v="74"/>
  </r>
  <r>
    <n v="76"/>
    <x v="14"/>
    <d v="1899-12-30T10:10:55"/>
    <d v="2021-09-15T00:00:00"/>
    <d v="1899-12-30T12:45:47"/>
    <n v="10"/>
    <n v="1"/>
    <d v="1899-12-30T02:34:52"/>
    <d v="1899-12-30T02:34:52"/>
    <x v="75"/>
  </r>
  <r>
    <n v="77"/>
    <x v="14"/>
    <d v="1899-12-30T14:22:45"/>
    <d v="2021-09-15T00:00:00"/>
    <d v="1899-12-30T15:12:24"/>
    <n v="14"/>
    <n v="21"/>
    <d v="1899-12-30T00:49:39"/>
    <d v="1899-12-30T00:49:39"/>
    <x v="76"/>
  </r>
  <r>
    <n v="78"/>
    <x v="14"/>
    <d v="1899-12-30T17:20:54"/>
    <d v="2021-09-15T00:00:00"/>
    <d v="1899-12-30T18:36:45"/>
    <n v="4"/>
    <n v="1"/>
    <d v="1899-12-30T01:15:51"/>
    <d v="1899-12-30T01:15:51"/>
    <x v="77"/>
  </r>
  <r>
    <n v="79"/>
    <x v="14"/>
    <d v="1899-12-30T20:47:41"/>
    <d v="2021-09-15T00:00:00"/>
    <d v="1899-12-30T21:45:48"/>
    <n v="7"/>
    <n v="2"/>
    <d v="1899-12-30T00:58:07"/>
    <d v="1899-12-30T00:58:07"/>
    <x v="78"/>
  </r>
  <r>
    <n v="80"/>
    <x v="15"/>
    <d v="1899-12-30T03:15:26"/>
    <d v="2021-09-16T00:00:00"/>
    <d v="1899-12-30T06:04:09"/>
    <n v="13"/>
    <n v="5"/>
    <d v="1899-12-30T02:48:43"/>
    <d v="1899-12-30T02:48:43"/>
    <x v="79"/>
  </r>
  <r>
    <n v="81"/>
    <x v="15"/>
    <d v="1899-12-30T07:11:26"/>
    <d v="2021-09-16T00:00:00"/>
    <d v="1899-12-30T09:03:04"/>
    <n v="13"/>
    <n v="11"/>
    <d v="1899-12-30T01:51:38"/>
    <d v="1899-12-30T01:51:38"/>
    <x v="80"/>
  </r>
  <r>
    <n v="82"/>
    <x v="15"/>
    <d v="1899-12-30T11:04:06"/>
    <d v="2021-09-16T00:00:00"/>
    <d v="1899-12-30T12:00:45"/>
    <n v="14"/>
    <n v="9"/>
    <d v="1899-12-30T00:56:39"/>
    <d v="1899-12-30T00:56:39"/>
    <x v="81"/>
  </r>
  <r>
    <n v="83"/>
    <x v="15"/>
    <d v="1899-12-30T13:55:00"/>
    <d v="2021-09-16T00:00:00"/>
    <d v="1899-12-30T14:45:10"/>
    <n v="14"/>
    <n v="9"/>
    <d v="1899-12-30T00:50:10"/>
    <d v="1899-12-30T00:50:10"/>
    <x v="82"/>
  </r>
  <r>
    <n v="84"/>
    <x v="15"/>
    <d v="1899-12-30T16:11:12"/>
    <d v="2021-09-16T00:00:00"/>
    <d v="1899-12-30T17:22:01"/>
    <n v="12"/>
    <n v="7"/>
    <d v="1899-12-30T01:10:49"/>
    <d v="1899-12-30T01:10:49"/>
    <x v="83"/>
  </r>
  <r>
    <n v="85"/>
    <x v="15"/>
    <d v="1899-12-30T19:01:22"/>
    <d v="2021-09-16T00:00:00"/>
    <d v="1899-12-30T20:45:56"/>
    <n v="2"/>
    <n v="19"/>
    <d v="1899-12-30T01:44:34"/>
    <d v="1899-12-30T01:44:34"/>
    <x v="84"/>
  </r>
  <r>
    <n v="86"/>
    <x v="16"/>
    <d v="1899-12-30T06:56:22"/>
    <d v="2021-09-17T00:00:00"/>
    <d v="1899-12-30T08:01:04"/>
    <n v="4"/>
    <n v="11"/>
    <d v="1899-12-30T01:04:42"/>
    <d v="1899-12-30T01:04:42"/>
    <x v="85"/>
  </r>
  <r>
    <n v="87"/>
    <x v="16"/>
    <d v="1899-12-30T11:00:06"/>
    <d v="2021-09-17T00:00:00"/>
    <d v="1899-12-30T11:30:09"/>
    <n v="21"/>
    <n v="15"/>
    <d v="1899-12-30T00:30:03"/>
    <d v="1899-12-30T00:30:03"/>
    <x v="86"/>
  </r>
  <r>
    <n v="88"/>
    <x v="16"/>
    <d v="1899-12-30T13:15:09"/>
    <d v="2021-09-17T00:00:00"/>
    <d v="1899-12-30T14:55:03"/>
    <n v="7"/>
    <n v="13"/>
    <d v="1899-12-30T01:39:54"/>
    <d v="1899-12-30T01:39:54"/>
    <x v="87"/>
  </r>
  <r>
    <n v="89"/>
    <x v="16"/>
    <d v="1899-12-30T15:35:55"/>
    <d v="2021-09-17T00:00:00"/>
    <d v="1899-12-30T17:13:53"/>
    <n v="14"/>
    <n v="16"/>
    <d v="1899-12-30T01:37:58"/>
    <d v="1899-12-30T01:37:58"/>
    <x v="88"/>
  </r>
  <r>
    <n v="90"/>
    <x v="16"/>
    <d v="1899-12-30T19:12:43"/>
    <d v="2021-09-17T00:00:00"/>
    <d v="1899-12-30T20:45:44"/>
    <n v="7"/>
    <n v="0"/>
    <d v="1899-12-30T01:33:01"/>
    <d v="1899-12-30T01:33:01"/>
    <x v="89"/>
  </r>
  <r>
    <n v="91"/>
    <x v="17"/>
    <d v="1899-12-30T05:05:06"/>
    <d v="2021-09-18T00:00:00"/>
    <d v="1899-12-30T06:24:06"/>
    <n v="17"/>
    <n v="15"/>
    <d v="1899-12-30T01:19:00"/>
    <d v="1899-12-30T01:19:00"/>
    <x v="90"/>
  </r>
  <r>
    <n v="92"/>
    <x v="17"/>
    <d v="1899-12-30T09:14:16"/>
    <d v="2021-09-18T00:00:00"/>
    <d v="1899-12-30T10:00:11"/>
    <n v="5"/>
    <n v="8"/>
    <d v="1899-12-30T00:45:55"/>
    <d v="1899-12-30T00:45:55"/>
    <x v="91"/>
  </r>
  <r>
    <n v="93"/>
    <x v="17"/>
    <d v="1899-12-30T11:23:24"/>
    <d v="2021-09-18T00:00:00"/>
    <d v="1899-12-30T13:26:23"/>
    <n v="14"/>
    <n v="9"/>
    <d v="1899-12-30T02:02:59"/>
    <d v="1899-12-30T02:02:59"/>
    <x v="92"/>
  </r>
  <r>
    <n v="94"/>
    <x v="17"/>
    <d v="1899-12-30T14:55:20"/>
    <d v="2021-09-18T00:00:00"/>
    <d v="1899-12-30T15:25:19"/>
    <n v="11"/>
    <n v="17"/>
    <d v="1899-12-30T00:29:59"/>
    <d v="1899-12-30T00:29:59"/>
    <x v="93"/>
  </r>
  <r>
    <n v="95"/>
    <x v="17"/>
    <d v="1899-12-30T17:24:15"/>
    <d v="2021-09-18T00:00:00"/>
    <d v="1899-12-30T18:45:12"/>
    <n v="7"/>
    <n v="16"/>
    <d v="1899-12-30T01:20:57"/>
    <d v="1899-12-30T01:20:57"/>
    <x v="94"/>
  </r>
  <r>
    <n v="96"/>
    <x v="18"/>
    <d v="1899-12-30T09:06:04"/>
    <d v="2021-09-19T00:00:00"/>
    <d v="1899-12-30T10:46:11"/>
    <n v="5"/>
    <n v="1"/>
    <d v="1899-12-30T01:40:07"/>
    <d v="1899-12-30T01:40:07"/>
    <x v="95"/>
  </r>
  <r>
    <n v="97"/>
    <x v="18"/>
    <d v="1899-12-30T13:55:17"/>
    <d v="2021-09-19T00:00:00"/>
    <d v="1899-12-30T15:01:03"/>
    <n v="14"/>
    <n v="7"/>
    <d v="1899-12-30T01:05:46"/>
    <d v="1899-12-30T01:05:46"/>
    <x v="96"/>
  </r>
  <r>
    <n v="98"/>
    <x v="18"/>
    <d v="1899-12-30T16:15:07"/>
    <d v="2021-09-19T00:00:00"/>
    <d v="1899-12-30T17:33:46"/>
    <n v="12"/>
    <n v="9"/>
    <d v="1899-12-30T01:18:39"/>
    <d v="1899-12-30T01:18:39"/>
    <x v="97"/>
  </r>
  <r>
    <n v="99"/>
    <x v="18"/>
    <d v="1899-12-30T19:31:36"/>
    <d v="2021-09-19T00:00:00"/>
    <d v="1899-12-30T20:22:01"/>
    <n v="11"/>
    <n v="9"/>
    <d v="1899-12-30T00:50:25"/>
    <d v="1899-12-30T00:50:25"/>
    <x v="98"/>
  </r>
  <r>
    <n v="100"/>
    <x v="18"/>
    <d v="1899-12-30T22:55:59"/>
    <d v="2021-09-20T00:00:00"/>
    <d v="1899-12-30T01:12:45"/>
    <n v="11"/>
    <n v="8"/>
    <d v="1899-12-31T02:16:46"/>
    <d v="1899-12-31T01:04:01"/>
    <x v="99"/>
  </r>
  <r>
    <n v="101"/>
    <x v="19"/>
    <d v="1899-12-30T09:11:34"/>
    <d v="2021-09-20T00:00:00"/>
    <d v="1899-12-30T10:44:21"/>
    <n v="12"/>
    <n v="3"/>
    <d v="1899-12-30T01:32:47"/>
    <d v="1899-12-30T01:32:47"/>
    <x v="100"/>
  </r>
  <r>
    <n v="102"/>
    <x v="19"/>
    <d v="1899-12-30T11:24:12"/>
    <d v="2021-09-20T00:00:00"/>
    <d v="1899-12-30T12:43:11"/>
    <n v="7"/>
    <n v="12"/>
    <d v="1899-12-30T01:18:59"/>
    <d v="1899-12-30T01:18:59"/>
    <x v="101"/>
  </r>
  <r>
    <n v="103"/>
    <x v="19"/>
    <d v="1899-12-30T13:10:22"/>
    <d v="2021-09-20T00:00:00"/>
    <d v="1899-12-30T14:14:21"/>
    <n v="9"/>
    <n v="14"/>
    <d v="1899-12-30T01:03:59"/>
    <d v="1899-12-30T01:03:59"/>
    <x v="102"/>
  </r>
  <r>
    <n v="104"/>
    <x v="19"/>
    <d v="1899-12-30T15:11:02"/>
    <d v="2021-09-20T00:00:00"/>
    <d v="1899-12-30T16:12:04"/>
    <n v="8"/>
    <n v="19"/>
    <d v="1899-12-30T01:01:02"/>
    <d v="1899-12-30T01:01:02"/>
    <x v="103"/>
  </r>
  <r>
    <n v="105"/>
    <x v="19"/>
    <d v="1899-12-30T17:01:22"/>
    <d v="2021-09-20T00:00:00"/>
    <d v="1899-12-30T17:30:01"/>
    <n v="23"/>
    <n v="14"/>
    <d v="1899-12-30T00:28:39"/>
    <d v="1899-12-30T00:28:39"/>
    <x v="104"/>
  </r>
  <r>
    <n v="106"/>
    <x v="19"/>
    <d v="1899-12-30T17:55:09"/>
    <d v="2021-09-20T00:00:00"/>
    <d v="1899-12-30T18:45:33"/>
    <n v="19"/>
    <n v="9"/>
    <d v="1899-12-30T00:50:24"/>
    <d v="1899-12-30T00:50:24"/>
    <x v="105"/>
  </r>
  <r>
    <n v="107"/>
    <x v="19"/>
    <d v="1899-12-30T19:46:47"/>
    <d v="2021-09-20T00:00:00"/>
    <d v="1899-12-30T22:02:04"/>
    <n v="0"/>
    <n v="6"/>
    <d v="1899-12-30T02:15:17"/>
    <d v="1899-12-30T02:15:17"/>
    <x v="106"/>
  </r>
  <r>
    <n v="108"/>
    <x v="19"/>
    <d v="1899-12-30T23:26:01"/>
    <d v="2021-09-21T00:00:00"/>
    <d v="1899-12-30T01:23:16"/>
    <n v="4"/>
    <n v="15"/>
    <d v="1899-12-31T01:57:15"/>
    <d v="1899-12-31T00:33:59"/>
    <x v="107"/>
  </r>
  <r>
    <n v="109"/>
    <x v="20"/>
    <d v="1899-12-30T07:00:05"/>
    <d v="2021-09-21T00:00:00"/>
    <d v="1899-12-30T08:04:26"/>
    <n v="11"/>
    <n v="0"/>
    <d v="1899-12-30T01:04:21"/>
    <d v="1899-12-30T01:04:21"/>
    <x v="108"/>
  </r>
  <r>
    <n v="110"/>
    <x v="20"/>
    <d v="1899-12-30T10:16:33"/>
    <d v="2021-09-21T00:00:00"/>
    <d v="1899-12-30T13:58:27"/>
    <n v="9"/>
    <n v="4"/>
    <d v="1899-12-30T03:41:54"/>
    <d v="1899-12-30T03:41:54"/>
    <x v="109"/>
  </r>
  <r>
    <n v="111"/>
    <x v="20"/>
    <d v="1899-12-30T14:55:19"/>
    <d v="2021-09-21T00:00:00"/>
    <d v="1899-12-30T16:03:25"/>
    <n v="9"/>
    <n v="28"/>
    <d v="1899-12-30T01:08:06"/>
    <d v="1899-12-30T01:08:06"/>
    <x v="110"/>
  </r>
  <r>
    <n v="112"/>
    <x v="20"/>
    <d v="1899-12-30T17:04:22"/>
    <d v="2021-09-21T00:00:00"/>
    <d v="1899-12-30T18:16:54"/>
    <n v="0"/>
    <n v="10"/>
    <d v="1899-12-30T01:12:32"/>
    <d v="1899-12-30T01:12:32"/>
    <x v="111"/>
  </r>
  <r>
    <n v="113"/>
    <x v="20"/>
    <d v="1899-12-30T19:59:06"/>
    <d v="2021-09-21T00:00:00"/>
    <d v="1899-12-30T22:30:00"/>
    <n v="12"/>
    <n v="6"/>
    <d v="1899-12-30T02:30:54"/>
    <d v="1899-12-30T02:30:54"/>
    <x v="112"/>
  </r>
  <r>
    <n v="114"/>
    <x v="21"/>
    <d v="1899-12-30T07:09:33"/>
    <d v="2021-09-22T00:00:00"/>
    <d v="1899-12-30T08:16:45"/>
    <n v="11"/>
    <n v="5"/>
    <d v="1899-12-30T01:07:12"/>
    <d v="1899-12-30T01:07:12"/>
    <x v="113"/>
  </r>
  <r>
    <n v="115"/>
    <x v="21"/>
    <d v="1899-12-30T09:17:33"/>
    <d v="2021-09-22T00:00:00"/>
    <d v="1899-12-30T11:04:33"/>
    <n v="13"/>
    <n v="9"/>
    <d v="1899-12-30T01:47:00"/>
    <d v="1899-12-30T01:47:00"/>
    <x v="114"/>
  </r>
  <r>
    <n v="116"/>
    <x v="21"/>
    <d v="1899-12-30T14:33:24"/>
    <d v="2021-09-22T00:00:00"/>
    <d v="1899-12-30T15:11:19"/>
    <n v="14"/>
    <n v="11"/>
    <d v="1899-12-30T00:37:55"/>
    <d v="1899-12-30T00:37:55"/>
    <x v="115"/>
  </r>
  <r>
    <n v="117"/>
    <x v="21"/>
    <d v="1899-12-30T15:30:05"/>
    <d v="2021-09-22T00:00:00"/>
    <d v="1899-12-30T16:48:06"/>
    <n v="2"/>
    <n v="0"/>
    <d v="1899-12-30T01:18:01"/>
    <d v="1899-12-30T01:18:01"/>
    <x v="116"/>
  </r>
  <r>
    <n v="118"/>
    <x v="21"/>
    <d v="1899-12-30T18:20:15"/>
    <d v="2021-09-22T00:00:00"/>
    <d v="1899-12-30T20:21:07"/>
    <n v="6"/>
    <n v="0"/>
    <d v="1899-12-30T02:00:52"/>
    <d v="1899-12-30T02:00:52"/>
    <x v="117"/>
  </r>
  <r>
    <n v="119"/>
    <x v="21"/>
    <d v="1899-12-30T23:36:08"/>
    <d v="2021-09-23T00:00:00"/>
    <d v="1899-12-30T01:01:24"/>
    <n v="4"/>
    <n v="11"/>
    <d v="1899-12-31T01:25:16"/>
    <d v="1899-12-31T00:23:52"/>
    <x v="118"/>
  </r>
  <r>
    <n v="120"/>
    <x v="22"/>
    <d v="1899-12-30T07:08:04"/>
    <d v="2021-09-23T00:00:00"/>
    <d v="1899-12-30T09:22:35"/>
    <n v="19"/>
    <n v="3"/>
    <d v="1899-12-30T02:14:31"/>
    <d v="1899-12-30T02:14:31"/>
    <x v="119"/>
  </r>
  <r>
    <n v="121"/>
    <x v="22"/>
    <d v="1899-12-30T10:25:36"/>
    <d v="2021-09-23T00:00:00"/>
    <d v="1899-12-30T12:15:21"/>
    <n v="3"/>
    <n v="21"/>
    <d v="1899-12-30T01:49:45"/>
    <d v="1899-12-30T01:49:45"/>
    <x v="120"/>
  </r>
  <r>
    <n v="122"/>
    <x v="22"/>
    <d v="1899-12-30T13:05:04"/>
    <d v="2021-09-23T00:00:00"/>
    <d v="1899-12-30T14:06:22"/>
    <n v="19"/>
    <n v="22"/>
    <d v="1899-12-30T01:01:18"/>
    <d v="1899-12-30T01:01:18"/>
    <x v="121"/>
  </r>
  <r>
    <n v="123"/>
    <x v="22"/>
    <d v="1899-12-30T15:11:06"/>
    <d v="2021-09-23T00:00:00"/>
    <d v="1899-12-30T17:56:55"/>
    <n v="13"/>
    <n v="14"/>
    <d v="1899-12-30T02:45:49"/>
    <d v="1899-12-30T02:45:49"/>
    <x v="122"/>
  </r>
  <r>
    <n v="124"/>
    <x v="22"/>
    <d v="1899-12-30T18:56:45"/>
    <d v="2021-09-23T00:00:00"/>
    <d v="1899-12-30T21:21:04"/>
    <n v="19"/>
    <n v="25"/>
    <d v="1899-12-30T02:24:19"/>
    <d v="1899-12-30T02:24:19"/>
    <x v="123"/>
  </r>
  <r>
    <n v="125"/>
    <x v="23"/>
    <d v="1899-12-30T04:11:06"/>
    <d v="2021-09-24T00:00:00"/>
    <d v="1899-12-30T07:12:21"/>
    <n v="19"/>
    <n v="11"/>
    <d v="1899-12-30T03:01:15"/>
    <d v="1899-12-30T03:01:15"/>
    <x v="124"/>
  </r>
  <r>
    <n v="126"/>
    <x v="23"/>
    <d v="1899-12-30T10:56:55"/>
    <d v="2021-09-24T00:00:00"/>
    <d v="1899-12-30T14:11:06"/>
    <n v="13"/>
    <n v="4"/>
    <d v="1899-12-30T03:14:11"/>
    <d v="1899-12-30T03:14:11"/>
    <x v="125"/>
  </r>
  <r>
    <n v="127"/>
    <x v="23"/>
    <d v="1899-12-30T17:26:03"/>
    <d v="2021-09-24T00:00:00"/>
    <d v="1899-12-30T18:48:43"/>
    <n v="13"/>
    <n v="9"/>
    <d v="1899-12-30T01:22:40"/>
    <d v="1899-12-30T01:22:40"/>
    <x v="126"/>
  </r>
  <r>
    <n v="128"/>
    <x v="23"/>
    <d v="1899-12-30T19:40:23"/>
    <d v="2021-09-24T00:00:00"/>
    <d v="1899-12-30T21:13:04"/>
    <n v="10"/>
    <n v="12"/>
    <d v="1899-12-30T01:32:41"/>
    <d v="1899-12-30T01:32:41"/>
    <x v="127"/>
  </r>
  <r>
    <n v="129"/>
    <x v="24"/>
    <d v="1899-12-30T07:04:25"/>
    <d v="2021-09-25T00:00:00"/>
    <d v="1899-12-30T08:26:41"/>
    <n v="9"/>
    <n v="11"/>
    <d v="1899-12-30T01:22:16"/>
    <d v="1899-12-30T01:22:16"/>
    <x v="128"/>
  </r>
  <r>
    <n v="130"/>
    <x v="24"/>
    <d v="1899-12-30T10:11:21"/>
    <d v="2021-09-25T00:00:00"/>
    <d v="1899-12-30T12:01:04"/>
    <n v="14"/>
    <n v="20"/>
    <d v="1899-12-30T01:49:43"/>
    <d v="1899-12-30T01:49:43"/>
    <x v="129"/>
  </r>
  <r>
    <n v="131"/>
    <x v="24"/>
    <d v="1899-12-30T13:04:26"/>
    <d v="2021-09-25T00:00:00"/>
    <d v="1899-12-30T13:49:04"/>
    <n v="1"/>
    <n v="3"/>
    <d v="1899-12-30T00:44:38"/>
    <d v="1899-12-30T00:44:38"/>
    <x v="130"/>
  </r>
  <r>
    <n v="132"/>
    <x v="24"/>
    <d v="1899-12-30T15:08:09"/>
    <d v="2021-09-25T00:00:00"/>
    <d v="1899-12-30T16:04:09"/>
    <n v="5"/>
    <n v="6"/>
    <d v="1899-12-30T00:56:00"/>
    <d v="1899-12-30T00:56:00"/>
    <x v="131"/>
  </r>
  <r>
    <n v="133"/>
    <x v="24"/>
    <d v="1899-12-30T17:04:26"/>
    <d v="2021-09-25T00:00:00"/>
    <d v="1899-12-30T18:09:04"/>
    <n v="12"/>
    <n v="6"/>
    <d v="1899-12-30T01:04:38"/>
    <d v="1899-12-30T01:04:38"/>
    <x v="132"/>
  </r>
  <r>
    <n v="134"/>
    <x v="25"/>
    <d v="1899-12-30T06:26:25"/>
    <d v="2021-09-26T00:00:00"/>
    <d v="1899-12-30T07:55:36"/>
    <n v="13"/>
    <n v="24"/>
    <d v="1899-12-30T01:29:11"/>
    <d v="1899-12-30T01:29:11"/>
    <x v="133"/>
  </r>
  <r>
    <n v="135"/>
    <x v="25"/>
    <d v="1899-12-30T09:11:05"/>
    <d v="2021-09-26T00:00:00"/>
    <d v="1899-12-30T10:09:21"/>
    <n v="9"/>
    <n v="2"/>
    <d v="1899-12-30T00:58:16"/>
    <d v="1899-12-30T00:58:16"/>
    <x v="134"/>
  </r>
  <r>
    <n v="136"/>
    <x v="25"/>
    <d v="1899-12-30T10:55:04"/>
    <d v="2021-09-26T00:00:00"/>
    <d v="1899-12-30T11:54:10"/>
    <n v="11"/>
    <n v="6"/>
    <d v="1899-12-30T00:59:06"/>
    <d v="1899-12-30T00:59:06"/>
    <x v="135"/>
  </r>
  <r>
    <n v="137"/>
    <x v="25"/>
    <d v="1899-12-30T13:04:05"/>
    <d v="2021-09-26T00:00:00"/>
    <d v="1899-12-30T14:06:01"/>
    <n v="11"/>
    <n v="9"/>
    <d v="1899-12-30T01:01:56"/>
    <d v="1899-12-30T01:01:56"/>
    <x v="136"/>
  </r>
  <r>
    <n v="138"/>
    <x v="25"/>
    <d v="1899-12-30T16:08:45"/>
    <d v="2021-09-26T00:00:00"/>
    <d v="1899-12-30T17:55:04"/>
    <n v="13"/>
    <n v="24"/>
    <d v="1899-12-30T01:46:19"/>
    <d v="1899-12-30T01:46:19"/>
    <x v="137"/>
  </r>
  <r>
    <n v="139"/>
    <x v="25"/>
    <d v="1899-12-30T19:04:04"/>
    <d v="2021-09-26T00:00:00"/>
    <d v="1899-12-30T20:30:04"/>
    <n v="15"/>
    <n v="6"/>
    <d v="1899-12-30T01:26:00"/>
    <d v="1899-12-30T01:26:00"/>
    <x v="138"/>
  </r>
  <r>
    <n v="140"/>
    <x v="26"/>
    <d v="1899-12-30T06:04:05"/>
    <d v="2021-09-27T00:00:00"/>
    <d v="1899-12-30T07:56:55"/>
    <n v="15"/>
    <n v="9"/>
    <d v="1899-12-30T01:52:50"/>
    <d v="1899-12-30T01:52:50"/>
    <x v="139"/>
  </r>
  <r>
    <n v="141"/>
    <x v="26"/>
    <d v="1899-12-30T09:10:01"/>
    <d v="2021-09-27T00:00:00"/>
    <d v="1899-12-30T10:11:08"/>
    <n v="10"/>
    <n v="19"/>
    <d v="1899-12-30T01:01:07"/>
    <d v="1899-12-30T01:01:07"/>
    <x v="140"/>
  </r>
  <r>
    <n v="142"/>
    <x v="26"/>
    <d v="1899-12-30T13:05:06"/>
    <d v="2021-09-27T00:00:00"/>
    <d v="1899-12-30T15:05:06"/>
    <n v="1"/>
    <n v="0"/>
    <d v="1899-12-30T02:00:00"/>
    <d v="1899-12-30T02:00:00"/>
    <x v="141"/>
  </r>
  <r>
    <n v="143"/>
    <x v="26"/>
    <d v="1899-12-30T17:04:06"/>
    <d v="2021-09-27T00:00:00"/>
    <d v="1899-12-30T19:02:04"/>
    <n v="3"/>
    <n v="0"/>
    <d v="1899-12-30T01:57:58"/>
    <d v="1899-12-30T01:57:58"/>
    <x v="142"/>
  </r>
  <r>
    <n v="144"/>
    <x v="27"/>
    <d v="1899-12-30T10:04:06"/>
    <d v="2021-09-28T00:00:00"/>
    <d v="1899-12-30T11:54:06"/>
    <n v="9"/>
    <n v="14"/>
    <d v="1899-12-30T01:50:00"/>
    <d v="1899-12-30T01:50:00"/>
    <x v="143"/>
  </r>
  <r>
    <n v="145"/>
    <x v="27"/>
    <d v="1899-12-30T12:59:04"/>
    <d v="2021-09-28T00:00:00"/>
    <d v="1899-12-30T15:04:56"/>
    <n v="11"/>
    <n v="13"/>
    <d v="1899-12-30T02:05:52"/>
    <d v="1899-12-30T02:05:52"/>
    <x v="144"/>
  </r>
  <r>
    <n v="146"/>
    <x v="27"/>
    <d v="1899-12-30T17:06:04"/>
    <d v="2021-09-28T00:00:00"/>
    <d v="1899-12-30T18:06:49"/>
    <n v="12"/>
    <n v="9"/>
    <d v="1899-12-30T01:00:45"/>
    <d v="1899-12-30T01:00:45"/>
    <x v="145"/>
  </r>
  <r>
    <n v="147"/>
    <x v="27"/>
    <d v="1899-12-30T19:00:00"/>
    <d v="2021-09-28T00:00:00"/>
    <d v="1899-12-30T21:01:01"/>
    <n v="14"/>
    <n v="9"/>
    <d v="1899-12-30T02:01:01"/>
    <d v="1899-12-30T02:01:01"/>
    <x v="146"/>
  </r>
  <r>
    <n v="148"/>
    <x v="28"/>
    <d v="1899-12-30T07:11:03"/>
    <d v="2021-09-29T00:00:00"/>
    <d v="1899-12-30T08:58:32"/>
    <n v="12"/>
    <n v="16"/>
    <d v="1899-12-30T01:47:29"/>
    <d v="1899-12-30T01:47:29"/>
    <x v="147"/>
  </r>
  <r>
    <n v="149"/>
    <x v="28"/>
    <d v="1899-12-30T10:01:04"/>
    <d v="2021-09-29T00:00:00"/>
    <d v="1899-12-30T12:01:02"/>
    <n v="9"/>
    <n v="21"/>
    <d v="1899-12-30T01:59:58"/>
    <d v="1899-12-30T01:59:58"/>
    <x v="148"/>
  </r>
  <r>
    <n v="150"/>
    <x v="28"/>
    <d v="1899-12-30T13:21:10"/>
    <d v="2021-09-29T00:00:00"/>
    <d v="1899-12-30T14:43:11"/>
    <n v="15"/>
    <n v="9"/>
    <d v="1899-12-30T01:22:01"/>
    <d v="1899-12-30T01:22:01"/>
    <x v="149"/>
  </r>
  <r>
    <n v="151"/>
    <x v="28"/>
    <d v="1899-12-30T16:09:12"/>
    <d v="2021-09-29T00:00:00"/>
    <d v="1899-12-30T17:34:12"/>
    <n v="14"/>
    <n v="8"/>
    <d v="1899-12-30T01:25:00"/>
    <d v="1899-12-30T01:25:00"/>
    <x v="150"/>
  </r>
  <r>
    <n v="152"/>
    <x v="28"/>
    <d v="1899-12-30T19:11:01"/>
    <d v="2021-09-29T00:00:00"/>
    <d v="1899-12-30T20:21:22"/>
    <n v="16"/>
    <n v="21"/>
    <d v="1899-12-30T01:10:21"/>
    <d v="1899-12-30T01:10:21"/>
    <x v="151"/>
  </r>
  <r>
    <n v="153"/>
    <x v="28"/>
    <d v="1899-12-30T23:04:04"/>
    <d v="2021-09-30T00:00:00"/>
    <d v="1899-12-30T00:57:04"/>
    <n v="14"/>
    <n v="9"/>
    <d v="1899-12-31T01:53:00"/>
    <d v="1899-12-31T00:55:56"/>
    <x v="152"/>
  </r>
  <r>
    <n v="154"/>
    <x v="29"/>
    <d v="1899-12-30T07:30:00"/>
    <d v="2021-09-30T00:00:00"/>
    <d v="1899-12-30T08:00:45"/>
    <n v="17"/>
    <n v="3"/>
    <d v="1899-12-30T00:30:45"/>
    <d v="1899-12-30T00:30:45"/>
    <x v="153"/>
  </r>
  <r>
    <n v="155"/>
    <x v="29"/>
    <d v="1899-12-30T10:36:54"/>
    <d v="2021-09-30T00:00:00"/>
    <d v="1899-12-30T12:01:04"/>
    <n v="0"/>
    <n v="9"/>
    <d v="1899-12-30T01:24:10"/>
    <d v="1899-12-30T01:24:10"/>
    <x v="154"/>
  </r>
  <r>
    <n v="156"/>
    <x v="29"/>
    <d v="1899-12-30T14:10:15"/>
    <d v="2021-09-30T00:00:00"/>
    <d v="1899-12-30T15:08:09"/>
    <n v="14"/>
    <n v="8"/>
    <d v="1899-12-30T00:57:54"/>
    <d v="1899-12-30T00:57:54"/>
    <x v="155"/>
  </r>
  <r>
    <n v="157"/>
    <x v="29"/>
    <d v="1899-12-30T17:08:33"/>
    <d v="2021-09-30T00:00:00"/>
    <d v="1899-12-30T18:56:55"/>
    <n v="6"/>
    <n v="39"/>
    <d v="1899-12-30T01:48:22"/>
    <d v="1899-12-30T01:48:22"/>
    <x v="1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">
  <r>
    <n v="1"/>
    <x v="0"/>
    <d v="1899-12-30T08:00:00"/>
    <d v="2021-09-01T00:00:00"/>
    <d v="1899-12-30T09:14:36"/>
    <n v="12"/>
    <n v="0"/>
    <n v="12"/>
    <n v="18000"/>
    <n v="66000"/>
    <n v="48000"/>
  </r>
  <r>
    <n v="2"/>
    <x v="0"/>
    <d v="1899-12-30T10:11:00"/>
    <d v="2021-09-01T00:00:00"/>
    <d v="1899-12-30T13:25:27"/>
    <n v="11"/>
    <n v="16"/>
    <n v="27"/>
    <n v="40500"/>
    <n v="60500"/>
    <n v="20000"/>
  </r>
  <r>
    <n v="3"/>
    <x v="0"/>
    <d v="1899-12-30T15:30:26"/>
    <d v="2021-09-01T00:00:00"/>
    <d v="1899-12-30T17:11:21"/>
    <n v="9"/>
    <n v="0"/>
    <n v="9"/>
    <n v="13500"/>
    <n v="54000"/>
    <n v="40500"/>
  </r>
  <r>
    <n v="4"/>
    <x v="0"/>
    <d v="1899-12-30T18:19:24"/>
    <d v="2021-09-01T00:00:00"/>
    <d v="1899-12-30T21:56:12"/>
    <n v="14"/>
    <n v="11"/>
    <n v="25"/>
    <n v="37500"/>
    <n v="77000"/>
    <n v="39500"/>
  </r>
  <r>
    <n v="5"/>
    <x v="1"/>
    <d v="1899-12-30T04:15:11"/>
    <d v="2021-09-02T00:00:00"/>
    <d v="1899-12-30T06:33:21"/>
    <n v="21"/>
    <n v="15"/>
    <n v="36"/>
    <n v="54000"/>
    <n v="105000"/>
    <n v="51000"/>
  </r>
  <r>
    <n v="6"/>
    <x v="1"/>
    <d v="1899-12-30T08:20:12"/>
    <d v="2021-09-02T00:00:00"/>
    <d v="1899-12-30T10:11:26"/>
    <n v="11"/>
    <n v="24"/>
    <n v="35"/>
    <n v="52500"/>
    <n v="60500"/>
    <n v="8000"/>
  </r>
  <r>
    <n v="7"/>
    <x v="1"/>
    <d v="1899-12-30T11:32:21"/>
    <d v="2021-09-02T00:00:00"/>
    <d v="1899-12-30T13:43:53"/>
    <n v="19"/>
    <n v="10"/>
    <n v="29"/>
    <n v="43500"/>
    <n v="104500"/>
    <n v="61000"/>
  </r>
  <r>
    <n v="8"/>
    <x v="1"/>
    <d v="1899-12-30T15:11:23"/>
    <d v="2021-09-02T00:00:00"/>
    <d v="1899-12-30T17:30:24"/>
    <n v="9"/>
    <n v="11"/>
    <n v="20"/>
    <n v="30000"/>
    <n v="54000"/>
    <n v="24000"/>
  </r>
  <r>
    <n v="9"/>
    <x v="1"/>
    <d v="1899-12-30T19:20:32"/>
    <d v="2021-09-02T00:00:00"/>
    <d v="1899-12-30T21:31:33"/>
    <n v="12"/>
    <n v="15"/>
    <n v="27"/>
    <n v="40500"/>
    <n v="66000"/>
    <n v="25500"/>
  </r>
  <r>
    <n v="10"/>
    <x v="2"/>
    <d v="1899-12-30T03:15:06"/>
    <d v="2021-09-03T00:00:00"/>
    <d v="1899-12-30T07:34:45"/>
    <n v="17"/>
    <n v="22"/>
    <n v="39"/>
    <n v="58500"/>
    <n v="93500"/>
    <n v="35000"/>
  </r>
  <r>
    <n v="11"/>
    <x v="2"/>
    <d v="1899-12-30T09:04:06"/>
    <d v="2021-09-03T00:00:00"/>
    <d v="1899-12-30T11:04:25"/>
    <n v="14"/>
    <n v="10"/>
    <n v="24"/>
    <n v="36000"/>
    <n v="77000"/>
    <n v="41000"/>
  </r>
  <r>
    <n v="12"/>
    <x v="2"/>
    <d v="1899-12-30T12:01:15"/>
    <d v="2021-09-03T00:00:00"/>
    <d v="1899-12-30T15:16:19"/>
    <n v="24"/>
    <n v="19"/>
    <n v="43"/>
    <n v="64500"/>
    <n v="120000"/>
    <n v="55500"/>
  </r>
  <r>
    <n v="13"/>
    <x v="2"/>
    <d v="1899-12-30T16:55:06"/>
    <d v="2021-09-03T00:00:00"/>
    <d v="1899-12-30T18:26:19"/>
    <n v="16"/>
    <n v="11"/>
    <n v="27"/>
    <n v="40500"/>
    <n v="88000"/>
    <n v="47500"/>
  </r>
  <r>
    <n v="14"/>
    <x v="2"/>
    <d v="1899-12-30T19:26:19"/>
    <d v="2021-09-03T00:00:00"/>
    <d v="1899-12-30T22:16:45"/>
    <n v="15"/>
    <n v="9"/>
    <n v="24"/>
    <n v="36000"/>
    <n v="82500"/>
    <n v="46500"/>
  </r>
  <r>
    <n v="15"/>
    <x v="3"/>
    <d v="1899-12-30T04:06:09"/>
    <d v="2021-09-04T00:00:00"/>
    <d v="1899-12-30T06:04:35"/>
    <n v="7"/>
    <n v="16"/>
    <n v="23"/>
    <n v="34500"/>
    <n v="42000"/>
    <n v="7500"/>
  </r>
  <r>
    <n v="16"/>
    <x v="3"/>
    <d v="1899-12-30T07:06:32"/>
    <d v="2021-09-04T00:00:00"/>
    <d v="1899-12-30T08:19:45"/>
    <n v="9"/>
    <n v="11"/>
    <n v="20"/>
    <n v="30000"/>
    <n v="54000"/>
    <n v="24000"/>
  </r>
  <r>
    <n v="17"/>
    <x v="3"/>
    <d v="1899-12-30T08:35:19"/>
    <d v="2021-09-04T00:00:00"/>
    <d v="1899-12-30T10:05:36"/>
    <n v="13"/>
    <n v="18"/>
    <n v="31"/>
    <n v="46500"/>
    <n v="71500"/>
    <n v="25000"/>
  </r>
  <r>
    <n v="18"/>
    <x v="3"/>
    <d v="1899-12-30T11:39:20"/>
    <d v="2021-09-04T00:00:00"/>
    <d v="1899-12-30T12:55:10"/>
    <n v="22"/>
    <n v="5"/>
    <n v="27"/>
    <n v="40500"/>
    <n v="110000"/>
    <n v="69500"/>
  </r>
  <r>
    <n v="19"/>
    <x v="3"/>
    <d v="1899-12-30T16:51:10"/>
    <d v="2021-09-04T00:00:00"/>
    <d v="1899-12-30T18:34:04"/>
    <n v="8"/>
    <n v="23"/>
    <n v="31"/>
    <n v="46500"/>
    <n v="48000"/>
    <n v="1500"/>
  </r>
  <r>
    <n v="20"/>
    <x v="3"/>
    <d v="1899-12-30T19:26:05"/>
    <d v="2021-09-04T00:00:00"/>
    <d v="1899-12-30T23:11:16"/>
    <n v="11"/>
    <n v="14"/>
    <n v="25"/>
    <n v="37500"/>
    <n v="60500"/>
    <n v="23000"/>
  </r>
  <r>
    <n v="21"/>
    <x v="4"/>
    <d v="1899-12-30T07:15:54"/>
    <d v="2021-09-05T00:00:00"/>
    <d v="1899-12-30T09:01:45"/>
    <n v="17"/>
    <n v="23"/>
    <n v="40"/>
    <n v="60000"/>
    <n v="93500"/>
    <n v="33500"/>
  </r>
  <r>
    <n v="22"/>
    <x v="4"/>
    <d v="1899-12-30T10:19:14"/>
    <d v="2021-09-05T00:00:00"/>
    <d v="1899-12-30T12:16:25"/>
    <n v="15"/>
    <n v="11"/>
    <n v="26"/>
    <n v="39000"/>
    <n v="82500"/>
    <n v="43500"/>
  </r>
  <r>
    <n v="23"/>
    <x v="4"/>
    <d v="1899-12-30T13:25:06"/>
    <d v="2021-09-05T00:00:00"/>
    <d v="1899-12-30T15:26:19"/>
    <n v="19"/>
    <n v="21"/>
    <n v="40"/>
    <n v="60000"/>
    <n v="104500"/>
    <n v="44500"/>
  </r>
  <r>
    <n v="24"/>
    <x v="4"/>
    <d v="1899-12-30T16:36:19"/>
    <d v="2021-09-05T00:00:00"/>
    <d v="1899-12-30T17:36:28"/>
    <n v="11"/>
    <n v="9"/>
    <n v="20"/>
    <n v="30000"/>
    <n v="60500"/>
    <n v="30500"/>
  </r>
  <r>
    <n v="25"/>
    <x v="4"/>
    <d v="1899-12-30T18:30:30"/>
    <d v="2021-09-05T00:00:00"/>
    <d v="1899-12-30T19:50:16"/>
    <n v="15"/>
    <n v="11"/>
    <n v="26"/>
    <n v="39000"/>
    <n v="82500"/>
    <n v="43500"/>
  </r>
  <r>
    <n v="26"/>
    <x v="4"/>
    <d v="1899-12-30T21:00:00"/>
    <d v="2021-09-06T00:00:00"/>
    <d v="1899-12-30T00:19:26"/>
    <n v="15"/>
    <n v="17"/>
    <n v="32"/>
    <n v="48000"/>
    <n v="82500"/>
    <n v="34500"/>
  </r>
  <r>
    <n v="27"/>
    <x v="5"/>
    <d v="1899-12-30T05:12:46"/>
    <d v="2021-09-06T00:00:00"/>
    <d v="1899-12-30T07:08:36"/>
    <n v="9"/>
    <n v="6"/>
    <n v="15"/>
    <n v="22500"/>
    <n v="54000"/>
    <n v="31500"/>
  </r>
  <r>
    <n v="28"/>
    <x v="5"/>
    <d v="1899-12-30T09:11:36"/>
    <d v="2021-09-06T00:00:00"/>
    <d v="1899-12-30T12:36:19"/>
    <n v="14"/>
    <n v="22"/>
    <n v="36"/>
    <n v="54000"/>
    <n v="77000"/>
    <n v="23000"/>
  </r>
  <r>
    <n v="29"/>
    <x v="5"/>
    <d v="1899-12-30T13:25:15"/>
    <d v="2021-09-06T00:00:00"/>
    <d v="1899-12-30T15:01:15"/>
    <n v="14"/>
    <n v="3"/>
    <n v="17"/>
    <n v="25500"/>
    <n v="77000"/>
    <n v="51500"/>
  </r>
  <r>
    <n v="30"/>
    <x v="5"/>
    <d v="1899-12-30T17:11:04"/>
    <d v="2021-09-06T00:00:00"/>
    <d v="1899-12-30T18:19:00"/>
    <n v="18"/>
    <n v="14"/>
    <n v="32"/>
    <n v="48000"/>
    <n v="99000"/>
    <n v="51000"/>
  </r>
  <r>
    <n v="31"/>
    <x v="5"/>
    <d v="1899-12-30T19:42:12"/>
    <d v="2021-09-06T00:00:00"/>
    <d v="1899-12-30T21:22:13"/>
    <n v="16"/>
    <n v="21"/>
    <n v="37"/>
    <n v="55500"/>
    <n v="88000"/>
    <n v="32500"/>
  </r>
  <r>
    <n v="32"/>
    <x v="6"/>
    <d v="1899-12-30T07:46:19"/>
    <d v="2021-09-07T00:00:00"/>
    <d v="1899-12-30T09:36:14"/>
    <n v="15"/>
    <n v="14"/>
    <n v="29"/>
    <n v="43500"/>
    <n v="82500"/>
    <n v="39000"/>
  </r>
  <r>
    <n v="33"/>
    <x v="6"/>
    <d v="1899-12-30T11:09:08"/>
    <d v="2021-09-07T00:00:00"/>
    <d v="1899-12-30T12:31:16"/>
    <n v="12"/>
    <n v="23"/>
    <n v="35"/>
    <n v="52500"/>
    <n v="66000"/>
    <n v="13500"/>
  </r>
  <r>
    <n v="34"/>
    <x v="6"/>
    <d v="1899-12-30T13:45:48"/>
    <d v="2021-09-07T00:00:00"/>
    <d v="1899-12-30T15:34:16"/>
    <n v="17"/>
    <n v="6"/>
    <n v="23"/>
    <n v="34500"/>
    <n v="93500"/>
    <n v="59000"/>
  </r>
  <r>
    <n v="35"/>
    <x v="6"/>
    <d v="1899-12-30T16:56:19"/>
    <d v="2021-09-07T00:00:00"/>
    <d v="1899-12-30T19:00:11"/>
    <n v="19"/>
    <n v="16"/>
    <n v="35"/>
    <n v="52500"/>
    <n v="104500"/>
    <n v="52000"/>
  </r>
  <r>
    <n v="36"/>
    <x v="6"/>
    <d v="1899-12-30T20:12:01"/>
    <d v="2021-09-07T00:00:00"/>
    <d v="1899-12-30T22:34:36"/>
    <n v="11"/>
    <n v="14"/>
    <n v="25"/>
    <n v="37500"/>
    <n v="60500"/>
    <n v="23000"/>
  </r>
  <r>
    <n v="37"/>
    <x v="7"/>
    <d v="1899-12-30T03:15:16"/>
    <d v="2021-09-08T00:00:00"/>
    <d v="1899-12-30T06:16:05"/>
    <n v="13"/>
    <n v="22"/>
    <n v="35"/>
    <n v="52500"/>
    <n v="71500"/>
    <n v="19000"/>
  </r>
  <r>
    <n v="38"/>
    <x v="7"/>
    <d v="1899-12-30T07:49:16"/>
    <d v="2021-09-08T00:00:00"/>
    <d v="1899-12-30T09:33:04"/>
    <n v="11"/>
    <n v="4"/>
    <n v="15"/>
    <n v="22500"/>
    <n v="60500"/>
    <n v="38000"/>
  </r>
  <r>
    <n v="39"/>
    <x v="7"/>
    <d v="1899-12-30T10:01:22"/>
    <d v="2021-09-08T00:00:00"/>
    <d v="1899-12-30T12:35:15"/>
    <n v="14"/>
    <n v="21"/>
    <n v="35"/>
    <n v="52500"/>
    <n v="77000"/>
    <n v="24500"/>
  </r>
  <r>
    <n v="40"/>
    <x v="7"/>
    <d v="1899-12-30T14:11:36"/>
    <d v="2021-09-08T00:00:00"/>
    <d v="1899-12-30T16:26:19"/>
    <n v="16"/>
    <n v="9"/>
    <n v="25"/>
    <n v="37500"/>
    <n v="88000"/>
    <n v="50500"/>
  </r>
  <r>
    <n v="41"/>
    <x v="7"/>
    <d v="1899-12-30T17:36:45"/>
    <d v="2021-09-08T00:00:00"/>
    <d v="1899-12-30T18:32:23"/>
    <n v="12"/>
    <n v="24"/>
    <n v="36"/>
    <n v="54000"/>
    <n v="66000"/>
    <n v="12000"/>
  </r>
  <r>
    <n v="42"/>
    <x v="7"/>
    <d v="1899-12-30T20:00:00"/>
    <d v="2021-09-08T00:00:00"/>
    <d v="1899-12-30T21:31:36"/>
    <n v="9"/>
    <n v="2"/>
    <n v="11"/>
    <n v="16500"/>
    <n v="54000"/>
    <n v="37500"/>
  </r>
  <r>
    <n v="43"/>
    <x v="8"/>
    <d v="1899-12-30T06:11:26"/>
    <d v="2021-09-09T00:00:00"/>
    <d v="1899-12-30T07:45:56"/>
    <n v="9"/>
    <n v="4"/>
    <n v="13"/>
    <n v="19500"/>
    <n v="54000"/>
    <n v="34500"/>
  </r>
  <r>
    <n v="44"/>
    <x v="8"/>
    <d v="1899-12-30T09:55:26"/>
    <d v="2021-09-09T00:00:00"/>
    <d v="1899-12-30T10:55:13"/>
    <n v="9"/>
    <n v="14"/>
    <n v="23"/>
    <n v="34500"/>
    <n v="54000"/>
    <n v="19500"/>
  </r>
  <r>
    <n v="45"/>
    <x v="8"/>
    <d v="1899-12-30T12:08:45"/>
    <d v="2021-09-09T00:00:00"/>
    <d v="1899-12-30T14:11:09"/>
    <n v="12"/>
    <n v="10"/>
    <n v="22"/>
    <n v="33000"/>
    <n v="66000"/>
    <n v="33000"/>
  </r>
  <r>
    <n v="46"/>
    <x v="8"/>
    <d v="1899-12-30T16:26:09"/>
    <d v="2021-09-09T00:00:00"/>
    <d v="1899-12-30T18:30:24"/>
    <n v="16"/>
    <n v="11"/>
    <n v="27"/>
    <n v="40500"/>
    <n v="88000"/>
    <n v="47500"/>
  </r>
  <r>
    <n v="47"/>
    <x v="8"/>
    <d v="1899-12-30T20:30:16"/>
    <d v="2021-09-09T00:00:00"/>
    <d v="1899-12-30T21:21:36"/>
    <n v="13"/>
    <n v="21"/>
    <n v="34"/>
    <n v="51000"/>
    <n v="71500"/>
    <n v="20500"/>
  </r>
  <r>
    <n v="48"/>
    <x v="9"/>
    <d v="1899-12-30T05:11:32"/>
    <d v="2021-09-10T00:00:00"/>
    <d v="1899-12-30T07:26:14"/>
    <n v="7"/>
    <n v="15"/>
    <n v="22"/>
    <n v="33000"/>
    <n v="42000"/>
    <n v="9000"/>
  </r>
  <r>
    <n v="49"/>
    <x v="9"/>
    <d v="1899-12-30T09:10:06"/>
    <d v="2021-09-10T00:00:00"/>
    <d v="1899-12-30T10:40:04"/>
    <n v="7"/>
    <n v="0"/>
    <n v="7"/>
    <n v="10500"/>
    <n v="42000"/>
    <n v="31500"/>
  </r>
  <r>
    <n v="50"/>
    <x v="9"/>
    <d v="1899-12-30T11:59:56"/>
    <d v="2021-09-10T00:00:00"/>
    <d v="1899-12-30T14:14:48"/>
    <n v="7"/>
    <n v="1"/>
    <n v="8"/>
    <n v="12000"/>
    <n v="42000"/>
    <n v="30000"/>
  </r>
  <r>
    <n v="51"/>
    <x v="9"/>
    <d v="1899-12-30T15:35:54"/>
    <d v="2021-09-10T00:00:00"/>
    <d v="1899-12-30T16:54:12"/>
    <n v="13"/>
    <n v="20"/>
    <n v="33"/>
    <n v="49500"/>
    <n v="71500"/>
    <n v="22000"/>
  </r>
  <r>
    <n v="52"/>
    <x v="9"/>
    <d v="1899-12-30T19:01:35"/>
    <d v="2021-09-10T00:00:00"/>
    <d v="1899-12-30T19:48:46"/>
    <n v="12"/>
    <n v="4"/>
    <n v="16"/>
    <n v="24000"/>
    <n v="66000"/>
    <n v="42000"/>
  </r>
  <r>
    <n v="53"/>
    <x v="9"/>
    <d v="1899-12-30T21:01:04"/>
    <d v="2021-09-11T00:00:00"/>
    <d v="1899-12-30T00:54:18"/>
    <n v="11"/>
    <n v="9"/>
    <n v="20"/>
    <n v="30000"/>
    <n v="60500"/>
    <n v="30500"/>
  </r>
  <r>
    <n v="54"/>
    <x v="10"/>
    <d v="1899-12-30T06:15:56"/>
    <d v="2021-09-11T00:00:00"/>
    <d v="1899-12-30T09:11:45"/>
    <n v="12"/>
    <n v="21"/>
    <n v="33"/>
    <n v="49500"/>
    <n v="66000"/>
    <n v="16500"/>
  </r>
  <r>
    <n v="55"/>
    <x v="10"/>
    <d v="1899-12-30T11:04:15"/>
    <d v="2021-09-11T00:00:00"/>
    <d v="1899-12-30T12:09:07"/>
    <n v="14"/>
    <n v="2"/>
    <n v="16"/>
    <n v="24000"/>
    <n v="77000"/>
    <n v="53000"/>
  </r>
  <r>
    <n v="56"/>
    <x v="10"/>
    <d v="1899-12-30T13:36:55"/>
    <d v="2021-09-11T00:00:00"/>
    <d v="1899-12-30T14:26:47"/>
    <n v="17"/>
    <n v="9"/>
    <n v="26"/>
    <n v="39000"/>
    <n v="93500"/>
    <n v="54500"/>
  </r>
  <r>
    <n v="57"/>
    <x v="10"/>
    <d v="1899-12-30T15:57:15"/>
    <d v="2021-09-11T00:00:00"/>
    <d v="1899-12-30T17:15:48"/>
    <n v="3"/>
    <n v="9"/>
    <n v="12"/>
    <n v="18000"/>
    <n v="18000"/>
    <n v="0"/>
  </r>
  <r>
    <n v="58"/>
    <x v="10"/>
    <d v="1899-12-30T19:01:02"/>
    <d v="2021-09-11T00:00:00"/>
    <d v="1899-12-30T21:11:01"/>
    <n v="11"/>
    <n v="3"/>
    <n v="14"/>
    <n v="21000"/>
    <n v="60500"/>
    <n v="39500"/>
  </r>
  <r>
    <n v="59"/>
    <x v="11"/>
    <d v="1899-12-30T04:00:00"/>
    <d v="2021-09-12T00:00:00"/>
    <d v="1899-12-30T05:35:06"/>
    <n v="8"/>
    <n v="4"/>
    <n v="12"/>
    <n v="18000"/>
    <n v="48000"/>
    <n v="30000"/>
  </r>
  <r>
    <n v="60"/>
    <x v="11"/>
    <d v="1899-12-30T08:14:16"/>
    <d v="2021-09-12T00:00:00"/>
    <d v="1899-12-30T10:16:19"/>
    <n v="1"/>
    <n v="6"/>
    <n v="7"/>
    <n v="10500"/>
    <n v="6000"/>
    <n v="-4500"/>
  </r>
  <r>
    <n v="61"/>
    <x v="11"/>
    <d v="1899-12-30T12:30:01"/>
    <d v="2021-09-12T00:00:00"/>
    <d v="1899-12-30T14:15:25"/>
    <n v="4"/>
    <n v="21"/>
    <n v="25"/>
    <n v="37500"/>
    <n v="24000"/>
    <n v="-13500"/>
  </r>
  <r>
    <n v="62"/>
    <x v="11"/>
    <d v="1899-12-30T17:45:09"/>
    <d v="2021-09-12T00:00:00"/>
    <d v="1899-12-30T19:10:01"/>
    <n v="9"/>
    <n v="11"/>
    <n v="20"/>
    <n v="30000"/>
    <n v="54000"/>
    <n v="24000"/>
  </r>
  <r>
    <n v="63"/>
    <x v="12"/>
    <d v="1899-12-30T05:08:45"/>
    <d v="2021-09-13T00:00:00"/>
    <d v="1899-12-30T09:08:14"/>
    <n v="12"/>
    <n v="7"/>
    <n v="19"/>
    <n v="28500"/>
    <n v="66000"/>
    <n v="37500"/>
  </r>
  <r>
    <n v="64"/>
    <x v="12"/>
    <d v="1899-12-30T11:06:45"/>
    <d v="2021-09-13T00:00:00"/>
    <d v="1899-12-30T12:48:06"/>
    <n v="11"/>
    <n v="13"/>
    <n v="24"/>
    <n v="36000"/>
    <n v="60500"/>
    <n v="24500"/>
  </r>
  <r>
    <n v="65"/>
    <x v="12"/>
    <d v="1899-12-30T13:15:09"/>
    <d v="2021-09-13T00:00:00"/>
    <d v="1899-12-30T14:55:39"/>
    <n v="16"/>
    <n v="21"/>
    <n v="37"/>
    <n v="55500"/>
    <n v="88000"/>
    <n v="32500"/>
  </r>
  <r>
    <n v="66"/>
    <x v="12"/>
    <d v="1899-12-30T16:04:45"/>
    <d v="2021-09-13T00:00:00"/>
    <d v="1899-12-30T18:00:00"/>
    <n v="19"/>
    <n v="10"/>
    <n v="29"/>
    <n v="43500"/>
    <n v="104500"/>
    <n v="61000"/>
  </r>
  <r>
    <n v="67"/>
    <x v="12"/>
    <d v="1899-12-30T20:09:11"/>
    <d v="2021-09-13T00:00:00"/>
    <d v="1899-12-30T22:04:19"/>
    <n v="3"/>
    <n v="0"/>
    <n v="3"/>
    <n v="4500"/>
    <n v="18000"/>
    <n v="13500"/>
  </r>
  <r>
    <n v="68"/>
    <x v="13"/>
    <d v="1899-12-30T04:15:22"/>
    <d v="2021-09-14T00:00:00"/>
    <d v="1899-12-30T06:14:24"/>
    <n v="12"/>
    <n v="21"/>
    <n v="33"/>
    <n v="49500"/>
    <n v="66000"/>
    <n v="16500"/>
  </r>
  <r>
    <n v="69"/>
    <x v="13"/>
    <d v="1899-12-30T08:15:54"/>
    <d v="2021-09-14T00:00:00"/>
    <d v="1899-12-30T10:04:55"/>
    <n v="17"/>
    <n v="20"/>
    <n v="37"/>
    <n v="55500"/>
    <n v="93500"/>
    <n v="38000"/>
  </r>
  <r>
    <n v="70"/>
    <x v="13"/>
    <d v="1899-12-30T12:00:00"/>
    <d v="2021-09-14T00:00:00"/>
    <d v="1899-12-30T13:56:55"/>
    <n v="11"/>
    <n v="22"/>
    <n v="33"/>
    <n v="49500"/>
    <n v="60500"/>
    <n v="11000"/>
  </r>
  <r>
    <n v="71"/>
    <x v="13"/>
    <d v="1899-12-30T15:26:30"/>
    <d v="2021-09-14T00:00:00"/>
    <d v="1899-12-30T17:00:15"/>
    <n v="7"/>
    <n v="2"/>
    <n v="9"/>
    <n v="13500"/>
    <n v="42000"/>
    <n v="28500"/>
  </r>
  <r>
    <n v="72"/>
    <x v="13"/>
    <d v="1899-12-30T18:36:45"/>
    <d v="2021-09-14T00:00:00"/>
    <d v="1899-12-30T19:15:54"/>
    <n v="8"/>
    <n v="7"/>
    <n v="15"/>
    <n v="22500"/>
    <n v="48000"/>
    <n v="25500"/>
  </r>
  <r>
    <n v="73"/>
    <x v="13"/>
    <d v="1899-12-30T20:56:55"/>
    <d v="2021-09-14T00:00:00"/>
    <d v="1899-12-30T22:04:06"/>
    <n v="6"/>
    <n v="1"/>
    <n v="7"/>
    <n v="10500"/>
    <n v="36000"/>
    <n v="25500"/>
  </r>
  <r>
    <n v="74"/>
    <x v="14"/>
    <d v="1899-12-30T01:01:00"/>
    <d v="2021-09-15T00:00:00"/>
    <d v="1899-12-30T04:09:06"/>
    <n v="0"/>
    <n v="6"/>
    <n v="6"/>
    <n v="9000"/>
    <n v="0"/>
    <n v="-9000"/>
  </r>
  <r>
    <n v="75"/>
    <x v="14"/>
    <d v="1899-12-30T06:55:57"/>
    <d v="2021-09-15T00:00:00"/>
    <d v="1899-12-30T08:15:54"/>
    <n v="0"/>
    <n v="5"/>
    <n v="5"/>
    <n v="7500"/>
    <n v="0"/>
    <n v="-7500"/>
  </r>
  <r>
    <n v="76"/>
    <x v="14"/>
    <d v="1899-12-30T10:10:55"/>
    <d v="2021-09-15T00:00:00"/>
    <d v="1899-12-30T12:45:47"/>
    <n v="10"/>
    <n v="1"/>
    <n v="11"/>
    <n v="16500"/>
    <n v="55000"/>
    <n v="38500"/>
  </r>
  <r>
    <n v="77"/>
    <x v="14"/>
    <d v="1899-12-30T14:22:45"/>
    <d v="2021-09-15T00:00:00"/>
    <d v="1899-12-30T15:12:24"/>
    <n v="14"/>
    <n v="21"/>
    <n v="35"/>
    <n v="52500"/>
    <n v="77000"/>
    <n v="24500"/>
  </r>
  <r>
    <n v="78"/>
    <x v="14"/>
    <d v="1899-12-30T17:20:54"/>
    <d v="2021-09-15T00:00:00"/>
    <d v="1899-12-30T18:36:45"/>
    <n v="4"/>
    <n v="1"/>
    <n v="5"/>
    <n v="7500"/>
    <n v="24000"/>
    <n v="16500"/>
  </r>
  <r>
    <n v="79"/>
    <x v="14"/>
    <d v="1899-12-30T20:47:41"/>
    <d v="2021-09-15T00:00:00"/>
    <d v="1899-12-30T21:45:48"/>
    <n v="7"/>
    <n v="2"/>
    <n v="9"/>
    <n v="13500"/>
    <n v="42000"/>
    <n v="28500"/>
  </r>
  <r>
    <n v="80"/>
    <x v="15"/>
    <d v="1899-12-30T03:15:26"/>
    <d v="2021-09-16T00:00:00"/>
    <d v="1899-12-30T06:04:09"/>
    <n v="13"/>
    <n v="5"/>
    <n v="18"/>
    <n v="27000"/>
    <n v="71500"/>
    <n v="44500"/>
  </r>
  <r>
    <n v="81"/>
    <x v="15"/>
    <d v="1899-12-30T07:11:26"/>
    <d v="2021-09-16T00:00:00"/>
    <d v="1899-12-30T09:03:04"/>
    <n v="13"/>
    <n v="11"/>
    <n v="24"/>
    <n v="36000"/>
    <n v="71500"/>
    <n v="35500"/>
  </r>
  <r>
    <n v="82"/>
    <x v="15"/>
    <d v="1899-12-30T11:04:06"/>
    <d v="2021-09-16T00:00:00"/>
    <d v="1899-12-30T12:00:45"/>
    <n v="14"/>
    <n v="9"/>
    <n v="23"/>
    <n v="34500"/>
    <n v="77000"/>
    <n v="42500"/>
  </r>
  <r>
    <n v="83"/>
    <x v="15"/>
    <d v="1899-12-30T13:55:00"/>
    <d v="2021-09-16T00:00:00"/>
    <d v="1899-12-30T14:45:10"/>
    <n v="14"/>
    <n v="9"/>
    <n v="23"/>
    <n v="34500"/>
    <n v="77000"/>
    <n v="42500"/>
  </r>
  <r>
    <n v="84"/>
    <x v="15"/>
    <d v="1899-12-30T16:11:12"/>
    <d v="2021-09-16T00:00:00"/>
    <d v="1899-12-30T17:22:01"/>
    <n v="12"/>
    <n v="7"/>
    <n v="19"/>
    <n v="28500"/>
    <n v="66000"/>
    <n v="37500"/>
  </r>
  <r>
    <n v="85"/>
    <x v="15"/>
    <d v="1899-12-30T19:01:22"/>
    <d v="2021-09-16T00:00:00"/>
    <d v="1899-12-30T20:45:56"/>
    <n v="2"/>
    <n v="19"/>
    <n v="21"/>
    <n v="31500"/>
    <n v="12000"/>
    <n v="-19500"/>
  </r>
  <r>
    <n v="86"/>
    <x v="16"/>
    <d v="1899-12-30T06:56:22"/>
    <d v="2021-09-17T00:00:00"/>
    <d v="1899-12-30T08:01:04"/>
    <n v="4"/>
    <n v="11"/>
    <n v="15"/>
    <n v="22500"/>
    <n v="24000"/>
    <n v="1500"/>
  </r>
  <r>
    <n v="87"/>
    <x v="16"/>
    <d v="1899-12-30T11:00:06"/>
    <d v="2021-09-17T00:00:00"/>
    <d v="1899-12-30T11:30:09"/>
    <n v="21"/>
    <n v="15"/>
    <n v="36"/>
    <n v="54000"/>
    <n v="105000"/>
    <n v="51000"/>
  </r>
  <r>
    <n v="88"/>
    <x v="16"/>
    <d v="1899-12-30T13:15:09"/>
    <d v="2021-09-17T00:00:00"/>
    <d v="1899-12-30T14:55:03"/>
    <n v="7"/>
    <n v="13"/>
    <n v="20"/>
    <n v="30000"/>
    <n v="42000"/>
    <n v="12000"/>
  </r>
  <r>
    <n v="89"/>
    <x v="16"/>
    <d v="1899-12-30T15:35:55"/>
    <d v="2021-09-17T00:00:00"/>
    <d v="1899-12-30T17:13:53"/>
    <n v="14"/>
    <n v="16"/>
    <n v="30"/>
    <n v="45000"/>
    <n v="77000"/>
    <n v="32000"/>
  </r>
  <r>
    <n v="90"/>
    <x v="16"/>
    <d v="1899-12-30T19:12:43"/>
    <d v="2021-09-17T00:00:00"/>
    <d v="1899-12-30T20:45:44"/>
    <n v="7"/>
    <n v="0"/>
    <n v="7"/>
    <n v="10500"/>
    <n v="42000"/>
    <n v="31500"/>
  </r>
  <r>
    <n v="91"/>
    <x v="17"/>
    <d v="1899-12-30T05:05:06"/>
    <d v="2021-09-18T00:00:00"/>
    <d v="1899-12-30T06:24:06"/>
    <n v="17"/>
    <n v="15"/>
    <n v="32"/>
    <n v="48000"/>
    <n v="93500"/>
    <n v="45500"/>
  </r>
  <r>
    <n v="92"/>
    <x v="17"/>
    <d v="1899-12-30T09:14:16"/>
    <d v="2021-09-18T00:00:00"/>
    <d v="1899-12-30T10:00:11"/>
    <n v="5"/>
    <n v="8"/>
    <n v="13"/>
    <n v="19500"/>
    <n v="30000"/>
    <n v="10500"/>
  </r>
  <r>
    <n v="93"/>
    <x v="17"/>
    <d v="1899-12-30T11:23:24"/>
    <d v="2021-09-18T00:00:00"/>
    <d v="1899-12-30T13:26:23"/>
    <n v="14"/>
    <n v="9"/>
    <n v="23"/>
    <n v="34500"/>
    <n v="77000"/>
    <n v="42500"/>
  </r>
  <r>
    <n v="94"/>
    <x v="17"/>
    <d v="1899-12-30T14:55:20"/>
    <d v="2021-09-18T00:00:00"/>
    <d v="1899-12-30T15:25:19"/>
    <n v="11"/>
    <n v="17"/>
    <n v="28"/>
    <n v="42000"/>
    <n v="60500"/>
    <n v="18500"/>
  </r>
  <r>
    <n v="95"/>
    <x v="17"/>
    <d v="1899-12-30T17:24:15"/>
    <d v="2021-09-18T00:00:00"/>
    <d v="1899-12-30T18:45:12"/>
    <n v="7"/>
    <n v="16"/>
    <n v="23"/>
    <n v="34500"/>
    <n v="42000"/>
    <n v="7500"/>
  </r>
  <r>
    <n v="96"/>
    <x v="18"/>
    <d v="1899-12-30T09:06:04"/>
    <d v="2021-09-19T00:00:00"/>
    <d v="1899-12-30T10:46:11"/>
    <n v="5"/>
    <n v="1"/>
    <n v="6"/>
    <n v="9000"/>
    <n v="30000"/>
    <n v="21000"/>
  </r>
  <r>
    <n v="97"/>
    <x v="18"/>
    <d v="1899-12-30T13:55:17"/>
    <d v="2021-09-19T00:00:00"/>
    <d v="1899-12-30T15:01:03"/>
    <n v="14"/>
    <n v="7"/>
    <n v="21"/>
    <n v="31500"/>
    <n v="77000"/>
    <n v="45500"/>
  </r>
  <r>
    <n v="98"/>
    <x v="18"/>
    <d v="1899-12-30T16:15:07"/>
    <d v="2021-09-19T00:00:00"/>
    <d v="1899-12-30T17:33:46"/>
    <n v="12"/>
    <n v="9"/>
    <n v="21"/>
    <n v="31500"/>
    <n v="66000"/>
    <n v="34500"/>
  </r>
  <r>
    <n v="99"/>
    <x v="18"/>
    <d v="1899-12-30T19:31:36"/>
    <d v="2021-09-19T00:00:00"/>
    <d v="1899-12-30T20:22:01"/>
    <n v="11"/>
    <n v="9"/>
    <n v="20"/>
    <n v="30000"/>
    <n v="60500"/>
    <n v="30500"/>
  </r>
  <r>
    <n v="100"/>
    <x v="18"/>
    <d v="1899-12-30T22:55:59"/>
    <d v="2021-09-20T00:00:00"/>
    <d v="1899-12-30T01:12:45"/>
    <n v="11"/>
    <n v="8"/>
    <n v="19"/>
    <n v="28500"/>
    <n v="60500"/>
    <n v="32000"/>
  </r>
  <r>
    <n v="101"/>
    <x v="19"/>
    <d v="1899-12-30T09:11:34"/>
    <d v="2021-09-20T00:00:00"/>
    <d v="1899-12-30T10:44:21"/>
    <n v="12"/>
    <n v="3"/>
    <n v="15"/>
    <n v="22500"/>
    <n v="66000"/>
    <n v="43500"/>
  </r>
  <r>
    <n v="102"/>
    <x v="19"/>
    <d v="1899-12-30T11:24:12"/>
    <d v="2021-09-20T00:00:00"/>
    <d v="1899-12-30T12:43:11"/>
    <n v="7"/>
    <n v="12"/>
    <n v="19"/>
    <n v="28500"/>
    <n v="42000"/>
    <n v="13500"/>
  </r>
  <r>
    <n v="103"/>
    <x v="19"/>
    <d v="1899-12-30T13:10:22"/>
    <d v="2021-09-20T00:00:00"/>
    <d v="1899-12-30T14:14:21"/>
    <n v="9"/>
    <n v="14"/>
    <n v="23"/>
    <n v="34500"/>
    <n v="54000"/>
    <n v="19500"/>
  </r>
  <r>
    <n v="104"/>
    <x v="19"/>
    <d v="1899-12-30T15:11:02"/>
    <d v="2021-09-20T00:00:00"/>
    <d v="1899-12-30T16:12:04"/>
    <n v="8"/>
    <n v="19"/>
    <n v="27"/>
    <n v="40500"/>
    <n v="48000"/>
    <n v="7500"/>
  </r>
  <r>
    <n v="105"/>
    <x v="19"/>
    <d v="1899-12-30T17:01:22"/>
    <d v="2021-09-20T00:00:00"/>
    <d v="1899-12-30T17:30:01"/>
    <n v="23"/>
    <n v="14"/>
    <n v="37"/>
    <n v="55500"/>
    <n v="115000"/>
    <n v="59500"/>
  </r>
  <r>
    <n v="106"/>
    <x v="19"/>
    <d v="1899-12-30T17:55:09"/>
    <d v="2021-09-20T00:00:00"/>
    <d v="1899-12-30T18:45:33"/>
    <n v="19"/>
    <n v="9"/>
    <n v="28"/>
    <n v="42000"/>
    <n v="104500"/>
    <n v="62500"/>
  </r>
  <r>
    <n v="107"/>
    <x v="19"/>
    <d v="1899-12-30T19:46:47"/>
    <d v="2021-09-20T00:00:00"/>
    <d v="1899-12-30T22:02:04"/>
    <n v="0"/>
    <n v="6"/>
    <n v="6"/>
    <n v="9000"/>
    <n v="0"/>
    <n v="-9000"/>
  </r>
  <r>
    <n v="108"/>
    <x v="19"/>
    <d v="1899-12-30T23:26:01"/>
    <d v="2021-09-21T00:00:00"/>
    <d v="1899-12-30T01:23:16"/>
    <n v="4"/>
    <n v="15"/>
    <n v="19"/>
    <n v="28500"/>
    <n v="24000"/>
    <n v="-4500"/>
  </r>
  <r>
    <n v="109"/>
    <x v="20"/>
    <d v="1899-12-30T07:00:05"/>
    <d v="2021-09-21T00:00:00"/>
    <d v="1899-12-30T08:04:26"/>
    <n v="11"/>
    <n v="0"/>
    <n v="11"/>
    <n v="16500"/>
    <n v="60500"/>
    <n v="44000"/>
  </r>
  <r>
    <n v="110"/>
    <x v="20"/>
    <d v="1899-12-30T10:16:33"/>
    <d v="2021-09-21T00:00:00"/>
    <d v="1899-12-30T13:58:27"/>
    <n v="9"/>
    <n v="4"/>
    <n v="13"/>
    <n v="19500"/>
    <n v="54000"/>
    <n v="34500"/>
  </r>
  <r>
    <n v="111"/>
    <x v="20"/>
    <d v="1899-12-30T14:55:19"/>
    <d v="2021-09-21T00:00:00"/>
    <d v="1899-12-30T16:03:25"/>
    <n v="9"/>
    <n v="28"/>
    <n v="37"/>
    <n v="55500"/>
    <n v="54000"/>
    <n v="-1500"/>
  </r>
  <r>
    <n v="112"/>
    <x v="20"/>
    <d v="1899-12-30T17:04:22"/>
    <d v="2021-09-21T00:00:00"/>
    <d v="1899-12-30T18:16:54"/>
    <n v="0"/>
    <n v="10"/>
    <n v="10"/>
    <n v="15000"/>
    <n v="0"/>
    <n v="-15000"/>
  </r>
  <r>
    <n v="113"/>
    <x v="20"/>
    <d v="1899-12-30T19:59:06"/>
    <d v="2021-09-21T00:00:00"/>
    <d v="1899-12-30T22:30:00"/>
    <n v="12"/>
    <n v="6"/>
    <n v="18"/>
    <n v="27000"/>
    <n v="66000"/>
    <n v="39000"/>
  </r>
  <r>
    <n v="114"/>
    <x v="21"/>
    <d v="1899-12-30T07:09:33"/>
    <d v="2021-09-22T00:00:00"/>
    <d v="1899-12-30T08:16:45"/>
    <n v="11"/>
    <n v="5"/>
    <n v="16"/>
    <n v="24000"/>
    <n v="60500"/>
    <n v="36500"/>
  </r>
  <r>
    <n v="115"/>
    <x v="21"/>
    <d v="1899-12-30T09:17:33"/>
    <d v="2021-09-22T00:00:00"/>
    <d v="1899-12-30T11:04:33"/>
    <n v="13"/>
    <n v="9"/>
    <n v="22"/>
    <n v="33000"/>
    <n v="71500"/>
    <n v="38500"/>
  </r>
  <r>
    <n v="116"/>
    <x v="21"/>
    <d v="1899-12-30T14:33:24"/>
    <d v="2021-09-22T00:00:00"/>
    <d v="1899-12-30T15:11:19"/>
    <n v="14"/>
    <n v="11"/>
    <n v="25"/>
    <n v="37500"/>
    <n v="77000"/>
    <n v="39500"/>
  </r>
  <r>
    <n v="117"/>
    <x v="21"/>
    <d v="1899-12-30T15:30:05"/>
    <d v="2021-09-22T00:00:00"/>
    <d v="1899-12-30T16:48:06"/>
    <n v="2"/>
    <n v="0"/>
    <n v="2"/>
    <n v="3000"/>
    <n v="12000"/>
    <n v="9000"/>
  </r>
  <r>
    <n v="118"/>
    <x v="21"/>
    <d v="1899-12-30T18:20:15"/>
    <d v="2021-09-22T00:00:00"/>
    <d v="1899-12-30T20:21:07"/>
    <n v="6"/>
    <n v="0"/>
    <n v="6"/>
    <n v="9000"/>
    <n v="36000"/>
    <n v="27000"/>
  </r>
  <r>
    <n v="119"/>
    <x v="21"/>
    <d v="1899-12-30T23:36:08"/>
    <d v="2021-09-23T00:00:00"/>
    <d v="1899-12-30T01:01:24"/>
    <n v="4"/>
    <n v="11"/>
    <n v="15"/>
    <n v="22500"/>
    <n v="24000"/>
    <n v="1500"/>
  </r>
  <r>
    <n v="120"/>
    <x v="22"/>
    <d v="1899-12-30T07:08:04"/>
    <d v="2021-09-23T00:00:00"/>
    <d v="1899-12-30T09:22:35"/>
    <n v="19"/>
    <n v="3"/>
    <n v="22"/>
    <n v="33000"/>
    <n v="104500"/>
    <n v="71500"/>
  </r>
  <r>
    <n v="121"/>
    <x v="22"/>
    <d v="1899-12-30T10:25:36"/>
    <d v="2021-09-23T00:00:00"/>
    <d v="1899-12-30T12:15:21"/>
    <n v="3"/>
    <n v="21"/>
    <n v="24"/>
    <n v="36000"/>
    <n v="18000"/>
    <n v="-18000"/>
  </r>
  <r>
    <n v="122"/>
    <x v="22"/>
    <d v="1899-12-30T13:05:04"/>
    <d v="2021-09-23T00:00:00"/>
    <d v="1899-12-30T14:06:22"/>
    <n v="19"/>
    <n v="22"/>
    <n v="41"/>
    <n v="61500"/>
    <n v="104500"/>
    <n v="43000"/>
  </r>
  <r>
    <n v="123"/>
    <x v="22"/>
    <d v="1899-12-30T15:11:06"/>
    <d v="2021-09-23T00:00:00"/>
    <d v="1899-12-30T17:56:55"/>
    <n v="13"/>
    <n v="14"/>
    <n v="27"/>
    <n v="40500"/>
    <n v="71500"/>
    <n v="31000"/>
  </r>
  <r>
    <n v="124"/>
    <x v="22"/>
    <d v="1899-12-30T18:56:45"/>
    <d v="2021-09-23T00:00:00"/>
    <d v="1899-12-30T21:21:04"/>
    <n v="19"/>
    <n v="25"/>
    <n v="44"/>
    <n v="66000"/>
    <n v="104500"/>
    <n v="38500"/>
  </r>
  <r>
    <n v="125"/>
    <x v="23"/>
    <d v="1899-12-30T04:11:06"/>
    <d v="2021-09-24T00:00:00"/>
    <d v="1899-12-30T07:12:21"/>
    <n v="19"/>
    <n v="11"/>
    <n v="30"/>
    <n v="45000"/>
    <n v="104500"/>
    <n v="59500"/>
  </r>
  <r>
    <n v="126"/>
    <x v="23"/>
    <d v="1899-12-30T10:56:55"/>
    <d v="2021-09-24T00:00:00"/>
    <d v="1899-12-30T14:11:06"/>
    <n v="13"/>
    <n v="4"/>
    <n v="17"/>
    <n v="25500"/>
    <n v="71500"/>
    <n v="46000"/>
  </r>
  <r>
    <n v="127"/>
    <x v="23"/>
    <d v="1899-12-30T17:26:03"/>
    <d v="2021-09-24T00:00:00"/>
    <d v="1899-12-30T18:48:43"/>
    <n v="13"/>
    <n v="9"/>
    <n v="22"/>
    <n v="33000"/>
    <n v="71500"/>
    <n v="38500"/>
  </r>
  <r>
    <n v="128"/>
    <x v="23"/>
    <d v="1899-12-30T19:40:23"/>
    <d v="2021-09-24T00:00:00"/>
    <d v="1899-12-30T21:13:04"/>
    <n v="10"/>
    <n v="12"/>
    <n v="22"/>
    <n v="33000"/>
    <n v="55000"/>
    <n v="22000"/>
  </r>
  <r>
    <n v="129"/>
    <x v="24"/>
    <d v="1899-12-30T07:04:25"/>
    <d v="2021-09-25T00:00:00"/>
    <d v="1899-12-30T08:26:41"/>
    <n v="9"/>
    <n v="11"/>
    <n v="20"/>
    <n v="30000"/>
    <n v="54000"/>
    <n v="24000"/>
  </r>
  <r>
    <n v="130"/>
    <x v="24"/>
    <d v="1899-12-30T10:11:21"/>
    <d v="2021-09-25T00:00:00"/>
    <d v="1899-12-30T12:01:04"/>
    <n v="14"/>
    <n v="20"/>
    <n v="34"/>
    <n v="51000"/>
    <n v="77000"/>
    <n v="26000"/>
  </r>
  <r>
    <n v="131"/>
    <x v="24"/>
    <d v="1899-12-30T13:04:26"/>
    <d v="2021-09-25T00:00:00"/>
    <d v="1899-12-30T13:49:04"/>
    <n v="1"/>
    <n v="3"/>
    <n v="4"/>
    <n v="6000"/>
    <n v="6000"/>
    <n v="0"/>
  </r>
  <r>
    <n v="132"/>
    <x v="24"/>
    <d v="1899-12-30T15:08:09"/>
    <d v="2021-09-25T00:00:00"/>
    <d v="1899-12-30T16:04:09"/>
    <n v="5"/>
    <n v="6"/>
    <n v="11"/>
    <n v="16500"/>
    <n v="30000"/>
    <n v="13500"/>
  </r>
  <r>
    <n v="133"/>
    <x v="24"/>
    <d v="1899-12-30T17:04:26"/>
    <d v="2021-09-25T00:00:00"/>
    <d v="1899-12-30T18:09:04"/>
    <n v="12"/>
    <n v="6"/>
    <n v="18"/>
    <n v="27000"/>
    <n v="66000"/>
    <n v="39000"/>
  </r>
  <r>
    <n v="134"/>
    <x v="25"/>
    <d v="1899-12-30T06:26:25"/>
    <d v="2021-09-26T00:00:00"/>
    <d v="1899-12-30T07:55:36"/>
    <n v="13"/>
    <n v="24"/>
    <n v="37"/>
    <n v="55500"/>
    <n v="71500"/>
    <n v="16000"/>
  </r>
  <r>
    <n v="135"/>
    <x v="25"/>
    <d v="1899-12-30T09:11:05"/>
    <d v="2021-09-26T00:00:00"/>
    <d v="1899-12-30T10:09:21"/>
    <n v="9"/>
    <n v="2"/>
    <n v="11"/>
    <n v="16500"/>
    <n v="54000"/>
    <n v="37500"/>
  </r>
  <r>
    <n v="136"/>
    <x v="25"/>
    <d v="1899-12-30T10:55:04"/>
    <d v="2021-09-26T00:00:00"/>
    <d v="1899-12-30T11:54:10"/>
    <n v="11"/>
    <n v="6"/>
    <n v="17"/>
    <n v="25500"/>
    <n v="60500"/>
    <n v="35000"/>
  </r>
  <r>
    <n v="137"/>
    <x v="25"/>
    <d v="1899-12-30T13:04:05"/>
    <d v="2021-09-26T00:00:00"/>
    <d v="1899-12-30T14:06:01"/>
    <n v="11"/>
    <n v="9"/>
    <n v="20"/>
    <n v="30000"/>
    <n v="60500"/>
    <n v="30500"/>
  </r>
  <r>
    <n v="138"/>
    <x v="25"/>
    <d v="1899-12-30T16:08:45"/>
    <d v="2021-09-26T00:00:00"/>
    <d v="1899-12-30T17:55:04"/>
    <n v="13"/>
    <n v="24"/>
    <n v="37"/>
    <n v="55500"/>
    <n v="71500"/>
    <n v="16000"/>
  </r>
  <r>
    <n v="139"/>
    <x v="25"/>
    <d v="1899-12-30T19:04:04"/>
    <d v="2021-09-26T00:00:00"/>
    <d v="1899-12-30T20:30:04"/>
    <n v="15"/>
    <n v="6"/>
    <n v="21"/>
    <n v="31500"/>
    <n v="82500"/>
    <n v="51000"/>
  </r>
  <r>
    <n v="140"/>
    <x v="26"/>
    <d v="1899-12-30T06:04:05"/>
    <d v="2021-09-27T00:00:00"/>
    <d v="1899-12-30T07:56:55"/>
    <n v="15"/>
    <n v="9"/>
    <n v="24"/>
    <n v="36000"/>
    <n v="82500"/>
    <n v="46500"/>
  </r>
  <r>
    <n v="141"/>
    <x v="26"/>
    <d v="1899-12-30T09:10:01"/>
    <d v="2021-09-27T00:00:00"/>
    <d v="1899-12-30T10:11:08"/>
    <n v="10"/>
    <n v="19"/>
    <n v="29"/>
    <n v="43500"/>
    <n v="55000"/>
    <n v="11500"/>
  </r>
  <r>
    <n v="142"/>
    <x v="26"/>
    <d v="1899-12-30T13:05:06"/>
    <d v="2021-09-27T00:00:00"/>
    <d v="1899-12-30T15:05:06"/>
    <n v="1"/>
    <n v="0"/>
    <n v="1"/>
    <n v="1500"/>
    <n v="6000"/>
    <n v="4500"/>
  </r>
  <r>
    <n v="143"/>
    <x v="26"/>
    <d v="1899-12-30T17:04:06"/>
    <d v="2021-09-27T00:00:00"/>
    <d v="1899-12-30T19:02:04"/>
    <n v="3"/>
    <n v="0"/>
    <n v="3"/>
    <n v="4500"/>
    <n v="18000"/>
    <n v="13500"/>
  </r>
  <r>
    <n v="144"/>
    <x v="27"/>
    <d v="1899-12-30T10:04:06"/>
    <d v="2021-09-28T00:00:00"/>
    <d v="1899-12-30T11:54:06"/>
    <n v="9"/>
    <n v="14"/>
    <n v="23"/>
    <n v="34500"/>
    <n v="54000"/>
    <n v="19500"/>
  </r>
  <r>
    <n v="145"/>
    <x v="27"/>
    <d v="1899-12-30T12:59:04"/>
    <d v="2021-09-28T00:00:00"/>
    <d v="1899-12-30T15:04:56"/>
    <n v="11"/>
    <n v="13"/>
    <n v="24"/>
    <n v="36000"/>
    <n v="60500"/>
    <n v="24500"/>
  </r>
  <r>
    <n v="146"/>
    <x v="27"/>
    <d v="1899-12-30T17:06:04"/>
    <d v="2021-09-28T00:00:00"/>
    <d v="1899-12-30T18:06:49"/>
    <n v="12"/>
    <n v="9"/>
    <n v="21"/>
    <n v="31500"/>
    <n v="66000"/>
    <n v="34500"/>
  </r>
  <r>
    <n v="147"/>
    <x v="27"/>
    <d v="1899-12-30T19:00:00"/>
    <d v="2021-09-28T00:00:00"/>
    <d v="1899-12-30T21:01:01"/>
    <n v="14"/>
    <n v="9"/>
    <n v="23"/>
    <n v="34500"/>
    <n v="77000"/>
    <n v="42500"/>
  </r>
  <r>
    <n v="148"/>
    <x v="28"/>
    <d v="1899-12-30T07:11:03"/>
    <d v="2021-09-29T00:00:00"/>
    <d v="1899-12-30T08:58:32"/>
    <n v="12"/>
    <n v="16"/>
    <n v="28"/>
    <n v="42000"/>
    <n v="66000"/>
    <n v="24000"/>
  </r>
  <r>
    <n v="149"/>
    <x v="28"/>
    <d v="1899-12-30T10:01:04"/>
    <d v="2021-09-29T00:00:00"/>
    <d v="1899-12-30T12:01:02"/>
    <n v="9"/>
    <n v="21"/>
    <n v="30"/>
    <n v="45000"/>
    <n v="54000"/>
    <n v="9000"/>
  </r>
  <r>
    <n v="150"/>
    <x v="28"/>
    <d v="1899-12-30T13:21:10"/>
    <d v="2021-09-29T00:00:00"/>
    <d v="1899-12-30T14:43:11"/>
    <n v="15"/>
    <n v="9"/>
    <n v="24"/>
    <n v="36000"/>
    <n v="82500"/>
    <n v="46500"/>
  </r>
  <r>
    <n v="151"/>
    <x v="28"/>
    <d v="1899-12-30T16:09:12"/>
    <d v="2021-09-29T00:00:00"/>
    <d v="1899-12-30T17:34:12"/>
    <n v="14"/>
    <n v="8"/>
    <n v="22"/>
    <n v="33000"/>
    <n v="77000"/>
    <n v="44000"/>
  </r>
  <r>
    <n v="152"/>
    <x v="28"/>
    <d v="1899-12-30T19:11:01"/>
    <d v="2021-09-29T00:00:00"/>
    <d v="1899-12-30T20:21:22"/>
    <n v="16"/>
    <n v="21"/>
    <n v="37"/>
    <n v="55500"/>
    <n v="88000"/>
    <n v="32500"/>
  </r>
  <r>
    <n v="153"/>
    <x v="28"/>
    <d v="1899-12-30T23:04:04"/>
    <d v="2021-09-30T00:00:00"/>
    <d v="1899-12-30T00:57:04"/>
    <n v="14"/>
    <n v="9"/>
    <n v="23"/>
    <n v="34500"/>
    <n v="77000"/>
    <n v="42500"/>
  </r>
  <r>
    <n v="154"/>
    <x v="29"/>
    <d v="1899-12-30T07:30:00"/>
    <d v="2021-09-30T00:00:00"/>
    <d v="1899-12-30T08:00:45"/>
    <n v="17"/>
    <n v="3"/>
    <n v="20"/>
    <n v="30000"/>
    <n v="93500"/>
    <n v="63500"/>
  </r>
  <r>
    <n v="155"/>
    <x v="29"/>
    <d v="1899-12-30T10:36:54"/>
    <d v="2021-09-30T00:00:00"/>
    <d v="1899-12-30T12:01:04"/>
    <n v="0"/>
    <n v="9"/>
    <n v="9"/>
    <n v="13500"/>
    <n v="0"/>
    <n v="-13500"/>
  </r>
  <r>
    <n v="156"/>
    <x v="29"/>
    <d v="1899-12-30T14:10:15"/>
    <d v="2021-09-30T00:00:00"/>
    <d v="1899-12-30T15:08:09"/>
    <n v="14"/>
    <n v="8"/>
    <n v="22"/>
    <n v="33000"/>
    <n v="77000"/>
    <n v="44000"/>
  </r>
  <r>
    <n v="157"/>
    <x v="29"/>
    <d v="1899-12-30T17:08:33"/>
    <d v="2021-09-30T00:00:00"/>
    <d v="1899-12-30T18:56:55"/>
    <n v="6"/>
    <n v="39"/>
    <n v="45"/>
    <n v="67500"/>
    <n v="36000"/>
    <n v="-3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3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34" firstHeaderRow="1" firstDataRow="1" firstDataCol="1"/>
  <pivotFields count="10">
    <pivotField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5" showAll="0"/>
    <pivotField numFmtId="14" showAll="0"/>
    <pivotField numFmtId="165" showAll="0"/>
    <pivotField showAll="0"/>
    <pivotField showAll="0"/>
    <pivotField numFmtId="165" showAll="0"/>
    <pivotField numFmtId="165" showAll="0"/>
    <pivotField dataField="1" numFmtId="2" showAll="0">
      <items count="158">
        <item x="104"/>
        <item x="93"/>
        <item x="86"/>
        <item x="153"/>
        <item x="115"/>
        <item x="71"/>
        <item x="130"/>
        <item x="91"/>
        <item x="51"/>
        <item x="76"/>
        <item x="55"/>
        <item x="82"/>
        <item x="105"/>
        <item x="98"/>
        <item x="46"/>
        <item x="40"/>
        <item x="131"/>
        <item x="81"/>
        <item x="155"/>
        <item x="78"/>
        <item x="134"/>
        <item x="135"/>
        <item x="43"/>
        <item x="23"/>
        <item x="145"/>
        <item x="103"/>
        <item x="140"/>
        <item x="121"/>
        <item x="136"/>
        <item x="102"/>
        <item x="108"/>
        <item x="132"/>
        <item x="85"/>
        <item x="54"/>
        <item x="96"/>
        <item x="72"/>
        <item x="113"/>
        <item x="29"/>
        <item x="110"/>
        <item x="151"/>
        <item x="83"/>
        <item x="111"/>
        <item x="15"/>
        <item x="0"/>
        <item x="17"/>
        <item x="77"/>
        <item x="116"/>
        <item x="50"/>
        <item x="56"/>
        <item x="97"/>
        <item x="101"/>
        <item x="90"/>
        <item x="24"/>
        <item x="74"/>
        <item x="94"/>
        <item x="149"/>
        <item x="32"/>
        <item x="128"/>
        <item x="126"/>
        <item x="154"/>
        <item x="61"/>
        <item x="150"/>
        <item x="138"/>
        <item x="133"/>
        <item x="48"/>
        <item x="16"/>
        <item x="12"/>
        <item x="41"/>
        <item x="127"/>
        <item x="100"/>
        <item x="89"/>
        <item x="70"/>
        <item x="42"/>
        <item x="58"/>
        <item x="28"/>
        <item x="88"/>
        <item x="87"/>
        <item x="30"/>
        <item x="95"/>
        <item x="64"/>
        <item x="2"/>
        <item x="63"/>
        <item x="18"/>
        <item x="37"/>
        <item x="84"/>
        <item x="60"/>
        <item x="20"/>
        <item x="137"/>
        <item x="114"/>
        <item x="147"/>
        <item x="156"/>
        <item x="33"/>
        <item x="68"/>
        <item x="129"/>
        <item x="120"/>
        <item x="31"/>
        <item x="143"/>
        <item x="5"/>
        <item x="80"/>
        <item x="139"/>
        <item x="66"/>
        <item x="65"/>
        <item x="26"/>
        <item x="69"/>
        <item x="21"/>
        <item x="142"/>
        <item x="14"/>
        <item x="67"/>
        <item x="148"/>
        <item x="141"/>
        <item x="10"/>
        <item x="117"/>
        <item x="146"/>
        <item x="22"/>
        <item x="59"/>
        <item x="44"/>
        <item x="92"/>
        <item x="34"/>
        <item x="45"/>
        <item x="144"/>
        <item x="57"/>
        <item x="8"/>
        <item x="6"/>
        <item x="119"/>
        <item x="47"/>
        <item x="39"/>
        <item x="49"/>
        <item x="106"/>
        <item x="4"/>
        <item x="7"/>
        <item x="35"/>
        <item x="123"/>
        <item x="112"/>
        <item x="38"/>
        <item x="75"/>
        <item x="122"/>
        <item x="79"/>
        <item x="13"/>
        <item x="53"/>
        <item x="36"/>
        <item x="124"/>
        <item x="73"/>
        <item x="125"/>
        <item x="1"/>
        <item x="11"/>
        <item x="27"/>
        <item x="3"/>
        <item x="109"/>
        <item x="19"/>
        <item x="62"/>
        <item x="9"/>
        <item x="118"/>
        <item x="107"/>
        <item x="152"/>
        <item x="99"/>
        <item x="52"/>
        <item x="25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ilosc_minut_lotu_dnia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9" cacheId="2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L1:M32" firstHeaderRow="1" firstDataRow="1" firstDataCol="1"/>
  <pivotFields count="11">
    <pivotField showAll="0"/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65" showAll="0"/>
    <pivotField numFmtId="14" showAll="0"/>
    <pivotField numFmtId="165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z różnica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oty-mo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ty-mo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oty-mod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ty-mod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oty-mod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oty-mod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workbookViewId="0">
      <selection sqref="A1:XFD1048576"/>
    </sheetView>
  </sheetViews>
  <sheetFormatPr defaultRowHeight="15" x14ac:dyDescent="0.25"/>
  <cols>
    <col min="1" max="1" width="4" bestFit="1" customWidth="1"/>
    <col min="2" max="2" width="12" bestFit="1" customWidth="1"/>
    <col min="3" max="3" width="15.140625" bestFit="1" customWidth="1"/>
    <col min="4" max="4" width="13.28515625" bestFit="1" customWidth="1"/>
    <col min="5" max="5" width="16.28515625" bestFit="1" customWidth="1"/>
    <col min="6" max="6" width="16.140625" bestFit="1" customWidth="1"/>
    <col min="7" max="7" width="16.85546875" bestFit="1" customWidth="1"/>
  </cols>
  <sheetData>
    <row r="1" spans="1:7" x14ac:dyDescent="0.25">
      <c r="A1" s="3" t="s">
        <v>0</v>
      </c>
      <c r="B1" s="3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</row>
    <row r="2" spans="1:7" x14ac:dyDescent="0.25">
      <c r="A2" s="3">
        <v>1</v>
      </c>
      <c r="B2" s="4">
        <v>44440</v>
      </c>
      <c r="C2" s="5">
        <v>0.33333333333333331</v>
      </c>
      <c r="D2" s="4">
        <v>44440</v>
      </c>
      <c r="E2" s="5">
        <v>0.38513888888888892</v>
      </c>
      <c r="F2" s="3">
        <v>12</v>
      </c>
      <c r="G2" s="3">
        <v>0</v>
      </c>
    </row>
    <row r="3" spans="1:7" x14ac:dyDescent="0.25">
      <c r="A3" s="3">
        <v>2</v>
      </c>
      <c r="B3" s="4">
        <v>44440</v>
      </c>
      <c r="C3" s="5">
        <v>0.42430555555555555</v>
      </c>
      <c r="D3" s="4">
        <v>44440</v>
      </c>
      <c r="E3" s="5">
        <v>0.55934027777777773</v>
      </c>
      <c r="F3" s="3">
        <v>11</v>
      </c>
      <c r="G3" s="3">
        <v>16</v>
      </c>
    </row>
    <row r="4" spans="1:7" x14ac:dyDescent="0.25">
      <c r="A4" s="3">
        <v>3</v>
      </c>
      <c r="B4" s="4">
        <v>44440</v>
      </c>
      <c r="C4" s="5">
        <v>0.64613425925925927</v>
      </c>
      <c r="D4" s="4">
        <v>44440</v>
      </c>
      <c r="E4" s="5">
        <v>0.71621527777777771</v>
      </c>
      <c r="F4" s="3">
        <v>9</v>
      </c>
      <c r="G4" s="3">
        <v>0</v>
      </c>
    </row>
    <row r="5" spans="1:7" x14ac:dyDescent="0.25">
      <c r="A5" s="3">
        <v>4</v>
      </c>
      <c r="B5" s="4">
        <v>44440</v>
      </c>
      <c r="C5" s="5">
        <v>0.76347222222222222</v>
      </c>
      <c r="D5" s="4">
        <v>44440</v>
      </c>
      <c r="E5" s="5">
        <v>0.91402777777777777</v>
      </c>
      <c r="F5" s="3">
        <v>14</v>
      </c>
      <c r="G5" s="3">
        <v>11</v>
      </c>
    </row>
    <row r="6" spans="1:7" x14ac:dyDescent="0.25">
      <c r="A6" s="3">
        <v>5</v>
      </c>
      <c r="B6" s="4">
        <v>44441</v>
      </c>
      <c r="C6" s="5">
        <v>0.17721064814814813</v>
      </c>
      <c r="D6" s="4">
        <v>44441</v>
      </c>
      <c r="E6" s="5">
        <v>0.27315972222222223</v>
      </c>
      <c r="F6" s="3">
        <v>21</v>
      </c>
      <c r="G6" s="3">
        <v>15</v>
      </c>
    </row>
    <row r="7" spans="1:7" x14ac:dyDescent="0.25">
      <c r="A7" s="3">
        <v>6</v>
      </c>
      <c r="B7" s="4">
        <v>44441</v>
      </c>
      <c r="C7" s="5">
        <v>0.34736111111111106</v>
      </c>
      <c r="D7" s="4">
        <v>44441</v>
      </c>
      <c r="E7" s="5">
        <v>0.42460648148148145</v>
      </c>
      <c r="F7" s="3">
        <v>11</v>
      </c>
      <c r="G7" s="3">
        <v>24</v>
      </c>
    </row>
    <row r="8" spans="1:7" x14ac:dyDescent="0.25">
      <c r="A8" s="3">
        <v>7</v>
      </c>
      <c r="B8" s="4">
        <v>44441</v>
      </c>
      <c r="C8" s="5">
        <v>0.48079861111111111</v>
      </c>
      <c r="D8" s="4">
        <v>44441</v>
      </c>
      <c r="E8" s="5">
        <v>0.57214120370370369</v>
      </c>
      <c r="F8" s="3">
        <v>19</v>
      </c>
      <c r="G8" s="3">
        <v>10</v>
      </c>
    </row>
    <row r="9" spans="1:7" x14ac:dyDescent="0.25">
      <c r="A9" s="3">
        <v>8</v>
      </c>
      <c r="B9" s="4">
        <v>44441</v>
      </c>
      <c r="C9" s="5">
        <v>0.63290509259259264</v>
      </c>
      <c r="D9" s="4">
        <v>44441</v>
      </c>
      <c r="E9" s="5">
        <v>0.72944444444444445</v>
      </c>
      <c r="F9" s="3">
        <v>9</v>
      </c>
      <c r="G9" s="3">
        <v>11</v>
      </c>
    </row>
    <row r="10" spans="1:7" x14ac:dyDescent="0.25">
      <c r="A10" s="3">
        <v>9</v>
      </c>
      <c r="B10" s="4">
        <v>44441</v>
      </c>
      <c r="C10" s="5">
        <v>0.80592592592592593</v>
      </c>
      <c r="D10" s="4">
        <v>44441</v>
      </c>
      <c r="E10" s="5">
        <v>0.89690972222222232</v>
      </c>
      <c r="F10" s="3">
        <v>12</v>
      </c>
      <c r="G10" s="3">
        <v>15</v>
      </c>
    </row>
    <row r="11" spans="1:7" x14ac:dyDescent="0.25">
      <c r="A11" s="3">
        <v>10</v>
      </c>
      <c r="B11" s="4">
        <v>44442</v>
      </c>
      <c r="C11" s="5">
        <v>0.13548611111111111</v>
      </c>
      <c r="D11" s="4">
        <v>44442</v>
      </c>
      <c r="E11" s="5">
        <v>0.31579861111111113</v>
      </c>
      <c r="F11" s="3">
        <v>17</v>
      </c>
      <c r="G11" s="3">
        <v>22</v>
      </c>
    </row>
    <row r="12" spans="1:7" x14ac:dyDescent="0.25">
      <c r="A12" s="3">
        <v>11</v>
      </c>
      <c r="B12" s="4">
        <v>44442</v>
      </c>
      <c r="C12" s="5">
        <v>0.37784722222222222</v>
      </c>
      <c r="D12" s="4">
        <v>44442</v>
      </c>
      <c r="E12" s="5">
        <v>0.46140046296296294</v>
      </c>
      <c r="F12" s="3">
        <v>14</v>
      </c>
      <c r="G12" s="3">
        <v>10</v>
      </c>
    </row>
    <row r="13" spans="1:7" x14ac:dyDescent="0.25">
      <c r="A13" s="3">
        <v>12</v>
      </c>
      <c r="B13" s="4">
        <v>44442</v>
      </c>
      <c r="C13" s="5">
        <v>0.50086805555555558</v>
      </c>
      <c r="D13" s="4">
        <v>44442</v>
      </c>
      <c r="E13" s="5">
        <v>0.63633101851851859</v>
      </c>
      <c r="F13" s="3">
        <v>24</v>
      </c>
      <c r="G13" s="3">
        <v>19</v>
      </c>
    </row>
    <row r="14" spans="1:7" x14ac:dyDescent="0.25">
      <c r="A14" s="3">
        <v>13</v>
      </c>
      <c r="B14" s="4">
        <v>44442</v>
      </c>
      <c r="C14" s="5">
        <v>0.7049305555555555</v>
      </c>
      <c r="D14" s="4">
        <v>44442</v>
      </c>
      <c r="E14" s="5">
        <v>0.76827546296296301</v>
      </c>
      <c r="F14" s="3">
        <v>16</v>
      </c>
      <c r="G14" s="3">
        <v>11</v>
      </c>
    </row>
    <row r="15" spans="1:7" x14ac:dyDescent="0.25">
      <c r="A15" s="3">
        <v>14</v>
      </c>
      <c r="B15" s="4">
        <v>44442</v>
      </c>
      <c r="C15" s="5">
        <v>0.80994212962962964</v>
      </c>
      <c r="D15" s="4">
        <v>44442</v>
      </c>
      <c r="E15" s="5">
        <v>0.92829861111111101</v>
      </c>
      <c r="F15" s="3">
        <v>15</v>
      </c>
      <c r="G15" s="3">
        <v>9</v>
      </c>
    </row>
    <row r="16" spans="1:7" x14ac:dyDescent="0.25">
      <c r="A16" s="3">
        <v>15</v>
      </c>
      <c r="B16" s="4">
        <v>44443</v>
      </c>
      <c r="C16" s="5">
        <v>0.17093749999999999</v>
      </c>
      <c r="D16" s="4">
        <v>44443</v>
      </c>
      <c r="E16" s="5">
        <v>0.25318287037037041</v>
      </c>
      <c r="F16" s="3">
        <v>7</v>
      </c>
      <c r="G16" s="3">
        <v>16</v>
      </c>
    </row>
    <row r="17" spans="1:7" x14ac:dyDescent="0.25">
      <c r="A17" s="3">
        <v>16</v>
      </c>
      <c r="B17" s="4">
        <v>44443</v>
      </c>
      <c r="C17" s="5">
        <v>0.29620370370370369</v>
      </c>
      <c r="D17" s="4">
        <v>44443</v>
      </c>
      <c r="E17" s="5">
        <v>0.34704861111111113</v>
      </c>
      <c r="F17" s="3">
        <v>9</v>
      </c>
      <c r="G17" s="3">
        <v>11</v>
      </c>
    </row>
    <row r="18" spans="1:7" x14ac:dyDescent="0.25">
      <c r="A18" s="3">
        <v>17</v>
      </c>
      <c r="B18" s="4">
        <v>44443</v>
      </c>
      <c r="C18" s="5">
        <v>0.3578587962962963</v>
      </c>
      <c r="D18" s="4">
        <v>44443</v>
      </c>
      <c r="E18" s="5">
        <v>0.42055555555555557</v>
      </c>
      <c r="F18" s="3">
        <v>13</v>
      </c>
      <c r="G18" s="3">
        <v>18</v>
      </c>
    </row>
    <row r="19" spans="1:7" x14ac:dyDescent="0.25">
      <c r="A19" s="3">
        <v>18</v>
      </c>
      <c r="B19" s="4">
        <v>44443</v>
      </c>
      <c r="C19" s="5">
        <v>0.48564814814814811</v>
      </c>
      <c r="D19" s="4">
        <v>44443</v>
      </c>
      <c r="E19" s="5">
        <v>0.53831018518518514</v>
      </c>
      <c r="F19" s="3">
        <v>22</v>
      </c>
      <c r="G19" s="3">
        <v>5</v>
      </c>
    </row>
    <row r="20" spans="1:7" x14ac:dyDescent="0.25">
      <c r="A20" s="3">
        <v>19</v>
      </c>
      <c r="B20" s="4">
        <v>44443</v>
      </c>
      <c r="C20" s="5">
        <v>0.70219907407407411</v>
      </c>
      <c r="D20" s="4">
        <v>44443</v>
      </c>
      <c r="E20" s="5">
        <v>0.7736574074074074</v>
      </c>
      <c r="F20" s="3">
        <v>8</v>
      </c>
      <c r="G20" s="3">
        <v>23</v>
      </c>
    </row>
    <row r="21" spans="1:7" x14ac:dyDescent="0.25">
      <c r="A21" s="3">
        <v>20</v>
      </c>
      <c r="B21" s="4">
        <v>44443</v>
      </c>
      <c r="C21" s="5">
        <v>0.80978009259259265</v>
      </c>
      <c r="D21" s="4">
        <v>44443</v>
      </c>
      <c r="E21" s="5">
        <v>0.96615740740740741</v>
      </c>
      <c r="F21" s="3">
        <v>11</v>
      </c>
      <c r="G21" s="3">
        <v>14</v>
      </c>
    </row>
    <row r="22" spans="1:7" x14ac:dyDescent="0.25">
      <c r="A22" s="3">
        <v>21</v>
      </c>
      <c r="B22" s="4">
        <v>44444</v>
      </c>
      <c r="C22" s="5">
        <v>0.3027083333333333</v>
      </c>
      <c r="D22" s="4">
        <v>44444</v>
      </c>
      <c r="E22" s="5">
        <v>0.3762152777777778</v>
      </c>
      <c r="F22" s="3">
        <v>17</v>
      </c>
      <c r="G22" s="3">
        <v>23</v>
      </c>
    </row>
    <row r="23" spans="1:7" x14ac:dyDescent="0.25">
      <c r="A23" s="3">
        <v>22</v>
      </c>
      <c r="B23" s="4">
        <v>44444</v>
      </c>
      <c r="C23" s="5">
        <v>0.43002314814814818</v>
      </c>
      <c r="D23" s="4">
        <v>44444</v>
      </c>
      <c r="E23" s="5">
        <v>0.51140046296296293</v>
      </c>
      <c r="F23" s="3">
        <v>15</v>
      </c>
      <c r="G23" s="3">
        <v>11</v>
      </c>
    </row>
    <row r="24" spans="1:7" x14ac:dyDescent="0.25">
      <c r="A24" s="3">
        <v>23</v>
      </c>
      <c r="B24" s="4">
        <v>44444</v>
      </c>
      <c r="C24" s="5">
        <v>0.55909722222222225</v>
      </c>
      <c r="D24" s="4">
        <v>44444</v>
      </c>
      <c r="E24" s="5">
        <v>0.64327546296296301</v>
      </c>
      <c r="F24" s="3">
        <v>19</v>
      </c>
      <c r="G24" s="3">
        <v>21</v>
      </c>
    </row>
    <row r="25" spans="1:7" x14ac:dyDescent="0.25">
      <c r="A25" s="3">
        <v>24</v>
      </c>
      <c r="B25" s="4">
        <v>44444</v>
      </c>
      <c r="C25" s="5">
        <v>0.69188657407407417</v>
      </c>
      <c r="D25" s="4">
        <v>44444</v>
      </c>
      <c r="E25" s="5">
        <v>0.73365740740740737</v>
      </c>
      <c r="F25" s="3">
        <v>11</v>
      </c>
      <c r="G25" s="3">
        <v>9</v>
      </c>
    </row>
    <row r="26" spans="1:7" x14ac:dyDescent="0.25">
      <c r="A26" s="3">
        <v>25</v>
      </c>
      <c r="B26" s="4">
        <v>44444</v>
      </c>
      <c r="C26" s="5">
        <v>0.77118055555555554</v>
      </c>
      <c r="D26" s="4">
        <v>44444</v>
      </c>
      <c r="E26" s="5">
        <v>0.82657407407407402</v>
      </c>
      <c r="F26" s="3">
        <v>15</v>
      </c>
      <c r="G26" s="3">
        <v>11</v>
      </c>
    </row>
    <row r="27" spans="1:7" x14ac:dyDescent="0.25">
      <c r="A27" s="3">
        <v>26</v>
      </c>
      <c r="B27" s="4">
        <v>44444</v>
      </c>
      <c r="C27" s="5">
        <v>0.875</v>
      </c>
      <c r="D27" s="4">
        <v>44445</v>
      </c>
      <c r="E27" s="5">
        <v>1.3495370370370371E-2</v>
      </c>
      <c r="F27" s="3">
        <v>15</v>
      </c>
      <c r="G27" s="3">
        <v>17</v>
      </c>
    </row>
    <row r="28" spans="1:7" x14ac:dyDescent="0.25">
      <c r="A28" s="3">
        <v>27</v>
      </c>
      <c r="B28" s="4">
        <v>44445</v>
      </c>
      <c r="C28" s="5">
        <v>0.2171990740740741</v>
      </c>
      <c r="D28" s="4">
        <v>44445</v>
      </c>
      <c r="E28" s="5">
        <v>0.2976388888888889</v>
      </c>
      <c r="F28" s="3">
        <v>9</v>
      </c>
      <c r="G28" s="3">
        <v>6</v>
      </c>
    </row>
    <row r="29" spans="1:7" x14ac:dyDescent="0.25">
      <c r="A29" s="3">
        <v>28</v>
      </c>
      <c r="B29" s="4">
        <v>44445</v>
      </c>
      <c r="C29" s="5">
        <v>0.38305555555555554</v>
      </c>
      <c r="D29" s="4">
        <v>44445</v>
      </c>
      <c r="E29" s="5">
        <v>0.52521990740740743</v>
      </c>
      <c r="F29" s="3">
        <v>14</v>
      </c>
      <c r="G29" s="3">
        <v>22</v>
      </c>
    </row>
    <row r="30" spans="1:7" x14ac:dyDescent="0.25">
      <c r="A30" s="3">
        <v>29</v>
      </c>
      <c r="B30" s="4">
        <v>44445</v>
      </c>
      <c r="C30" s="5">
        <v>0.55920138888888882</v>
      </c>
      <c r="D30" s="4">
        <v>44445</v>
      </c>
      <c r="E30" s="5">
        <v>0.62586805555555558</v>
      </c>
      <c r="F30" s="3">
        <v>14</v>
      </c>
      <c r="G30" s="3">
        <v>3</v>
      </c>
    </row>
    <row r="31" spans="1:7" x14ac:dyDescent="0.25">
      <c r="A31" s="3">
        <v>30</v>
      </c>
      <c r="B31" s="4">
        <v>44445</v>
      </c>
      <c r="C31" s="5">
        <v>0.7160185185185185</v>
      </c>
      <c r="D31" s="4">
        <v>44445</v>
      </c>
      <c r="E31" s="5">
        <v>0.7631944444444444</v>
      </c>
      <c r="F31" s="3">
        <v>18</v>
      </c>
      <c r="G31" s="3">
        <v>14</v>
      </c>
    </row>
    <row r="32" spans="1:7" x14ac:dyDescent="0.25">
      <c r="A32" s="3">
        <v>31</v>
      </c>
      <c r="B32" s="4">
        <v>44445</v>
      </c>
      <c r="C32" s="5">
        <v>0.82097222222222221</v>
      </c>
      <c r="D32" s="4">
        <v>44445</v>
      </c>
      <c r="E32" s="5">
        <v>0.89042824074074067</v>
      </c>
      <c r="F32" s="3">
        <v>16</v>
      </c>
      <c r="G32" s="3">
        <v>21</v>
      </c>
    </row>
    <row r="33" spans="1:7" x14ac:dyDescent="0.25">
      <c r="A33" s="3">
        <v>32</v>
      </c>
      <c r="B33" s="4">
        <v>44446</v>
      </c>
      <c r="C33" s="5">
        <v>0.32383101851851853</v>
      </c>
      <c r="D33" s="4">
        <v>44446</v>
      </c>
      <c r="E33" s="5">
        <v>0.40016203703703707</v>
      </c>
      <c r="F33" s="3">
        <v>15</v>
      </c>
      <c r="G33" s="3">
        <v>14</v>
      </c>
    </row>
    <row r="34" spans="1:7" x14ac:dyDescent="0.25">
      <c r="A34" s="3">
        <v>33</v>
      </c>
      <c r="B34" s="4">
        <v>44446</v>
      </c>
      <c r="C34" s="5">
        <v>0.46467592592592594</v>
      </c>
      <c r="D34" s="4">
        <v>44446</v>
      </c>
      <c r="E34" s="5">
        <v>0.52171296296296299</v>
      </c>
      <c r="F34" s="3">
        <v>12</v>
      </c>
      <c r="G34" s="3">
        <v>23</v>
      </c>
    </row>
    <row r="35" spans="1:7" x14ac:dyDescent="0.25">
      <c r="A35" s="3">
        <v>34</v>
      </c>
      <c r="B35" s="4">
        <v>44446</v>
      </c>
      <c r="C35" s="5">
        <v>0.57347222222222227</v>
      </c>
      <c r="D35" s="4">
        <v>44446</v>
      </c>
      <c r="E35" s="5">
        <v>0.64879629629629632</v>
      </c>
      <c r="F35" s="3">
        <v>17</v>
      </c>
      <c r="G35" s="3">
        <v>6</v>
      </c>
    </row>
    <row r="36" spans="1:7" x14ac:dyDescent="0.25">
      <c r="A36" s="3">
        <v>35</v>
      </c>
      <c r="B36" s="4">
        <v>44446</v>
      </c>
      <c r="C36" s="5">
        <v>0.70577546296296301</v>
      </c>
      <c r="D36" s="4">
        <v>44446</v>
      </c>
      <c r="E36" s="5">
        <v>0.7917939814814815</v>
      </c>
      <c r="F36" s="3">
        <v>19</v>
      </c>
      <c r="G36" s="3">
        <v>16</v>
      </c>
    </row>
    <row r="37" spans="1:7" x14ac:dyDescent="0.25">
      <c r="A37" s="3">
        <v>36</v>
      </c>
      <c r="B37" s="4">
        <v>44446</v>
      </c>
      <c r="C37" s="5">
        <v>0.84167824074074071</v>
      </c>
      <c r="D37" s="4">
        <v>44446</v>
      </c>
      <c r="E37" s="5">
        <v>0.9406944444444445</v>
      </c>
      <c r="F37" s="3">
        <v>11</v>
      </c>
      <c r="G37" s="3">
        <v>14</v>
      </c>
    </row>
    <row r="38" spans="1:7" x14ac:dyDescent="0.25">
      <c r="A38" s="3">
        <v>37</v>
      </c>
      <c r="B38" s="4">
        <v>44447</v>
      </c>
      <c r="C38" s="5">
        <v>0.13560185185185183</v>
      </c>
      <c r="D38" s="4">
        <v>44447</v>
      </c>
      <c r="E38" s="5">
        <v>0.26116898148148149</v>
      </c>
      <c r="F38" s="3">
        <v>13</v>
      </c>
      <c r="G38" s="3">
        <v>22</v>
      </c>
    </row>
    <row r="39" spans="1:7" x14ac:dyDescent="0.25">
      <c r="A39" s="3">
        <v>38</v>
      </c>
      <c r="B39" s="4">
        <v>44447</v>
      </c>
      <c r="C39" s="5">
        <v>0.32587962962962963</v>
      </c>
      <c r="D39" s="4">
        <v>44447</v>
      </c>
      <c r="E39" s="5">
        <v>0.39796296296296302</v>
      </c>
      <c r="F39" s="3">
        <v>11</v>
      </c>
      <c r="G39" s="3">
        <v>4</v>
      </c>
    </row>
    <row r="40" spans="1:7" x14ac:dyDescent="0.25">
      <c r="A40" s="3">
        <v>39</v>
      </c>
      <c r="B40" s="4">
        <v>44447</v>
      </c>
      <c r="C40" s="5">
        <v>0.41761574074074076</v>
      </c>
      <c r="D40" s="4">
        <v>44447</v>
      </c>
      <c r="E40" s="5">
        <v>0.52447916666666672</v>
      </c>
      <c r="F40" s="3">
        <v>14</v>
      </c>
      <c r="G40" s="3">
        <v>21</v>
      </c>
    </row>
    <row r="41" spans="1:7" x14ac:dyDescent="0.25">
      <c r="A41" s="3">
        <v>40</v>
      </c>
      <c r="B41" s="4">
        <v>44447</v>
      </c>
      <c r="C41" s="5">
        <v>0.59138888888888885</v>
      </c>
      <c r="D41" s="4">
        <v>44447</v>
      </c>
      <c r="E41" s="5">
        <v>0.68494212962962964</v>
      </c>
      <c r="F41" s="3">
        <v>16</v>
      </c>
      <c r="G41" s="3">
        <v>9</v>
      </c>
    </row>
    <row r="42" spans="1:7" x14ac:dyDescent="0.25">
      <c r="A42" s="3">
        <v>41</v>
      </c>
      <c r="B42" s="4">
        <v>44447</v>
      </c>
      <c r="C42" s="5">
        <v>0.7338541666666667</v>
      </c>
      <c r="D42" s="4">
        <v>44447</v>
      </c>
      <c r="E42" s="5">
        <v>0.77248842592592604</v>
      </c>
      <c r="F42" s="3">
        <v>12</v>
      </c>
      <c r="G42" s="3">
        <v>24</v>
      </c>
    </row>
    <row r="43" spans="1:7" x14ac:dyDescent="0.25">
      <c r="A43" s="3">
        <v>42</v>
      </c>
      <c r="B43" s="4">
        <v>44447</v>
      </c>
      <c r="C43" s="5">
        <v>0.83333333333333337</v>
      </c>
      <c r="D43" s="4">
        <v>44447</v>
      </c>
      <c r="E43" s="5">
        <v>0.89694444444444443</v>
      </c>
      <c r="F43" s="3">
        <v>9</v>
      </c>
      <c r="G43" s="3">
        <v>2</v>
      </c>
    </row>
    <row r="44" spans="1:7" x14ac:dyDescent="0.25">
      <c r="A44" s="3">
        <v>43</v>
      </c>
      <c r="B44" s="4">
        <v>44448</v>
      </c>
      <c r="C44" s="5">
        <v>0.25793981481481482</v>
      </c>
      <c r="D44" s="4">
        <v>44448</v>
      </c>
      <c r="E44" s="5">
        <v>0.32356481481481481</v>
      </c>
      <c r="F44" s="3">
        <v>9</v>
      </c>
      <c r="G44" s="3">
        <v>4</v>
      </c>
    </row>
    <row r="45" spans="1:7" x14ac:dyDescent="0.25">
      <c r="A45" s="3">
        <v>44</v>
      </c>
      <c r="B45" s="4">
        <v>44448</v>
      </c>
      <c r="C45" s="5">
        <v>0.41349537037037037</v>
      </c>
      <c r="D45" s="4">
        <v>44448</v>
      </c>
      <c r="E45" s="5">
        <v>0.45501157407407411</v>
      </c>
      <c r="F45" s="3">
        <v>9</v>
      </c>
      <c r="G45" s="3">
        <v>14</v>
      </c>
    </row>
    <row r="46" spans="1:7" x14ac:dyDescent="0.25">
      <c r="A46" s="3">
        <v>45</v>
      </c>
      <c r="B46" s="4">
        <v>44448</v>
      </c>
      <c r="C46" s="5">
        <v>0.50607638888888895</v>
      </c>
      <c r="D46" s="4">
        <v>44448</v>
      </c>
      <c r="E46" s="5">
        <v>0.59107638888888892</v>
      </c>
      <c r="F46" s="3">
        <v>12</v>
      </c>
      <c r="G46" s="3">
        <v>10</v>
      </c>
    </row>
    <row r="47" spans="1:7" x14ac:dyDescent="0.25">
      <c r="A47" s="3">
        <v>46</v>
      </c>
      <c r="B47" s="4">
        <v>44448</v>
      </c>
      <c r="C47" s="5">
        <v>0.68482638888888892</v>
      </c>
      <c r="D47" s="4">
        <v>44448</v>
      </c>
      <c r="E47" s="5">
        <v>0.77111111111111119</v>
      </c>
      <c r="F47" s="3">
        <v>16</v>
      </c>
      <c r="G47" s="3">
        <v>11</v>
      </c>
    </row>
    <row r="48" spans="1:7" x14ac:dyDescent="0.25">
      <c r="A48" s="3">
        <v>47</v>
      </c>
      <c r="B48" s="4">
        <v>44448</v>
      </c>
      <c r="C48" s="5">
        <v>0.85435185185185192</v>
      </c>
      <c r="D48" s="4">
        <v>44448</v>
      </c>
      <c r="E48" s="5">
        <v>0.89</v>
      </c>
      <c r="F48" s="3">
        <v>13</v>
      </c>
      <c r="G48" s="3">
        <v>21</v>
      </c>
    </row>
    <row r="49" spans="1:7" x14ac:dyDescent="0.25">
      <c r="A49" s="3">
        <v>48</v>
      </c>
      <c r="B49" s="4">
        <v>44449</v>
      </c>
      <c r="C49" s="5">
        <v>0.21634259259259259</v>
      </c>
      <c r="D49" s="4">
        <v>44449</v>
      </c>
      <c r="E49" s="5">
        <v>0.30988425925925928</v>
      </c>
      <c r="F49" s="3">
        <v>7</v>
      </c>
      <c r="G49" s="3">
        <v>15</v>
      </c>
    </row>
    <row r="50" spans="1:7" x14ac:dyDescent="0.25">
      <c r="A50" s="3">
        <v>49</v>
      </c>
      <c r="B50" s="4">
        <v>44449</v>
      </c>
      <c r="C50" s="5">
        <v>0.38201388888888888</v>
      </c>
      <c r="D50" s="4">
        <v>44449</v>
      </c>
      <c r="E50" s="5">
        <v>0.44449074074074074</v>
      </c>
      <c r="F50" s="3">
        <v>7</v>
      </c>
      <c r="G50" s="3">
        <v>0</v>
      </c>
    </row>
    <row r="51" spans="1:7" x14ac:dyDescent="0.25">
      <c r="A51" s="3">
        <v>50</v>
      </c>
      <c r="B51" s="4">
        <v>44449</v>
      </c>
      <c r="C51" s="5">
        <v>0.49995370370370368</v>
      </c>
      <c r="D51" s="4">
        <v>44449</v>
      </c>
      <c r="E51" s="5">
        <v>0.59361111111111109</v>
      </c>
      <c r="F51" s="3">
        <v>7</v>
      </c>
      <c r="G51" s="3">
        <v>1</v>
      </c>
    </row>
    <row r="52" spans="1:7" x14ac:dyDescent="0.25">
      <c r="A52" s="3">
        <v>51</v>
      </c>
      <c r="B52" s="4">
        <v>44449</v>
      </c>
      <c r="C52" s="5">
        <v>0.64993055555555557</v>
      </c>
      <c r="D52" s="4">
        <v>44449</v>
      </c>
      <c r="E52" s="5">
        <v>0.70430555555555552</v>
      </c>
      <c r="F52" s="3">
        <v>13</v>
      </c>
      <c r="G52" s="3">
        <v>20</v>
      </c>
    </row>
    <row r="53" spans="1:7" x14ac:dyDescent="0.25">
      <c r="A53" s="3">
        <v>52</v>
      </c>
      <c r="B53" s="4">
        <v>44449</v>
      </c>
      <c r="C53" s="5">
        <v>0.79276620370370365</v>
      </c>
      <c r="D53" s="4">
        <v>44449</v>
      </c>
      <c r="E53" s="5">
        <v>0.82553240740740741</v>
      </c>
      <c r="F53" s="3">
        <v>12</v>
      </c>
      <c r="G53" s="3">
        <v>4</v>
      </c>
    </row>
    <row r="54" spans="1:7" x14ac:dyDescent="0.25">
      <c r="A54" s="3">
        <v>53</v>
      </c>
      <c r="B54" s="4">
        <v>44449</v>
      </c>
      <c r="C54" s="5">
        <v>0.87574074074074071</v>
      </c>
      <c r="D54" s="4">
        <v>44450</v>
      </c>
      <c r="E54" s="5">
        <v>3.770833333333333E-2</v>
      </c>
      <c r="F54" s="3">
        <v>11</v>
      </c>
      <c r="G54" s="3">
        <v>9</v>
      </c>
    </row>
    <row r="55" spans="1:7" x14ac:dyDescent="0.25">
      <c r="A55" s="3">
        <v>54</v>
      </c>
      <c r="B55" s="4">
        <v>44450</v>
      </c>
      <c r="C55" s="5">
        <v>0.26106481481481481</v>
      </c>
      <c r="D55" s="4">
        <v>44450</v>
      </c>
      <c r="E55" s="5">
        <v>0.38315972222222222</v>
      </c>
      <c r="F55" s="3">
        <v>12</v>
      </c>
      <c r="G55" s="3">
        <v>21</v>
      </c>
    </row>
    <row r="56" spans="1:7" x14ac:dyDescent="0.25">
      <c r="A56" s="3">
        <v>55</v>
      </c>
      <c r="B56" s="4">
        <v>44450</v>
      </c>
      <c r="C56" s="5">
        <v>0.46128472222222222</v>
      </c>
      <c r="D56" s="4">
        <v>44450</v>
      </c>
      <c r="E56" s="5">
        <v>0.50633101851851847</v>
      </c>
      <c r="F56" s="3">
        <v>14</v>
      </c>
      <c r="G56" s="3">
        <v>2</v>
      </c>
    </row>
    <row r="57" spans="1:7" x14ac:dyDescent="0.25">
      <c r="A57" s="3">
        <v>56</v>
      </c>
      <c r="B57" s="4">
        <v>44450</v>
      </c>
      <c r="C57" s="5">
        <v>0.56730324074074068</v>
      </c>
      <c r="D57" s="4">
        <v>44450</v>
      </c>
      <c r="E57" s="5">
        <v>0.60193287037037035</v>
      </c>
      <c r="F57" s="3">
        <v>17</v>
      </c>
      <c r="G57" s="3">
        <v>9</v>
      </c>
    </row>
    <row r="58" spans="1:7" x14ac:dyDescent="0.25">
      <c r="A58" s="3">
        <v>57</v>
      </c>
      <c r="B58" s="4">
        <v>44450</v>
      </c>
      <c r="C58" s="5">
        <v>0.66475694444444444</v>
      </c>
      <c r="D58" s="4">
        <v>44450</v>
      </c>
      <c r="E58" s="5">
        <v>0.71930555555555553</v>
      </c>
      <c r="F58" s="3">
        <v>3</v>
      </c>
      <c r="G58" s="3">
        <v>9</v>
      </c>
    </row>
    <row r="59" spans="1:7" x14ac:dyDescent="0.25">
      <c r="A59" s="3">
        <v>58</v>
      </c>
      <c r="B59" s="4">
        <v>44450</v>
      </c>
      <c r="C59" s="5">
        <v>0.79238425925925926</v>
      </c>
      <c r="D59" s="4">
        <v>44450</v>
      </c>
      <c r="E59" s="5">
        <v>0.88265046296296301</v>
      </c>
      <c r="F59" s="3">
        <v>11</v>
      </c>
      <c r="G59" s="3">
        <v>3</v>
      </c>
    </row>
    <row r="60" spans="1:7" x14ac:dyDescent="0.25">
      <c r="A60" s="3">
        <v>59</v>
      </c>
      <c r="B60" s="4">
        <v>44451</v>
      </c>
      <c r="C60" s="5">
        <v>0.16666666666666666</v>
      </c>
      <c r="D60" s="4">
        <v>44451</v>
      </c>
      <c r="E60" s="5">
        <v>0.23270833333333332</v>
      </c>
      <c r="F60" s="3">
        <v>8</v>
      </c>
      <c r="G60" s="3">
        <v>4</v>
      </c>
    </row>
    <row r="61" spans="1:7" x14ac:dyDescent="0.25">
      <c r="A61" s="3">
        <v>60</v>
      </c>
      <c r="B61" s="4">
        <v>44451</v>
      </c>
      <c r="C61" s="5">
        <v>0.34324074074074074</v>
      </c>
      <c r="D61" s="4">
        <v>44451</v>
      </c>
      <c r="E61" s="5">
        <v>0.42799768518518522</v>
      </c>
      <c r="F61" s="3">
        <v>1</v>
      </c>
      <c r="G61" s="3">
        <v>6</v>
      </c>
    </row>
    <row r="62" spans="1:7" x14ac:dyDescent="0.25">
      <c r="A62" s="3">
        <v>61</v>
      </c>
      <c r="B62" s="4">
        <v>44451</v>
      </c>
      <c r="C62" s="5">
        <v>0.52084490740740741</v>
      </c>
      <c r="D62" s="4">
        <v>44451</v>
      </c>
      <c r="E62" s="5">
        <v>0.59403935185185186</v>
      </c>
      <c r="F62" s="3">
        <v>4</v>
      </c>
      <c r="G62" s="3">
        <v>21</v>
      </c>
    </row>
    <row r="63" spans="1:7" x14ac:dyDescent="0.25">
      <c r="A63" s="3">
        <v>62</v>
      </c>
      <c r="B63" s="4">
        <v>44451</v>
      </c>
      <c r="C63" s="5">
        <v>0.73968750000000005</v>
      </c>
      <c r="D63" s="4">
        <v>44451</v>
      </c>
      <c r="E63" s="5">
        <v>0.79862268518518509</v>
      </c>
      <c r="F63" s="3">
        <v>9</v>
      </c>
      <c r="G63" s="3">
        <v>11</v>
      </c>
    </row>
    <row r="64" spans="1:7" x14ac:dyDescent="0.25">
      <c r="A64" s="3">
        <v>63</v>
      </c>
      <c r="B64" s="4">
        <v>44452</v>
      </c>
      <c r="C64" s="5">
        <v>0.21440972222222221</v>
      </c>
      <c r="D64" s="4">
        <v>44452</v>
      </c>
      <c r="E64" s="5">
        <v>0.38071759259259258</v>
      </c>
      <c r="F64" s="3">
        <v>12</v>
      </c>
      <c r="G64" s="3">
        <v>7</v>
      </c>
    </row>
    <row r="65" spans="1:7" x14ac:dyDescent="0.25">
      <c r="A65" s="3">
        <v>64</v>
      </c>
      <c r="B65" s="4">
        <v>44452</v>
      </c>
      <c r="C65" s="5">
        <v>0.46302083333333338</v>
      </c>
      <c r="D65" s="4">
        <v>44452</v>
      </c>
      <c r="E65" s="5">
        <v>0.53340277777777778</v>
      </c>
      <c r="F65" s="3">
        <v>11</v>
      </c>
      <c r="G65" s="3">
        <v>13</v>
      </c>
    </row>
    <row r="66" spans="1:7" x14ac:dyDescent="0.25">
      <c r="A66" s="3">
        <v>65</v>
      </c>
      <c r="B66" s="4">
        <v>44452</v>
      </c>
      <c r="C66" s="5">
        <v>0.55218749999999994</v>
      </c>
      <c r="D66" s="4">
        <v>44452</v>
      </c>
      <c r="E66" s="5">
        <v>0.62197916666666664</v>
      </c>
      <c r="F66" s="3">
        <v>16</v>
      </c>
      <c r="G66" s="3">
        <v>21</v>
      </c>
    </row>
    <row r="67" spans="1:7" x14ac:dyDescent="0.25">
      <c r="A67" s="3">
        <v>66</v>
      </c>
      <c r="B67" s="4">
        <v>44452</v>
      </c>
      <c r="C67" s="5">
        <v>0.6699652777777777</v>
      </c>
      <c r="D67" s="4">
        <v>44452</v>
      </c>
      <c r="E67" s="5">
        <v>0.75</v>
      </c>
      <c r="F67" s="3">
        <v>19</v>
      </c>
      <c r="G67" s="3">
        <v>10</v>
      </c>
    </row>
    <row r="68" spans="1:7" x14ac:dyDescent="0.25">
      <c r="A68" s="3">
        <v>67</v>
      </c>
      <c r="B68" s="4">
        <v>44452</v>
      </c>
      <c r="C68" s="5">
        <v>0.83971064814814822</v>
      </c>
      <c r="D68" s="4">
        <v>44452</v>
      </c>
      <c r="E68" s="5">
        <v>0.9196643518518518</v>
      </c>
      <c r="F68" s="3">
        <v>3</v>
      </c>
      <c r="G68" s="3">
        <v>0</v>
      </c>
    </row>
    <row r="69" spans="1:7" x14ac:dyDescent="0.25">
      <c r="A69" s="3">
        <v>68</v>
      </c>
      <c r="B69" s="4">
        <v>44453</v>
      </c>
      <c r="C69" s="5">
        <v>0.17733796296296298</v>
      </c>
      <c r="D69" s="4">
        <v>44453</v>
      </c>
      <c r="E69" s="5">
        <v>0.26</v>
      </c>
      <c r="F69" s="3">
        <v>12</v>
      </c>
      <c r="G69" s="3">
        <v>21</v>
      </c>
    </row>
    <row r="70" spans="1:7" x14ac:dyDescent="0.25">
      <c r="A70" s="3">
        <v>69</v>
      </c>
      <c r="B70" s="4">
        <v>44453</v>
      </c>
      <c r="C70" s="5">
        <v>0.34437500000000004</v>
      </c>
      <c r="D70" s="4">
        <v>44453</v>
      </c>
      <c r="E70" s="5">
        <v>0.42008101851851848</v>
      </c>
      <c r="F70" s="3">
        <v>17</v>
      </c>
      <c r="G70" s="3">
        <v>20</v>
      </c>
    </row>
    <row r="71" spans="1:7" x14ac:dyDescent="0.25">
      <c r="A71" s="3">
        <v>70</v>
      </c>
      <c r="B71" s="4">
        <v>44453</v>
      </c>
      <c r="C71" s="5">
        <v>0.5</v>
      </c>
      <c r="D71" s="4">
        <v>44453</v>
      </c>
      <c r="E71" s="5">
        <v>0.58119212962962963</v>
      </c>
      <c r="F71" s="3">
        <v>11</v>
      </c>
      <c r="G71" s="3">
        <v>22</v>
      </c>
    </row>
    <row r="72" spans="1:7" x14ac:dyDescent="0.25">
      <c r="A72" s="3">
        <v>71</v>
      </c>
      <c r="B72" s="4">
        <v>44453</v>
      </c>
      <c r="C72" s="5">
        <v>0.64340277777777777</v>
      </c>
      <c r="D72" s="4">
        <v>44453</v>
      </c>
      <c r="E72" s="5">
        <v>0.7085069444444444</v>
      </c>
      <c r="F72" s="3">
        <v>7</v>
      </c>
      <c r="G72" s="3">
        <v>2</v>
      </c>
    </row>
    <row r="73" spans="1:7" x14ac:dyDescent="0.25">
      <c r="A73" s="3">
        <v>72</v>
      </c>
      <c r="B73" s="4">
        <v>44453</v>
      </c>
      <c r="C73" s="5">
        <v>0.77552083333333333</v>
      </c>
      <c r="D73" s="4">
        <v>44453</v>
      </c>
      <c r="E73" s="5">
        <v>0.80270833333333336</v>
      </c>
      <c r="F73" s="3">
        <v>8</v>
      </c>
      <c r="G73" s="3">
        <v>7</v>
      </c>
    </row>
    <row r="74" spans="1:7" x14ac:dyDescent="0.25">
      <c r="A74" s="3">
        <v>73</v>
      </c>
      <c r="B74" s="4">
        <v>44453</v>
      </c>
      <c r="C74" s="5">
        <v>0.87285879629629637</v>
      </c>
      <c r="D74" s="4">
        <v>44453</v>
      </c>
      <c r="E74" s="5">
        <v>0.91951388888888885</v>
      </c>
      <c r="F74" s="3">
        <v>6</v>
      </c>
      <c r="G74" s="3">
        <v>1</v>
      </c>
    </row>
    <row r="75" spans="1:7" x14ac:dyDescent="0.25">
      <c r="A75" s="3">
        <v>74</v>
      </c>
      <c r="B75" s="4">
        <v>44454</v>
      </c>
      <c r="C75" s="5">
        <v>4.2361111111111106E-2</v>
      </c>
      <c r="D75" s="4">
        <v>44454</v>
      </c>
      <c r="E75" s="5">
        <v>0.17298611111111109</v>
      </c>
      <c r="F75" s="3">
        <v>0</v>
      </c>
      <c r="G75" s="3">
        <v>6</v>
      </c>
    </row>
    <row r="76" spans="1:7" x14ac:dyDescent="0.25">
      <c r="A76" s="3">
        <v>75</v>
      </c>
      <c r="B76" s="4">
        <v>44454</v>
      </c>
      <c r="C76" s="5">
        <v>0.28885416666666669</v>
      </c>
      <c r="D76" s="4">
        <v>44454</v>
      </c>
      <c r="E76" s="5">
        <v>0.34437500000000004</v>
      </c>
      <c r="F76" s="3">
        <v>0</v>
      </c>
      <c r="G76" s="3">
        <v>5</v>
      </c>
    </row>
    <row r="77" spans="1:7" x14ac:dyDescent="0.25">
      <c r="A77" s="3">
        <v>76</v>
      </c>
      <c r="B77" s="4">
        <v>44454</v>
      </c>
      <c r="C77" s="5">
        <v>0.42424768518518513</v>
      </c>
      <c r="D77" s="4">
        <v>44454</v>
      </c>
      <c r="E77" s="5">
        <v>0.53179398148148149</v>
      </c>
      <c r="F77" s="3">
        <v>10</v>
      </c>
      <c r="G77" s="3">
        <v>1</v>
      </c>
    </row>
    <row r="78" spans="1:7" x14ac:dyDescent="0.25">
      <c r="A78" s="3">
        <v>77</v>
      </c>
      <c r="B78" s="4">
        <v>44454</v>
      </c>
      <c r="C78" s="5">
        <v>0.5991319444444444</v>
      </c>
      <c r="D78" s="4">
        <v>44454</v>
      </c>
      <c r="E78" s="5">
        <v>0.63361111111111112</v>
      </c>
      <c r="F78" s="3">
        <v>14</v>
      </c>
      <c r="G78" s="3">
        <v>21</v>
      </c>
    </row>
    <row r="79" spans="1:7" x14ac:dyDescent="0.25">
      <c r="A79" s="3">
        <v>78</v>
      </c>
      <c r="B79" s="4">
        <v>44454</v>
      </c>
      <c r="C79" s="5">
        <v>0.7228472222222222</v>
      </c>
      <c r="D79" s="4">
        <v>44454</v>
      </c>
      <c r="E79" s="5">
        <v>0.77552083333333333</v>
      </c>
      <c r="F79" s="3">
        <v>4</v>
      </c>
      <c r="G79" s="3">
        <v>1</v>
      </c>
    </row>
    <row r="80" spans="1:7" x14ac:dyDescent="0.25">
      <c r="A80" s="3">
        <v>79</v>
      </c>
      <c r="B80" s="4">
        <v>44454</v>
      </c>
      <c r="C80" s="5">
        <v>0.86644675925925929</v>
      </c>
      <c r="D80" s="4">
        <v>44454</v>
      </c>
      <c r="E80" s="5">
        <v>0.90680555555555553</v>
      </c>
      <c r="F80" s="3">
        <v>7</v>
      </c>
      <c r="G80" s="3">
        <v>2</v>
      </c>
    </row>
    <row r="81" spans="1:7" x14ac:dyDescent="0.25">
      <c r="A81" s="3">
        <v>80</v>
      </c>
      <c r="B81" s="4">
        <v>44455</v>
      </c>
      <c r="C81" s="5">
        <v>0.13571759259259261</v>
      </c>
      <c r="D81" s="4">
        <v>44455</v>
      </c>
      <c r="E81" s="5">
        <v>0.25288194444444445</v>
      </c>
      <c r="F81" s="3">
        <v>13</v>
      </c>
      <c r="G81" s="3">
        <v>5</v>
      </c>
    </row>
    <row r="82" spans="1:7" x14ac:dyDescent="0.25">
      <c r="A82" s="3">
        <v>81</v>
      </c>
      <c r="B82" s="4">
        <v>44455</v>
      </c>
      <c r="C82" s="5">
        <v>0.29960648148148145</v>
      </c>
      <c r="D82" s="4">
        <v>44455</v>
      </c>
      <c r="E82" s="5">
        <v>0.37712962962962965</v>
      </c>
      <c r="F82" s="3">
        <v>13</v>
      </c>
      <c r="G82" s="3">
        <v>11</v>
      </c>
    </row>
    <row r="83" spans="1:7" x14ac:dyDescent="0.25">
      <c r="A83" s="3">
        <v>82</v>
      </c>
      <c r="B83" s="4">
        <v>44455</v>
      </c>
      <c r="C83" s="5">
        <v>0.46118055555555554</v>
      </c>
      <c r="D83" s="4">
        <v>44455</v>
      </c>
      <c r="E83" s="5">
        <v>0.5005208333333333</v>
      </c>
      <c r="F83" s="3">
        <v>14</v>
      </c>
      <c r="G83" s="3">
        <v>9</v>
      </c>
    </row>
    <row r="84" spans="1:7" x14ac:dyDescent="0.25">
      <c r="A84" s="3">
        <v>83</v>
      </c>
      <c r="B84" s="4">
        <v>44455</v>
      </c>
      <c r="C84" s="5">
        <v>0.57986111111111105</v>
      </c>
      <c r="D84" s="4">
        <v>44455</v>
      </c>
      <c r="E84" s="5">
        <v>0.61469907407407409</v>
      </c>
      <c r="F84" s="3">
        <v>14</v>
      </c>
      <c r="G84" s="3">
        <v>9</v>
      </c>
    </row>
    <row r="85" spans="1:7" x14ac:dyDescent="0.25">
      <c r="A85" s="3">
        <v>84</v>
      </c>
      <c r="B85" s="4">
        <v>44455</v>
      </c>
      <c r="C85" s="5">
        <v>0.67444444444444451</v>
      </c>
      <c r="D85" s="4">
        <v>44455</v>
      </c>
      <c r="E85" s="5">
        <v>0.72362268518518524</v>
      </c>
      <c r="F85" s="3">
        <v>12</v>
      </c>
      <c r="G85" s="3">
        <v>7</v>
      </c>
    </row>
    <row r="86" spans="1:7" x14ac:dyDescent="0.25">
      <c r="A86" s="3">
        <v>85</v>
      </c>
      <c r="B86" s="4">
        <v>44455</v>
      </c>
      <c r="C86" s="5">
        <v>0.7926157407407407</v>
      </c>
      <c r="D86" s="4">
        <v>44455</v>
      </c>
      <c r="E86" s="5">
        <v>0.86523148148148143</v>
      </c>
      <c r="F86" s="3">
        <v>2</v>
      </c>
      <c r="G86" s="3">
        <v>19</v>
      </c>
    </row>
    <row r="87" spans="1:7" x14ac:dyDescent="0.25">
      <c r="A87" s="3">
        <v>86</v>
      </c>
      <c r="B87" s="4">
        <v>44456</v>
      </c>
      <c r="C87" s="5">
        <v>0.28914351851851855</v>
      </c>
      <c r="D87" s="4">
        <v>44456</v>
      </c>
      <c r="E87" s="5">
        <v>0.33407407407407402</v>
      </c>
      <c r="F87" s="3">
        <v>4</v>
      </c>
      <c r="G87" s="3">
        <v>11</v>
      </c>
    </row>
    <row r="88" spans="1:7" x14ac:dyDescent="0.25">
      <c r="A88" s="3">
        <v>87</v>
      </c>
      <c r="B88" s="4">
        <v>44456</v>
      </c>
      <c r="C88" s="5">
        <v>0.45840277777777777</v>
      </c>
      <c r="D88" s="4">
        <v>44456</v>
      </c>
      <c r="E88" s="5">
        <v>0.47927083333333331</v>
      </c>
      <c r="F88" s="3">
        <v>21</v>
      </c>
      <c r="G88" s="3">
        <v>15</v>
      </c>
    </row>
    <row r="89" spans="1:7" x14ac:dyDescent="0.25">
      <c r="A89" s="3">
        <v>88</v>
      </c>
      <c r="B89" s="4">
        <v>44456</v>
      </c>
      <c r="C89" s="5">
        <v>0.55218749999999994</v>
      </c>
      <c r="D89" s="4">
        <v>44456</v>
      </c>
      <c r="E89" s="5">
        <v>0.62156250000000002</v>
      </c>
      <c r="F89" s="3">
        <v>7</v>
      </c>
      <c r="G89" s="3">
        <v>13</v>
      </c>
    </row>
    <row r="90" spans="1:7" x14ac:dyDescent="0.25">
      <c r="A90" s="3">
        <v>89</v>
      </c>
      <c r="B90" s="4">
        <v>44456</v>
      </c>
      <c r="C90" s="5">
        <v>0.64994212962962961</v>
      </c>
      <c r="D90" s="4">
        <v>44456</v>
      </c>
      <c r="E90" s="5">
        <v>0.71797453703703706</v>
      </c>
      <c r="F90" s="3">
        <v>14</v>
      </c>
      <c r="G90" s="3">
        <v>16</v>
      </c>
    </row>
    <row r="91" spans="1:7" x14ac:dyDescent="0.25">
      <c r="A91" s="3">
        <v>90</v>
      </c>
      <c r="B91" s="4">
        <v>44456</v>
      </c>
      <c r="C91" s="5">
        <v>0.80049768518518516</v>
      </c>
      <c r="D91" s="4">
        <v>44456</v>
      </c>
      <c r="E91" s="5">
        <v>0.86509259259259252</v>
      </c>
      <c r="F91" s="3">
        <v>7</v>
      </c>
      <c r="G91" s="3">
        <v>0</v>
      </c>
    </row>
    <row r="92" spans="1:7" x14ac:dyDescent="0.25">
      <c r="A92" s="3">
        <v>91</v>
      </c>
      <c r="B92" s="4">
        <v>44457</v>
      </c>
      <c r="C92" s="5">
        <v>0.21187500000000001</v>
      </c>
      <c r="D92" s="4">
        <v>44457</v>
      </c>
      <c r="E92" s="5">
        <v>0.26673611111111112</v>
      </c>
      <c r="F92" s="3">
        <v>17</v>
      </c>
      <c r="G92" s="3">
        <v>15</v>
      </c>
    </row>
    <row r="93" spans="1:7" x14ac:dyDescent="0.25">
      <c r="A93" s="3">
        <v>92</v>
      </c>
      <c r="B93" s="4">
        <v>44457</v>
      </c>
      <c r="C93" s="5">
        <v>0.38490740740740742</v>
      </c>
      <c r="D93" s="4">
        <v>44457</v>
      </c>
      <c r="E93" s="5">
        <v>0.41679398148148145</v>
      </c>
      <c r="F93" s="3">
        <v>5</v>
      </c>
      <c r="G93" s="3">
        <v>8</v>
      </c>
    </row>
    <row r="94" spans="1:7" x14ac:dyDescent="0.25">
      <c r="A94" s="3">
        <v>93</v>
      </c>
      <c r="B94" s="4">
        <v>44457</v>
      </c>
      <c r="C94" s="5">
        <v>0.47458333333333336</v>
      </c>
      <c r="D94" s="4">
        <v>44457</v>
      </c>
      <c r="E94" s="5">
        <v>0.5599884259259259</v>
      </c>
      <c r="F94" s="3">
        <v>14</v>
      </c>
      <c r="G94" s="3">
        <v>9</v>
      </c>
    </row>
    <row r="95" spans="1:7" x14ac:dyDescent="0.25">
      <c r="A95" s="3">
        <v>94</v>
      </c>
      <c r="B95" s="4">
        <v>44457</v>
      </c>
      <c r="C95" s="5">
        <v>0.62175925925925923</v>
      </c>
      <c r="D95" s="4">
        <v>44457</v>
      </c>
      <c r="E95" s="5">
        <v>0.64258101851851845</v>
      </c>
      <c r="F95" s="3">
        <v>11</v>
      </c>
      <c r="G95" s="3">
        <v>17</v>
      </c>
    </row>
    <row r="96" spans="1:7" x14ac:dyDescent="0.25">
      <c r="A96" s="3">
        <v>95</v>
      </c>
      <c r="B96" s="4">
        <v>44457</v>
      </c>
      <c r="C96" s="5">
        <v>0.72517361111111101</v>
      </c>
      <c r="D96" s="4">
        <v>44457</v>
      </c>
      <c r="E96" s="5">
        <v>0.78138888888888891</v>
      </c>
      <c r="F96" s="3">
        <v>7</v>
      </c>
      <c r="G96" s="3">
        <v>16</v>
      </c>
    </row>
    <row r="97" spans="1:7" x14ac:dyDescent="0.25">
      <c r="A97" s="3">
        <v>96</v>
      </c>
      <c r="B97" s="4">
        <v>44458</v>
      </c>
      <c r="C97" s="5">
        <v>0.37921296296296297</v>
      </c>
      <c r="D97" s="4">
        <v>44458</v>
      </c>
      <c r="E97" s="5">
        <v>0.44873842592592594</v>
      </c>
      <c r="F97" s="3">
        <v>5</v>
      </c>
      <c r="G97" s="3">
        <v>1</v>
      </c>
    </row>
    <row r="98" spans="1:7" x14ac:dyDescent="0.25">
      <c r="A98" s="3">
        <v>97</v>
      </c>
      <c r="B98" s="4">
        <v>44458</v>
      </c>
      <c r="C98" s="5">
        <v>0.58005787037037038</v>
      </c>
      <c r="D98" s="4">
        <v>44458</v>
      </c>
      <c r="E98" s="5">
        <v>0.62572916666666667</v>
      </c>
      <c r="F98" s="3">
        <v>14</v>
      </c>
      <c r="G98" s="3">
        <v>7</v>
      </c>
    </row>
    <row r="99" spans="1:7" x14ac:dyDescent="0.25">
      <c r="A99" s="3">
        <v>98</v>
      </c>
      <c r="B99" s="4">
        <v>44458</v>
      </c>
      <c r="C99" s="5">
        <v>0.67716435185185186</v>
      </c>
      <c r="D99" s="4">
        <v>44458</v>
      </c>
      <c r="E99" s="5">
        <v>0.73178240740740741</v>
      </c>
      <c r="F99" s="3">
        <v>12</v>
      </c>
      <c r="G99" s="3">
        <v>9</v>
      </c>
    </row>
    <row r="100" spans="1:7" x14ac:dyDescent="0.25">
      <c r="A100" s="3">
        <v>99</v>
      </c>
      <c r="B100" s="4">
        <v>44458</v>
      </c>
      <c r="C100" s="5">
        <v>0.81361111111111117</v>
      </c>
      <c r="D100" s="4">
        <v>44458</v>
      </c>
      <c r="E100" s="5">
        <v>0.84862268518518524</v>
      </c>
      <c r="F100" s="3">
        <v>11</v>
      </c>
      <c r="G100" s="3">
        <v>9</v>
      </c>
    </row>
    <row r="101" spans="1:7" x14ac:dyDescent="0.25">
      <c r="A101" s="3">
        <v>100</v>
      </c>
      <c r="B101" s="4">
        <v>44458</v>
      </c>
      <c r="C101" s="5">
        <v>0.95554398148148145</v>
      </c>
      <c r="D101" s="4">
        <v>44459</v>
      </c>
      <c r="E101" s="5">
        <v>5.0520833333333327E-2</v>
      </c>
      <c r="F101" s="3">
        <v>11</v>
      </c>
      <c r="G101" s="3">
        <v>8</v>
      </c>
    </row>
    <row r="102" spans="1:7" x14ac:dyDescent="0.25">
      <c r="A102" s="3">
        <v>101</v>
      </c>
      <c r="B102" s="4">
        <v>44459</v>
      </c>
      <c r="C102" s="5">
        <v>0.3830324074074074</v>
      </c>
      <c r="D102" s="4">
        <v>44459</v>
      </c>
      <c r="E102" s="5">
        <v>0.44746527777777773</v>
      </c>
      <c r="F102" s="3">
        <v>12</v>
      </c>
      <c r="G102" s="3">
        <v>3</v>
      </c>
    </row>
    <row r="103" spans="1:7" x14ac:dyDescent="0.25">
      <c r="A103" s="3">
        <v>102</v>
      </c>
      <c r="B103" s="4">
        <v>44459</v>
      </c>
      <c r="C103" s="5">
        <v>0.47513888888888883</v>
      </c>
      <c r="D103" s="4">
        <v>44459</v>
      </c>
      <c r="E103" s="5">
        <v>0.52998842592592588</v>
      </c>
      <c r="F103" s="3">
        <v>7</v>
      </c>
      <c r="G103" s="3">
        <v>12</v>
      </c>
    </row>
    <row r="104" spans="1:7" x14ac:dyDescent="0.25">
      <c r="A104" s="3">
        <v>103</v>
      </c>
      <c r="B104" s="4">
        <v>44459</v>
      </c>
      <c r="C104" s="5">
        <v>0.54886574074074079</v>
      </c>
      <c r="D104" s="4">
        <v>44459</v>
      </c>
      <c r="E104" s="5">
        <v>0.59329861111111104</v>
      </c>
      <c r="F104" s="3">
        <v>9</v>
      </c>
      <c r="G104" s="3">
        <v>14</v>
      </c>
    </row>
    <row r="105" spans="1:7" x14ac:dyDescent="0.25">
      <c r="A105" s="3">
        <v>104</v>
      </c>
      <c r="B105" s="4">
        <v>44459</v>
      </c>
      <c r="C105" s="5">
        <v>0.63266203703703705</v>
      </c>
      <c r="D105" s="4">
        <v>44459</v>
      </c>
      <c r="E105" s="5">
        <v>0.67504629629629631</v>
      </c>
      <c r="F105" s="3">
        <v>8</v>
      </c>
      <c r="G105" s="3">
        <v>19</v>
      </c>
    </row>
    <row r="106" spans="1:7" x14ac:dyDescent="0.25">
      <c r="A106" s="3">
        <v>105</v>
      </c>
      <c r="B106" s="4">
        <v>44459</v>
      </c>
      <c r="C106" s="5">
        <v>0.70928240740740733</v>
      </c>
      <c r="D106" s="4">
        <v>44459</v>
      </c>
      <c r="E106" s="5">
        <v>0.72917824074074078</v>
      </c>
      <c r="F106" s="3">
        <v>23</v>
      </c>
      <c r="G106" s="3">
        <v>14</v>
      </c>
    </row>
    <row r="107" spans="1:7" x14ac:dyDescent="0.25">
      <c r="A107" s="3">
        <v>106</v>
      </c>
      <c r="B107" s="4">
        <v>44459</v>
      </c>
      <c r="C107" s="5">
        <v>0.74663194444444436</v>
      </c>
      <c r="D107" s="4">
        <v>44459</v>
      </c>
      <c r="E107" s="5">
        <v>0.78163194444444439</v>
      </c>
      <c r="F107" s="3">
        <v>19</v>
      </c>
      <c r="G107" s="3">
        <v>9</v>
      </c>
    </row>
    <row r="108" spans="1:7" x14ac:dyDescent="0.25">
      <c r="A108" s="3">
        <v>107</v>
      </c>
      <c r="B108" s="4">
        <v>44459</v>
      </c>
      <c r="C108" s="5">
        <v>0.82415509259259256</v>
      </c>
      <c r="D108" s="4">
        <v>44459</v>
      </c>
      <c r="E108" s="5">
        <v>0.91810185185185178</v>
      </c>
      <c r="F108" s="3">
        <v>0</v>
      </c>
      <c r="G108" s="3">
        <v>6</v>
      </c>
    </row>
    <row r="109" spans="1:7" x14ac:dyDescent="0.25">
      <c r="A109" s="3">
        <v>108</v>
      </c>
      <c r="B109" s="4">
        <v>44459</v>
      </c>
      <c r="C109" s="5">
        <v>0.97640046296296301</v>
      </c>
      <c r="D109" s="4">
        <v>44460</v>
      </c>
      <c r="E109" s="5">
        <v>5.7824074074074076E-2</v>
      </c>
      <c r="F109" s="3">
        <v>4</v>
      </c>
      <c r="G109" s="3">
        <v>15</v>
      </c>
    </row>
    <row r="110" spans="1:7" x14ac:dyDescent="0.25">
      <c r="A110" s="3">
        <v>109</v>
      </c>
      <c r="B110" s="4">
        <v>44460</v>
      </c>
      <c r="C110" s="5">
        <v>0.29172453703703705</v>
      </c>
      <c r="D110" s="4">
        <v>44460</v>
      </c>
      <c r="E110" s="5">
        <v>0.33641203703703698</v>
      </c>
      <c r="F110" s="3">
        <v>11</v>
      </c>
      <c r="G110" s="3">
        <v>0</v>
      </c>
    </row>
    <row r="111" spans="1:7" x14ac:dyDescent="0.25">
      <c r="A111" s="3">
        <v>110</v>
      </c>
      <c r="B111" s="4">
        <v>44460</v>
      </c>
      <c r="C111" s="5">
        <v>0.42815972222222221</v>
      </c>
      <c r="D111" s="4">
        <v>44460</v>
      </c>
      <c r="E111" s="5">
        <v>0.58225694444444442</v>
      </c>
      <c r="F111" s="3">
        <v>9</v>
      </c>
      <c r="G111" s="3">
        <v>4</v>
      </c>
    </row>
    <row r="112" spans="1:7" x14ac:dyDescent="0.25">
      <c r="A112" s="3">
        <v>111</v>
      </c>
      <c r="B112" s="4">
        <v>44460</v>
      </c>
      <c r="C112" s="5">
        <v>0.62174768518518519</v>
      </c>
      <c r="D112" s="4">
        <v>44460</v>
      </c>
      <c r="E112" s="5">
        <v>0.66903935185185182</v>
      </c>
      <c r="F112" s="3">
        <v>9</v>
      </c>
      <c r="G112" s="3">
        <v>28</v>
      </c>
    </row>
    <row r="113" spans="1:7" x14ac:dyDescent="0.25">
      <c r="A113" s="3">
        <v>112</v>
      </c>
      <c r="B113" s="4">
        <v>44460</v>
      </c>
      <c r="C113" s="5">
        <v>0.71136574074074066</v>
      </c>
      <c r="D113" s="4">
        <v>44460</v>
      </c>
      <c r="E113" s="5">
        <v>0.76173611111111106</v>
      </c>
      <c r="F113" s="3">
        <v>0</v>
      </c>
      <c r="G113" s="3">
        <v>10</v>
      </c>
    </row>
    <row r="114" spans="1:7" x14ac:dyDescent="0.25">
      <c r="A114" s="3">
        <v>113</v>
      </c>
      <c r="B114" s="4">
        <v>44460</v>
      </c>
      <c r="C114" s="5">
        <v>0.83270833333333327</v>
      </c>
      <c r="D114" s="4">
        <v>44460</v>
      </c>
      <c r="E114" s="5">
        <v>0.9375</v>
      </c>
      <c r="F114" s="3">
        <v>12</v>
      </c>
      <c r="G114" s="3">
        <v>6</v>
      </c>
    </row>
    <row r="115" spans="1:7" x14ac:dyDescent="0.25">
      <c r="A115" s="3">
        <v>114</v>
      </c>
      <c r="B115" s="4">
        <v>44461</v>
      </c>
      <c r="C115" s="5">
        <v>0.29829861111111111</v>
      </c>
      <c r="D115" s="4">
        <v>44461</v>
      </c>
      <c r="E115" s="5">
        <v>0.3449652777777778</v>
      </c>
      <c r="F115" s="3">
        <v>11</v>
      </c>
      <c r="G115" s="3">
        <v>5</v>
      </c>
    </row>
    <row r="116" spans="1:7" x14ac:dyDescent="0.25">
      <c r="A116" s="3">
        <v>115</v>
      </c>
      <c r="B116" s="4">
        <v>44461</v>
      </c>
      <c r="C116" s="5">
        <v>0.38718750000000002</v>
      </c>
      <c r="D116" s="4">
        <v>44461</v>
      </c>
      <c r="E116" s="5">
        <v>0.46149305555555559</v>
      </c>
      <c r="F116" s="3">
        <v>13</v>
      </c>
      <c r="G116" s="3">
        <v>9</v>
      </c>
    </row>
    <row r="117" spans="1:7" x14ac:dyDescent="0.25">
      <c r="A117" s="3">
        <v>116</v>
      </c>
      <c r="B117" s="4">
        <v>44461</v>
      </c>
      <c r="C117" s="5">
        <v>0.60652777777777778</v>
      </c>
      <c r="D117" s="4">
        <v>44461</v>
      </c>
      <c r="E117" s="5">
        <v>0.63285879629629627</v>
      </c>
      <c r="F117" s="3">
        <v>14</v>
      </c>
      <c r="G117" s="3">
        <v>11</v>
      </c>
    </row>
    <row r="118" spans="1:7" x14ac:dyDescent="0.25">
      <c r="A118" s="3">
        <v>117</v>
      </c>
      <c r="B118" s="4">
        <v>44461</v>
      </c>
      <c r="C118" s="5">
        <v>0.64589120370370368</v>
      </c>
      <c r="D118" s="4">
        <v>44461</v>
      </c>
      <c r="E118" s="5">
        <v>0.70006944444444441</v>
      </c>
      <c r="F118" s="3">
        <v>2</v>
      </c>
      <c r="G118" s="3">
        <v>0</v>
      </c>
    </row>
    <row r="119" spans="1:7" x14ac:dyDescent="0.25">
      <c r="A119" s="3">
        <v>118</v>
      </c>
      <c r="B119" s="4">
        <v>44461</v>
      </c>
      <c r="C119" s="5">
        <v>0.76406249999999998</v>
      </c>
      <c r="D119" s="4">
        <v>44461</v>
      </c>
      <c r="E119" s="5">
        <v>0.84799768518518526</v>
      </c>
      <c r="F119" s="3">
        <v>6</v>
      </c>
      <c r="G119" s="3">
        <v>0</v>
      </c>
    </row>
    <row r="120" spans="1:7" x14ac:dyDescent="0.25">
      <c r="A120" s="3">
        <v>119</v>
      </c>
      <c r="B120" s="4">
        <v>44461</v>
      </c>
      <c r="C120" s="5">
        <v>0.98342592592592604</v>
      </c>
      <c r="D120" s="4">
        <v>44462</v>
      </c>
      <c r="E120" s="5">
        <v>4.2638888888888893E-2</v>
      </c>
      <c r="F120" s="3">
        <v>4</v>
      </c>
      <c r="G120" s="3">
        <v>11</v>
      </c>
    </row>
    <row r="121" spans="1:7" x14ac:dyDescent="0.25">
      <c r="A121" s="3">
        <v>120</v>
      </c>
      <c r="B121" s="4">
        <v>44462</v>
      </c>
      <c r="C121" s="5">
        <v>0.29726851851851849</v>
      </c>
      <c r="D121" s="4">
        <v>44462</v>
      </c>
      <c r="E121" s="5">
        <v>0.39068287037037036</v>
      </c>
      <c r="F121" s="3">
        <v>19</v>
      </c>
      <c r="G121" s="3">
        <v>3</v>
      </c>
    </row>
    <row r="122" spans="1:7" x14ac:dyDescent="0.25">
      <c r="A122" s="3">
        <v>121</v>
      </c>
      <c r="B122" s="4">
        <v>44462</v>
      </c>
      <c r="C122" s="5">
        <v>0.43444444444444441</v>
      </c>
      <c r="D122" s="4">
        <v>44462</v>
      </c>
      <c r="E122" s="5">
        <v>0.51065972222222222</v>
      </c>
      <c r="F122" s="3">
        <v>3</v>
      </c>
      <c r="G122" s="3">
        <v>21</v>
      </c>
    </row>
    <row r="123" spans="1:7" x14ac:dyDescent="0.25">
      <c r="A123" s="3">
        <v>122</v>
      </c>
      <c r="B123" s="4">
        <v>44462</v>
      </c>
      <c r="C123" s="5">
        <v>0.54518518518518522</v>
      </c>
      <c r="D123" s="4">
        <v>44462</v>
      </c>
      <c r="E123" s="5">
        <v>0.58775462962962965</v>
      </c>
      <c r="F123" s="3">
        <v>19</v>
      </c>
      <c r="G123" s="3">
        <v>22</v>
      </c>
    </row>
    <row r="124" spans="1:7" x14ac:dyDescent="0.25">
      <c r="A124" s="3">
        <v>123</v>
      </c>
      <c r="B124" s="4">
        <v>44462</v>
      </c>
      <c r="C124" s="5">
        <v>0.63270833333333332</v>
      </c>
      <c r="D124" s="4">
        <v>44462</v>
      </c>
      <c r="E124" s="5">
        <v>0.74785879629629637</v>
      </c>
      <c r="F124" s="3">
        <v>13</v>
      </c>
      <c r="G124" s="3">
        <v>14</v>
      </c>
    </row>
    <row r="125" spans="1:7" x14ac:dyDescent="0.25">
      <c r="A125" s="3">
        <v>124</v>
      </c>
      <c r="B125" s="4">
        <v>44462</v>
      </c>
      <c r="C125" s="5">
        <v>0.78940972222222217</v>
      </c>
      <c r="D125" s="4">
        <v>44462</v>
      </c>
      <c r="E125" s="5">
        <v>0.88962962962962966</v>
      </c>
      <c r="F125" s="3">
        <v>19</v>
      </c>
      <c r="G125" s="3">
        <v>25</v>
      </c>
    </row>
    <row r="126" spans="1:7" x14ac:dyDescent="0.25">
      <c r="A126" s="3">
        <v>125</v>
      </c>
      <c r="B126" s="4">
        <v>44463</v>
      </c>
      <c r="C126" s="5">
        <v>0.17437499999999997</v>
      </c>
      <c r="D126" s="4">
        <v>44463</v>
      </c>
      <c r="E126" s="5">
        <v>0.30024305555555558</v>
      </c>
      <c r="F126" s="3">
        <v>19</v>
      </c>
      <c r="G126" s="3">
        <v>11</v>
      </c>
    </row>
    <row r="127" spans="1:7" x14ac:dyDescent="0.25">
      <c r="A127" s="3">
        <v>126</v>
      </c>
      <c r="B127" s="4">
        <v>44463</v>
      </c>
      <c r="C127" s="5">
        <v>0.45619212962962963</v>
      </c>
      <c r="D127" s="4">
        <v>44463</v>
      </c>
      <c r="E127" s="5">
        <v>0.59104166666666669</v>
      </c>
      <c r="F127" s="3">
        <v>13</v>
      </c>
      <c r="G127" s="3">
        <v>4</v>
      </c>
    </row>
    <row r="128" spans="1:7" x14ac:dyDescent="0.25">
      <c r="A128" s="3">
        <v>127</v>
      </c>
      <c r="B128" s="4">
        <v>44463</v>
      </c>
      <c r="C128" s="5">
        <v>0.72642361111111109</v>
      </c>
      <c r="D128" s="4">
        <v>44463</v>
      </c>
      <c r="E128" s="5">
        <v>0.78383101851851855</v>
      </c>
      <c r="F128" s="3">
        <v>13</v>
      </c>
      <c r="G128" s="3">
        <v>9</v>
      </c>
    </row>
    <row r="129" spans="1:7" x14ac:dyDescent="0.25">
      <c r="A129" s="3">
        <v>128</v>
      </c>
      <c r="B129" s="4">
        <v>44463</v>
      </c>
      <c r="C129" s="5">
        <v>0.8197106481481482</v>
      </c>
      <c r="D129" s="4">
        <v>44463</v>
      </c>
      <c r="E129" s="5">
        <v>0.88407407407407401</v>
      </c>
      <c r="F129" s="3">
        <v>10</v>
      </c>
      <c r="G129" s="3">
        <v>12</v>
      </c>
    </row>
    <row r="130" spans="1:7" x14ac:dyDescent="0.25">
      <c r="A130" s="3">
        <v>129</v>
      </c>
      <c r="B130" s="4">
        <v>44464</v>
      </c>
      <c r="C130" s="5">
        <v>0.29473379629629631</v>
      </c>
      <c r="D130" s="4">
        <v>44464</v>
      </c>
      <c r="E130" s="5">
        <v>0.3518634259259259</v>
      </c>
      <c r="F130" s="3">
        <v>9</v>
      </c>
      <c r="G130" s="3">
        <v>11</v>
      </c>
    </row>
    <row r="131" spans="1:7" x14ac:dyDescent="0.25">
      <c r="A131" s="3">
        <v>130</v>
      </c>
      <c r="B131" s="4">
        <v>44464</v>
      </c>
      <c r="C131" s="5">
        <v>0.42454861111111114</v>
      </c>
      <c r="D131" s="4">
        <v>44464</v>
      </c>
      <c r="E131" s="5">
        <v>0.50074074074074071</v>
      </c>
      <c r="F131" s="3">
        <v>14</v>
      </c>
      <c r="G131" s="3">
        <v>20</v>
      </c>
    </row>
    <row r="132" spans="1:7" x14ac:dyDescent="0.25">
      <c r="A132" s="3">
        <v>131</v>
      </c>
      <c r="B132" s="4">
        <v>44464</v>
      </c>
      <c r="C132" s="5">
        <v>0.5447453703703703</v>
      </c>
      <c r="D132" s="4">
        <v>44464</v>
      </c>
      <c r="E132" s="5">
        <v>0.57574074074074078</v>
      </c>
      <c r="F132" s="3">
        <v>1</v>
      </c>
      <c r="G132" s="3">
        <v>3</v>
      </c>
    </row>
    <row r="133" spans="1:7" x14ac:dyDescent="0.25">
      <c r="A133" s="3">
        <v>132</v>
      </c>
      <c r="B133" s="4">
        <v>44464</v>
      </c>
      <c r="C133" s="5">
        <v>0.63065972222222222</v>
      </c>
      <c r="D133" s="4">
        <v>44464</v>
      </c>
      <c r="E133" s="5">
        <v>0.66954861111111119</v>
      </c>
      <c r="F133" s="3">
        <v>5</v>
      </c>
      <c r="G133" s="3">
        <v>6</v>
      </c>
    </row>
    <row r="134" spans="1:7" x14ac:dyDescent="0.25">
      <c r="A134" s="3">
        <v>133</v>
      </c>
      <c r="B134" s="4">
        <v>44464</v>
      </c>
      <c r="C134" s="5">
        <v>0.71141203703703704</v>
      </c>
      <c r="D134" s="4">
        <v>44464</v>
      </c>
      <c r="E134" s="5">
        <v>0.75629629629629624</v>
      </c>
      <c r="F134" s="3">
        <v>12</v>
      </c>
      <c r="G134" s="3">
        <v>6</v>
      </c>
    </row>
    <row r="135" spans="1:7" x14ac:dyDescent="0.25">
      <c r="A135" s="3">
        <v>134</v>
      </c>
      <c r="B135" s="4">
        <v>44465</v>
      </c>
      <c r="C135" s="5">
        <v>0.26834490740740741</v>
      </c>
      <c r="D135" s="4">
        <v>44465</v>
      </c>
      <c r="E135" s="5">
        <v>0.33027777777777778</v>
      </c>
      <c r="F135" s="3">
        <v>13</v>
      </c>
      <c r="G135" s="3">
        <v>24</v>
      </c>
    </row>
    <row r="136" spans="1:7" x14ac:dyDescent="0.25">
      <c r="A136" s="3">
        <v>135</v>
      </c>
      <c r="B136" s="4">
        <v>44465</v>
      </c>
      <c r="C136" s="5">
        <v>0.38269675925925922</v>
      </c>
      <c r="D136" s="4">
        <v>44465</v>
      </c>
      <c r="E136" s="5">
        <v>0.42315972222222226</v>
      </c>
      <c r="F136" s="3">
        <v>9</v>
      </c>
      <c r="G136" s="3">
        <v>2</v>
      </c>
    </row>
    <row r="137" spans="1:7" x14ac:dyDescent="0.25">
      <c r="A137" s="3">
        <v>136</v>
      </c>
      <c r="B137" s="4">
        <v>44465</v>
      </c>
      <c r="C137" s="5">
        <v>0.45490740740740737</v>
      </c>
      <c r="D137" s="4">
        <v>44465</v>
      </c>
      <c r="E137" s="5">
        <v>0.49594907407407413</v>
      </c>
      <c r="F137" s="3">
        <v>11</v>
      </c>
      <c r="G137" s="3">
        <v>6</v>
      </c>
    </row>
    <row r="138" spans="1:7" x14ac:dyDescent="0.25">
      <c r="A138" s="3">
        <v>137</v>
      </c>
      <c r="B138" s="4">
        <v>44465</v>
      </c>
      <c r="C138" s="5">
        <v>0.54450231481481481</v>
      </c>
      <c r="D138" s="4">
        <v>44465</v>
      </c>
      <c r="E138" s="5">
        <v>0.58751157407407406</v>
      </c>
      <c r="F138" s="3">
        <v>11</v>
      </c>
      <c r="G138" s="3">
        <v>9</v>
      </c>
    </row>
    <row r="139" spans="1:7" x14ac:dyDescent="0.25">
      <c r="A139" s="3">
        <v>138</v>
      </c>
      <c r="B139" s="4">
        <v>44465</v>
      </c>
      <c r="C139" s="5">
        <v>0.67274305555555547</v>
      </c>
      <c r="D139" s="4">
        <v>44465</v>
      </c>
      <c r="E139" s="5">
        <v>0.74657407407407417</v>
      </c>
      <c r="F139" s="3">
        <v>13</v>
      </c>
      <c r="G139" s="3">
        <v>24</v>
      </c>
    </row>
    <row r="140" spans="1:7" x14ac:dyDescent="0.25">
      <c r="A140" s="3">
        <v>139</v>
      </c>
      <c r="B140" s="4">
        <v>44465</v>
      </c>
      <c r="C140" s="5">
        <v>0.79449074074074078</v>
      </c>
      <c r="D140" s="4">
        <v>44465</v>
      </c>
      <c r="E140" s="5">
        <v>0.85421296296296301</v>
      </c>
      <c r="F140" s="3">
        <v>15</v>
      </c>
      <c r="G140" s="3">
        <v>6</v>
      </c>
    </row>
    <row r="141" spans="1:7" x14ac:dyDescent="0.25">
      <c r="A141" s="3">
        <v>140</v>
      </c>
      <c r="B141" s="4">
        <v>44466</v>
      </c>
      <c r="C141" s="5">
        <v>0.25283564814814813</v>
      </c>
      <c r="D141" s="4">
        <v>44466</v>
      </c>
      <c r="E141" s="5">
        <v>0.33119212962962963</v>
      </c>
      <c r="F141" s="3">
        <v>15</v>
      </c>
      <c r="G141" s="3">
        <v>9</v>
      </c>
    </row>
    <row r="142" spans="1:7" x14ac:dyDescent="0.25">
      <c r="A142" s="3">
        <v>141</v>
      </c>
      <c r="B142" s="4">
        <v>44466</v>
      </c>
      <c r="C142" s="5">
        <v>0.38195601851851851</v>
      </c>
      <c r="D142" s="4">
        <v>44466</v>
      </c>
      <c r="E142" s="5">
        <v>0.42439814814814819</v>
      </c>
      <c r="F142" s="3">
        <v>10</v>
      </c>
      <c r="G142" s="3">
        <v>19</v>
      </c>
    </row>
    <row r="143" spans="1:7" x14ac:dyDescent="0.25">
      <c r="A143" s="3">
        <v>142</v>
      </c>
      <c r="B143" s="4">
        <v>44466</v>
      </c>
      <c r="C143" s="5">
        <v>0.54520833333333341</v>
      </c>
      <c r="D143" s="4">
        <v>44466</v>
      </c>
      <c r="E143" s="5">
        <v>0.62854166666666667</v>
      </c>
      <c r="F143" s="3">
        <v>1</v>
      </c>
      <c r="G143" s="3">
        <v>0</v>
      </c>
    </row>
    <row r="144" spans="1:7" x14ac:dyDescent="0.25">
      <c r="A144" s="3">
        <v>143</v>
      </c>
      <c r="B144" s="4">
        <v>44466</v>
      </c>
      <c r="C144" s="5">
        <v>0.71118055555555548</v>
      </c>
      <c r="D144" s="4">
        <v>44466</v>
      </c>
      <c r="E144" s="5">
        <v>0.79310185185185178</v>
      </c>
      <c r="F144" s="3">
        <v>3</v>
      </c>
      <c r="G144" s="3">
        <v>0</v>
      </c>
    </row>
    <row r="145" spans="1:7" x14ac:dyDescent="0.25">
      <c r="A145" s="3">
        <v>144</v>
      </c>
      <c r="B145" s="4">
        <v>44467</v>
      </c>
      <c r="C145" s="5">
        <v>0.41951388888888891</v>
      </c>
      <c r="D145" s="4">
        <v>44467</v>
      </c>
      <c r="E145" s="5">
        <v>0.4959027777777778</v>
      </c>
      <c r="F145" s="3">
        <v>9</v>
      </c>
      <c r="G145" s="3">
        <v>14</v>
      </c>
    </row>
    <row r="146" spans="1:7" x14ac:dyDescent="0.25">
      <c r="A146" s="3">
        <v>145</v>
      </c>
      <c r="B146" s="4">
        <v>44467</v>
      </c>
      <c r="C146" s="5">
        <v>0.54101851851851845</v>
      </c>
      <c r="D146" s="4">
        <v>44467</v>
      </c>
      <c r="E146" s="5">
        <v>0.62842592592592594</v>
      </c>
      <c r="F146" s="3">
        <v>11</v>
      </c>
      <c r="G146" s="3">
        <v>13</v>
      </c>
    </row>
    <row r="147" spans="1:7" x14ac:dyDescent="0.25">
      <c r="A147" s="3">
        <v>146</v>
      </c>
      <c r="B147" s="4">
        <v>44467</v>
      </c>
      <c r="C147" s="5">
        <v>0.7125462962962964</v>
      </c>
      <c r="D147" s="4">
        <v>44467</v>
      </c>
      <c r="E147" s="5">
        <v>0.75473379629629633</v>
      </c>
      <c r="F147" s="3">
        <v>12</v>
      </c>
      <c r="G147" s="3">
        <v>9</v>
      </c>
    </row>
    <row r="148" spans="1:7" x14ac:dyDescent="0.25">
      <c r="A148" s="3">
        <v>147</v>
      </c>
      <c r="B148" s="4">
        <v>44467</v>
      </c>
      <c r="C148" s="5">
        <v>0.79166666666666663</v>
      </c>
      <c r="D148" s="4">
        <v>44467</v>
      </c>
      <c r="E148" s="5">
        <v>0.87570601851851848</v>
      </c>
      <c r="F148" s="3">
        <v>14</v>
      </c>
      <c r="G148" s="3">
        <v>9</v>
      </c>
    </row>
    <row r="149" spans="1:7" x14ac:dyDescent="0.25">
      <c r="A149" s="3">
        <v>148</v>
      </c>
      <c r="B149" s="4">
        <v>44468</v>
      </c>
      <c r="C149" s="5">
        <v>0.29934027777777777</v>
      </c>
      <c r="D149" s="4">
        <v>44468</v>
      </c>
      <c r="E149" s="5">
        <v>0.37398148148148147</v>
      </c>
      <c r="F149" s="3">
        <v>12</v>
      </c>
      <c r="G149" s="3">
        <v>16</v>
      </c>
    </row>
    <row r="150" spans="1:7" x14ac:dyDescent="0.25">
      <c r="A150" s="3">
        <v>149</v>
      </c>
      <c r="B150" s="4">
        <v>44468</v>
      </c>
      <c r="C150" s="5">
        <v>0.41740740740740739</v>
      </c>
      <c r="D150" s="4">
        <v>44468</v>
      </c>
      <c r="E150" s="5">
        <v>0.50071759259259252</v>
      </c>
      <c r="F150" s="3">
        <v>9</v>
      </c>
      <c r="G150" s="3">
        <v>21</v>
      </c>
    </row>
    <row r="151" spans="1:7" x14ac:dyDescent="0.25">
      <c r="A151" s="3">
        <v>150</v>
      </c>
      <c r="B151" s="4">
        <v>44468</v>
      </c>
      <c r="C151" s="5">
        <v>0.55636574074074074</v>
      </c>
      <c r="D151" s="4">
        <v>44468</v>
      </c>
      <c r="E151" s="5">
        <v>0.61332175925925925</v>
      </c>
      <c r="F151" s="3">
        <v>15</v>
      </c>
      <c r="G151" s="3">
        <v>9</v>
      </c>
    </row>
    <row r="152" spans="1:7" x14ac:dyDescent="0.25">
      <c r="A152" s="3">
        <v>151</v>
      </c>
      <c r="B152" s="4">
        <v>44468</v>
      </c>
      <c r="C152" s="5">
        <v>0.67305555555555552</v>
      </c>
      <c r="D152" s="4">
        <v>44468</v>
      </c>
      <c r="E152" s="5">
        <v>0.73208333333333331</v>
      </c>
      <c r="F152" s="3">
        <v>14</v>
      </c>
      <c r="G152" s="3">
        <v>8</v>
      </c>
    </row>
    <row r="153" spans="1:7" x14ac:dyDescent="0.25">
      <c r="A153" s="3">
        <v>152</v>
      </c>
      <c r="B153" s="4">
        <v>44468</v>
      </c>
      <c r="C153" s="5">
        <v>0.79931712962962964</v>
      </c>
      <c r="D153" s="4">
        <v>44468</v>
      </c>
      <c r="E153" s="5">
        <v>0.84817129629629628</v>
      </c>
      <c r="F153" s="3">
        <v>16</v>
      </c>
      <c r="G153" s="3">
        <v>21</v>
      </c>
    </row>
    <row r="154" spans="1:7" x14ac:dyDescent="0.25">
      <c r="A154" s="3">
        <v>153</v>
      </c>
      <c r="B154" s="4">
        <v>44468</v>
      </c>
      <c r="C154" s="5">
        <v>0.9611574074074074</v>
      </c>
      <c r="D154" s="4">
        <v>44469</v>
      </c>
      <c r="E154" s="5">
        <v>3.9629629629629633E-2</v>
      </c>
      <c r="F154" s="3">
        <v>14</v>
      </c>
      <c r="G154" s="3">
        <v>9</v>
      </c>
    </row>
    <row r="155" spans="1:7" x14ac:dyDescent="0.25">
      <c r="A155" s="3">
        <v>154</v>
      </c>
      <c r="B155" s="4">
        <v>44469</v>
      </c>
      <c r="C155" s="5">
        <v>0.3125</v>
      </c>
      <c r="D155" s="4">
        <v>44469</v>
      </c>
      <c r="E155" s="5">
        <v>0.33385416666666662</v>
      </c>
      <c r="F155" s="3">
        <v>17</v>
      </c>
      <c r="G155" s="3">
        <v>3</v>
      </c>
    </row>
    <row r="156" spans="1:7" x14ac:dyDescent="0.25">
      <c r="A156" s="3">
        <v>155</v>
      </c>
      <c r="B156" s="4">
        <v>44469</v>
      </c>
      <c r="C156" s="5">
        <v>0.44229166666666669</v>
      </c>
      <c r="D156" s="4">
        <v>44469</v>
      </c>
      <c r="E156" s="5">
        <v>0.50074074074074071</v>
      </c>
      <c r="F156" s="3">
        <v>0</v>
      </c>
      <c r="G156" s="3">
        <v>9</v>
      </c>
    </row>
    <row r="157" spans="1:7" x14ac:dyDescent="0.25">
      <c r="A157" s="3">
        <v>156</v>
      </c>
      <c r="B157" s="4">
        <v>44469</v>
      </c>
      <c r="C157" s="5">
        <v>0.59045138888888882</v>
      </c>
      <c r="D157" s="4">
        <v>44469</v>
      </c>
      <c r="E157" s="5">
        <v>0.63065972222222222</v>
      </c>
      <c r="F157" s="3">
        <v>14</v>
      </c>
      <c r="G157" s="3">
        <v>8</v>
      </c>
    </row>
    <row r="158" spans="1:7" x14ac:dyDescent="0.25">
      <c r="A158" s="3">
        <v>157</v>
      </c>
      <c r="B158" s="4">
        <v>44469</v>
      </c>
      <c r="C158" s="5">
        <v>0.7142708333333333</v>
      </c>
      <c r="D158" s="4">
        <v>44469</v>
      </c>
      <c r="E158" s="5">
        <v>0.789525462962963</v>
      </c>
      <c r="F158" s="3">
        <v>6</v>
      </c>
      <c r="G158" s="3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"/>
  <sheetViews>
    <sheetView workbookViewId="0">
      <selection activeCell="P3" sqref="P3"/>
    </sheetView>
  </sheetViews>
  <sheetFormatPr defaultRowHeight="15" x14ac:dyDescent="0.25"/>
  <cols>
    <col min="1" max="1" width="4" bestFit="1" customWidth="1"/>
    <col min="2" max="2" width="12" bestFit="1" customWidth="1"/>
    <col min="3" max="3" width="15.140625" bestFit="1" customWidth="1"/>
    <col min="4" max="4" width="13.28515625" bestFit="1" customWidth="1"/>
    <col min="5" max="5" width="16.28515625" bestFit="1" customWidth="1"/>
    <col min="6" max="6" width="16.140625" bestFit="1" customWidth="1"/>
    <col min="7" max="7" width="16.85546875" bestFit="1" customWidth="1"/>
    <col min="8" max="8" width="10.5703125" bestFit="1" customWidth="1"/>
    <col min="9" max="9" width="21.5703125" customWidth="1"/>
    <col min="10" max="10" width="12.7109375" customWidth="1"/>
    <col min="11" max="12" width="15.28515625" bestFit="1" customWidth="1"/>
    <col min="13" max="13" width="12.42578125" bestFit="1" customWidth="1"/>
    <col min="14" max="14" width="4" bestFit="1" customWidth="1"/>
    <col min="16" max="16" width="14" customWidth="1"/>
  </cols>
  <sheetData>
    <row r="1" spans="1:16" x14ac:dyDescent="0.25">
      <c r="A1" s="3" t="s">
        <v>0</v>
      </c>
      <c r="B1" s="3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6" t="s">
        <v>10</v>
      </c>
      <c r="I1" s="6" t="s">
        <v>11</v>
      </c>
      <c r="J1" s="6"/>
      <c r="K1" s="6" t="s">
        <v>1</v>
      </c>
      <c r="L1" s="6" t="s">
        <v>4</v>
      </c>
      <c r="M1" s="6" t="s">
        <v>11</v>
      </c>
      <c r="N1" s="3" t="s">
        <v>0</v>
      </c>
      <c r="O1">
        <f>VLOOKUP(M159,M2:N158,2,FALSE)</f>
        <v>10</v>
      </c>
      <c r="P1" s="11">
        <v>0.18031250000000001</v>
      </c>
    </row>
    <row r="2" spans="1:16" x14ac:dyDescent="0.25">
      <c r="A2" s="3">
        <v>1</v>
      </c>
      <c r="B2" s="4">
        <v>44440</v>
      </c>
      <c r="C2" s="5">
        <v>0.33333333333333331</v>
      </c>
      <c r="D2" s="4">
        <v>44440</v>
      </c>
      <c r="E2" s="5">
        <v>0.38513888888888892</v>
      </c>
      <c r="F2" s="3">
        <v>12</v>
      </c>
      <c r="G2" s="3">
        <v>0</v>
      </c>
      <c r="H2">
        <f>_xlfn.DAYS(D2,B2)</f>
        <v>0</v>
      </c>
      <c r="I2" s="2">
        <f>IF(E2-C2&lt;0,C2+E2,E2-C2)</f>
        <v>5.1805555555555605E-2</v>
      </c>
      <c r="J2" s="2"/>
      <c r="K2" s="17">
        <f>B2 + C2</f>
        <v>44440.333333333336</v>
      </c>
      <c r="L2" s="17">
        <f>D2+E2</f>
        <v>44440.385138888887</v>
      </c>
      <c r="M2">
        <f>L2-K2</f>
        <v>5.1805555551254656E-2</v>
      </c>
      <c r="N2" s="3">
        <v>1</v>
      </c>
    </row>
    <row r="3" spans="1:16" x14ac:dyDescent="0.25">
      <c r="A3" s="3">
        <v>2</v>
      </c>
      <c r="B3" s="4">
        <v>44440</v>
      </c>
      <c r="C3" s="5">
        <v>0.42430555555555555</v>
      </c>
      <c r="D3" s="4">
        <v>44440</v>
      </c>
      <c r="E3" s="5">
        <v>0.55934027777777773</v>
      </c>
      <c r="F3" s="3">
        <v>11</v>
      </c>
      <c r="G3" s="3">
        <v>16</v>
      </c>
      <c r="H3">
        <f t="shared" ref="H3:H66" si="0">_xlfn.DAYS(D3,B3)</f>
        <v>0</v>
      </c>
      <c r="I3" s="2">
        <f t="shared" ref="I3:I66" si="1">IF(E3-C3&lt;0,C3+E3,E3-C3)</f>
        <v>0.13503472222222218</v>
      </c>
      <c r="J3" s="2"/>
      <c r="K3" s="17">
        <f t="shared" ref="K3:K66" si="2">B3 + C3</f>
        <v>44440.424305555556</v>
      </c>
      <c r="L3" s="17">
        <f t="shared" ref="L3:L66" si="3">D3+E3</f>
        <v>44440.559340277781</v>
      </c>
      <c r="M3">
        <f t="shared" ref="M3:M66" si="4">L3-K3</f>
        <v>0.13503472222510027</v>
      </c>
      <c r="N3" s="3">
        <v>2</v>
      </c>
      <c r="P3">
        <f>4*60+19+(39/60)</f>
        <v>259.64999999999998</v>
      </c>
    </row>
    <row r="4" spans="1:16" x14ac:dyDescent="0.25">
      <c r="A4" s="3">
        <v>3</v>
      </c>
      <c r="B4" s="4">
        <v>44440</v>
      </c>
      <c r="C4" s="5">
        <v>0.64613425925925927</v>
      </c>
      <c r="D4" s="4">
        <v>44440</v>
      </c>
      <c r="E4" s="5">
        <v>0.71621527777777771</v>
      </c>
      <c r="F4" s="3">
        <v>9</v>
      </c>
      <c r="G4" s="3">
        <v>0</v>
      </c>
      <c r="H4">
        <f t="shared" si="0"/>
        <v>0</v>
      </c>
      <c r="I4" s="2">
        <f t="shared" si="1"/>
        <v>7.0081018518518445E-2</v>
      </c>
      <c r="J4" s="2"/>
      <c r="K4" s="17">
        <f t="shared" si="2"/>
        <v>44440.646134259259</v>
      </c>
      <c r="L4" s="17">
        <f t="shared" si="3"/>
        <v>44440.716215277775</v>
      </c>
      <c r="M4">
        <f t="shared" si="4"/>
        <v>7.0081018515338656E-2</v>
      </c>
      <c r="N4" s="3">
        <v>3</v>
      </c>
    </row>
    <row r="5" spans="1:16" x14ac:dyDescent="0.25">
      <c r="A5" s="3">
        <v>4</v>
      </c>
      <c r="B5" s="4">
        <v>44440</v>
      </c>
      <c r="C5" s="5">
        <v>0.76347222222222222</v>
      </c>
      <c r="D5" s="4">
        <v>44440</v>
      </c>
      <c r="E5" s="5">
        <v>0.91402777777777777</v>
      </c>
      <c r="F5" s="3">
        <v>14</v>
      </c>
      <c r="G5" s="3">
        <v>11</v>
      </c>
      <c r="H5">
        <f t="shared" si="0"/>
        <v>0</v>
      </c>
      <c r="I5" s="2">
        <f t="shared" si="1"/>
        <v>0.15055555555555555</v>
      </c>
      <c r="J5" s="2"/>
      <c r="K5" s="17">
        <f t="shared" si="2"/>
        <v>44440.763472222221</v>
      </c>
      <c r="L5" s="17">
        <f t="shared" si="3"/>
        <v>44440.914027777777</v>
      </c>
      <c r="M5">
        <f t="shared" si="4"/>
        <v>0.15055555555591127</v>
      </c>
      <c r="N5" s="3">
        <v>4</v>
      </c>
    </row>
    <row r="6" spans="1:16" x14ac:dyDescent="0.25">
      <c r="A6" s="3">
        <v>5</v>
      </c>
      <c r="B6" s="4">
        <v>44441</v>
      </c>
      <c r="C6" s="5">
        <v>0.17721064814814813</v>
      </c>
      <c r="D6" s="4">
        <v>44441</v>
      </c>
      <c r="E6" s="5">
        <v>0.27315972222222223</v>
      </c>
      <c r="F6" s="3">
        <v>21</v>
      </c>
      <c r="G6" s="3">
        <v>15</v>
      </c>
      <c r="H6">
        <f t="shared" si="0"/>
        <v>0</v>
      </c>
      <c r="I6" s="2">
        <f t="shared" si="1"/>
        <v>9.5949074074074103E-2</v>
      </c>
      <c r="J6" s="2"/>
      <c r="K6" s="17">
        <f t="shared" si="2"/>
        <v>44441.177210648151</v>
      </c>
      <c r="L6" s="17">
        <f t="shared" si="3"/>
        <v>44441.273159722223</v>
      </c>
      <c r="M6">
        <f t="shared" si="4"/>
        <v>9.5949074071540963E-2</v>
      </c>
      <c r="N6" s="3">
        <v>5</v>
      </c>
    </row>
    <row r="7" spans="1:16" x14ac:dyDescent="0.25">
      <c r="A7" s="3">
        <v>6</v>
      </c>
      <c r="B7" s="4">
        <v>44441</v>
      </c>
      <c r="C7" s="5">
        <v>0.34736111111111106</v>
      </c>
      <c r="D7" s="4">
        <v>44441</v>
      </c>
      <c r="E7" s="5">
        <v>0.42460648148148145</v>
      </c>
      <c r="F7" s="3">
        <v>11</v>
      </c>
      <c r="G7" s="3">
        <v>24</v>
      </c>
      <c r="H7">
        <f t="shared" si="0"/>
        <v>0</v>
      </c>
      <c r="I7" s="2">
        <f t="shared" si="1"/>
        <v>7.7245370370370381E-2</v>
      </c>
      <c r="J7" s="2"/>
      <c r="K7" s="17">
        <f t="shared" si="2"/>
        <v>44441.347361111111</v>
      </c>
      <c r="L7" s="17">
        <f t="shared" si="3"/>
        <v>44441.42460648148</v>
      </c>
      <c r="M7">
        <f t="shared" si="4"/>
        <v>7.7245370368473232E-2</v>
      </c>
      <c r="N7" s="3">
        <v>6</v>
      </c>
    </row>
    <row r="8" spans="1:16" x14ac:dyDescent="0.25">
      <c r="A8" s="3">
        <v>7</v>
      </c>
      <c r="B8" s="4">
        <v>44441</v>
      </c>
      <c r="C8" s="5">
        <v>0.48079861111111111</v>
      </c>
      <c r="D8" s="4">
        <v>44441</v>
      </c>
      <c r="E8" s="5">
        <v>0.57214120370370369</v>
      </c>
      <c r="F8" s="3">
        <v>19</v>
      </c>
      <c r="G8" s="3">
        <v>10</v>
      </c>
      <c r="H8">
        <f t="shared" si="0"/>
        <v>0</v>
      </c>
      <c r="I8" s="2">
        <f t="shared" si="1"/>
        <v>9.1342592592592586E-2</v>
      </c>
      <c r="J8" s="2"/>
      <c r="K8" s="17">
        <f t="shared" si="2"/>
        <v>44441.480798611112</v>
      </c>
      <c r="L8" s="17">
        <f t="shared" si="3"/>
        <v>44441.572141203702</v>
      </c>
      <c r="M8">
        <f t="shared" si="4"/>
        <v>9.134259259008104E-2</v>
      </c>
      <c r="N8" s="3">
        <v>7</v>
      </c>
    </row>
    <row r="9" spans="1:16" x14ac:dyDescent="0.25">
      <c r="A9" s="3">
        <v>8</v>
      </c>
      <c r="B9" s="4">
        <v>44441</v>
      </c>
      <c r="C9" s="5">
        <v>0.63290509259259264</v>
      </c>
      <c r="D9" s="4">
        <v>44441</v>
      </c>
      <c r="E9" s="5">
        <v>0.72944444444444445</v>
      </c>
      <c r="F9" s="3">
        <v>9</v>
      </c>
      <c r="G9" s="3">
        <v>11</v>
      </c>
      <c r="H9">
        <f t="shared" si="0"/>
        <v>0</v>
      </c>
      <c r="I9" s="2">
        <f t="shared" si="1"/>
        <v>9.6539351851851807E-2</v>
      </c>
      <c r="J9" s="2"/>
      <c r="K9" s="17">
        <f t="shared" si="2"/>
        <v>44441.632905092592</v>
      </c>
      <c r="L9" s="17">
        <f t="shared" si="3"/>
        <v>44441.729444444441</v>
      </c>
      <c r="M9">
        <f t="shared" si="4"/>
        <v>9.653935184906004E-2</v>
      </c>
      <c r="N9" s="3">
        <v>8</v>
      </c>
    </row>
    <row r="10" spans="1:16" x14ac:dyDescent="0.25">
      <c r="A10" s="3">
        <v>9</v>
      </c>
      <c r="B10" s="4">
        <v>44441</v>
      </c>
      <c r="C10" s="5">
        <v>0.80592592592592593</v>
      </c>
      <c r="D10" s="4">
        <v>44441</v>
      </c>
      <c r="E10" s="5">
        <v>0.89690972222222232</v>
      </c>
      <c r="F10" s="3">
        <v>12</v>
      </c>
      <c r="G10" s="3">
        <v>15</v>
      </c>
      <c r="H10">
        <f t="shared" si="0"/>
        <v>0</v>
      </c>
      <c r="I10" s="2">
        <f t="shared" si="1"/>
        <v>9.0983796296296382E-2</v>
      </c>
      <c r="J10" s="2"/>
      <c r="K10" s="17">
        <f t="shared" si="2"/>
        <v>44441.805925925924</v>
      </c>
      <c r="L10" s="17">
        <f t="shared" si="3"/>
        <v>44441.896909722222</v>
      </c>
      <c r="M10">
        <f t="shared" si="4"/>
        <v>9.0983796297223307E-2</v>
      </c>
      <c r="N10" s="3">
        <v>9</v>
      </c>
    </row>
    <row r="11" spans="1:16" s="10" customFormat="1" x14ac:dyDescent="0.25">
      <c r="A11" s="7">
        <v>10</v>
      </c>
      <c r="B11" s="8">
        <v>44442</v>
      </c>
      <c r="C11" s="9">
        <v>0.13548611111111111</v>
      </c>
      <c r="D11" s="8">
        <v>44442</v>
      </c>
      <c r="E11" s="9">
        <v>0.31579861111111113</v>
      </c>
      <c r="F11" s="7">
        <v>17</v>
      </c>
      <c r="G11" s="7">
        <v>22</v>
      </c>
      <c r="H11" s="10">
        <f t="shared" si="0"/>
        <v>0</v>
      </c>
      <c r="I11" s="11">
        <f t="shared" si="1"/>
        <v>0.18031250000000001</v>
      </c>
      <c r="J11" s="11"/>
      <c r="K11" s="18">
        <f t="shared" si="2"/>
        <v>44442.13548611111</v>
      </c>
      <c r="L11" s="18">
        <f t="shared" si="3"/>
        <v>44442.315798611111</v>
      </c>
      <c r="M11" s="10">
        <f t="shared" si="4"/>
        <v>0.18031250000058208</v>
      </c>
      <c r="N11" s="7">
        <v>10</v>
      </c>
    </row>
    <row r="12" spans="1:16" x14ac:dyDescent="0.25">
      <c r="A12" s="3">
        <v>11</v>
      </c>
      <c r="B12" s="4">
        <v>44442</v>
      </c>
      <c r="C12" s="5">
        <v>0.37784722222222222</v>
      </c>
      <c r="D12" s="4">
        <v>44442</v>
      </c>
      <c r="E12" s="5">
        <v>0.46140046296296294</v>
      </c>
      <c r="F12" s="3">
        <v>14</v>
      </c>
      <c r="G12" s="3">
        <v>10</v>
      </c>
      <c r="H12">
        <f t="shared" si="0"/>
        <v>0</v>
      </c>
      <c r="I12" s="2">
        <f t="shared" si="1"/>
        <v>8.355324074074072E-2</v>
      </c>
      <c r="J12" s="2"/>
      <c r="K12" s="17">
        <f t="shared" si="2"/>
        <v>44442.377847222226</v>
      </c>
      <c r="L12" s="17">
        <f t="shared" si="3"/>
        <v>44442.461400462962</v>
      </c>
      <c r="M12">
        <f t="shared" si="4"/>
        <v>8.3553240736364387E-2</v>
      </c>
      <c r="N12" s="3">
        <v>11</v>
      </c>
    </row>
    <row r="13" spans="1:16" x14ac:dyDescent="0.25">
      <c r="A13" s="3">
        <v>12</v>
      </c>
      <c r="B13" s="4">
        <v>44442</v>
      </c>
      <c r="C13" s="5">
        <v>0.50086805555555558</v>
      </c>
      <c r="D13" s="4">
        <v>44442</v>
      </c>
      <c r="E13" s="5">
        <v>0.63633101851851859</v>
      </c>
      <c r="F13" s="3">
        <v>24</v>
      </c>
      <c r="G13" s="3">
        <v>19</v>
      </c>
      <c r="H13">
        <f t="shared" si="0"/>
        <v>0</v>
      </c>
      <c r="I13" s="2">
        <f t="shared" si="1"/>
        <v>0.13546296296296301</v>
      </c>
      <c r="J13" s="2"/>
      <c r="K13" s="17">
        <f t="shared" si="2"/>
        <v>44442.500868055555</v>
      </c>
      <c r="L13" s="17">
        <f t="shared" si="3"/>
        <v>44442.636331018519</v>
      </c>
      <c r="M13">
        <f t="shared" si="4"/>
        <v>0.135462962964084</v>
      </c>
      <c r="N13" s="3">
        <v>12</v>
      </c>
    </row>
    <row r="14" spans="1:16" x14ac:dyDescent="0.25">
      <c r="A14" s="3">
        <v>13</v>
      </c>
      <c r="B14" s="4">
        <v>44442</v>
      </c>
      <c r="C14" s="5">
        <v>0.7049305555555555</v>
      </c>
      <c r="D14" s="4">
        <v>44442</v>
      </c>
      <c r="E14" s="5">
        <v>0.76827546296296301</v>
      </c>
      <c r="F14" s="3">
        <v>16</v>
      </c>
      <c r="G14" s="3">
        <v>11</v>
      </c>
      <c r="H14">
        <f t="shared" si="0"/>
        <v>0</v>
      </c>
      <c r="I14" s="2">
        <f t="shared" si="1"/>
        <v>6.3344907407407502E-2</v>
      </c>
      <c r="J14" s="2"/>
      <c r="K14" s="17">
        <f t="shared" si="2"/>
        <v>44442.704930555556</v>
      </c>
      <c r="L14" s="17">
        <f t="shared" si="3"/>
        <v>44442.768275462964</v>
      </c>
      <c r="M14">
        <f t="shared" si="4"/>
        <v>6.3344907408463769E-2</v>
      </c>
      <c r="N14" s="3">
        <v>13</v>
      </c>
    </row>
    <row r="15" spans="1:16" x14ac:dyDescent="0.25">
      <c r="A15" s="3">
        <v>14</v>
      </c>
      <c r="B15" s="4">
        <v>44442</v>
      </c>
      <c r="C15" s="5">
        <v>0.80994212962962964</v>
      </c>
      <c r="D15" s="4">
        <v>44442</v>
      </c>
      <c r="E15" s="5">
        <v>0.92829861111111101</v>
      </c>
      <c r="F15" s="3">
        <v>15</v>
      </c>
      <c r="G15" s="3">
        <v>9</v>
      </c>
      <c r="H15">
        <f t="shared" si="0"/>
        <v>0</v>
      </c>
      <c r="I15" s="2">
        <f t="shared" si="1"/>
        <v>0.11835648148148137</v>
      </c>
      <c r="J15" s="2"/>
      <c r="K15" s="17">
        <f t="shared" si="2"/>
        <v>44442.809942129628</v>
      </c>
      <c r="L15" s="17">
        <f t="shared" si="3"/>
        <v>44442.928298611114</v>
      </c>
      <c r="M15">
        <f t="shared" si="4"/>
        <v>0.11835648148553446</v>
      </c>
      <c r="N15" s="3">
        <v>14</v>
      </c>
    </row>
    <row r="16" spans="1:16" x14ac:dyDescent="0.25">
      <c r="A16" s="3">
        <v>15</v>
      </c>
      <c r="B16" s="4">
        <v>44443</v>
      </c>
      <c r="C16" s="5">
        <v>0.17093749999999999</v>
      </c>
      <c r="D16" s="4">
        <v>44443</v>
      </c>
      <c r="E16" s="5">
        <v>0.25318287037037041</v>
      </c>
      <c r="F16" s="3">
        <v>7</v>
      </c>
      <c r="G16" s="3">
        <v>16</v>
      </c>
      <c r="H16">
        <f t="shared" si="0"/>
        <v>0</v>
      </c>
      <c r="I16" s="2">
        <f t="shared" si="1"/>
        <v>8.2245370370370413E-2</v>
      </c>
      <c r="J16" s="2"/>
      <c r="K16" s="17">
        <f t="shared" si="2"/>
        <v>44443.170937499999</v>
      </c>
      <c r="L16" s="17">
        <f t="shared" si="3"/>
        <v>44443.253182870372</v>
      </c>
      <c r="M16">
        <f t="shared" si="4"/>
        <v>8.2245370373129845E-2</v>
      </c>
      <c r="N16" s="3">
        <v>15</v>
      </c>
    </row>
    <row r="17" spans="1:14" x14ac:dyDescent="0.25">
      <c r="A17" s="3">
        <v>16</v>
      </c>
      <c r="B17" s="4">
        <v>44443</v>
      </c>
      <c r="C17" s="5">
        <v>0.29620370370370369</v>
      </c>
      <c r="D17" s="4">
        <v>44443</v>
      </c>
      <c r="E17" s="5">
        <v>0.34704861111111113</v>
      </c>
      <c r="F17" s="3">
        <v>9</v>
      </c>
      <c r="G17" s="3">
        <v>11</v>
      </c>
      <c r="H17">
        <f t="shared" si="0"/>
        <v>0</v>
      </c>
      <c r="I17" s="2">
        <f t="shared" si="1"/>
        <v>5.0844907407407436E-2</v>
      </c>
      <c r="J17" s="2"/>
      <c r="K17" s="17">
        <f t="shared" si="2"/>
        <v>44443.296203703707</v>
      </c>
      <c r="L17" s="17">
        <f t="shared" si="3"/>
        <v>44443.347048611111</v>
      </c>
      <c r="M17">
        <f t="shared" si="4"/>
        <v>5.0844907404098194E-2</v>
      </c>
      <c r="N17" s="3">
        <v>16</v>
      </c>
    </row>
    <row r="18" spans="1:14" x14ac:dyDescent="0.25">
      <c r="A18" s="3">
        <v>17</v>
      </c>
      <c r="B18" s="4">
        <v>44443</v>
      </c>
      <c r="C18" s="5">
        <v>0.3578587962962963</v>
      </c>
      <c r="D18" s="4">
        <v>44443</v>
      </c>
      <c r="E18" s="5">
        <v>0.42055555555555557</v>
      </c>
      <c r="F18" s="3">
        <v>13</v>
      </c>
      <c r="G18" s="3">
        <v>18</v>
      </c>
      <c r="H18">
        <f t="shared" si="0"/>
        <v>0</v>
      </c>
      <c r="I18" s="2">
        <f t="shared" si="1"/>
        <v>6.2696759259259272E-2</v>
      </c>
      <c r="J18" s="2"/>
      <c r="K18" s="17">
        <f t="shared" si="2"/>
        <v>44443.357858796298</v>
      </c>
      <c r="L18" s="17">
        <f t="shared" si="3"/>
        <v>44443.420555555553</v>
      </c>
      <c r="M18">
        <f t="shared" si="4"/>
        <v>6.2696759254322387E-2</v>
      </c>
      <c r="N18" s="3">
        <v>17</v>
      </c>
    </row>
    <row r="19" spans="1:14" x14ac:dyDescent="0.25">
      <c r="A19" s="3">
        <v>18</v>
      </c>
      <c r="B19" s="4">
        <v>44443</v>
      </c>
      <c r="C19" s="5">
        <v>0.48564814814814811</v>
      </c>
      <c r="D19" s="4">
        <v>44443</v>
      </c>
      <c r="E19" s="5">
        <v>0.53831018518518514</v>
      </c>
      <c r="F19" s="3">
        <v>22</v>
      </c>
      <c r="G19" s="3">
        <v>5</v>
      </c>
      <c r="H19">
        <f t="shared" si="0"/>
        <v>0</v>
      </c>
      <c r="I19" s="2">
        <f t="shared" si="1"/>
        <v>5.2662037037037035E-2</v>
      </c>
      <c r="J19" s="2"/>
      <c r="K19" s="17">
        <f t="shared" si="2"/>
        <v>44443.485648148147</v>
      </c>
      <c r="L19" s="17">
        <f t="shared" si="3"/>
        <v>44443.538310185184</v>
      </c>
      <c r="M19">
        <f t="shared" si="4"/>
        <v>5.2662037036498077E-2</v>
      </c>
      <c r="N19" s="3">
        <v>18</v>
      </c>
    </row>
    <row r="20" spans="1:14" x14ac:dyDescent="0.25">
      <c r="A20" s="3">
        <v>19</v>
      </c>
      <c r="B20" s="4">
        <v>44443</v>
      </c>
      <c r="C20" s="5">
        <v>0.70219907407407411</v>
      </c>
      <c r="D20" s="4">
        <v>44443</v>
      </c>
      <c r="E20" s="5">
        <v>0.7736574074074074</v>
      </c>
      <c r="F20" s="3">
        <v>8</v>
      </c>
      <c r="G20" s="3">
        <v>23</v>
      </c>
      <c r="H20">
        <f t="shared" si="0"/>
        <v>0</v>
      </c>
      <c r="I20" s="2">
        <f t="shared" si="1"/>
        <v>7.145833333333329E-2</v>
      </c>
      <c r="J20" s="2"/>
      <c r="K20" s="17">
        <f t="shared" si="2"/>
        <v>44443.702199074076</v>
      </c>
      <c r="L20" s="17">
        <f t="shared" si="3"/>
        <v>44443.773657407408</v>
      </c>
      <c r="M20">
        <f t="shared" si="4"/>
        <v>7.1458333331975155E-2</v>
      </c>
      <c r="N20" s="3">
        <v>19</v>
      </c>
    </row>
    <row r="21" spans="1:14" x14ac:dyDescent="0.25">
      <c r="A21" s="3">
        <v>20</v>
      </c>
      <c r="B21" s="4">
        <v>44443</v>
      </c>
      <c r="C21" s="5">
        <v>0.80978009259259265</v>
      </c>
      <c r="D21" s="4">
        <v>44443</v>
      </c>
      <c r="E21" s="5">
        <v>0.96615740740740741</v>
      </c>
      <c r="F21" s="3">
        <v>11</v>
      </c>
      <c r="G21" s="3">
        <v>14</v>
      </c>
      <c r="H21">
        <f t="shared" si="0"/>
        <v>0</v>
      </c>
      <c r="I21" s="2">
        <f t="shared" si="1"/>
        <v>0.15637731481481476</v>
      </c>
      <c r="J21" s="2"/>
      <c r="K21" s="17">
        <f t="shared" si="2"/>
        <v>44443.80978009259</v>
      </c>
      <c r="L21" s="17">
        <f t="shared" si="3"/>
        <v>44443.966157407405</v>
      </c>
      <c r="M21">
        <f t="shared" si="4"/>
        <v>0.15637731481547235</v>
      </c>
      <c r="N21" s="3">
        <v>20</v>
      </c>
    </row>
    <row r="22" spans="1:14" x14ac:dyDescent="0.25">
      <c r="A22" s="3">
        <v>21</v>
      </c>
      <c r="B22" s="4">
        <v>44444</v>
      </c>
      <c r="C22" s="5">
        <v>0.3027083333333333</v>
      </c>
      <c r="D22" s="4">
        <v>44444</v>
      </c>
      <c r="E22" s="5">
        <v>0.3762152777777778</v>
      </c>
      <c r="F22" s="3">
        <v>17</v>
      </c>
      <c r="G22" s="3">
        <v>23</v>
      </c>
      <c r="H22">
        <f t="shared" si="0"/>
        <v>0</v>
      </c>
      <c r="I22" s="2">
        <f t="shared" si="1"/>
        <v>7.35069444444445E-2</v>
      </c>
      <c r="J22" s="2"/>
      <c r="K22" s="17">
        <f t="shared" si="2"/>
        <v>44444.302708333336</v>
      </c>
      <c r="L22" s="17">
        <f t="shared" si="3"/>
        <v>44444.376215277778</v>
      </c>
      <c r="M22">
        <f t="shared" si="4"/>
        <v>7.3506944441760425E-2</v>
      </c>
      <c r="N22" s="3">
        <v>21</v>
      </c>
    </row>
    <row r="23" spans="1:14" x14ac:dyDescent="0.25">
      <c r="A23" s="3">
        <v>22</v>
      </c>
      <c r="B23" s="4">
        <v>44444</v>
      </c>
      <c r="C23" s="5">
        <v>0.43002314814814818</v>
      </c>
      <c r="D23" s="4">
        <v>44444</v>
      </c>
      <c r="E23" s="5">
        <v>0.51140046296296293</v>
      </c>
      <c r="F23" s="3">
        <v>15</v>
      </c>
      <c r="G23" s="3">
        <v>11</v>
      </c>
      <c r="H23">
        <f t="shared" si="0"/>
        <v>0</v>
      </c>
      <c r="I23" s="2">
        <f t="shared" si="1"/>
        <v>8.137731481481475E-2</v>
      </c>
      <c r="J23" s="2"/>
      <c r="K23" s="17">
        <f t="shared" si="2"/>
        <v>44444.430023148147</v>
      </c>
      <c r="L23" s="17">
        <f t="shared" si="3"/>
        <v>44444.511400462965</v>
      </c>
      <c r="M23">
        <f t="shared" si="4"/>
        <v>8.1377314818382729E-2</v>
      </c>
      <c r="N23" s="3">
        <v>22</v>
      </c>
    </row>
    <row r="24" spans="1:14" x14ac:dyDescent="0.25">
      <c r="A24" s="3">
        <v>23</v>
      </c>
      <c r="B24" s="4">
        <v>44444</v>
      </c>
      <c r="C24" s="5">
        <v>0.55909722222222225</v>
      </c>
      <c r="D24" s="4">
        <v>44444</v>
      </c>
      <c r="E24" s="5">
        <v>0.64327546296296301</v>
      </c>
      <c r="F24" s="3">
        <v>19</v>
      </c>
      <c r="G24" s="3">
        <v>21</v>
      </c>
      <c r="H24">
        <f t="shared" si="0"/>
        <v>0</v>
      </c>
      <c r="I24" s="2">
        <f t="shared" si="1"/>
        <v>8.4178240740740762E-2</v>
      </c>
      <c r="J24" s="2"/>
      <c r="K24" s="17">
        <f t="shared" si="2"/>
        <v>44444.55909722222</v>
      </c>
      <c r="L24" s="17">
        <f t="shared" si="3"/>
        <v>44444.643275462964</v>
      </c>
      <c r="M24">
        <f t="shared" si="4"/>
        <v>8.4178240744222421E-2</v>
      </c>
      <c r="N24" s="3">
        <v>23</v>
      </c>
    </row>
    <row r="25" spans="1:14" x14ac:dyDescent="0.25">
      <c r="A25" s="3">
        <v>24</v>
      </c>
      <c r="B25" s="4">
        <v>44444</v>
      </c>
      <c r="C25" s="5">
        <v>0.69188657407407417</v>
      </c>
      <c r="D25" s="4">
        <v>44444</v>
      </c>
      <c r="E25" s="5">
        <v>0.73365740740740737</v>
      </c>
      <c r="F25" s="3">
        <v>11</v>
      </c>
      <c r="G25" s="3">
        <v>9</v>
      </c>
      <c r="H25">
        <f t="shared" si="0"/>
        <v>0</v>
      </c>
      <c r="I25" s="2">
        <f t="shared" si="1"/>
        <v>4.1770833333333202E-2</v>
      </c>
      <c r="J25" s="2"/>
      <c r="K25" s="17">
        <f t="shared" si="2"/>
        <v>44444.691886574074</v>
      </c>
      <c r="L25" s="17">
        <f t="shared" si="3"/>
        <v>44444.733657407407</v>
      </c>
      <c r="M25">
        <f t="shared" si="4"/>
        <v>4.1770833333430346E-2</v>
      </c>
      <c r="N25" s="3">
        <v>24</v>
      </c>
    </row>
    <row r="26" spans="1:14" x14ac:dyDescent="0.25">
      <c r="A26" s="3">
        <v>25</v>
      </c>
      <c r="B26" s="4">
        <v>44444</v>
      </c>
      <c r="C26" s="5">
        <v>0.77118055555555554</v>
      </c>
      <c r="D26" s="4">
        <v>44444</v>
      </c>
      <c r="E26" s="5">
        <v>0.82657407407407402</v>
      </c>
      <c r="F26" s="3">
        <v>15</v>
      </c>
      <c r="G26" s="3">
        <v>11</v>
      </c>
      <c r="H26">
        <f t="shared" si="0"/>
        <v>0</v>
      </c>
      <c r="I26" s="2">
        <f t="shared" si="1"/>
        <v>5.5393518518518481E-2</v>
      </c>
      <c r="J26" s="2"/>
      <c r="K26" s="17">
        <f t="shared" si="2"/>
        <v>44444.771180555559</v>
      </c>
      <c r="L26" s="17">
        <f t="shared" si="3"/>
        <v>44444.826574074075</v>
      </c>
      <c r="M26">
        <f t="shared" si="4"/>
        <v>5.539351851621177E-2</v>
      </c>
      <c r="N26" s="3">
        <v>25</v>
      </c>
    </row>
    <row r="27" spans="1:14" s="15" customFormat="1" x14ac:dyDescent="0.25">
      <c r="A27" s="12">
        <v>26</v>
      </c>
      <c r="B27" s="13">
        <v>44444</v>
      </c>
      <c r="C27" s="14">
        <v>0.875</v>
      </c>
      <c r="D27" s="13">
        <v>44445</v>
      </c>
      <c r="E27" s="14">
        <v>1.3495370370370371E-2</v>
      </c>
      <c r="F27" s="12">
        <v>15</v>
      </c>
      <c r="G27" s="12">
        <v>17</v>
      </c>
      <c r="H27" s="15">
        <f t="shared" si="0"/>
        <v>1</v>
      </c>
      <c r="I27" s="16">
        <f t="shared" si="1"/>
        <v>0.88849537037037041</v>
      </c>
      <c r="J27" s="16"/>
      <c r="K27" s="17">
        <f t="shared" si="2"/>
        <v>44444.875</v>
      </c>
      <c r="L27" s="17">
        <f t="shared" si="3"/>
        <v>44445.013495370367</v>
      </c>
      <c r="M27">
        <f t="shared" si="4"/>
        <v>0.13849537036730908</v>
      </c>
      <c r="N27" s="12">
        <v>26</v>
      </c>
    </row>
    <row r="28" spans="1:14" x14ac:dyDescent="0.25">
      <c r="A28" s="3">
        <v>27</v>
      </c>
      <c r="B28" s="4">
        <v>44445</v>
      </c>
      <c r="C28" s="5">
        <v>0.2171990740740741</v>
      </c>
      <c r="D28" s="4">
        <v>44445</v>
      </c>
      <c r="E28" s="5">
        <v>0.2976388888888889</v>
      </c>
      <c r="F28" s="3">
        <v>9</v>
      </c>
      <c r="G28" s="3">
        <v>6</v>
      </c>
      <c r="H28">
        <f t="shared" si="0"/>
        <v>0</v>
      </c>
      <c r="I28" s="2">
        <f t="shared" si="1"/>
        <v>8.0439814814814797E-2</v>
      </c>
      <c r="J28" s="2"/>
      <c r="K28" s="17">
        <f t="shared" si="2"/>
        <v>44445.217199074075</v>
      </c>
      <c r="L28" s="17">
        <f t="shared" si="3"/>
        <v>44445.297638888886</v>
      </c>
      <c r="M28">
        <f t="shared" si="4"/>
        <v>8.0439814810233656E-2</v>
      </c>
      <c r="N28" s="3">
        <v>27</v>
      </c>
    </row>
    <row r="29" spans="1:14" x14ac:dyDescent="0.25">
      <c r="A29" s="3">
        <v>28</v>
      </c>
      <c r="B29" s="4">
        <v>44445</v>
      </c>
      <c r="C29" s="5">
        <v>0.38305555555555554</v>
      </c>
      <c r="D29" s="4">
        <v>44445</v>
      </c>
      <c r="E29" s="5">
        <v>0.52521990740740743</v>
      </c>
      <c r="F29" s="3">
        <v>14</v>
      </c>
      <c r="G29" s="3">
        <v>22</v>
      </c>
      <c r="H29">
        <f t="shared" si="0"/>
        <v>0</v>
      </c>
      <c r="I29" s="2">
        <f t="shared" si="1"/>
        <v>0.14216435185185189</v>
      </c>
      <c r="J29" s="2"/>
      <c r="K29" s="17">
        <f t="shared" si="2"/>
        <v>44445.383055555554</v>
      </c>
      <c r="L29" s="17">
        <f t="shared" si="3"/>
        <v>44445.525219907409</v>
      </c>
      <c r="M29">
        <f t="shared" si="4"/>
        <v>0.14216435185517184</v>
      </c>
      <c r="N29" s="3">
        <v>28</v>
      </c>
    </row>
    <row r="30" spans="1:14" x14ac:dyDescent="0.25">
      <c r="A30" s="3">
        <v>29</v>
      </c>
      <c r="B30" s="4">
        <v>44445</v>
      </c>
      <c r="C30" s="5">
        <v>0.55920138888888882</v>
      </c>
      <c r="D30" s="4">
        <v>44445</v>
      </c>
      <c r="E30" s="5">
        <v>0.62586805555555558</v>
      </c>
      <c r="F30" s="3">
        <v>14</v>
      </c>
      <c r="G30" s="3">
        <v>3</v>
      </c>
      <c r="H30">
        <f t="shared" si="0"/>
        <v>0</v>
      </c>
      <c r="I30" s="2">
        <f t="shared" si="1"/>
        <v>6.6666666666666763E-2</v>
      </c>
      <c r="J30" s="2"/>
      <c r="K30" s="17">
        <f t="shared" si="2"/>
        <v>44445.559201388889</v>
      </c>
      <c r="L30" s="17">
        <f t="shared" si="3"/>
        <v>44445.625868055555</v>
      </c>
      <c r="M30">
        <f t="shared" si="4"/>
        <v>6.6666666665696539E-2</v>
      </c>
      <c r="N30" s="3">
        <v>29</v>
      </c>
    </row>
    <row r="31" spans="1:14" x14ac:dyDescent="0.25">
      <c r="A31" s="3">
        <v>30</v>
      </c>
      <c r="B31" s="4">
        <v>44445</v>
      </c>
      <c r="C31" s="5">
        <v>0.7160185185185185</v>
      </c>
      <c r="D31" s="4">
        <v>44445</v>
      </c>
      <c r="E31" s="5">
        <v>0.7631944444444444</v>
      </c>
      <c r="F31" s="3">
        <v>18</v>
      </c>
      <c r="G31" s="3">
        <v>14</v>
      </c>
      <c r="H31">
        <f t="shared" si="0"/>
        <v>0</v>
      </c>
      <c r="I31" s="2">
        <f t="shared" si="1"/>
        <v>4.7175925925925899E-2</v>
      </c>
      <c r="J31" s="2"/>
      <c r="K31" s="17">
        <f t="shared" si="2"/>
        <v>44445.71601851852</v>
      </c>
      <c r="L31" s="17">
        <f t="shared" si="3"/>
        <v>44445.763194444444</v>
      </c>
      <c r="M31">
        <f t="shared" si="4"/>
        <v>4.7175925923511386E-2</v>
      </c>
      <c r="N31" s="3">
        <v>30</v>
      </c>
    </row>
    <row r="32" spans="1:14" x14ac:dyDescent="0.25">
      <c r="A32" s="3">
        <v>31</v>
      </c>
      <c r="B32" s="4">
        <v>44445</v>
      </c>
      <c r="C32" s="5">
        <v>0.82097222222222221</v>
      </c>
      <c r="D32" s="4">
        <v>44445</v>
      </c>
      <c r="E32" s="5">
        <v>0.89042824074074067</v>
      </c>
      <c r="F32" s="3">
        <v>16</v>
      </c>
      <c r="G32" s="3">
        <v>21</v>
      </c>
      <c r="H32">
        <f t="shared" si="0"/>
        <v>0</v>
      </c>
      <c r="I32" s="2">
        <f t="shared" si="1"/>
        <v>6.9456018518518459E-2</v>
      </c>
      <c r="J32" s="2"/>
      <c r="K32" s="17">
        <f t="shared" si="2"/>
        <v>44445.820972222224</v>
      </c>
      <c r="L32" s="17">
        <f t="shared" si="3"/>
        <v>44445.890428240738</v>
      </c>
      <c r="M32">
        <f t="shared" si="4"/>
        <v>6.9456018514756579E-2</v>
      </c>
      <c r="N32" s="3">
        <v>31</v>
      </c>
    </row>
    <row r="33" spans="1:14" x14ac:dyDescent="0.25">
      <c r="A33" s="3">
        <v>32</v>
      </c>
      <c r="B33" s="4">
        <v>44446</v>
      </c>
      <c r="C33" s="5">
        <v>0.32383101851851853</v>
      </c>
      <c r="D33" s="4">
        <v>44446</v>
      </c>
      <c r="E33" s="5">
        <v>0.40016203703703707</v>
      </c>
      <c r="F33" s="3">
        <v>15</v>
      </c>
      <c r="G33" s="3">
        <v>14</v>
      </c>
      <c r="H33">
        <f t="shared" si="0"/>
        <v>0</v>
      </c>
      <c r="I33" s="2">
        <f t="shared" si="1"/>
        <v>7.6331018518518534E-2</v>
      </c>
      <c r="J33" s="2"/>
      <c r="K33" s="17">
        <f t="shared" si="2"/>
        <v>44446.323831018519</v>
      </c>
      <c r="L33" s="17">
        <f t="shared" si="3"/>
        <v>44446.40016203704</v>
      </c>
      <c r="M33">
        <f t="shared" si="4"/>
        <v>7.6331018521159422E-2</v>
      </c>
      <c r="N33" s="3">
        <v>32</v>
      </c>
    </row>
    <row r="34" spans="1:14" x14ac:dyDescent="0.25">
      <c r="A34" s="3">
        <v>33</v>
      </c>
      <c r="B34" s="4">
        <v>44446</v>
      </c>
      <c r="C34" s="5">
        <v>0.46467592592592594</v>
      </c>
      <c r="D34" s="4">
        <v>44446</v>
      </c>
      <c r="E34" s="5">
        <v>0.52171296296296299</v>
      </c>
      <c r="F34" s="3">
        <v>12</v>
      </c>
      <c r="G34" s="3">
        <v>23</v>
      </c>
      <c r="H34">
        <f t="shared" si="0"/>
        <v>0</v>
      </c>
      <c r="I34" s="2">
        <f t="shared" si="1"/>
        <v>5.7037037037037053E-2</v>
      </c>
      <c r="J34" s="2"/>
      <c r="K34" s="17">
        <f t="shared" si="2"/>
        <v>44446.464675925927</v>
      </c>
      <c r="L34" s="17">
        <f t="shared" si="3"/>
        <v>44446.52171296296</v>
      </c>
      <c r="M34">
        <f t="shared" si="4"/>
        <v>5.7037037033296656E-2</v>
      </c>
      <c r="N34" s="3">
        <v>33</v>
      </c>
    </row>
    <row r="35" spans="1:14" x14ac:dyDescent="0.25">
      <c r="A35" s="3">
        <v>34</v>
      </c>
      <c r="B35" s="4">
        <v>44446</v>
      </c>
      <c r="C35" s="5">
        <v>0.57347222222222227</v>
      </c>
      <c r="D35" s="4">
        <v>44446</v>
      </c>
      <c r="E35" s="5">
        <v>0.64879629629629632</v>
      </c>
      <c r="F35" s="3">
        <v>17</v>
      </c>
      <c r="G35" s="3">
        <v>6</v>
      </c>
      <c r="H35">
        <f t="shared" si="0"/>
        <v>0</v>
      </c>
      <c r="I35" s="2">
        <f t="shared" si="1"/>
        <v>7.5324074074074043E-2</v>
      </c>
      <c r="J35" s="2"/>
      <c r="K35" s="17">
        <f t="shared" si="2"/>
        <v>44446.573472222219</v>
      </c>
      <c r="L35" s="17">
        <f t="shared" si="3"/>
        <v>44446.648796296293</v>
      </c>
      <c r="M35">
        <f t="shared" si="4"/>
        <v>7.5324074074160308E-2</v>
      </c>
      <c r="N35" s="3">
        <v>34</v>
      </c>
    </row>
    <row r="36" spans="1:14" x14ac:dyDescent="0.25">
      <c r="A36" s="3">
        <v>35</v>
      </c>
      <c r="B36" s="4">
        <v>44446</v>
      </c>
      <c r="C36" s="5">
        <v>0.70577546296296301</v>
      </c>
      <c r="D36" s="4">
        <v>44446</v>
      </c>
      <c r="E36" s="5">
        <v>0.7917939814814815</v>
      </c>
      <c r="F36" s="3">
        <v>19</v>
      </c>
      <c r="G36" s="3">
        <v>16</v>
      </c>
      <c r="H36">
        <f t="shared" si="0"/>
        <v>0</v>
      </c>
      <c r="I36" s="2">
        <f t="shared" si="1"/>
        <v>8.6018518518518494E-2</v>
      </c>
      <c r="J36" s="2"/>
      <c r="K36" s="17">
        <f t="shared" si="2"/>
        <v>44446.705775462964</v>
      </c>
      <c r="L36" s="17">
        <f t="shared" si="3"/>
        <v>44446.79179398148</v>
      </c>
      <c r="M36">
        <f t="shared" si="4"/>
        <v>8.6018518515629694E-2</v>
      </c>
      <c r="N36" s="3">
        <v>35</v>
      </c>
    </row>
    <row r="37" spans="1:14" x14ac:dyDescent="0.25">
      <c r="A37" s="3">
        <v>36</v>
      </c>
      <c r="B37" s="4">
        <v>44446</v>
      </c>
      <c r="C37" s="5">
        <v>0.84167824074074071</v>
      </c>
      <c r="D37" s="4">
        <v>44446</v>
      </c>
      <c r="E37" s="5">
        <v>0.9406944444444445</v>
      </c>
      <c r="F37" s="3">
        <v>11</v>
      </c>
      <c r="G37" s="3">
        <v>14</v>
      </c>
      <c r="H37">
        <f t="shared" si="0"/>
        <v>0</v>
      </c>
      <c r="I37" s="2">
        <f t="shared" si="1"/>
        <v>9.9016203703703787E-2</v>
      </c>
      <c r="J37" s="2"/>
      <c r="K37" s="17">
        <f t="shared" si="2"/>
        <v>44446.841678240744</v>
      </c>
      <c r="L37" s="17">
        <f t="shared" si="3"/>
        <v>44446.940694444442</v>
      </c>
      <c r="M37">
        <f t="shared" si="4"/>
        <v>9.9016203697829042E-2</v>
      </c>
      <c r="N37" s="3">
        <v>36</v>
      </c>
    </row>
    <row r="38" spans="1:14" x14ac:dyDescent="0.25">
      <c r="A38" s="3">
        <v>37</v>
      </c>
      <c r="B38" s="4">
        <v>44447</v>
      </c>
      <c r="C38" s="5">
        <v>0.13560185185185183</v>
      </c>
      <c r="D38" s="4">
        <v>44447</v>
      </c>
      <c r="E38" s="5">
        <v>0.26116898148148149</v>
      </c>
      <c r="F38" s="3">
        <v>13</v>
      </c>
      <c r="G38" s="3">
        <v>22</v>
      </c>
      <c r="H38">
        <f t="shared" si="0"/>
        <v>0</v>
      </c>
      <c r="I38" s="2">
        <f t="shared" si="1"/>
        <v>0.12556712962962965</v>
      </c>
      <c r="J38" s="2"/>
      <c r="K38" s="17">
        <f t="shared" si="2"/>
        <v>44447.135601851849</v>
      </c>
      <c r="L38" s="17">
        <f t="shared" si="3"/>
        <v>44447.26116898148</v>
      </c>
      <c r="M38">
        <f t="shared" si="4"/>
        <v>0.12556712963123573</v>
      </c>
      <c r="N38" s="3">
        <v>37</v>
      </c>
    </row>
    <row r="39" spans="1:14" x14ac:dyDescent="0.25">
      <c r="A39" s="3">
        <v>38</v>
      </c>
      <c r="B39" s="4">
        <v>44447</v>
      </c>
      <c r="C39" s="5">
        <v>0.32587962962962963</v>
      </c>
      <c r="D39" s="4">
        <v>44447</v>
      </c>
      <c r="E39" s="5">
        <v>0.39796296296296302</v>
      </c>
      <c r="F39" s="3">
        <v>11</v>
      </c>
      <c r="G39" s="3">
        <v>4</v>
      </c>
      <c r="H39">
        <f t="shared" si="0"/>
        <v>0</v>
      </c>
      <c r="I39" s="2">
        <f t="shared" si="1"/>
        <v>7.2083333333333388E-2</v>
      </c>
      <c r="J39" s="2"/>
      <c r="K39" s="17">
        <f t="shared" si="2"/>
        <v>44447.325879629629</v>
      </c>
      <c r="L39" s="17">
        <f t="shared" si="3"/>
        <v>44447.397962962961</v>
      </c>
      <c r="M39">
        <f t="shared" si="4"/>
        <v>7.2083333332557231E-2</v>
      </c>
      <c r="N39" s="3">
        <v>38</v>
      </c>
    </row>
    <row r="40" spans="1:14" x14ac:dyDescent="0.25">
      <c r="A40" s="3">
        <v>39</v>
      </c>
      <c r="B40" s="4">
        <v>44447</v>
      </c>
      <c r="C40" s="5">
        <v>0.41761574074074076</v>
      </c>
      <c r="D40" s="4">
        <v>44447</v>
      </c>
      <c r="E40" s="5">
        <v>0.52447916666666672</v>
      </c>
      <c r="F40" s="3">
        <v>14</v>
      </c>
      <c r="G40" s="3">
        <v>21</v>
      </c>
      <c r="H40">
        <f t="shared" si="0"/>
        <v>0</v>
      </c>
      <c r="I40" s="2">
        <f t="shared" si="1"/>
        <v>0.10686342592592596</v>
      </c>
      <c r="J40" s="2"/>
      <c r="K40" s="17">
        <f t="shared" si="2"/>
        <v>44447.417615740742</v>
      </c>
      <c r="L40" s="17">
        <f t="shared" si="3"/>
        <v>44447.52447916667</v>
      </c>
      <c r="M40">
        <f t="shared" si="4"/>
        <v>0.106863425928168</v>
      </c>
      <c r="N40" s="3">
        <v>39</v>
      </c>
    </row>
    <row r="41" spans="1:14" x14ac:dyDescent="0.25">
      <c r="A41" s="3">
        <v>40</v>
      </c>
      <c r="B41" s="4">
        <v>44447</v>
      </c>
      <c r="C41" s="5">
        <v>0.59138888888888885</v>
      </c>
      <c r="D41" s="4">
        <v>44447</v>
      </c>
      <c r="E41" s="5">
        <v>0.68494212962962964</v>
      </c>
      <c r="F41" s="3">
        <v>16</v>
      </c>
      <c r="G41" s="3">
        <v>9</v>
      </c>
      <c r="H41">
        <f t="shared" si="0"/>
        <v>0</v>
      </c>
      <c r="I41" s="2">
        <f t="shared" si="1"/>
        <v>9.3553240740740784E-2</v>
      </c>
      <c r="J41" s="2"/>
      <c r="K41" s="17">
        <f t="shared" si="2"/>
        <v>44447.59138888889</v>
      </c>
      <c r="L41" s="17">
        <f t="shared" si="3"/>
        <v>44447.684942129628</v>
      </c>
      <c r="M41">
        <f t="shared" si="4"/>
        <v>9.3553240738401655E-2</v>
      </c>
      <c r="N41" s="3">
        <v>40</v>
      </c>
    </row>
    <row r="42" spans="1:14" x14ac:dyDescent="0.25">
      <c r="A42" s="3">
        <v>41</v>
      </c>
      <c r="B42" s="4">
        <v>44447</v>
      </c>
      <c r="C42" s="5">
        <v>0.7338541666666667</v>
      </c>
      <c r="D42" s="4">
        <v>44447</v>
      </c>
      <c r="E42" s="5">
        <v>0.77248842592592604</v>
      </c>
      <c r="F42" s="3">
        <v>12</v>
      </c>
      <c r="G42" s="3">
        <v>24</v>
      </c>
      <c r="H42">
        <f t="shared" si="0"/>
        <v>0</v>
      </c>
      <c r="I42" s="2">
        <f t="shared" si="1"/>
        <v>3.863425925925934E-2</v>
      </c>
      <c r="J42" s="2"/>
      <c r="K42" s="17">
        <f t="shared" si="2"/>
        <v>44447.733854166669</v>
      </c>
      <c r="L42" s="17">
        <f t="shared" si="3"/>
        <v>44447.772488425922</v>
      </c>
      <c r="M42">
        <f t="shared" si="4"/>
        <v>3.8634259253740311E-2</v>
      </c>
      <c r="N42" s="3">
        <v>41</v>
      </c>
    </row>
    <row r="43" spans="1:14" x14ac:dyDescent="0.25">
      <c r="A43" s="3">
        <v>42</v>
      </c>
      <c r="B43" s="4">
        <v>44447</v>
      </c>
      <c r="C43" s="5">
        <v>0.83333333333333337</v>
      </c>
      <c r="D43" s="4">
        <v>44447</v>
      </c>
      <c r="E43" s="5">
        <v>0.89694444444444443</v>
      </c>
      <c r="F43" s="3">
        <v>9</v>
      </c>
      <c r="G43" s="3">
        <v>2</v>
      </c>
      <c r="H43">
        <f t="shared" si="0"/>
        <v>0</v>
      </c>
      <c r="I43" s="2">
        <f t="shared" si="1"/>
        <v>6.3611111111111063E-2</v>
      </c>
      <c r="J43" s="2"/>
      <c r="K43" s="17">
        <f t="shared" si="2"/>
        <v>44447.833333333336</v>
      </c>
      <c r="L43" s="17">
        <f t="shared" si="3"/>
        <v>44447.896944444445</v>
      </c>
      <c r="M43">
        <f t="shared" si="4"/>
        <v>6.3611111108912155E-2</v>
      </c>
      <c r="N43" s="3">
        <v>42</v>
      </c>
    </row>
    <row r="44" spans="1:14" x14ac:dyDescent="0.25">
      <c r="A44" s="3">
        <v>43</v>
      </c>
      <c r="B44" s="4">
        <v>44448</v>
      </c>
      <c r="C44" s="5">
        <v>0.25793981481481482</v>
      </c>
      <c r="D44" s="4">
        <v>44448</v>
      </c>
      <c r="E44" s="5">
        <v>0.32356481481481481</v>
      </c>
      <c r="F44" s="3">
        <v>9</v>
      </c>
      <c r="G44" s="3">
        <v>4</v>
      </c>
      <c r="H44">
        <f t="shared" si="0"/>
        <v>0</v>
      </c>
      <c r="I44" s="2">
        <f t="shared" si="1"/>
        <v>6.5624999999999989E-2</v>
      </c>
      <c r="J44" s="2"/>
      <c r="K44" s="17">
        <f t="shared" si="2"/>
        <v>44448.257939814815</v>
      </c>
      <c r="L44" s="17">
        <f t="shared" si="3"/>
        <v>44448.323564814818</v>
      </c>
      <c r="M44">
        <f t="shared" si="4"/>
        <v>6.5625000002910383E-2</v>
      </c>
      <c r="N44" s="3">
        <v>43</v>
      </c>
    </row>
    <row r="45" spans="1:14" x14ac:dyDescent="0.25">
      <c r="A45" s="3">
        <v>44</v>
      </c>
      <c r="B45" s="4">
        <v>44448</v>
      </c>
      <c r="C45" s="5">
        <v>0.41349537037037037</v>
      </c>
      <c r="D45" s="4">
        <v>44448</v>
      </c>
      <c r="E45" s="5">
        <v>0.45501157407407411</v>
      </c>
      <c r="F45" s="3">
        <v>9</v>
      </c>
      <c r="G45" s="3">
        <v>14</v>
      </c>
      <c r="H45">
        <f t="shared" si="0"/>
        <v>0</v>
      </c>
      <c r="I45" s="2">
        <f t="shared" si="1"/>
        <v>4.1516203703703736E-2</v>
      </c>
      <c r="J45" s="2"/>
      <c r="K45" s="17">
        <f t="shared" si="2"/>
        <v>44448.413495370369</v>
      </c>
      <c r="L45" s="17">
        <f t="shared" si="3"/>
        <v>44448.455011574071</v>
      </c>
      <c r="M45">
        <f t="shared" si="4"/>
        <v>4.1516203702485655E-2</v>
      </c>
      <c r="N45" s="3">
        <v>44</v>
      </c>
    </row>
    <row r="46" spans="1:14" x14ac:dyDescent="0.25">
      <c r="A46" s="3">
        <v>45</v>
      </c>
      <c r="B46" s="4">
        <v>44448</v>
      </c>
      <c r="C46" s="5">
        <v>0.50607638888888895</v>
      </c>
      <c r="D46" s="4">
        <v>44448</v>
      </c>
      <c r="E46" s="5">
        <v>0.59107638888888892</v>
      </c>
      <c r="F46" s="3">
        <v>12</v>
      </c>
      <c r="G46" s="3">
        <v>10</v>
      </c>
      <c r="H46">
        <f t="shared" si="0"/>
        <v>0</v>
      </c>
      <c r="I46" s="2">
        <f t="shared" si="1"/>
        <v>8.4999999999999964E-2</v>
      </c>
      <c r="J46" s="2"/>
      <c r="K46" s="17">
        <f t="shared" si="2"/>
        <v>44448.506076388891</v>
      </c>
      <c r="L46" s="17">
        <f t="shared" si="3"/>
        <v>44448.59107638889</v>
      </c>
      <c r="M46">
        <f t="shared" si="4"/>
        <v>8.4999999999126885E-2</v>
      </c>
      <c r="N46" s="3">
        <v>45</v>
      </c>
    </row>
    <row r="47" spans="1:14" x14ac:dyDescent="0.25">
      <c r="A47" s="3">
        <v>46</v>
      </c>
      <c r="B47" s="4">
        <v>44448</v>
      </c>
      <c r="C47" s="5">
        <v>0.68482638888888892</v>
      </c>
      <c r="D47" s="4">
        <v>44448</v>
      </c>
      <c r="E47" s="5">
        <v>0.77111111111111119</v>
      </c>
      <c r="F47" s="3">
        <v>16</v>
      </c>
      <c r="G47" s="3">
        <v>11</v>
      </c>
      <c r="H47">
        <f t="shared" si="0"/>
        <v>0</v>
      </c>
      <c r="I47" s="2">
        <f t="shared" si="1"/>
        <v>8.6284722222222276E-2</v>
      </c>
      <c r="J47" s="2"/>
      <c r="K47" s="17">
        <f t="shared" si="2"/>
        <v>44448.68482638889</v>
      </c>
      <c r="L47" s="17">
        <f t="shared" si="3"/>
        <v>44448.771111111113</v>
      </c>
      <c r="M47">
        <f t="shared" si="4"/>
        <v>8.6284722223354038E-2</v>
      </c>
      <c r="N47" s="3">
        <v>46</v>
      </c>
    </row>
    <row r="48" spans="1:14" x14ac:dyDescent="0.25">
      <c r="A48" s="3">
        <v>47</v>
      </c>
      <c r="B48" s="4">
        <v>44448</v>
      </c>
      <c r="C48" s="5">
        <v>0.85435185185185192</v>
      </c>
      <c r="D48" s="4">
        <v>44448</v>
      </c>
      <c r="E48" s="5">
        <v>0.89</v>
      </c>
      <c r="F48" s="3">
        <v>13</v>
      </c>
      <c r="G48" s="3">
        <v>21</v>
      </c>
      <c r="H48">
        <f t="shared" si="0"/>
        <v>0</v>
      </c>
      <c r="I48" s="2">
        <f t="shared" si="1"/>
        <v>3.5648148148148096E-2</v>
      </c>
      <c r="J48" s="2"/>
      <c r="K48" s="17">
        <f t="shared" si="2"/>
        <v>44448.854351851849</v>
      </c>
      <c r="L48" s="17">
        <f t="shared" si="3"/>
        <v>44448.89</v>
      </c>
      <c r="M48">
        <f t="shared" si="4"/>
        <v>3.5648148150357883E-2</v>
      </c>
      <c r="N48" s="3">
        <v>47</v>
      </c>
    </row>
    <row r="49" spans="1:14" x14ac:dyDescent="0.25">
      <c r="A49" s="3">
        <v>48</v>
      </c>
      <c r="B49" s="4">
        <v>44449</v>
      </c>
      <c r="C49" s="5">
        <v>0.21634259259259259</v>
      </c>
      <c r="D49" s="4">
        <v>44449</v>
      </c>
      <c r="E49" s="5">
        <v>0.30988425925925928</v>
      </c>
      <c r="F49" s="3">
        <v>7</v>
      </c>
      <c r="G49" s="3">
        <v>15</v>
      </c>
      <c r="H49">
        <f t="shared" si="0"/>
        <v>0</v>
      </c>
      <c r="I49" s="2">
        <f t="shared" si="1"/>
        <v>9.354166666666669E-2</v>
      </c>
      <c r="J49" s="2"/>
      <c r="K49" s="17">
        <f t="shared" si="2"/>
        <v>44449.21634259259</v>
      </c>
      <c r="L49" s="17">
        <f t="shared" si="3"/>
        <v>44449.309884259259</v>
      </c>
      <c r="M49">
        <f t="shared" si="4"/>
        <v>9.354166666889796E-2</v>
      </c>
      <c r="N49" s="3">
        <v>48</v>
      </c>
    </row>
    <row r="50" spans="1:14" x14ac:dyDescent="0.25">
      <c r="A50" s="3">
        <v>49</v>
      </c>
      <c r="B50" s="4">
        <v>44449</v>
      </c>
      <c r="C50" s="5">
        <v>0.38201388888888888</v>
      </c>
      <c r="D50" s="4">
        <v>44449</v>
      </c>
      <c r="E50" s="5">
        <v>0.44449074074074074</v>
      </c>
      <c r="F50" s="3">
        <v>7</v>
      </c>
      <c r="G50" s="3">
        <v>0</v>
      </c>
      <c r="H50">
        <f t="shared" si="0"/>
        <v>0</v>
      </c>
      <c r="I50" s="2">
        <f t="shared" si="1"/>
        <v>6.2476851851851867E-2</v>
      </c>
      <c r="J50" s="2"/>
      <c r="K50" s="17">
        <f t="shared" si="2"/>
        <v>44449.382013888891</v>
      </c>
      <c r="L50" s="17">
        <f t="shared" si="3"/>
        <v>44449.444490740738</v>
      </c>
      <c r="M50">
        <f t="shared" si="4"/>
        <v>6.2476851846440695E-2</v>
      </c>
      <c r="N50" s="3">
        <v>49</v>
      </c>
    </row>
    <row r="51" spans="1:14" x14ac:dyDescent="0.25">
      <c r="A51" s="3">
        <v>50</v>
      </c>
      <c r="B51" s="4">
        <v>44449</v>
      </c>
      <c r="C51" s="5">
        <v>0.49995370370370368</v>
      </c>
      <c r="D51" s="4">
        <v>44449</v>
      </c>
      <c r="E51" s="5">
        <v>0.59361111111111109</v>
      </c>
      <c r="F51" s="3">
        <v>7</v>
      </c>
      <c r="G51" s="3">
        <v>1</v>
      </c>
      <c r="H51">
        <f t="shared" si="0"/>
        <v>0</v>
      </c>
      <c r="I51" s="2">
        <f t="shared" si="1"/>
        <v>9.3657407407407411E-2</v>
      </c>
      <c r="J51" s="2"/>
      <c r="K51" s="17">
        <f t="shared" si="2"/>
        <v>44449.4999537037</v>
      </c>
      <c r="L51" s="17">
        <f t="shared" si="3"/>
        <v>44449.593611111108</v>
      </c>
      <c r="M51">
        <f t="shared" si="4"/>
        <v>9.3657407407590654E-2</v>
      </c>
      <c r="N51" s="3">
        <v>50</v>
      </c>
    </row>
    <row r="52" spans="1:14" x14ac:dyDescent="0.25">
      <c r="A52" s="3">
        <v>51</v>
      </c>
      <c r="B52" s="4">
        <v>44449</v>
      </c>
      <c r="C52" s="5">
        <v>0.64993055555555557</v>
      </c>
      <c r="D52" s="4">
        <v>44449</v>
      </c>
      <c r="E52" s="5">
        <v>0.70430555555555552</v>
      </c>
      <c r="F52" s="3">
        <v>13</v>
      </c>
      <c r="G52" s="3">
        <v>20</v>
      </c>
      <c r="H52">
        <f t="shared" si="0"/>
        <v>0</v>
      </c>
      <c r="I52" s="2">
        <f t="shared" si="1"/>
        <v>5.4374999999999951E-2</v>
      </c>
      <c r="J52" s="2"/>
      <c r="K52" s="17">
        <f t="shared" si="2"/>
        <v>44449.649930555555</v>
      </c>
      <c r="L52" s="17">
        <f t="shared" si="3"/>
        <v>44449.704305555555</v>
      </c>
      <c r="M52">
        <f t="shared" si="4"/>
        <v>5.4374999999708962E-2</v>
      </c>
      <c r="N52" s="3">
        <v>51</v>
      </c>
    </row>
    <row r="53" spans="1:14" x14ac:dyDescent="0.25">
      <c r="A53" s="3">
        <v>52</v>
      </c>
      <c r="B53" s="4">
        <v>44449</v>
      </c>
      <c r="C53" s="5">
        <v>0.79276620370370365</v>
      </c>
      <c r="D53" s="4">
        <v>44449</v>
      </c>
      <c r="E53" s="5">
        <v>0.82553240740740741</v>
      </c>
      <c r="F53" s="3">
        <v>12</v>
      </c>
      <c r="G53" s="3">
        <v>4</v>
      </c>
      <c r="H53">
        <f t="shared" si="0"/>
        <v>0</v>
      </c>
      <c r="I53" s="2">
        <f t="shared" si="1"/>
        <v>3.2766203703703756E-2</v>
      </c>
      <c r="J53" s="2"/>
      <c r="K53" s="17">
        <f t="shared" si="2"/>
        <v>44449.792766203704</v>
      </c>
      <c r="L53" s="17">
        <f t="shared" si="3"/>
        <v>44449.825532407405</v>
      </c>
      <c r="M53">
        <f t="shared" si="4"/>
        <v>3.276620370161254E-2</v>
      </c>
      <c r="N53" s="3">
        <v>52</v>
      </c>
    </row>
    <row r="54" spans="1:14" s="15" customFormat="1" x14ac:dyDescent="0.25">
      <c r="A54" s="12">
        <v>53</v>
      </c>
      <c r="B54" s="13">
        <v>44449</v>
      </c>
      <c r="C54" s="14">
        <v>0.87574074074074071</v>
      </c>
      <c r="D54" s="13">
        <v>44450</v>
      </c>
      <c r="E54" s="14">
        <v>3.770833333333333E-2</v>
      </c>
      <c r="F54" s="12">
        <v>11</v>
      </c>
      <c r="G54" s="12">
        <v>9</v>
      </c>
      <c r="H54" s="15">
        <f t="shared" si="0"/>
        <v>1</v>
      </c>
      <c r="I54" s="16">
        <f t="shared" si="1"/>
        <v>0.91344907407407405</v>
      </c>
      <c r="J54" s="16"/>
      <c r="K54" s="17">
        <f t="shared" si="2"/>
        <v>44449.875740740739</v>
      </c>
      <c r="L54" s="17">
        <f t="shared" si="3"/>
        <v>44450.037708333337</v>
      </c>
      <c r="M54">
        <f t="shared" si="4"/>
        <v>0.16196759259764804</v>
      </c>
      <c r="N54" s="12">
        <v>53</v>
      </c>
    </row>
    <row r="55" spans="1:14" x14ac:dyDescent="0.25">
      <c r="A55" s="3">
        <v>54</v>
      </c>
      <c r="B55" s="4">
        <v>44450</v>
      </c>
      <c r="C55" s="5">
        <v>0.26106481481481481</v>
      </c>
      <c r="D55" s="4">
        <v>44450</v>
      </c>
      <c r="E55" s="5">
        <v>0.38315972222222222</v>
      </c>
      <c r="F55" s="3">
        <v>12</v>
      </c>
      <c r="G55" s="3">
        <v>21</v>
      </c>
      <c r="H55">
        <f t="shared" si="0"/>
        <v>0</v>
      </c>
      <c r="I55" s="2">
        <f t="shared" si="1"/>
        <v>0.12209490740740742</v>
      </c>
      <c r="J55" s="2"/>
      <c r="K55" s="17">
        <f t="shared" si="2"/>
        <v>44450.261064814818</v>
      </c>
      <c r="L55" s="17">
        <f t="shared" si="3"/>
        <v>44450.383159722223</v>
      </c>
      <c r="M55">
        <f t="shared" si="4"/>
        <v>0.12209490740497131</v>
      </c>
      <c r="N55" s="3">
        <v>54</v>
      </c>
    </row>
    <row r="56" spans="1:14" x14ac:dyDescent="0.25">
      <c r="A56" s="3">
        <v>55</v>
      </c>
      <c r="B56" s="4">
        <v>44450</v>
      </c>
      <c r="C56" s="5">
        <v>0.46128472222222222</v>
      </c>
      <c r="D56" s="4">
        <v>44450</v>
      </c>
      <c r="E56" s="5">
        <v>0.50633101851851847</v>
      </c>
      <c r="F56" s="3">
        <v>14</v>
      </c>
      <c r="G56" s="3">
        <v>2</v>
      </c>
      <c r="H56">
        <f t="shared" si="0"/>
        <v>0</v>
      </c>
      <c r="I56" s="2">
        <f t="shared" si="1"/>
        <v>4.5046296296296251E-2</v>
      </c>
      <c r="J56" s="2"/>
      <c r="K56" s="17">
        <f t="shared" si="2"/>
        <v>44450.461284722223</v>
      </c>
      <c r="L56" s="17">
        <f t="shared" si="3"/>
        <v>44450.506331018521</v>
      </c>
      <c r="M56">
        <f t="shared" si="4"/>
        <v>4.5046296298096422E-2</v>
      </c>
      <c r="N56" s="3">
        <v>55</v>
      </c>
    </row>
    <row r="57" spans="1:14" x14ac:dyDescent="0.25">
      <c r="A57" s="3">
        <v>56</v>
      </c>
      <c r="B57" s="4">
        <v>44450</v>
      </c>
      <c r="C57" s="5">
        <v>0.56730324074074068</v>
      </c>
      <c r="D57" s="4">
        <v>44450</v>
      </c>
      <c r="E57" s="5">
        <v>0.60193287037037035</v>
      </c>
      <c r="F57" s="3">
        <v>17</v>
      </c>
      <c r="G57" s="3">
        <v>9</v>
      </c>
      <c r="H57">
        <f t="shared" si="0"/>
        <v>0</v>
      </c>
      <c r="I57" s="2">
        <f t="shared" si="1"/>
        <v>3.4629629629629677E-2</v>
      </c>
      <c r="J57" s="2"/>
      <c r="K57" s="17">
        <f t="shared" si="2"/>
        <v>44450.567303240743</v>
      </c>
      <c r="L57" s="17">
        <f t="shared" si="3"/>
        <v>44450.60193287037</v>
      </c>
      <c r="M57">
        <f t="shared" si="4"/>
        <v>3.4629629626579117E-2</v>
      </c>
      <c r="N57" s="3">
        <v>56</v>
      </c>
    </row>
    <row r="58" spans="1:14" x14ac:dyDescent="0.25">
      <c r="A58" s="3">
        <v>57</v>
      </c>
      <c r="B58" s="4">
        <v>44450</v>
      </c>
      <c r="C58" s="5">
        <v>0.66475694444444444</v>
      </c>
      <c r="D58" s="4">
        <v>44450</v>
      </c>
      <c r="E58" s="5">
        <v>0.71930555555555553</v>
      </c>
      <c r="F58" s="3">
        <v>3</v>
      </c>
      <c r="G58" s="3">
        <v>9</v>
      </c>
      <c r="H58">
        <f t="shared" si="0"/>
        <v>0</v>
      </c>
      <c r="I58" s="2">
        <f t="shared" si="1"/>
        <v>5.4548611111111089E-2</v>
      </c>
      <c r="J58" s="2"/>
      <c r="K58" s="17">
        <f t="shared" si="2"/>
        <v>44450.664756944447</v>
      </c>
      <c r="L58" s="17">
        <f t="shared" si="3"/>
        <v>44450.719305555554</v>
      </c>
      <c r="M58">
        <f t="shared" si="4"/>
        <v>5.4548611107748002E-2</v>
      </c>
      <c r="N58" s="3">
        <v>57</v>
      </c>
    </row>
    <row r="59" spans="1:14" x14ac:dyDescent="0.25">
      <c r="A59" s="3">
        <v>58</v>
      </c>
      <c r="B59" s="4">
        <v>44450</v>
      </c>
      <c r="C59" s="5">
        <v>0.79238425925925926</v>
      </c>
      <c r="D59" s="4">
        <v>44450</v>
      </c>
      <c r="E59" s="5">
        <v>0.88265046296296301</v>
      </c>
      <c r="F59" s="3">
        <v>11</v>
      </c>
      <c r="G59" s="3">
        <v>3</v>
      </c>
      <c r="H59">
        <f t="shared" si="0"/>
        <v>0</v>
      </c>
      <c r="I59" s="2">
        <f t="shared" si="1"/>
        <v>9.0266203703703751E-2</v>
      </c>
      <c r="J59" s="2"/>
      <c r="K59" s="17">
        <f t="shared" si="2"/>
        <v>44450.792384259257</v>
      </c>
      <c r="L59" s="17">
        <f t="shared" si="3"/>
        <v>44450.882650462961</v>
      </c>
      <c r="M59">
        <f t="shared" si="4"/>
        <v>9.0266203704231884E-2</v>
      </c>
      <c r="N59" s="3">
        <v>58</v>
      </c>
    </row>
    <row r="60" spans="1:14" x14ac:dyDescent="0.25">
      <c r="A60" s="3">
        <v>59</v>
      </c>
      <c r="B60" s="4">
        <v>44451</v>
      </c>
      <c r="C60" s="5">
        <v>0.16666666666666666</v>
      </c>
      <c r="D60" s="4">
        <v>44451</v>
      </c>
      <c r="E60" s="5">
        <v>0.23270833333333332</v>
      </c>
      <c r="F60" s="3">
        <v>8</v>
      </c>
      <c r="G60" s="3">
        <v>4</v>
      </c>
      <c r="H60">
        <f t="shared" si="0"/>
        <v>0</v>
      </c>
      <c r="I60" s="2">
        <f t="shared" si="1"/>
        <v>6.6041666666666665E-2</v>
      </c>
      <c r="J60" s="2"/>
      <c r="K60" s="17">
        <f t="shared" si="2"/>
        <v>44451.166666666664</v>
      </c>
      <c r="L60" s="17">
        <f t="shared" si="3"/>
        <v>44451.232708333337</v>
      </c>
      <c r="M60">
        <f t="shared" si="4"/>
        <v>6.604166667239042E-2</v>
      </c>
      <c r="N60" s="3">
        <v>59</v>
      </c>
    </row>
    <row r="61" spans="1:14" x14ac:dyDescent="0.25">
      <c r="A61" s="3">
        <v>60</v>
      </c>
      <c r="B61" s="4">
        <v>44451</v>
      </c>
      <c r="C61" s="5">
        <v>0.34324074074074074</v>
      </c>
      <c r="D61" s="4">
        <v>44451</v>
      </c>
      <c r="E61" s="5">
        <v>0.42799768518518522</v>
      </c>
      <c r="F61" s="3">
        <v>1</v>
      </c>
      <c r="G61" s="3">
        <v>6</v>
      </c>
      <c r="H61">
        <f t="shared" si="0"/>
        <v>0</v>
      </c>
      <c r="I61" s="2">
        <f t="shared" si="1"/>
        <v>8.4756944444444482E-2</v>
      </c>
      <c r="J61" s="2"/>
      <c r="K61" s="17">
        <f t="shared" si="2"/>
        <v>44451.343240740738</v>
      </c>
      <c r="L61" s="17">
        <f t="shared" si="3"/>
        <v>44451.427997685183</v>
      </c>
      <c r="M61">
        <f t="shared" si="4"/>
        <v>8.4756944444961846E-2</v>
      </c>
      <c r="N61" s="3">
        <v>60</v>
      </c>
    </row>
    <row r="62" spans="1:14" x14ac:dyDescent="0.25">
      <c r="A62" s="3">
        <v>61</v>
      </c>
      <c r="B62" s="4">
        <v>44451</v>
      </c>
      <c r="C62" s="5">
        <v>0.52084490740740741</v>
      </c>
      <c r="D62" s="4">
        <v>44451</v>
      </c>
      <c r="E62" s="5">
        <v>0.59403935185185186</v>
      </c>
      <c r="F62" s="3">
        <v>4</v>
      </c>
      <c r="G62" s="3">
        <v>21</v>
      </c>
      <c r="H62">
        <f t="shared" si="0"/>
        <v>0</v>
      </c>
      <c r="I62" s="2">
        <f t="shared" si="1"/>
        <v>7.3194444444444451E-2</v>
      </c>
      <c r="J62" s="2"/>
      <c r="K62" s="17">
        <f t="shared" si="2"/>
        <v>44451.520844907405</v>
      </c>
      <c r="L62" s="17">
        <f t="shared" si="3"/>
        <v>44451.594039351854</v>
      </c>
      <c r="M62">
        <f t="shared" si="4"/>
        <v>7.3194444448745344E-2</v>
      </c>
      <c r="N62" s="3">
        <v>61</v>
      </c>
    </row>
    <row r="63" spans="1:14" x14ac:dyDescent="0.25">
      <c r="A63" s="3">
        <v>62</v>
      </c>
      <c r="B63" s="4">
        <v>44451</v>
      </c>
      <c r="C63" s="5">
        <v>0.73968750000000005</v>
      </c>
      <c r="D63" s="4">
        <v>44451</v>
      </c>
      <c r="E63" s="5">
        <v>0.79862268518518509</v>
      </c>
      <c r="F63" s="3">
        <v>9</v>
      </c>
      <c r="G63" s="3">
        <v>11</v>
      </c>
      <c r="H63">
        <f t="shared" si="0"/>
        <v>0</v>
      </c>
      <c r="I63" s="2">
        <f t="shared" si="1"/>
        <v>5.8935185185185035E-2</v>
      </c>
      <c r="J63" s="2"/>
      <c r="K63" s="17">
        <f t="shared" si="2"/>
        <v>44451.739687499998</v>
      </c>
      <c r="L63" s="17">
        <f t="shared" si="3"/>
        <v>44451.798622685186</v>
      </c>
      <c r="M63">
        <f t="shared" si="4"/>
        <v>5.893518518860219E-2</v>
      </c>
      <c r="N63" s="3">
        <v>62</v>
      </c>
    </row>
    <row r="64" spans="1:14" x14ac:dyDescent="0.25">
      <c r="A64" s="3">
        <v>63</v>
      </c>
      <c r="B64" s="4">
        <v>44452</v>
      </c>
      <c r="C64" s="5">
        <v>0.21440972222222221</v>
      </c>
      <c r="D64" s="4">
        <v>44452</v>
      </c>
      <c r="E64" s="5">
        <v>0.38071759259259258</v>
      </c>
      <c r="F64" s="3">
        <v>12</v>
      </c>
      <c r="G64" s="3">
        <v>7</v>
      </c>
      <c r="H64">
        <f t="shared" si="0"/>
        <v>0</v>
      </c>
      <c r="I64" s="2">
        <f t="shared" si="1"/>
        <v>0.16630787037037037</v>
      </c>
      <c r="J64" s="2"/>
      <c r="K64" s="17">
        <f t="shared" si="2"/>
        <v>44452.214409722219</v>
      </c>
      <c r="L64" s="17">
        <f t="shared" si="3"/>
        <v>44452.38071759259</v>
      </c>
      <c r="M64">
        <f t="shared" si="4"/>
        <v>0.16630787037138361</v>
      </c>
      <c r="N64" s="3">
        <v>63</v>
      </c>
    </row>
    <row r="65" spans="1:14" x14ac:dyDescent="0.25">
      <c r="A65" s="3">
        <v>64</v>
      </c>
      <c r="B65" s="4">
        <v>44452</v>
      </c>
      <c r="C65" s="5">
        <v>0.46302083333333338</v>
      </c>
      <c r="D65" s="4">
        <v>44452</v>
      </c>
      <c r="E65" s="5">
        <v>0.53340277777777778</v>
      </c>
      <c r="F65" s="3">
        <v>11</v>
      </c>
      <c r="G65" s="3">
        <v>13</v>
      </c>
      <c r="H65">
        <f t="shared" si="0"/>
        <v>0</v>
      </c>
      <c r="I65" s="2">
        <f t="shared" si="1"/>
        <v>7.03819444444444E-2</v>
      </c>
      <c r="J65" s="2"/>
      <c r="K65" s="17">
        <f t="shared" si="2"/>
        <v>44452.463020833333</v>
      </c>
      <c r="L65" s="17">
        <f t="shared" si="3"/>
        <v>44452.533402777779</v>
      </c>
      <c r="M65">
        <f t="shared" si="4"/>
        <v>7.0381944446125999E-2</v>
      </c>
      <c r="N65" s="3">
        <v>64</v>
      </c>
    </row>
    <row r="66" spans="1:14" x14ac:dyDescent="0.25">
      <c r="A66" s="3">
        <v>65</v>
      </c>
      <c r="B66" s="4">
        <v>44452</v>
      </c>
      <c r="C66" s="5">
        <v>0.55218749999999994</v>
      </c>
      <c r="D66" s="4">
        <v>44452</v>
      </c>
      <c r="E66" s="5">
        <v>0.62197916666666664</v>
      </c>
      <c r="F66" s="3">
        <v>16</v>
      </c>
      <c r="G66" s="3">
        <v>21</v>
      </c>
      <c r="H66">
        <f t="shared" si="0"/>
        <v>0</v>
      </c>
      <c r="I66" s="2">
        <f t="shared" si="1"/>
        <v>6.9791666666666696E-2</v>
      </c>
      <c r="J66" s="2"/>
      <c r="K66" s="17">
        <f t="shared" si="2"/>
        <v>44452.552187499998</v>
      </c>
      <c r="L66" s="17">
        <f t="shared" si="3"/>
        <v>44452.621979166666</v>
      </c>
      <c r="M66">
        <f t="shared" si="4"/>
        <v>6.9791666668606922E-2</v>
      </c>
      <c r="N66" s="3">
        <v>65</v>
      </c>
    </row>
    <row r="67" spans="1:14" x14ac:dyDescent="0.25">
      <c r="A67" s="3">
        <v>66</v>
      </c>
      <c r="B67" s="4">
        <v>44452</v>
      </c>
      <c r="C67" s="5">
        <v>0.6699652777777777</v>
      </c>
      <c r="D67" s="4">
        <v>44452</v>
      </c>
      <c r="E67" s="5">
        <v>0.75</v>
      </c>
      <c r="F67" s="3">
        <v>19</v>
      </c>
      <c r="G67" s="3">
        <v>10</v>
      </c>
      <c r="H67">
        <f t="shared" ref="H67:H130" si="5">_xlfn.DAYS(D67,B67)</f>
        <v>0</v>
      </c>
      <c r="I67" s="2">
        <f t="shared" ref="I67:I130" si="6">IF(E67-C67&lt;0,C67+E67,E67-C67)</f>
        <v>8.0034722222222299E-2</v>
      </c>
      <c r="J67" s="2"/>
      <c r="K67" s="17">
        <f t="shared" ref="K67:K130" si="7">B67 + C67</f>
        <v>44452.669965277775</v>
      </c>
      <c r="L67" s="17">
        <f t="shared" ref="L67:L130" si="8">D67+E67</f>
        <v>44452.75</v>
      </c>
      <c r="M67">
        <f t="shared" ref="M67:M130" si="9">L67-K67</f>
        <v>8.0034722224809229E-2</v>
      </c>
      <c r="N67" s="3">
        <v>66</v>
      </c>
    </row>
    <row r="68" spans="1:14" x14ac:dyDescent="0.25">
      <c r="A68" s="3">
        <v>67</v>
      </c>
      <c r="B68" s="4">
        <v>44452</v>
      </c>
      <c r="C68" s="5">
        <v>0.83971064814814822</v>
      </c>
      <c r="D68" s="4">
        <v>44452</v>
      </c>
      <c r="E68" s="5">
        <v>0.9196643518518518</v>
      </c>
      <c r="F68" s="3">
        <v>3</v>
      </c>
      <c r="G68" s="3">
        <v>0</v>
      </c>
      <c r="H68">
        <f t="shared" si="5"/>
        <v>0</v>
      </c>
      <c r="I68" s="2">
        <f t="shared" si="6"/>
        <v>7.9953703703703582E-2</v>
      </c>
      <c r="J68" s="2"/>
      <c r="K68" s="17">
        <f t="shared" si="7"/>
        <v>44452.83971064815</v>
      </c>
      <c r="L68" s="17">
        <f t="shared" si="8"/>
        <v>44452.919664351852</v>
      </c>
      <c r="M68">
        <f t="shared" si="9"/>
        <v>7.9953703701903578E-2</v>
      </c>
      <c r="N68" s="3">
        <v>67</v>
      </c>
    </row>
    <row r="69" spans="1:14" x14ac:dyDescent="0.25">
      <c r="A69" s="3">
        <v>68</v>
      </c>
      <c r="B69" s="4">
        <v>44453</v>
      </c>
      <c r="C69" s="5">
        <v>0.17733796296296298</v>
      </c>
      <c r="D69" s="4">
        <v>44453</v>
      </c>
      <c r="E69" s="5">
        <v>0.26</v>
      </c>
      <c r="F69" s="3">
        <v>12</v>
      </c>
      <c r="G69" s="3">
        <v>21</v>
      </c>
      <c r="H69">
        <f t="shared" si="5"/>
        <v>0</v>
      </c>
      <c r="I69" s="2">
        <f t="shared" si="6"/>
        <v>8.2662037037037034E-2</v>
      </c>
      <c r="J69" s="2"/>
      <c r="K69" s="17">
        <f t="shared" si="7"/>
        <v>44453.177337962959</v>
      </c>
      <c r="L69" s="17">
        <f t="shared" si="8"/>
        <v>44453.26</v>
      </c>
      <c r="M69">
        <f t="shared" si="9"/>
        <v>8.2662037042609882E-2</v>
      </c>
      <c r="N69" s="3">
        <v>68</v>
      </c>
    </row>
    <row r="70" spans="1:14" x14ac:dyDescent="0.25">
      <c r="A70" s="3">
        <v>69</v>
      </c>
      <c r="B70" s="4">
        <v>44453</v>
      </c>
      <c r="C70" s="5">
        <v>0.34437500000000004</v>
      </c>
      <c r="D70" s="4">
        <v>44453</v>
      </c>
      <c r="E70" s="5">
        <v>0.42008101851851848</v>
      </c>
      <c r="F70" s="3">
        <v>17</v>
      </c>
      <c r="G70" s="3">
        <v>20</v>
      </c>
      <c r="H70">
        <f t="shared" si="5"/>
        <v>0</v>
      </c>
      <c r="I70" s="2">
        <f t="shared" si="6"/>
        <v>7.5706018518518436E-2</v>
      </c>
      <c r="J70" s="2"/>
      <c r="K70" s="17">
        <f t="shared" si="7"/>
        <v>44453.344375000001</v>
      </c>
      <c r="L70" s="17">
        <f t="shared" si="8"/>
        <v>44453.420081018521</v>
      </c>
      <c r="M70">
        <f t="shared" si="9"/>
        <v>7.5706018520577345E-2</v>
      </c>
      <c r="N70" s="3">
        <v>69</v>
      </c>
    </row>
    <row r="71" spans="1:14" x14ac:dyDescent="0.25">
      <c r="A71" s="3">
        <v>70</v>
      </c>
      <c r="B71" s="4">
        <v>44453</v>
      </c>
      <c r="C71" s="5">
        <v>0.5</v>
      </c>
      <c r="D71" s="4">
        <v>44453</v>
      </c>
      <c r="E71" s="5">
        <v>0.58119212962962963</v>
      </c>
      <c r="F71" s="3">
        <v>11</v>
      </c>
      <c r="G71" s="3">
        <v>22</v>
      </c>
      <c r="H71">
        <f t="shared" si="5"/>
        <v>0</v>
      </c>
      <c r="I71" s="2">
        <f t="shared" si="6"/>
        <v>8.1192129629629628E-2</v>
      </c>
      <c r="J71" s="2"/>
      <c r="K71" s="17">
        <f t="shared" si="7"/>
        <v>44453.5</v>
      </c>
      <c r="L71" s="17">
        <f t="shared" si="8"/>
        <v>44453.581192129626</v>
      </c>
      <c r="M71">
        <f t="shared" si="9"/>
        <v>8.1192129626288079E-2</v>
      </c>
      <c r="N71" s="3">
        <v>70</v>
      </c>
    </row>
    <row r="72" spans="1:14" x14ac:dyDescent="0.25">
      <c r="A72" s="3">
        <v>71</v>
      </c>
      <c r="B72" s="4">
        <v>44453</v>
      </c>
      <c r="C72" s="5">
        <v>0.64340277777777777</v>
      </c>
      <c r="D72" s="4">
        <v>44453</v>
      </c>
      <c r="E72" s="5">
        <v>0.7085069444444444</v>
      </c>
      <c r="F72" s="3">
        <v>7</v>
      </c>
      <c r="G72" s="3">
        <v>2</v>
      </c>
      <c r="H72">
        <f t="shared" si="5"/>
        <v>0</v>
      </c>
      <c r="I72" s="2">
        <f t="shared" si="6"/>
        <v>6.510416666666663E-2</v>
      </c>
      <c r="J72" s="2"/>
      <c r="K72" s="17">
        <f t="shared" si="7"/>
        <v>44453.64340277778</v>
      </c>
      <c r="L72" s="17">
        <f t="shared" si="8"/>
        <v>44453.708506944444</v>
      </c>
      <c r="M72">
        <f t="shared" si="9"/>
        <v>6.5104166664241347E-2</v>
      </c>
      <c r="N72" s="3">
        <v>71</v>
      </c>
    </row>
    <row r="73" spans="1:14" x14ac:dyDescent="0.25">
      <c r="A73" s="3">
        <v>72</v>
      </c>
      <c r="B73" s="4">
        <v>44453</v>
      </c>
      <c r="C73" s="5">
        <v>0.77552083333333333</v>
      </c>
      <c r="D73" s="4">
        <v>44453</v>
      </c>
      <c r="E73" s="5">
        <v>0.80270833333333336</v>
      </c>
      <c r="F73" s="3">
        <v>8</v>
      </c>
      <c r="G73" s="3">
        <v>7</v>
      </c>
      <c r="H73">
        <f t="shared" si="5"/>
        <v>0</v>
      </c>
      <c r="I73" s="2">
        <f t="shared" si="6"/>
        <v>2.7187500000000031E-2</v>
      </c>
      <c r="J73" s="2"/>
      <c r="K73" s="17">
        <f t="shared" si="7"/>
        <v>44453.775520833333</v>
      </c>
      <c r="L73" s="17">
        <f t="shared" si="8"/>
        <v>44453.802708333336</v>
      </c>
      <c r="M73">
        <f t="shared" si="9"/>
        <v>2.718750000349246E-2</v>
      </c>
      <c r="N73" s="3">
        <v>72</v>
      </c>
    </row>
    <row r="74" spans="1:14" x14ac:dyDescent="0.25">
      <c r="A74" s="3">
        <v>73</v>
      </c>
      <c r="B74" s="4">
        <v>44453</v>
      </c>
      <c r="C74" s="5">
        <v>0.87285879629629637</v>
      </c>
      <c r="D74" s="4">
        <v>44453</v>
      </c>
      <c r="E74" s="5">
        <v>0.91951388888888885</v>
      </c>
      <c r="F74" s="3">
        <v>6</v>
      </c>
      <c r="G74" s="3">
        <v>1</v>
      </c>
      <c r="H74">
        <f t="shared" si="5"/>
        <v>0</v>
      </c>
      <c r="I74" s="2">
        <f t="shared" si="6"/>
        <v>4.6655092592592484E-2</v>
      </c>
      <c r="J74" s="2"/>
      <c r="K74" s="17">
        <f t="shared" si="7"/>
        <v>44453.872858796298</v>
      </c>
      <c r="L74" s="17">
        <f t="shared" si="8"/>
        <v>44453.91951388889</v>
      </c>
      <c r="M74">
        <f t="shared" si="9"/>
        <v>4.6655092592118308E-2</v>
      </c>
      <c r="N74" s="3">
        <v>73</v>
      </c>
    </row>
    <row r="75" spans="1:14" x14ac:dyDescent="0.25">
      <c r="A75" s="3">
        <v>74</v>
      </c>
      <c r="B75" s="4">
        <v>44454</v>
      </c>
      <c r="C75" s="5">
        <v>4.2361111111111106E-2</v>
      </c>
      <c r="D75" s="4">
        <v>44454</v>
      </c>
      <c r="E75" s="5">
        <v>0.17298611111111109</v>
      </c>
      <c r="F75" s="3">
        <v>0</v>
      </c>
      <c r="G75" s="3">
        <v>6</v>
      </c>
      <c r="H75">
        <f t="shared" si="5"/>
        <v>0</v>
      </c>
      <c r="I75" s="2">
        <f t="shared" si="6"/>
        <v>0.13062499999999999</v>
      </c>
      <c r="J75" s="2"/>
      <c r="K75" s="17">
        <f t="shared" si="7"/>
        <v>44454.042361111111</v>
      </c>
      <c r="L75" s="17">
        <f t="shared" si="8"/>
        <v>44454.172986111109</v>
      </c>
      <c r="M75">
        <f t="shared" si="9"/>
        <v>0.13062499999796273</v>
      </c>
      <c r="N75" s="3">
        <v>74</v>
      </c>
    </row>
    <row r="76" spans="1:14" x14ac:dyDescent="0.25">
      <c r="A76" s="3">
        <v>75</v>
      </c>
      <c r="B76" s="4">
        <v>44454</v>
      </c>
      <c r="C76" s="5">
        <v>0.28885416666666669</v>
      </c>
      <c r="D76" s="4">
        <v>44454</v>
      </c>
      <c r="E76" s="5">
        <v>0.34437500000000004</v>
      </c>
      <c r="F76" s="3">
        <v>0</v>
      </c>
      <c r="G76" s="3">
        <v>5</v>
      </c>
      <c r="H76">
        <f t="shared" si="5"/>
        <v>0</v>
      </c>
      <c r="I76" s="2">
        <f t="shared" si="6"/>
        <v>5.5520833333333353E-2</v>
      </c>
      <c r="J76" s="2"/>
      <c r="K76" s="17">
        <f t="shared" si="7"/>
        <v>44454.288854166669</v>
      </c>
      <c r="L76" s="17">
        <f t="shared" si="8"/>
        <v>44454.344375000001</v>
      </c>
      <c r="M76">
        <f t="shared" si="9"/>
        <v>5.5520833331684116E-2</v>
      </c>
      <c r="N76" s="3">
        <v>75</v>
      </c>
    </row>
    <row r="77" spans="1:14" x14ac:dyDescent="0.25">
      <c r="A77" s="3">
        <v>76</v>
      </c>
      <c r="B77" s="4">
        <v>44454</v>
      </c>
      <c r="C77" s="5">
        <v>0.42424768518518513</v>
      </c>
      <c r="D77" s="4">
        <v>44454</v>
      </c>
      <c r="E77" s="5">
        <v>0.53179398148148149</v>
      </c>
      <c r="F77" s="3">
        <v>10</v>
      </c>
      <c r="G77" s="3">
        <v>1</v>
      </c>
      <c r="H77">
        <f t="shared" si="5"/>
        <v>0</v>
      </c>
      <c r="I77" s="2">
        <f t="shared" si="6"/>
        <v>0.10754629629629636</v>
      </c>
      <c r="J77" s="2"/>
      <c r="K77" s="17">
        <f t="shared" si="7"/>
        <v>44454.424247685187</v>
      </c>
      <c r="L77" s="17">
        <f t="shared" si="8"/>
        <v>44454.531793981485</v>
      </c>
      <c r="M77">
        <f t="shared" si="9"/>
        <v>0.10754629629809642</v>
      </c>
      <c r="N77" s="3">
        <v>76</v>
      </c>
    </row>
    <row r="78" spans="1:14" x14ac:dyDescent="0.25">
      <c r="A78" s="3">
        <v>77</v>
      </c>
      <c r="B78" s="4">
        <v>44454</v>
      </c>
      <c r="C78" s="5">
        <v>0.5991319444444444</v>
      </c>
      <c r="D78" s="4">
        <v>44454</v>
      </c>
      <c r="E78" s="5">
        <v>0.63361111111111112</v>
      </c>
      <c r="F78" s="3">
        <v>14</v>
      </c>
      <c r="G78" s="3">
        <v>21</v>
      </c>
      <c r="H78">
        <f t="shared" si="5"/>
        <v>0</v>
      </c>
      <c r="I78" s="2">
        <f t="shared" si="6"/>
        <v>3.4479166666666727E-2</v>
      </c>
      <c r="J78" s="2"/>
      <c r="K78" s="17">
        <f t="shared" si="7"/>
        <v>44454.599131944444</v>
      </c>
      <c r="L78" s="17">
        <f t="shared" si="8"/>
        <v>44454.633611111109</v>
      </c>
      <c r="M78">
        <f t="shared" si="9"/>
        <v>3.4479166664823424E-2</v>
      </c>
      <c r="N78" s="3">
        <v>77</v>
      </c>
    </row>
    <row r="79" spans="1:14" x14ac:dyDescent="0.25">
      <c r="A79" s="3">
        <v>78</v>
      </c>
      <c r="B79" s="4">
        <v>44454</v>
      </c>
      <c r="C79" s="5">
        <v>0.7228472222222222</v>
      </c>
      <c r="D79" s="4">
        <v>44454</v>
      </c>
      <c r="E79" s="5">
        <v>0.77552083333333333</v>
      </c>
      <c r="F79" s="3">
        <v>4</v>
      </c>
      <c r="G79" s="3">
        <v>1</v>
      </c>
      <c r="H79">
        <f t="shared" si="5"/>
        <v>0</v>
      </c>
      <c r="I79" s="2">
        <f t="shared" si="6"/>
        <v>5.2673611111111129E-2</v>
      </c>
      <c r="J79" s="2"/>
      <c r="K79" s="17">
        <f t="shared" si="7"/>
        <v>44454.72284722222</v>
      </c>
      <c r="L79" s="17">
        <f t="shared" si="8"/>
        <v>44454.775520833333</v>
      </c>
      <c r="M79">
        <f t="shared" si="9"/>
        <v>5.267361111327773E-2</v>
      </c>
      <c r="N79" s="3">
        <v>78</v>
      </c>
    </row>
    <row r="80" spans="1:14" x14ac:dyDescent="0.25">
      <c r="A80" s="3">
        <v>79</v>
      </c>
      <c r="B80" s="4">
        <v>44454</v>
      </c>
      <c r="C80" s="5">
        <v>0.86644675925925929</v>
      </c>
      <c r="D80" s="4">
        <v>44454</v>
      </c>
      <c r="E80" s="5">
        <v>0.90680555555555553</v>
      </c>
      <c r="F80" s="3">
        <v>7</v>
      </c>
      <c r="G80" s="3">
        <v>2</v>
      </c>
      <c r="H80">
        <f t="shared" si="5"/>
        <v>0</v>
      </c>
      <c r="I80" s="2">
        <f t="shared" si="6"/>
        <v>4.035879629629624E-2</v>
      </c>
      <c r="J80" s="2"/>
      <c r="K80" s="17">
        <f t="shared" si="7"/>
        <v>44454.866446759261</v>
      </c>
      <c r="L80" s="17">
        <f t="shared" si="8"/>
        <v>44454.906805555554</v>
      </c>
      <c r="M80">
        <f t="shared" si="9"/>
        <v>4.0358796293730848E-2</v>
      </c>
      <c r="N80" s="3">
        <v>79</v>
      </c>
    </row>
    <row r="81" spans="1:14" x14ac:dyDescent="0.25">
      <c r="A81" s="3">
        <v>80</v>
      </c>
      <c r="B81" s="4">
        <v>44455</v>
      </c>
      <c r="C81" s="5">
        <v>0.13571759259259261</v>
      </c>
      <c r="D81" s="4">
        <v>44455</v>
      </c>
      <c r="E81" s="5">
        <v>0.25288194444444445</v>
      </c>
      <c r="F81" s="3">
        <v>13</v>
      </c>
      <c r="G81" s="3">
        <v>5</v>
      </c>
      <c r="H81">
        <f t="shared" si="5"/>
        <v>0</v>
      </c>
      <c r="I81" s="2">
        <f t="shared" si="6"/>
        <v>0.11716435185185184</v>
      </c>
      <c r="J81" s="2"/>
      <c r="K81" s="17">
        <f t="shared" si="7"/>
        <v>44455.135717592595</v>
      </c>
      <c r="L81" s="17">
        <f t="shared" si="8"/>
        <v>44455.252881944441</v>
      </c>
      <c r="M81">
        <f t="shared" si="9"/>
        <v>0.1171643518464407</v>
      </c>
      <c r="N81" s="3">
        <v>80</v>
      </c>
    </row>
    <row r="82" spans="1:14" x14ac:dyDescent="0.25">
      <c r="A82" s="3">
        <v>81</v>
      </c>
      <c r="B82" s="4">
        <v>44455</v>
      </c>
      <c r="C82" s="5">
        <v>0.29960648148148145</v>
      </c>
      <c r="D82" s="4">
        <v>44455</v>
      </c>
      <c r="E82" s="5">
        <v>0.37712962962962965</v>
      </c>
      <c r="F82" s="3">
        <v>13</v>
      </c>
      <c r="G82" s="3">
        <v>11</v>
      </c>
      <c r="H82">
        <f t="shared" si="5"/>
        <v>0</v>
      </c>
      <c r="I82" s="2">
        <f t="shared" si="6"/>
        <v>7.7523148148148202E-2</v>
      </c>
      <c r="J82" s="2"/>
      <c r="K82" s="17">
        <f t="shared" si="7"/>
        <v>44455.29960648148</v>
      </c>
      <c r="L82" s="17">
        <f t="shared" si="8"/>
        <v>44455.377129629633</v>
      </c>
      <c r="M82">
        <f t="shared" si="9"/>
        <v>7.7523148152977228E-2</v>
      </c>
      <c r="N82" s="3">
        <v>81</v>
      </c>
    </row>
    <row r="83" spans="1:14" x14ac:dyDescent="0.25">
      <c r="A83" s="3">
        <v>82</v>
      </c>
      <c r="B83" s="4">
        <v>44455</v>
      </c>
      <c r="C83" s="5">
        <v>0.46118055555555554</v>
      </c>
      <c r="D83" s="4">
        <v>44455</v>
      </c>
      <c r="E83" s="5">
        <v>0.5005208333333333</v>
      </c>
      <c r="F83" s="3">
        <v>14</v>
      </c>
      <c r="G83" s="3">
        <v>9</v>
      </c>
      <c r="H83">
        <f t="shared" si="5"/>
        <v>0</v>
      </c>
      <c r="I83" s="2">
        <f t="shared" si="6"/>
        <v>3.9340277777777766E-2</v>
      </c>
      <c r="J83" s="2"/>
      <c r="K83" s="17">
        <f t="shared" si="7"/>
        <v>44455.461180555554</v>
      </c>
      <c r="L83" s="17">
        <f t="shared" si="8"/>
        <v>44455.500520833331</v>
      </c>
      <c r="M83">
        <f t="shared" si="9"/>
        <v>3.9340277777228039E-2</v>
      </c>
      <c r="N83" s="3">
        <v>82</v>
      </c>
    </row>
    <row r="84" spans="1:14" x14ac:dyDescent="0.25">
      <c r="A84" s="3">
        <v>83</v>
      </c>
      <c r="B84" s="4">
        <v>44455</v>
      </c>
      <c r="C84" s="5">
        <v>0.57986111111111105</v>
      </c>
      <c r="D84" s="4">
        <v>44455</v>
      </c>
      <c r="E84" s="5">
        <v>0.61469907407407409</v>
      </c>
      <c r="F84" s="3">
        <v>14</v>
      </c>
      <c r="G84" s="3">
        <v>9</v>
      </c>
      <c r="H84">
        <f t="shared" si="5"/>
        <v>0</v>
      </c>
      <c r="I84" s="2">
        <f t="shared" si="6"/>
        <v>3.4837962962963043E-2</v>
      </c>
      <c r="J84" s="2"/>
      <c r="K84" s="17">
        <f t="shared" si="7"/>
        <v>44455.579861111109</v>
      </c>
      <c r="L84" s="17">
        <f t="shared" si="8"/>
        <v>44455.614699074074</v>
      </c>
      <c r="M84">
        <f t="shared" si="9"/>
        <v>3.4837962964957114E-2</v>
      </c>
      <c r="N84" s="3">
        <v>83</v>
      </c>
    </row>
    <row r="85" spans="1:14" x14ac:dyDescent="0.25">
      <c r="A85" s="3">
        <v>84</v>
      </c>
      <c r="B85" s="4">
        <v>44455</v>
      </c>
      <c r="C85" s="5">
        <v>0.67444444444444451</v>
      </c>
      <c r="D85" s="4">
        <v>44455</v>
      </c>
      <c r="E85" s="5">
        <v>0.72362268518518524</v>
      </c>
      <c r="F85" s="3">
        <v>12</v>
      </c>
      <c r="G85" s="3">
        <v>7</v>
      </c>
      <c r="H85">
        <f t="shared" si="5"/>
        <v>0</v>
      </c>
      <c r="I85" s="2">
        <f t="shared" si="6"/>
        <v>4.9178240740740731E-2</v>
      </c>
      <c r="J85" s="2"/>
      <c r="K85" s="17">
        <f t="shared" si="7"/>
        <v>44455.674444444441</v>
      </c>
      <c r="L85" s="17">
        <f t="shared" si="8"/>
        <v>44455.723622685182</v>
      </c>
      <c r="M85">
        <f t="shared" si="9"/>
        <v>4.9178240740729962E-2</v>
      </c>
      <c r="N85" s="3">
        <v>84</v>
      </c>
    </row>
    <row r="86" spans="1:14" x14ac:dyDescent="0.25">
      <c r="A86" s="3">
        <v>85</v>
      </c>
      <c r="B86" s="4">
        <v>44455</v>
      </c>
      <c r="C86" s="5">
        <v>0.7926157407407407</v>
      </c>
      <c r="D86" s="4">
        <v>44455</v>
      </c>
      <c r="E86" s="5">
        <v>0.86523148148148143</v>
      </c>
      <c r="F86" s="3">
        <v>2</v>
      </c>
      <c r="G86" s="3">
        <v>19</v>
      </c>
      <c r="H86">
        <f t="shared" si="5"/>
        <v>0</v>
      </c>
      <c r="I86" s="2">
        <f t="shared" si="6"/>
        <v>7.2615740740740731E-2</v>
      </c>
      <c r="J86" s="2"/>
      <c r="K86" s="17">
        <f t="shared" si="7"/>
        <v>44455.792615740742</v>
      </c>
      <c r="L86" s="17">
        <f t="shared" si="8"/>
        <v>44455.865231481483</v>
      </c>
      <c r="M86">
        <f t="shared" si="9"/>
        <v>7.2615740740729962E-2</v>
      </c>
      <c r="N86" s="3">
        <v>85</v>
      </c>
    </row>
    <row r="87" spans="1:14" x14ac:dyDescent="0.25">
      <c r="A87" s="3">
        <v>86</v>
      </c>
      <c r="B87" s="4">
        <v>44456</v>
      </c>
      <c r="C87" s="5">
        <v>0.28914351851851855</v>
      </c>
      <c r="D87" s="4">
        <v>44456</v>
      </c>
      <c r="E87" s="5">
        <v>0.33407407407407402</v>
      </c>
      <c r="F87" s="3">
        <v>4</v>
      </c>
      <c r="G87" s="3">
        <v>11</v>
      </c>
      <c r="H87">
        <f t="shared" si="5"/>
        <v>0</v>
      </c>
      <c r="I87" s="2">
        <f t="shared" si="6"/>
        <v>4.4930555555555474E-2</v>
      </c>
      <c r="J87" s="2"/>
      <c r="K87" s="17">
        <f t="shared" si="7"/>
        <v>44456.289143518516</v>
      </c>
      <c r="L87" s="17">
        <f t="shared" si="8"/>
        <v>44456.334074074075</v>
      </c>
      <c r="M87">
        <f t="shared" si="9"/>
        <v>4.4930555559403729E-2</v>
      </c>
      <c r="N87" s="3">
        <v>86</v>
      </c>
    </row>
    <row r="88" spans="1:14" x14ac:dyDescent="0.25">
      <c r="A88" s="3">
        <v>87</v>
      </c>
      <c r="B88" s="4">
        <v>44456</v>
      </c>
      <c r="C88" s="5">
        <v>0.45840277777777777</v>
      </c>
      <c r="D88" s="4">
        <v>44456</v>
      </c>
      <c r="E88" s="5">
        <v>0.47927083333333331</v>
      </c>
      <c r="F88" s="3">
        <v>21</v>
      </c>
      <c r="G88" s="3">
        <v>15</v>
      </c>
      <c r="H88">
        <f t="shared" si="5"/>
        <v>0</v>
      </c>
      <c r="I88" s="2">
        <f t="shared" si="6"/>
        <v>2.0868055555555542E-2</v>
      </c>
      <c r="J88" s="2"/>
      <c r="K88" s="17">
        <f t="shared" si="7"/>
        <v>44456.458402777775</v>
      </c>
      <c r="L88" s="17">
        <f t="shared" si="8"/>
        <v>44456.479270833333</v>
      </c>
      <c r="M88">
        <f t="shared" si="9"/>
        <v>2.0868055558821652E-2</v>
      </c>
      <c r="N88" s="3">
        <v>87</v>
      </c>
    </row>
    <row r="89" spans="1:14" x14ac:dyDescent="0.25">
      <c r="A89" s="3">
        <v>88</v>
      </c>
      <c r="B89" s="4">
        <v>44456</v>
      </c>
      <c r="C89" s="5">
        <v>0.55218749999999994</v>
      </c>
      <c r="D89" s="4">
        <v>44456</v>
      </c>
      <c r="E89" s="5">
        <v>0.62156250000000002</v>
      </c>
      <c r="F89" s="3">
        <v>7</v>
      </c>
      <c r="G89" s="3">
        <v>13</v>
      </c>
      <c r="H89">
        <f t="shared" si="5"/>
        <v>0</v>
      </c>
      <c r="I89" s="2">
        <f t="shared" si="6"/>
        <v>6.9375000000000075E-2</v>
      </c>
      <c r="J89" s="2"/>
      <c r="K89" s="17">
        <f t="shared" si="7"/>
        <v>44456.552187499998</v>
      </c>
      <c r="L89" s="17">
        <f t="shared" si="8"/>
        <v>44456.621562499997</v>
      </c>
      <c r="M89">
        <f t="shared" si="9"/>
        <v>6.9374999999126885E-2</v>
      </c>
      <c r="N89" s="3">
        <v>88</v>
      </c>
    </row>
    <row r="90" spans="1:14" x14ac:dyDescent="0.25">
      <c r="A90" s="3">
        <v>89</v>
      </c>
      <c r="B90" s="4">
        <v>44456</v>
      </c>
      <c r="C90" s="5">
        <v>0.64994212962962961</v>
      </c>
      <c r="D90" s="4">
        <v>44456</v>
      </c>
      <c r="E90" s="5">
        <v>0.71797453703703706</v>
      </c>
      <c r="F90" s="3">
        <v>14</v>
      </c>
      <c r="G90" s="3">
        <v>16</v>
      </c>
      <c r="H90">
        <f t="shared" si="5"/>
        <v>0</v>
      </c>
      <c r="I90" s="2">
        <f t="shared" si="6"/>
        <v>6.8032407407407458E-2</v>
      </c>
      <c r="J90" s="2"/>
      <c r="K90" s="17">
        <f t="shared" si="7"/>
        <v>44456.649942129632</v>
      </c>
      <c r="L90" s="17">
        <f t="shared" si="8"/>
        <v>44456.717974537038</v>
      </c>
      <c r="M90">
        <f t="shared" si="9"/>
        <v>6.8032407405553386E-2</v>
      </c>
      <c r="N90" s="3">
        <v>89</v>
      </c>
    </row>
    <row r="91" spans="1:14" x14ac:dyDescent="0.25">
      <c r="A91" s="3">
        <v>90</v>
      </c>
      <c r="B91" s="4">
        <v>44456</v>
      </c>
      <c r="C91" s="5">
        <v>0.80049768518518516</v>
      </c>
      <c r="D91" s="4">
        <v>44456</v>
      </c>
      <c r="E91" s="5">
        <v>0.86509259259259252</v>
      </c>
      <c r="F91" s="3">
        <v>7</v>
      </c>
      <c r="G91" s="3">
        <v>0</v>
      </c>
      <c r="H91">
        <f t="shared" si="5"/>
        <v>0</v>
      </c>
      <c r="I91" s="2">
        <f t="shared" si="6"/>
        <v>6.4594907407407365E-2</v>
      </c>
      <c r="J91" s="2"/>
      <c r="K91" s="17">
        <f t="shared" si="7"/>
        <v>44456.800497685188</v>
      </c>
      <c r="L91" s="17">
        <f t="shared" si="8"/>
        <v>44456.86509259259</v>
      </c>
      <c r="M91">
        <f t="shared" si="9"/>
        <v>6.4594907402351964E-2</v>
      </c>
      <c r="N91" s="3">
        <v>90</v>
      </c>
    </row>
    <row r="92" spans="1:14" x14ac:dyDescent="0.25">
      <c r="A92" s="3">
        <v>91</v>
      </c>
      <c r="B92" s="4">
        <v>44457</v>
      </c>
      <c r="C92" s="5">
        <v>0.21187500000000001</v>
      </c>
      <c r="D92" s="4">
        <v>44457</v>
      </c>
      <c r="E92" s="5">
        <v>0.26673611111111112</v>
      </c>
      <c r="F92" s="3">
        <v>17</v>
      </c>
      <c r="G92" s="3">
        <v>15</v>
      </c>
      <c r="H92">
        <f t="shared" si="5"/>
        <v>0</v>
      </c>
      <c r="I92" s="2">
        <f t="shared" si="6"/>
        <v>5.486111111111111E-2</v>
      </c>
      <c r="J92" s="2"/>
      <c r="K92" s="17">
        <f t="shared" si="7"/>
        <v>44457.211875000001</v>
      </c>
      <c r="L92" s="17">
        <f t="shared" si="8"/>
        <v>44457.266736111109</v>
      </c>
      <c r="M92">
        <f t="shared" si="9"/>
        <v>5.486111110803904E-2</v>
      </c>
      <c r="N92" s="3">
        <v>91</v>
      </c>
    </row>
    <row r="93" spans="1:14" x14ac:dyDescent="0.25">
      <c r="A93" s="3">
        <v>92</v>
      </c>
      <c r="B93" s="4">
        <v>44457</v>
      </c>
      <c r="C93" s="5">
        <v>0.38490740740740742</v>
      </c>
      <c r="D93" s="4">
        <v>44457</v>
      </c>
      <c r="E93" s="5">
        <v>0.41679398148148145</v>
      </c>
      <c r="F93" s="3">
        <v>5</v>
      </c>
      <c r="G93" s="3">
        <v>8</v>
      </c>
      <c r="H93">
        <f t="shared" si="5"/>
        <v>0</v>
      </c>
      <c r="I93" s="2">
        <f t="shared" si="6"/>
        <v>3.1886574074074026E-2</v>
      </c>
      <c r="J93" s="2"/>
      <c r="K93" s="17">
        <f t="shared" si="7"/>
        <v>44457.38490740741</v>
      </c>
      <c r="L93" s="17">
        <f t="shared" si="8"/>
        <v>44457.41679398148</v>
      </c>
      <c r="M93">
        <f t="shared" si="9"/>
        <v>3.1886574070085771E-2</v>
      </c>
      <c r="N93" s="3">
        <v>92</v>
      </c>
    </row>
    <row r="94" spans="1:14" x14ac:dyDescent="0.25">
      <c r="A94" s="3">
        <v>93</v>
      </c>
      <c r="B94" s="4">
        <v>44457</v>
      </c>
      <c r="C94" s="5">
        <v>0.47458333333333336</v>
      </c>
      <c r="D94" s="4">
        <v>44457</v>
      </c>
      <c r="E94" s="5">
        <v>0.5599884259259259</v>
      </c>
      <c r="F94" s="3">
        <v>14</v>
      </c>
      <c r="G94" s="3">
        <v>9</v>
      </c>
      <c r="H94">
        <f t="shared" si="5"/>
        <v>0</v>
      </c>
      <c r="I94" s="2">
        <f t="shared" si="6"/>
        <v>8.5405092592592546E-2</v>
      </c>
      <c r="J94" s="2"/>
      <c r="K94" s="17">
        <f t="shared" si="7"/>
        <v>44457.474583333336</v>
      </c>
      <c r="L94" s="17">
        <f t="shared" si="8"/>
        <v>44457.559988425928</v>
      </c>
      <c r="M94">
        <f t="shared" si="9"/>
        <v>8.540509259182727E-2</v>
      </c>
      <c r="N94" s="3">
        <v>93</v>
      </c>
    </row>
    <row r="95" spans="1:14" x14ac:dyDescent="0.25">
      <c r="A95" s="3">
        <v>94</v>
      </c>
      <c r="B95" s="4">
        <v>44457</v>
      </c>
      <c r="C95" s="5">
        <v>0.62175925925925923</v>
      </c>
      <c r="D95" s="4">
        <v>44457</v>
      </c>
      <c r="E95" s="5">
        <v>0.64258101851851845</v>
      </c>
      <c r="F95" s="3">
        <v>11</v>
      </c>
      <c r="G95" s="3">
        <v>17</v>
      </c>
      <c r="H95">
        <f t="shared" si="5"/>
        <v>0</v>
      </c>
      <c r="I95" s="2">
        <f t="shared" si="6"/>
        <v>2.082175925925922E-2</v>
      </c>
      <c r="J95" s="2"/>
      <c r="K95" s="17">
        <f t="shared" si="7"/>
        <v>44457.621759259258</v>
      </c>
      <c r="L95" s="17">
        <f t="shared" si="8"/>
        <v>44457.642581018517</v>
      </c>
      <c r="M95">
        <f t="shared" si="9"/>
        <v>2.0821759258979E-2</v>
      </c>
      <c r="N95" s="3">
        <v>94</v>
      </c>
    </row>
    <row r="96" spans="1:14" x14ac:dyDescent="0.25">
      <c r="A96" s="3">
        <v>95</v>
      </c>
      <c r="B96" s="4">
        <v>44457</v>
      </c>
      <c r="C96" s="5">
        <v>0.72517361111111101</v>
      </c>
      <c r="D96" s="4">
        <v>44457</v>
      </c>
      <c r="E96" s="5">
        <v>0.78138888888888891</v>
      </c>
      <c r="F96" s="3">
        <v>7</v>
      </c>
      <c r="G96" s="3">
        <v>16</v>
      </c>
      <c r="H96">
        <f t="shared" si="5"/>
        <v>0</v>
      </c>
      <c r="I96" s="2">
        <f t="shared" si="6"/>
        <v>5.6215277777777906E-2</v>
      </c>
      <c r="J96" s="2"/>
      <c r="K96" s="17">
        <f t="shared" si="7"/>
        <v>44457.725173611114</v>
      </c>
      <c r="L96" s="17">
        <f t="shared" si="8"/>
        <v>44457.781388888892</v>
      </c>
      <c r="M96">
        <f t="shared" si="9"/>
        <v>5.6215277778392192E-2</v>
      </c>
      <c r="N96" s="3">
        <v>95</v>
      </c>
    </row>
    <row r="97" spans="1:14" x14ac:dyDescent="0.25">
      <c r="A97" s="3">
        <v>96</v>
      </c>
      <c r="B97" s="4">
        <v>44458</v>
      </c>
      <c r="C97" s="5">
        <v>0.37921296296296297</v>
      </c>
      <c r="D97" s="4">
        <v>44458</v>
      </c>
      <c r="E97" s="5">
        <v>0.44873842592592594</v>
      </c>
      <c r="F97" s="3">
        <v>5</v>
      </c>
      <c r="G97" s="3">
        <v>1</v>
      </c>
      <c r="H97">
        <f t="shared" si="5"/>
        <v>0</v>
      </c>
      <c r="I97" s="2">
        <f t="shared" si="6"/>
        <v>6.9525462962962969E-2</v>
      </c>
      <c r="J97" s="2"/>
      <c r="K97" s="17">
        <f t="shared" si="7"/>
        <v>44458.379212962966</v>
      </c>
      <c r="L97" s="17">
        <f t="shared" si="8"/>
        <v>44458.448738425926</v>
      </c>
      <c r="M97">
        <f t="shared" si="9"/>
        <v>6.9525462960882578E-2</v>
      </c>
      <c r="N97" s="3">
        <v>96</v>
      </c>
    </row>
    <row r="98" spans="1:14" x14ac:dyDescent="0.25">
      <c r="A98" s="3">
        <v>97</v>
      </c>
      <c r="B98" s="4">
        <v>44458</v>
      </c>
      <c r="C98" s="5">
        <v>0.58005787037037038</v>
      </c>
      <c r="D98" s="4">
        <v>44458</v>
      </c>
      <c r="E98" s="5">
        <v>0.62572916666666667</v>
      </c>
      <c r="F98" s="3">
        <v>14</v>
      </c>
      <c r="G98" s="3">
        <v>7</v>
      </c>
      <c r="H98">
        <f t="shared" si="5"/>
        <v>0</v>
      </c>
      <c r="I98" s="2">
        <f t="shared" si="6"/>
        <v>4.5671296296296293E-2</v>
      </c>
      <c r="J98" s="2"/>
      <c r="K98" s="17">
        <f t="shared" si="7"/>
        <v>44458.580057870371</v>
      </c>
      <c r="L98" s="17">
        <f t="shared" si="8"/>
        <v>44458.62572916667</v>
      </c>
      <c r="M98">
        <f t="shared" si="9"/>
        <v>4.5671296298678499E-2</v>
      </c>
      <c r="N98" s="3">
        <v>97</v>
      </c>
    </row>
    <row r="99" spans="1:14" x14ac:dyDescent="0.25">
      <c r="A99" s="3">
        <v>98</v>
      </c>
      <c r="B99" s="4">
        <v>44458</v>
      </c>
      <c r="C99" s="5">
        <v>0.67716435185185186</v>
      </c>
      <c r="D99" s="4">
        <v>44458</v>
      </c>
      <c r="E99" s="5">
        <v>0.73178240740740741</v>
      </c>
      <c r="F99" s="3">
        <v>12</v>
      </c>
      <c r="G99" s="3">
        <v>9</v>
      </c>
      <c r="H99">
        <f t="shared" si="5"/>
        <v>0</v>
      </c>
      <c r="I99" s="2">
        <f t="shared" si="6"/>
        <v>5.4618055555555545E-2</v>
      </c>
      <c r="J99" s="2"/>
      <c r="K99" s="17">
        <f t="shared" si="7"/>
        <v>44458.677164351851</v>
      </c>
      <c r="L99" s="17">
        <f t="shared" si="8"/>
        <v>44458.731782407405</v>
      </c>
      <c r="M99">
        <f t="shared" si="9"/>
        <v>5.4618055553874001E-2</v>
      </c>
      <c r="N99" s="3">
        <v>98</v>
      </c>
    </row>
    <row r="100" spans="1:14" x14ac:dyDescent="0.25">
      <c r="A100" s="3">
        <v>99</v>
      </c>
      <c r="B100" s="4">
        <v>44458</v>
      </c>
      <c r="C100" s="5">
        <v>0.81361111111111117</v>
      </c>
      <c r="D100" s="4">
        <v>44458</v>
      </c>
      <c r="E100" s="5">
        <v>0.84862268518518524</v>
      </c>
      <c r="F100" s="3">
        <v>11</v>
      </c>
      <c r="G100" s="3">
        <v>9</v>
      </c>
      <c r="H100">
        <f t="shared" si="5"/>
        <v>0</v>
      </c>
      <c r="I100" s="2">
        <f t="shared" si="6"/>
        <v>3.501157407407407E-2</v>
      </c>
      <c r="J100" s="2"/>
      <c r="K100" s="17">
        <f t="shared" si="7"/>
        <v>44458.813611111109</v>
      </c>
      <c r="L100" s="17">
        <f t="shared" si="8"/>
        <v>44458.848622685182</v>
      </c>
      <c r="M100">
        <f t="shared" si="9"/>
        <v>3.5011574072996154E-2</v>
      </c>
      <c r="N100" s="3">
        <v>99</v>
      </c>
    </row>
    <row r="101" spans="1:14" s="15" customFormat="1" x14ac:dyDescent="0.25">
      <c r="A101" s="12">
        <v>100</v>
      </c>
      <c r="B101" s="13">
        <v>44458</v>
      </c>
      <c r="C101" s="14">
        <v>0.95554398148148145</v>
      </c>
      <c r="D101" s="13">
        <v>44459</v>
      </c>
      <c r="E101" s="14">
        <v>5.0520833333333327E-2</v>
      </c>
      <c r="F101" s="12">
        <v>11</v>
      </c>
      <c r="G101" s="12">
        <v>8</v>
      </c>
      <c r="H101" s="15">
        <f t="shared" si="5"/>
        <v>1</v>
      </c>
      <c r="I101" s="16">
        <f t="shared" si="6"/>
        <v>1.0060648148148148</v>
      </c>
      <c r="J101" s="16"/>
      <c r="K101" s="17">
        <f t="shared" si="7"/>
        <v>44458.955543981479</v>
      </c>
      <c r="L101" s="17">
        <f t="shared" si="8"/>
        <v>44459.050520833334</v>
      </c>
      <c r="M101">
        <f t="shared" si="9"/>
        <v>9.4976851854880806E-2</v>
      </c>
      <c r="N101" s="12">
        <v>100</v>
      </c>
    </row>
    <row r="102" spans="1:14" x14ac:dyDescent="0.25">
      <c r="A102" s="3">
        <v>101</v>
      </c>
      <c r="B102" s="4">
        <v>44459</v>
      </c>
      <c r="C102" s="5">
        <v>0.3830324074074074</v>
      </c>
      <c r="D102" s="4">
        <v>44459</v>
      </c>
      <c r="E102" s="5">
        <v>0.44746527777777773</v>
      </c>
      <c r="F102" s="3">
        <v>12</v>
      </c>
      <c r="G102" s="3">
        <v>3</v>
      </c>
      <c r="H102">
        <f t="shared" si="5"/>
        <v>0</v>
      </c>
      <c r="I102" s="2">
        <f t="shared" si="6"/>
        <v>6.4432870370370321E-2</v>
      </c>
      <c r="J102" s="2"/>
      <c r="K102" s="17">
        <f t="shared" si="7"/>
        <v>44459.383032407408</v>
      </c>
      <c r="L102" s="17">
        <f t="shared" si="8"/>
        <v>44459.447465277779</v>
      </c>
      <c r="M102">
        <f t="shared" si="9"/>
        <v>6.4432870371092577E-2</v>
      </c>
      <c r="N102" s="3">
        <v>101</v>
      </c>
    </row>
    <row r="103" spans="1:14" x14ac:dyDescent="0.25">
      <c r="A103" s="3">
        <v>102</v>
      </c>
      <c r="B103" s="4">
        <v>44459</v>
      </c>
      <c r="C103" s="5">
        <v>0.47513888888888883</v>
      </c>
      <c r="D103" s="4">
        <v>44459</v>
      </c>
      <c r="E103" s="5">
        <v>0.52998842592592588</v>
      </c>
      <c r="F103" s="3">
        <v>7</v>
      </c>
      <c r="G103" s="3">
        <v>12</v>
      </c>
      <c r="H103">
        <f t="shared" si="5"/>
        <v>0</v>
      </c>
      <c r="I103" s="2">
        <f t="shared" si="6"/>
        <v>5.4849537037037044E-2</v>
      </c>
      <c r="J103" s="2"/>
      <c r="K103" s="17">
        <f t="shared" si="7"/>
        <v>44459.475138888891</v>
      </c>
      <c r="L103" s="17">
        <f t="shared" si="8"/>
        <v>44459.529988425929</v>
      </c>
      <c r="M103">
        <f t="shared" si="9"/>
        <v>5.4849537038535345E-2</v>
      </c>
      <c r="N103" s="3">
        <v>102</v>
      </c>
    </row>
    <row r="104" spans="1:14" x14ac:dyDescent="0.25">
      <c r="A104" s="3">
        <v>103</v>
      </c>
      <c r="B104" s="4">
        <v>44459</v>
      </c>
      <c r="C104" s="5">
        <v>0.54886574074074079</v>
      </c>
      <c r="D104" s="4">
        <v>44459</v>
      </c>
      <c r="E104" s="5">
        <v>0.59329861111111104</v>
      </c>
      <c r="F104" s="3">
        <v>9</v>
      </c>
      <c r="G104" s="3">
        <v>14</v>
      </c>
      <c r="H104">
        <f t="shared" si="5"/>
        <v>0</v>
      </c>
      <c r="I104" s="2">
        <f t="shared" si="6"/>
        <v>4.4432870370370248E-2</v>
      </c>
      <c r="J104" s="2"/>
      <c r="K104" s="17">
        <f t="shared" si="7"/>
        <v>44459.54886574074</v>
      </c>
      <c r="L104" s="17">
        <f t="shared" si="8"/>
        <v>44459.593298611115</v>
      </c>
      <c r="M104">
        <f t="shared" si="9"/>
        <v>4.4432870374293998E-2</v>
      </c>
      <c r="N104" s="3">
        <v>103</v>
      </c>
    </row>
    <row r="105" spans="1:14" x14ac:dyDescent="0.25">
      <c r="A105" s="3">
        <v>104</v>
      </c>
      <c r="B105" s="4">
        <v>44459</v>
      </c>
      <c r="C105" s="5">
        <v>0.63266203703703705</v>
      </c>
      <c r="D105" s="4">
        <v>44459</v>
      </c>
      <c r="E105" s="5">
        <v>0.67504629629629631</v>
      </c>
      <c r="F105" s="3">
        <v>8</v>
      </c>
      <c r="G105" s="3">
        <v>19</v>
      </c>
      <c r="H105">
        <f t="shared" si="5"/>
        <v>0</v>
      </c>
      <c r="I105" s="2">
        <f t="shared" si="6"/>
        <v>4.238425925925926E-2</v>
      </c>
      <c r="J105" s="2"/>
      <c r="K105" s="17">
        <f t="shared" si="7"/>
        <v>44459.632662037038</v>
      </c>
      <c r="L105" s="17">
        <f t="shared" si="8"/>
        <v>44459.675046296295</v>
      </c>
      <c r="M105">
        <f t="shared" si="9"/>
        <v>4.238425925723277E-2</v>
      </c>
      <c r="N105" s="3">
        <v>104</v>
      </c>
    </row>
    <row r="106" spans="1:14" x14ac:dyDescent="0.25">
      <c r="A106" s="3">
        <v>105</v>
      </c>
      <c r="B106" s="4">
        <v>44459</v>
      </c>
      <c r="C106" s="5">
        <v>0.70928240740740733</v>
      </c>
      <c r="D106" s="4">
        <v>44459</v>
      </c>
      <c r="E106" s="5">
        <v>0.72917824074074078</v>
      </c>
      <c r="F106" s="3">
        <v>23</v>
      </c>
      <c r="G106" s="3">
        <v>14</v>
      </c>
      <c r="H106">
        <f t="shared" si="5"/>
        <v>0</v>
      </c>
      <c r="I106" s="2">
        <f t="shared" si="6"/>
        <v>1.9895833333333446E-2</v>
      </c>
      <c r="J106" s="2"/>
      <c r="K106" s="17">
        <f t="shared" si="7"/>
        <v>44459.709282407406</v>
      </c>
      <c r="L106" s="17">
        <f t="shared" si="8"/>
        <v>44459.729178240741</v>
      </c>
      <c r="M106">
        <f t="shared" si="9"/>
        <v>1.9895833334885538E-2</v>
      </c>
      <c r="N106" s="3">
        <v>105</v>
      </c>
    </row>
    <row r="107" spans="1:14" x14ac:dyDescent="0.25">
      <c r="A107" s="3">
        <v>106</v>
      </c>
      <c r="B107" s="4">
        <v>44459</v>
      </c>
      <c r="C107" s="5">
        <v>0.74663194444444436</v>
      </c>
      <c r="D107" s="4">
        <v>44459</v>
      </c>
      <c r="E107" s="5">
        <v>0.78163194444444439</v>
      </c>
      <c r="F107" s="3">
        <v>19</v>
      </c>
      <c r="G107" s="3">
        <v>9</v>
      </c>
      <c r="H107">
        <f t="shared" si="5"/>
        <v>0</v>
      </c>
      <c r="I107" s="2">
        <f t="shared" si="6"/>
        <v>3.5000000000000031E-2</v>
      </c>
      <c r="J107" s="2"/>
      <c r="K107" s="17">
        <f t="shared" si="7"/>
        <v>44459.746631944443</v>
      </c>
      <c r="L107" s="17">
        <f t="shared" si="8"/>
        <v>44459.781631944446</v>
      </c>
      <c r="M107">
        <f t="shared" si="9"/>
        <v>3.500000000349246E-2</v>
      </c>
      <c r="N107" s="3">
        <v>106</v>
      </c>
    </row>
    <row r="108" spans="1:14" x14ac:dyDescent="0.25">
      <c r="A108" s="3">
        <v>107</v>
      </c>
      <c r="B108" s="4">
        <v>44459</v>
      </c>
      <c r="C108" s="5">
        <v>0.82415509259259256</v>
      </c>
      <c r="D108" s="4">
        <v>44459</v>
      </c>
      <c r="E108" s="5">
        <v>0.91810185185185178</v>
      </c>
      <c r="F108" s="3">
        <v>0</v>
      </c>
      <c r="G108" s="3">
        <v>6</v>
      </c>
      <c r="H108">
        <f t="shared" si="5"/>
        <v>0</v>
      </c>
      <c r="I108" s="2">
        <f t="shared" si="6"/>
        <v>9.3946759259259216E-2</v>
      </c>
      <c r="J108" s="2"/>
      <c r="K108" s="17">
        <f t="shared" si="7"/>
        <v>44459.824155092596</v>
      </c>
      <c r="L108" s="17">
        <f t="shared" si="8"/>
        <v>44459.91810185185</v>
      </c>
      <c r="M108">
        <f t="shared" si="9"/>
        <v>9.3946759254322387E-2</v>
      </c>
      <c r="N108" s="3">
        <v>107</v>
      </c>
    </row>
    <row r="109" spans="1:14" s="15" customFormat="1" x14ac:dyDescent="0.25">
      <c r="A109" s="12">
        <v>108</v>
      </c>
      <c r="B109" s="13">
        <v>44459</v>
      </c>
      <c r="C109" s="14">
        <v>0.97640046296296301</v>
      </c>
      <c r="D109" s="13">
        <v>44460</v>
      </c>
      <c r="E109" s="14">
        <v>5.7824074074074076E-2</v>
      </c>
      <c r="F109" s="12">
        <v>4</v>
      </c>
      <c r="G109" s="12">
        <v>15</v>
      </c>
      <c r="H109" s="15">
        <f t="shared" si="5"/>
        <v>1</v>
      </c>
      <c r="I109" s="16">
        <f t="shared" si="6"/>
        <v>1.0342245370370371</v>
      </c>
      <c r="J109" s="16"/>
      <c r="K109" s="17">
        <f t="shared" si="7"/>
        <v>44459.976400462961</v>
      </c>
      <c r="L109" s="17">
        <f t="shared" si="8"/>
        <v>44460.057824074072</v>
      </c>
      <c r="M109">
        <f t="shared" si="9"/>
        <v>8.1423611110949423E-2</v>
      </c>
      <c r="N109" s="12">
        <v>108</v>
      </c>
    </row>
    <row r="110" spans="1:14" x14ac:dyDescent="0.25">
      <c r="A110" s="3">
        <v>109</v>
      </c>
      <c r="B110" s="4">
        <v>44460</v>
      </c>
      <c r="C110" s="5">
        <v>0.29172453703703705</v>
      </c>
      <c r="D110" s="4">
        <v>44460</v>
      </c>
      <c r="E110" s="5">
        <v>0.33641203703703698</v>
      </c>
      <c r="F110" s="3">
        <v>11</v>
      </c>
      <c r="G110" s="3">
        <v>0</v>
      </c>
      <c r="H110">
        <f t="shared" si="5"/>
        <v>0</v>
      </c>
      <c r="I110" s="2">
        <f t="shared" si="6"/>
        <v>4.4687499999999936E-2</v>
      </c>
      <c r="J110" s="2"/>
      <c r="K110" s="17">
        <f t="shared" si="7"/>
        <v>44460.291724537034</v>
      </c>
      <c r="L110" s="17">
        <f t="shared" si="8"/>
        <v>44460.336412037039</v>
      </c>
      <c r="M110">
        <f t="shared" si="9"/>
        <v>4.4687500005238689E-2</v>
      </c>
      <c r="N110" s="3">
        <v>109</v>
      </c>
    </row>
    <row r="111" spans="1:14" x14ac:dyDescent="0.25">
      <c r="A111" s="3">
        <v>110</v>
      </c>
      <c r="B111" s="4">
        <v>44460</v>
      </c>
      <c r="C111" s="5">
        <v>0.42815972222222221</v>
      </c>
      <c r="D111" s="4">
        <v>44460</v>
      </c>
      <c r="E111" s="5">
        <v>0.58225694444444442</v>
      </c>
      <c r="F111" s="3">
        <v>9</v>
      </c>
      <c r="G111" s="3">
        <v>4</v>
      </c>
      <c r="H111">
        <f t="shared" si="5"/>
        <v>0</v>
      </c>
      <c r="I111" s="2">
        <f t="shared" si="6"/>
        <v>0.15409722222222222</v>
      </c>
      <c r="J111" s="2"/>
      <c r="K111" s="17">
        <f t="shared" si="7"/>
        <v>44460.428159722222</v>
      </c>
      <c r="L111" s="17">
        <f t="shared" si="8"/>
        <v>44460.582256944443</v>
      </c>
      <c r="M111">
        <f t="shared" si="9"/>
        <v>0.15409722222102573</v>
      </c>
      <c r="N111" s="3">
        <v>110</v>
      </c>
    </row>
    <row r="112" spans="1:14" x14ac:dyDescent="0.25">
      <c r="A112" s="3">
        <v>111</v>
      </c>
      <c r="B112" s="4">
        <v>44460</v>
      </c>
      <c r="C112" s="5">
        <v>0.62174768518518519</v>
      </c>
      <c r="D112" s="4">
        <v>44460</v>
      </c>
      <c r="E112" s="5">
        <v>0.66903935185185182</v>
      </c>
      <c r="F112" s="3">
        <v>9</v>
      </c>
      <c r="G112" s="3">
        <v>28</v>
      </c>
      <c r="H112">
        <f t="shared" si="5"/>
        <v>0</v>
      </c>
      <c r="I112" s="2">
        <f t="shared" si="6"/>
        <v>4.7291666666666621E-2</v>
      </c>
      <c r="J112" s="2"/>
      <c r="K112" s="17">
        <f t="shared" si="7"/>
        <v>44460.621747685182</v>
      </c>
      <c r="L112" s="17">
        <f t="shared" si="8"/>
        <v>44460.669039351851</v>
      </c>
      <c r="M112">
        <f t="shared" si="9"/>
        <v>4.7291666669480037E-2</v>
      </c>
      <c r="N112" s="3">
        <v>111</v>
      </c>
    </row>
    <row r="113" spans="1:14" x14ac:dyDescent="0.25">
      <c r="A113" s="3">
        <v>112</v>
      </c>
      <c r="B113" s="4">
        <v>44460</v>
      </c>
      <c r="C113" s="5">
        <v>0.71136574074074066</v>
      </c>
      <c r="D113" s="4">
        <v>44460</v>
      </c>
      <c r="E113" s="5">
        <v>0.76173611111111106</v>
      </c>
      <c r="F113" s="3">
        <v>0</v>
      </c>
      <c r="G113" s="3">
        <v>10</v>
      </c>
      <c r="H113">
        <f t="shared" si="5"/>
        <v>0</v>
      </c>
      <c r="I113" s="2">
        <f t="shared" si="6"/>
        <v>5.0370370370370399E-2</v>
      </c>
      <c r="J113" s="2"/>
      <c r="K113" s="17">
        <f t="shared" si="7"/>
        <v>44460.711365740739</v>
      </c>
      <c r="L113" s="17">
        <f t="shared" si="8"/>
        <v>44460.761736111112</v>
      </c>
      <c r="M113">
        <f t="shared" si="9"/>
        <v>5.0370370372547768E-2</v>
      </c>
      <c r="N113" s="3">
        <v>112</v>
      </c>
    </row>
    <row r="114" spans="1:14" x14ac:dyDescent="0.25">
      <c r="A114" s="3">
        <v>113</v>
      </c>
      <c r="B114" s="4">
        <v>44460</v>
      </c>
      <c r="C114" s="5">
        <v>0.83270833333333327</v>
      </c>
      <c r="D114" s="4">
        <v>44460</v>
      </c>
      <c r="E114" s="5">
        <v>0.9375</v>
      </c>
      <c r="F114" s="3">
        <v>12</v>
      </c>
      <c r="G114" s="3">
        <v>6</v>
      </c>
      <c r="H114">
        <f t="shared" si="5"/>
        <v>0</v>
      </c>
      <c r="I114" s="2">
        <f t="shared" si="6"/>
        <v>0.10479166666666673</v>
      </c>
      <c r="J114" s="2"/>
      <c r="K114" s="17">
        <f t="shared" si="7"/>
        <v>44460.832708333335</v>
      </c>
      <c r="L114" s="17">
        <f t="shared" si="8"/>
        <v>44460.9375</v>
      </c>
      <c r="M114">
        <f t="shared" si="9"/>
        <v>0.10479166666482342</v>
      </c>
      <c r="N114" s="3">
        <v>113</v>
      </c>
    </row>
    <row r="115" spans="1:14" x14ac:dyDescent="0.25">
      <c r="A115" s="3">
        <v>114</v>
      </c>
      <c r="B115" s="4">
        <v>44461</v>
      </c>
      <c r="C115" s="5">
        <v>0.29829861111111111</v>
      </c>
      <c r="D115" s="4">
        <v>44461</v>
      </c>
      <c r="E115" s="5">
        <v>0.3449652777777778</v>
      </c>
      <c r="F115" s="3">
        <v>11</v>
      </c>
      <c r="G115" s="3">
        <v>5</v>
      </c>
      <c r="H115">
        <f t="shared" si="5"/>
        <v>0</v>
      </c>
      <c r="I115" s="2">
        <f t="shared" si="6"/>
        <v>4.666666666666669E-2</v>
      </c>
      <c r="J115" s="2"/>
      <c r="K115" s="17">
        <f t="shared" si="7"/>
        <v>44461.298298611109</v>
      </c>
      <c r="L115" s="17">
        <f t="shared" si="8"/>
        <v>44461.344965277778</v>
      </c>
      <c r="M115">
        <f t="shared" si="9"/>
        <v>4.666666666889796E-2</v>
      </c>
      <c r="N115" s="3">
        <v>114</v>
      </c>
    </row>
    <row r="116" spans="1:14" x14ac:dyDescent="0.25">
      <c r="A116" s="3">
        <v>115</v>
      </c>
      <c r="B116" s="4">
        <v>44461</v>
      </c>
      <c r="C116" s="5">
        <v>0.38718750000000002</v>
      </c>
      <c r="D116" s="4">
        <v>44461</v>
      </c>
      <c r="E116" s="5">
        <v>0.46149305555555559</v>
      </c>
      <c r="F116" s="3">
        <v>13</v>
      </c>
      <c r="G116" s="3">
        <v>9</v>
      </c>
      <c r="H116">
        <f t="shared" si="5"/>
        <v>0</v>
      </c>
      <c r="I116" s="2">
        <f t="shared" si="6"/>
        <v>7.4305555555555569E-2</v>
      </c>
      <c r="J116" s="2"/>
      <c r="K116" s="17">
        <f t="shared" si="7"/>
        <v>44461.387187499997</v>
      </c>
      <c r="L116" s="17">
        <f t="shared" si="8"/>
        <v>44461.461493055554</v>
      </c>
      <c r="M116">
        <f t="shared" si="9"/>
        <v>7.4305555557657499E-2</v>
      </c>
      <c r="N116" s="3">
        <v>115</v>
      </c>
    </row>
    <row r="117" spans="1:14" x14ac:dyDescent="0.25">
      <c r="A117" s="3">
        <v>116</v>
      </c>
      <c r="B117" s="4">
        <v>44461</v>
      </c>
      <c r="C117" s="5">
        <v>0.60652777777777778</v>
      </c>
      <c r="D117" s="4">
        <v>44461</v>
      </c>
      <c r="E117" s="5">
        <v>0.63285879629629627</v>
      </c>
      <c r="F117" s="3">
        <v>14</v>
      </c>
      <c r="G117" s="3">
        <v>11</v>
      </c>
      <c r="H117">
        <f t="shared" si="5"/>
        <v>0</v>
      </c>
      <c r="I117" s="2">
        <f t="shared" si="6"/>
        <v>2.633101851851849E-2</v>
      </c>
      <c r="J117" s="2"/>
      <c r="K117" s="17">
        <f t="shared" si="7"/>
        <v>44461.606527777774</v>
      </c>
      <c r="L117" s="17">
        <f t="shared" si="8"/>
        <v>44461.6328587963</v>
      </c>
      <c r="M117">
        <f t="shared" si="9"/>
        <v>2.6331018525524996E-2</v>
      </c>
      <c r="N117" s="3">
        <v>116</v>
      </c>
    </row>
    <row r="118" spans="1:14" x14ac:dyDescent="0.25">
      <c r="A118" s="3">
        <v>117</v>
      </c>
      <c r="B118" s="4">
        <v>44461</v>
      </c>
      <c r="C118" s="5">
        <v>0.64589120370370368</v>
      </c>
      <c r="D118" s="4">
        <v>44461</v>
      </c>
      <c r="E118" s="5">
        <v>0.70006944444444441</v>
      </c>
      <c r="F118" s="3">
        <v>2</v>
      </c>
      <c r="G118" s="3">
        <v>0</v>
      </c>
      <c r="H118">
        <f t="shared" si="5"/>
        <v>0</v>
      </c>
      <c r="I118" s="2">
        <f t="shared" si="6"/>
        <v>5.4178240740740735E-2</v>
      </c>
      <c r="J118" s="2"/>
      <c r="K118" s="17">
        <f t="shared" si="7"/>
        <v>44461.645891203705</v>
      </c>
      <c r="L118" s="17">
        <f t="shared" si="8"/>
        <v>44461.700069444443</v>
      </c>
      <c r="M118">
        <f t="shared" si="9"/>
        <v>5.4178240738110617E-2</v>
      </c>
      <c r="N118" s="3">
        <v>117</v>
      </c>
    </row>
    <row r="119" spans="1:14" x14ac:dyDescent="0.25">
      <c r="A119" s="3">
        <v>118</v>
      </c>
      <c r="B119" s="4">
        <v>44461</v>
      </c>
      <c r="C119" s="5">
        <v>0.76406249999999998</v>
      </c>
      <c r="D119" s="4">
        <v>44461</v>
      </c>
      <c r="E119" s="5">
        <v>0.84799768518518526</v>
      </c>
      <c r="F119" s="3">
        <v>6</v>
      </c>
      <c r="G119" s="3">
        <v>0</v>
      </c>
      <c r="H119">
        <f t="shared" si="5"/>
        <v>0</v>
      </c>
      <c r="I119" s="2">
        <f t="shared" si="6"/>
        <v>8.3935185185185279E-2</v>
      </c>
      <c r="J119" s="2"/>
      <c r="K119" s="17">
        <f t="shared" si="7"/>
        <v>44461.764062499999</v>
      </c>
      <c r="L119" s="17">
        <f t="shared" si="8"/>
        <v>44461.847997685189</v>
      </c>
      <c r="M119">
        <f t="shared" si="9"/>
        <v>8.3935185190057382E-2</v>
      </c>
      <c r="N119" s="3">
        <v>118</v>
      </c>
    </row>
    <row r="120" spans="1:14" s="15" customFormat="1" x14ac:dyDescent="0.25">
      <c r="A120" s="12">
        <v>119</v>
      </c>
      <c r="B120" s="13">
        <v>44461</v>
      </c>
      <c r="C120" s="14">
        <v>0.98342592592592604</v>
      </c>
      <c r="D120" s="13">
        <v>44462</v>
      </c>
      <c r="E120" s="14">
        <v>4.2638888888888893E-2</v>
      </c>
      <c r="F120" s="12">
        <v>4</v>
      </c>
      <c r="G120" s="12">
        <v>11</v>
      </c>
      <c r="H120" s="15">
        <f t="shared" si="5"/>
        <v>1</v>
      </c>
      <c r="I120" s="16">
        <f t="shared" si="6"/>
        <v>1.026064814814815</v>
      </c>
      <c r="J120" s="16"/>
      <c r="K120" s="17">
        <f t="shared" si="7"/>
        <v>44461.983425925922</v>
      </c>
      <c r="L120" s="17">
        <f t="shared" si="8"/>
        <v>44462.042638888888</v>
      </c>
      <c r="M120">
        <f t="shared" si="9"/>
        <v>5.9212962965830229E-2</v>
      </c>
      <c r="N120" s="12">
        <v>119</v>
      </c>
    </row>
    <row r="121" spans="1:14" x14ac:dyDescent="0.25">
      <c r="A121" s="3">
        <v>120</v>
      </c>
      <c r="B121" s="4">
        <v>44462</v>
      </c>
      <c r="C121" s="5">
        <v>0.29726851851851849</v>
      </c>
      <c r="D121" s="4">
        <v>44462</v>
      </c>
      <c r="E121" s="5">
        <v>0.39068287037037036</v>
      </c>
      <c r="F121" s="3">
        <v>19</v>
      </c>
      <c r="G121" s="3">
        <v>3</v>
      </c>
      <c r="H121">
        <f t="shared" si="5"/>
        <v>0</v>
      </c>
      <c r="I121" s="2">
        <f t="shared" si="6"/>
        <v>9.3414351851851873E-2</v>
      </c>
      <c r="J121" s="2"/>
      <c r="K121" s="17">
        <f t="shared" si="7"/>
        <v>44462.297268518516</v>
      </c>
      <c r="L121" s="17">
        <f t="shared" si="8"/>
        <v>44462.390682870369</v>
      </c>
      <c r="M121">
        <f t="shared" si="9"/>
        <v>9.3414351853425615E-2</v>
      </c>
      <c r="N121" s="3">
        <v>120</v>
      </c>
    </row>
    <row r="122" spans="1:14" x14ac:dyDescent="0.25">
      <c r="A122" s="3">
        <v>121</v>
      </c>
      <c r="B122" s="4">
        <v>44462</v>
      </c>
      <c r="C122" s="5">
        <v>0.43444444444444441</v>
      </c>
      <c r="D122" s="4">
        <v>44462</v>
      </c>
      <c r="E122" s="5">
        <v>0.51065972222222222</v>
      </c>
      <c r="F122" s="3">
        <v>3</v>
      </c>
      <c r="G122" s="3">
        <v>21</v>
      </c>
      <c r="H122">
        <f t="shared" si="5"/>
        <v>0</v>
      </c>
      <c r="I122" s="2">
        <f t="shared" si="6"/>
        <v>7.6215277777777812E-2</v>
      </c>
      <c r="J122" s="2"/>
      <c r="K122" s="17">
        <f t="shared" si="7"/>
        <v>44462.434444444443</v>
      </c>
      <c r="L122" s="17">
        <f t="shared" si="8"/>
        <v>44462.510659722226</v>
      </c>
      <c r="M122">
        <f t="shared" si="9"/>
        <v>7.6215277782466728E-2</v>
      </c>
      <c r="N122" s="3">
        <v>121</v>
      </c>
    </row>
    <row r="123" spans="1:14" x14ac:dyDescent="0.25">
      <c r="A123" s="3">
        <v>122</v>
      </c>
      <c r="B123" s="4">
        <v>44462</v>
      </c>
      <c r="C123" s="5">
        <v>0.54518518518518522</v>
      </c>
      <c r="D123" s="4">
        <v>44462</v>
      </c>
      <c r="E123" s="5">
        <v>0.58775462962962965</v>
      </c>
      <c r="F123" s="3">
        <v>19</v>
      </c>
      <c r="G123" s="3">
        <v>22</v>
      </c>
      <c r="H123">
        <f t="shared" si="5"/>
        <v>0</v>
      </c>
      <c r="I123" s="2">
        <f t="shared" si="6"/>
        <v>4.2569444444444438E-2</v>
      </c>
      <c r="J123" s="2"/>
      <c r="K123" s="17">
        <f t="shared" si="7"/>
        <v>44462.545185185183</v>
      </c>
      <c r="L123" s="17">
        <f t="shared" si="8"/>
        <v>44462.587754629632</v>
      </c>
      <c r="M123">
        <f t="shared" si="9"/>
        <v>4.256944444932742E-2</v>
      </c>
      <c r="N123" s="3">
        <v>122</v>
      </c>
    </row>
    <row r="124" spans="1:14" x14ac:dyDescent="0.25">
      <c r="A124" s="3">
        <v>123</v>
      </c>
      <c r="B124" s="4">
        <v>44462</v>
      </c>
      <c r="C124" s="5">
        <v>0.63270833333333332</v>
      </c>
      <c r="D124" s="4">
        <v>44462</v>
      </c>
      <c r="E124" s="5">
        <v>0.74785879629629637</v>
      </c>
      <c r="F124" s="3">
        <v>13</v>
      </c>
      <c r="G124" s="3">
        <v>14</v>
      </c>
      <c r="H124">
        <f t="shared" si="5"/>
        <v>0</v>
      </c>
      <c r="I124" s="2">
        <f t="shared" si="6"/>
        <v>0.11515046296296305</v>
      </c>
      <c r="J124" s="2"/>
      <c r="K124" s="17">
        <f t="shared" si="7"/>
        <v>44462.632708333331</v>
      </c>
      <c r="L124" s="17">
        <f t="shared" si="8"/>
        <v>44462.747858796298</v>
      </c>
      <c r="M124">
        <f t="shared" si="9"/>
        <v>0.11515046296699438</v>
      </c>
      <c r="N124" s="3">
        <v>123</v>
      </c>
    </row>
    <row r="125" spans="1:14" x14ac:dyDescent="0.25">
      <c r="A125" s="3">
        <v>124</v>
      </c>
      <c r="B125" s="4">
        <v>44462</v>
      </c>
      <c r="C125" s="5">
        <v>0.78940972222222217</v>
      </c>
      <c r="D125" s="4">
        <v>44462</v>
      </c>
      <c r="E125" s="5">
        <v>0.88962962962962966</v>
      </c>
      <c r="F125" s="3">
        <v>19</v>
      </c>
      <c r="G125" s="3">
        <v>25</v>
      </c>
      <c r="H125">
        <f t="shared" si="5"/>
        <v>0</v>
      </c>
      <c r="I125" s="2">
        <f t="shared" si="6"/>
        <v>0.10021990740740749</v>
      </c>
      <c r="J125" s="2"/>
      <c r="K125" s="17">
        <f t="shared" si="7"/>
        <v>44462.789409722223</v>
      </c>
      <c r="L125" s="17">
        <f t="shared" si="8"/>
        <v>44462.88962962963</v>
      </c>
      <c r="M125">
        <f t="shared" si="9"/>
        <v>0.1002199074064265</v>
      </c>
      <c r="N125" s="3">
        <v>124</v>
      </c>
    </row>
    <row r="126" spans="1:14" x14ac:dyDescent="0.25">
      <c r="A126" s="3">
        <v>125</v>
      </c>
      <c r="B126" s="4">
        <v>44463</v>
      </c>
      <c r="C126" s="5">
        <v>0.17437499999999997</v>
      </c>
      <c r="D126" s="4">
        <v>44463</v>
      </c>
      <c r="E126" s="5">
        <v>0.30024305555555558</v>
      </c>
      <c r="F126" s="3">
        <v>19</v>
      </c>
      <c r="G126" s="3">
        <v>11</v>
      </c>
      <c r="H126">
        <f t="shared" si="5"/>
        <v>0</v>
      </c>
      <c r="I126" s="2">
        <f t="shared" si="6"/>
        <v>0.12586805555555561</v>
      </c>
      <c r="J126" s="2"/>
      <c r="K126" s="17">
        <f t="shared" si="7"/>
        <v>44463.174375000002</v>
      </c>
      <c r="L126" s="17">
        <f t="shared" si="8"/>
        <v>44463.300243055557</v>
      </c>
      <c r="M126">
        <f t="shared" si="9"/>
        <v>0.12586805555474712</v>
      </c>
      <c r="N126" s="3">
        <v>125</v>
      </c>
    </row>
    <row r="127" spans="1:14" x14ac:dyDescent="0.25">
      <c r="A127" s="3">
        <v>126</v>
      </c>
      <c r="B127" s="4">
        <v>44463</v>
      </c>
      <c r="C127" s="5">
        <v>0.45619212962962963</v>
      </c>
      <c r="D127" s="4">
        <v>44463</v>
      </c>
      <c r="E127" s="5">
        <v>0.59104166666666669</v>
      </c>
      <c r="F127" s="3">
        <v>13</v>
      </c>
      <c r="G127" s="3">
        <v>4</v>
      </c>
      <c r="H127">
        <f t="shared" si="5"/>
        <v>0</v>
      </c>
      <c r="I127" s="2">
        <f t="shared" si="6"/>
        <v>0.13484953703703706</v>
      </c>
      <c r="J127" s="2"/>
      <c r="K127" s="17">
        <f t="shared" si="7"/>
        <v>44463.456192129626</v>
      </c>
      <c r="L127" s="17">
        <f t="shared" si="8"/>
        <v>44463.591041666667</v>
      </c>
      <c r="M127">
        <f t="shared" si="9"/>
        <v>0.13484953704028158</v>
      </c>
      <c r="N127" s="3">
        <v>126</v>
      </c>
    </row>
    <row r="128" spans="1:14" x14ac:dyDescent="0.25">
      <c r="A128" s="3">
        <v>127</v>
      </c>
      <c r="B128" s="4">
        <v>44463</v>
      </c>
      <c r="C128" s="5">
        <v>0.72642361111111109</v>
      </c>
      <c r="D128" s="4">
        <v>44463</v>
      </c>
      <c r="E128" s="5">
        <v>0.78383101851851855</v>
      </c>
      <c r="F128" s="3">
        <v>13</v>
      </c>
      <c r="G128" s="3">
        <v>9</v>
      </c>
      <c r="H128">
        <f t="shared" si="5"/>
        <v>0</v>
      </c>
      <c r="I128" s="2">
        <f t="shared" si="6"/>
        <v>5.7407407407407463E-2</v>
      </c>
      <c r="J128" s="2"/>
      <c r="K128" s="17">
        <f t="shared" si="7"/>
        <v>44463.726423611108</v>
      </c>
      <c r="L128" s="17">
        <f t="shared" si="8"/>
        <v>44463.783831018518</v>
      </c>
      <c r="M128">
        <f t="shared" si="9"/>
        <v>5.7407407410209998E-2</v>
      </c>
      <c r="N128" s="3">
        <v>127</v>
      </c>
    </row>
    <row r="129" spans="1:14" x14ac:dyDescent="0.25">
      <c r="A129" s="3">
        <v>128</v>
      </c>
      <c r="B129" s="4">
        <v>44463</v>
      </c>
      <c r="C129" s="5">
        <v>0.8197106481481482</v>
      </c>
      <c r="D129" s="4">
        <v>44463</v>
      </c>
      <c r="E129" s="5">
        <v>0.88407407407407401</v>
      </c>
      <c r="F129" s="3">
        <v>10</v>
      </c>
      <c r="G129" s="3">
        <v>12</v>
      </c>
      <c r="H129">
        <f t="shared" si="5"/>
        <v>0</v>
      </c>
      <c r="I129" s="2">
        <f t="shared" si="6"/>
        <v>6.436342592592581E-2</v>
      </c>
      <c r="J129" s="2"/>
      <c r="K129" s="17">
        <f t="shared" si="7"/>
        <v>44463.819710648146</v>
      </c>
      <c r="L129" s="17">
        <f t="shared" si="8"/>
        <v>44463.884074074071</v>
      </c>
      <c r="M129">
        <f t="shared" si="9"/>
        <v>6.4363425924966577E-2</v>
      </c>
      <c r="N129" s="3">
        <v>128</v>
      </c>
    </row>
    <row r="130" spans="1:14" x14ac:dyDescent="0.25">
      <c r="A130" s="3">
        <v>129</v>
      </c>
      <c r="B130" s="4">
        <v>44464</v>
      </c>
      <c r="C130" s="5">
        <v>0.29473379629629631</v>
      </c>
      <c r="D130" s="4">
        <v>44464</v>
      </c>
      <c r="E130" s="5">
        <v>0.3518634259259259</v>
      </c>
      <c r="F130" s="3">
        <v>9</v>
      </c>
      <c r="G130" s="3">
        <v>11</v>
      </c>
      <c r="H130">
        <f t="shared" si="5"/>
        <v>0</v>
      </c>
      <c r="I130" s="2">
        <f t="shared" si="6"/>
        <v>5.7129629629629586E-2</v>
      </c>
      <c r="J130" s="2"/>
      <c r="K130" s="17">
        <f t="shared" si="7"/>
        <v>44464.294733796298</v>
      </c>
      <c r="L130" s="17">
        <f t="shared" si="8"/>
        <v>44464.351863425924</v>
      </c>
      <c r="M130">
        <f t="shared" si="9"/>
        <v>5.7129629625706002E-2</v>
      </c>
      <c r="N130" s="3">
        <v>129</v>
      </c>
    </row>
    <row r="131" spans="1:14" x14ac:dyDescent="0.25">
      <c r="A131" s="3">
        <v>130</v>
      </c>
      <c r="B131" s="4">
        <v>44464</v>
      </c>
      <c r="C131" s="5">
        <v>0.42454861111111114</v>
      </c>
      <c r="D131" s="4">
        <v>44464</v>
      </c>
      <c r="E131" s="5">
        <v>0.50074074074074071</v>
      </c>
      <c r="F131" s="3">
        <v>14</v>
      </c>
      <c r="G131" s="3">
        <v>20</v>
      </c>
      <c r="H131">
        <f t="shared" ref="H131:H158" si="10">_xlfn.DAYS(D131,B131)</f>
        <v>0</v>
      </c>
      <c r="I131" s="2">
        <f t="shared" ref="I131:I158" si="11">IF(E131-C131&lt;0,C131+E131,E131-C131)</f>
        <v>7.6192129629629568E-2</v>
      </c>
      <c r="J131" s="2"/>
      <c r="K131" s="17">
        <f t="shared" ref="K131:K159" si="12">B131 + C131</f>
        <v>44464.42454861111</v>
      </c>
      <c r="L131" s="17">
        <f t="shared" ref="L131:L158" si="13">D131+E131</f>
        <v>44464.500740740739</v>
      </c>
      <c r="M131">
        <f t="shared" ref="M131:M158" si="14">L131-K131</f>
        <v>7.6192129628907423E-2</v>
      </c>
      <c r="N131" s="3">
        <v>130</v>
      </c>
    </row>
    <row r="132" spans="1:14" x14ac:dyDescent="0.25">
      <c r="A132" s="3">
        <v>131</v>
      </c>
      <c r="B132" s="4">
        <v>44464</v>
      </c>
      <c r="C132" s="5">
        <v>0.5447453703703703</v>
      </c>
      <c r="D132" s="4">
        <v>44464</v>
      </c>
      <c r="E132" s="5">
        <v>0.57574074074074078</v>
      </c>
      <c r="F132" s="3">
        <v>1</v>
      </c>
      <c r="G132" s="3">
        <v>3</v>
      </c>
      <c r="H132">
        <f t="shared" si="10"/>
        <v>0</v>
      </c>
      <c r="I132" s="2">
        <f t="shared" si="11"/>
        <v>3.0995370370370479E-2</v>
      </c>
      <c r="J132" s="2"/>
      <c r="K132" s="17">
        <f t="shared" si="12"/>
        <v>44464.544745370367</v>
      </c>
      <c r="L132" s="17">
        <f t="shared" si="13"/>
        <v>44464.575740740744</v>
      </c>
      <c r="M132">
        <f t="shared" si="14"/>
        <v>3.0995370376331266E-2</v>
      </c>
      <c r="N132" s="3">
        <v>131</v>
      </c>
    </row>
    <row r="133" spans="1:14" x14ac:dyDescent="0.25">
      <c r="A133" s="3">
        <v>132</v>
      </c>
      <c r="B133" s="4">
        <v>44464</v>
      </c>
      <c r="C133" s="5">
        <v>0.63065972222222222</v>
      </c>
      <c r="D133" s="4">
        <v>44464</v>
      </c>
      <c r="E133" s="5">
        <v>0.66954861111111119</v>
      </c>
      <c r="F133" s="3">
        <v>5</v>
      </c>
      <c r="G133" s="3">
        <v>6</v>
      </c>
      <c r="H133">
        <f t="shared" si="10"/>
        <v>0</v>
      </c>
      <c r="I133" s="2">
        <f t="shared" si="11"/>
        <v>3.8888888888888973E-2</v>
      </c>
      <c r="J133" s="2"/>
      <c r="K133" s="17">
        <f t="shared" si="12"/>
        <v>44464.630659722221</v>
      </c>
      <c r="L133" s="17">
        <f t="shared" si="13"/>
        <v>44464.669548611113</v>
      </c>
      <c r="M133">
        <f t="shared" si="14"/>
        <v>3.888888889196096E-2</v>
      </c>
      <c r="N133" s="3">
        <v>132</v>
      </c>
    </row>
    <row r="134" spans="1:14" x14ac:dyDescent="0.25">
      <c r="A134" s="3">
        <v>133</v>
      </c>
      <c r="B134" s="4">
        <v>44464</v>
      </c>
      <c r="C134" s="5">
        <v>0.71141203703703704</v>
      </c>
      <c r="D134" s="4">
        <v>44464</v>
      </c>
      <c r="E134" s="5">
        <v>0.75629629629629624</v>
      </c>
      <c r="F134" s="3">
        <v>12</v>
      </c>
      <c r="G134" s="3">
        <v>6</v>
      </c>
      <c r="H134">
        <f t="shared" si="10"/>
        <v>0</v>
      </c>
      <c r="I134" s="2">
        <f t="shared" si="11"/>
        <v>4.4884259259259207E-2</v>
      </c>
      <c r="J134" s="2"/>
      <c r="K134" s="17">
        <f t="shared" si="12"/>
        <v>44464.711412037039</v>
      </c>
      <c r="L134" s="17">
        <f t="shared" si="13"/>
        <v>44464.756296296298</v>
      </c>
      <c r="M134">
        <f t="shared" si="14"/>
        <v>4.4884259259561077E-2</v>
      </c>
      <c r="N134" s="3">
        <v>133</v>
      </c>
    </row>
    <row r="135" spans="1:14" x14ac:dyDescent="0.25">
      <c r="A135" s="3">
        <v>134</v>
      </c>
      <c r="B135" s="4">
        <v>44465</v>
      </c>
      <c r="C135" s="5">
        <v>0.26834490740740741</v>
      </c>
      <c r="D135" s="4">
        <v>44465</v>
      </c>
      <c r="E135" s="5">
        <v>0.33027777777777778</v>
      </c>
      <c r="F135" s="3">
        <v>13</v>
      </c>
      <c r="G135" s="3">
        <v>24</v>
      </c>
      <c r="H135">
        <f t="shared" si="10"/>
        <v>0</v>
      </c>
      <c r="I135" s="2">
        <f t="shared" si="11"/>
        <v>6.1932870370370374E-2</v>
      </c>
      <c r="J135" s="2"/>
      <c r="K135" s="17">
        <f t="shared" si="12"/>
        <v>44465.26834490741</v>
      </c>
      <c r="L135" s="17">
        <f t="shared" si="13"/>
        <v>44465.330277777779</v>
      </c>
      <c r="M135">
        <f t="shared" si="14"/>
        <v>6.193287036876427E-2</v>
      </c>
      <c r="N135" s="3">
        <v>134</v>
      </c>
    </row>
    <row r="136" spans="1:14" x14ac:dyDescent="0.25">
      <c r="A136" s="3">
        <v>135</v>
      </c>
      <c r="B136" s="4">
        <v>44465</v>
      </c>
      <c r="C136" s="5">
        <v>0.38269675925925922</v>
      </c>
      <c r="D136" s="4">
        <v>44465</v>
      </c>
      <c r="E136" s="5">
        <v>0.42315972222222226</v>
      </c>
      <c r="F136" s="3">
        <v>9</v>
      </c>
      <c r="G136" s="3">
        <v>2</v>
      </c>
      <c r="H136">
        <f t="shared" si="10"/>
        <v>0</v>
      </c>
      <c r="I136" s="2">
        <f t="shared" si="11"/>
        <v>4.0462962962963034E-2</v>
      </c>
      <c r="J136" s="2"/>
      <c r="K136" s="17">
        <f t="shared" si="12"/>
        <v>44465.382696759261</v>
      </c>
      <c r="L136" s="17">
        <f t="shared" si="13"/>
        <v>44465.423159722224</v>
      </c>
      <c r="M136">
        <f t="shared" si="14"/>
        <v>4.0462962962919846E-2</v>
      </c>
      <c r="N136" s="3">
        <v>135</v>
      </c>
    </row>
    <row r="137" spans="1:14" x14ac:dyDescent="0.25">
      <c r="A137" s="3">
        <v>136</v>
      </c>
      <c r="B137" s="4">
        <v>44465</v>
      </c>
      <c r="C137" s="5">
        <v>0.45490740740740737</v>
      </c>
      <c r="D137" s="4">
        <v>44465</v>
      </c>
      <c r="E137" s="5">
        <v>0.49594907407407413</v>
      </c>
      <c r="F137" s="3">
        <v>11</v>
      </c>
      <c r="G137" s="3">
        <v>6</v>
      </c>
      <c r="H137">
        <f t="shared" si="10"/>
        <v>0</v>
      </c>
      <c r="I137" s="2">
        <f t="shared" si="11"/>
        <v>4.1041666666666754E-2</v>
      </c>
      <c r="J137" s="2"/>
      <c r="K137" s="17">
        <f t="shared" si="12"/>
        <v>44465.454907407409</v>
      </c>
      <c r="L137" s="17">
        <f t="shared" si="13"/>
        <v>44465.495949074073</v>
      </c>
      <c r="M137">
        <f t="shared" si="14"/>
        <v>4.1041666663659271E-2</v>
      </c>
      <c r="N137" s="3">
        <v>136</v>
      </c>
    </row>
    <row r="138" spans="1:14" x14ac:dyDescent="0.25">
      <c r="A138" s="3">
        <v>137</v>
      </c>
      <c r="B138" s="4">
        <v>44465</v>
      </c>
      <c r="C138" s="5">
        <v>0.54450231481481481</v>
      </c>
      <c r="D138" s="4">
        <v>44465</v>
      </c>
      <c r="E138" s="5">
        <v>0.58751157407407406</v>
      </c>
      <c r="F138" s="3">
        <v>11</v>
      </c>
      <c r="G138" s="3">
        <v>9</v>
      </c>
      <c r="H138">
        <f t="shared" si="10"/>
        <v>0</v>
      </c>
      <c r="I138" s="2">
        <f t="shared" si="11"/>
        <v>4.3009259259259247E-2</v>
      </c>
      <c r="J138" s="2"/>
      <c r="K138" s="17">
        <f t="shared" si="12"/>
        <v>44465.544502314813</v>
      </c>
      <c r="L138" s="17">
        <f t="shared" si="13"/>
        <v>44465.587511574071</v>
      </c>
      <c r="M138">
        <f t="shared" si="14"/>
        <v>4.3009259257814847E-2</v>
      </c>
      <c r="N138" s="3">
        <v>137</v>
      </c>
    </row>
    <row r="139" spans="1:14" x14ac:dyDescent="0.25">
      <c r="A139" s="3">
        <v>138</v>
      </c>
      <c r="B139" s="4">
        <v>44465</v>
      </c>
      <c r="C139" s="5">
        <v>0.67274305555555547</v>
      </c>
      <c r="D139" s="4">
        <v>44465</v>
      </c>
      <c r="E139" s="5">
        <v>0.74657407407407417</v>
      </c>
      <c r="F139" s="3">
        <v>13</v>
      </c>
      <c r="G139" s="3">
        <v>24</v>
      </c>
      <c r="H139">
        <f t="shared" si="10"/>
        <v>0</v>
      </c>
      <c r="I139" s="2">
        <f t="shared" si="11"/>
        <v>7.3831018518518698E-2</v>
      </c>
      <c r="J139" s="2"/>
      <c r="K139" s="17">
        <f t="shared" si="12"/>
        <v>44465.672743055555</v>
      </c>
      <c r="L139" s="17">
        <f t="shared" si="13"/>
        <v>44465.746574074074</v>
      </c>
      <c r="M139">
        <f t="shared" si="14"/>
        <v>7.3831018518831115E-2</v>
      </c>
      <c r="N139" s="3">
        <v>138</v>
      </c>
    </row>
    <row r="140" spans="1:14" x14ac:dyDescent="0.25">
      <c r="A140" s="3">
        <v>139</v>
      </c>
      <c r="B140" s="4">
        <v>44465</v>
      </c>
      <c r="C140" s="5">
        <v>0.79449074074074078</v>
      </c>
      <c r="D140" s="4">
        <v>44465</v>
      </c>
      <c r="E140" s="5">
        <v>0.85421296296296301</v>
      </c>
      <c r="F140" s="3">
        <v>15</v>
      </c>
      <c r="G140" s="3">
        <v>6</v>
      </c>
      <c r="H140">
        <f t="shared" si="10"/>
        <v>0</v>
      </c>
      <c r="I140" s="2">
        <f t="shared" si="11"/>
        <v>5.9722222222222232E-2</v>
      </c>
      <c r="J140" s="2"/>
      <c r="K140" s="17">
        <f t="shared" si="12"/>
        <v>44465.794490740744</v>
      </c>
      <c r="L140" s="17">
        <f t="shared" si="13"/>
        <v>44465.854212962964</v>
      </c>
      <c r="M140">
        <f t="shared" si="14"/>
        <v>5.9722222220443655E-2</v>
      </c>
      <c r="N140" s="3">
        <v>139</v>
      </c>
    </row>
    <row r="141" spans="1:14" x14ac:dyDescent="0.25">
      <c r="A141" s="3">
        <v>140</v>
      </c>
      <c r="B141" s="4">
        <v>44466</v>
      </c>
      <c r="C141" s="5">
        <v>0.25283564814814813</v>
      </c>
      <c r="D141" s="4">
        <v>44466</v>
      </c>
      <c r="E141" s="5">
        <v>0.33119212962962963</v>
      </c>
      <c r="F141" s="3">
        <v>15</v>
      </c>
      <c r="G141" s="3">
        <v>9</v>
      </c>
      <c r="H141">
        <f t="shared" si="10"/>
        <v>0</v>
      </c>
      <c r="I141" s="2">
        <f t="shared" si="11"/>
        <v>7.8356481481481499E-2</v>
      </c>
      <c r="J141" s="2"/>
      <c r="K141" s="17">
        <f t="shared" si="12"/>
        <v>44466.252835648149</v>
      </c>
      <c r="L141" s="17">
        <f t="shared" si="13"/>
        <v>44466.331192129626</v>
      </c>
      <c r="M141">
        <f t="shared" si="14"/>
        <v>7.8356481477385387E-2</v>
      </c>
      <c r="N141" s="3">
        <v>140</v>
      </c>
    </row>
    <row r="142" spans="1:14" x14ac:dyDescent="0.25">
      <c r="A142" s="3">
        <v>141</v>
      </c>
      <c r="B142" s="4">
        <v>44466</v>
      </c>
      <c r="C142" s="5">
        <v>0.38195601851851851</v>
      </c>
      <c r="D142" s="4">
        <v>44466</v>
      </c>
      <c r="E142" s="5">
        <v>0.42439814814814819</v>
      </c>
      <c r="F142" s="3">
        <v>10</v>
      </c>
      <c r="G142" s="3">
        <v>19</v>
      </c>
      <c r="H142">
        <f t="shared" si="10"/>
        <v>0</v>
      </c>
      <c r="I142" s="2">
        <f t="shared" si="11"/>
        <v>4.2442129629629677E-2</v>
      </c>
      <c r="J142" s="2"/>
      <c r="K142" s="17">
        <f t="shared" si="12"/>
        <v>44466.381956018522</v>
      </c>
      <c r="L142" s="17">
        <f t="shared" si="13"/>
        <v>44466.424398148149</v>
      </c>
      <c r="M142">
        <f t="shared" si="14"/>
        <v>4.2442129626579117E-2</v>
      </c>
      <c r="N142" s="3">
        <v>141</v>
      </c>
    </row>
    <row r="143" spans="1:14" x14ac:dyDescent="0.25">
      <c r="A143" s="3">
        <v>142</v>
      </c>
      <c r="B143" s="4">
        <v>44466</v>
      </c>
      <c r="C143" s="5">
        <v>0.54520833333333341</v>
      </c>
      <c r="D143" s="4">
        <v>44466</v>
      </c>
      <c r="E143" s="5">
        <v>0.62854166666666667</v>
      </c>
      <c r="F143" s="3">
        <v>1</v>
      </c>
      <c r="G143" s="3">
        <v>0</v>
      </c>
      <c r="H143">
        <f t="shared" si="10"/>
        <v>0</v>
      </c>
      <c r="I143" s="2">
        <f t="shared" si="11"/>
        <v>8.3333333333333259E-2</v>
      </c>
      <c r="J143" s="2"/>
      <c r="K143" s="17">
        <f t="shared" si="12"/>
        <v>44466.545208333337</v>
      </c>
      <c r="L143" s="17">
        <f t="shared" si="13"/>
        <v>44466.628541666665</v>
      </c>
      <c r="M143">
        <f t="shared" si="14"/>
        <v>8.3333333328482695E-2</v>
      </c>
      <c r="N143" s="3">
        <v>142</v>
      </c>
    </row>
    <row r="144" spans="1:14" x14ac:dyDescent="0.25">
      <c r="A144" s="3">
        <v>143</v>
      </c>
      <c r="B144" s="4">
        <v>44466</v>
      </c>
      <c r="C144" s="5">
        <v>0.71118055555555548</v>
      </c>
      <c r="D144" s="4">
        <v>44466</v>
      </c>
      <c r="E144" s="5">
        <v>0.79310185185185178</v>
      </c>
      <c r="F144" s="3">
        <v>3</v>
      </c>
      <c r="G144" s="3">
        <v>0</v>
      </c>
      <c r="H144">
        <f t="shared" si="10"/>
        <v>0</v>
      </c>
      <c r="I144" s="2">
        <f t="shared" si="11"/>
        <v>8.1921296296296298E-2</v>
      </c>
      <c r="J144" s="2"/>
      <c r="K144" s="17">
        <f t="shared" si="12"/>
        <v>44466.711180555554</v>
      </c>
      <c r="L144" s="17">
        <f t="shared" si="13"/>
        <v>44466.79310185185</v>
      </c>
      <c r="M144">
        <f t="shared" si="14"/>
        <v>8.1921296296059154E-2</v>
      </c>
      <c r="N144" s="3">
        <v>143</v>
      </c>
    </row>
    <row r="145" spans="1:14" x14ac:dyDescent="0.25">
      <c r="A145" s="3">
        <v>144</v>
      </c>
      <c r="B145" s="4">
        <v>44467</v>
      </c>
      <c r="C145" s="5">
        <v>0.41951388888888891</v>
      </c>
      <c r="D145" s="4">
        <v>44467</v>
      </c>
      <c r="E145" s="5">
        <v>0.4959027777777778</v>
      </c>
      <c r="F145" s="3">
        <v>9</v>
      </c>
      <c r="G145" s="3">
        <v>14</v>
      </c>
      <c r="H145">
        <f t="shared" si="10"/>
        <v>0</v>
      </c>
      <c r="I145" s="2">
        <f t="shared" si="11"/>
        <v>7.6388888888888895E-2</v>
      </c>
      <c r="J145" s="2"/>
      <c r="K145" s="17">
        <f t="shared" si="12"/>
        <v>44467.41951388889</v>
      </c>
      <c r="L145" s="17">
        <f t="shared" si="13"/>
        <v>44467.49590277778</v>
      </c>
      <c r="M145">
        <f t="shared" si="14"/>
        <v>7.6388888890505768E-2</v>
      </c>
      <c r="N145" s="3">
        <v>144</v>
      </c>
    </row>
    <row r="146" spans="1:14" x14ac:dyDescent="0.25">
      <c r="A146" s="3">
        <v>145</v>
      </c>
      <c r="B146" s="4">
        <v>44467</v>
      </c>
      <c r="C146" s="5">
        <v>0.54101851851851845</v>
      </c>
      <c r="D146" s="4">
        <v>44467</v>
      </c>
      <c r="E146" s="5">
        <v>0.62842592592592594</v>
      </c>
      <c r="F146" s="3">
        <v>11</v>
      </c>
      <c r="G146" s="3">
        <v>13</v>
      </c>
      <c r="H146">
        <f t="shared" si="10"/>
        <v>0</v>
      </c>
      <c r="I146" s="2">
        <f t="shared" si="11"/>
        <v>8.7407407407407489E-2</v>
      </c>
      <c r="J146" s="2"/>
      <c r="K146" s="17">
        <f t="shared" si="12"/>
        <v>44467.541018518517</v>
      </c>
      <c r="L146" s="17">
        <f t="shared" si="13"/>
        <v>44467.628425925926</v>
      </c>
      <c r="M146">
        <f t="shared" si="14"/>
        <v>8.7407407409045845E-2</v>
      </c>
      <c r="N146" s="3">
        <v>145</v>
      </c>
    </row>
    <row r="147" spans="1:14" x14ac:dyDescent="0.25">
      <c r="A147" s="3">
        <v>146</v>
      </c>
      <c r="B147" s="4">
        <v>44467</v>
      </c>
      <c r="C147" s="5">
        <v>0.7125462962962964</v>
      </c>
      <c r="D147" s="4">
        <v>44467</v>
      </c>
      <c r="E147" s="5">
        <v>0.75473379629629633</v>
      </c>
      <c r="F147" s="3">
        <v>12</v>
      </c>
      <c r="G147" s="3">
        <v>9</v>
      </c>
      <c r="H147">
        <f t="shared" si="10"/>
        <v>0</v>
      </c>
      <c r="I147" s="2">
        <f t="shared" si="11"/>
        <v>4.2187499999999933E-2</v>
      </c>
      <c r="J147" s="2"/>
      <c r="K147" s="17">
        <f t="shared" si="12"/>
        <v>44467.712546296294</v>
      </c>
      <c r="L147" s="17">
        <f t="shared" si="13"/>
        <v>44467.754733796297</v>
      </c>
      <c r="M147">
        <f t="shared" si="14"/>
        <v>4.2187500002910383E-2</v>
      </c>
      <c r="N147" s="3">
        <v>146</v>
      </c>
    </row>
    <row r="148" spans="1:14" x14ac:dyDescent="0.25">
      <c r="A148" s="3">
        <v>147</v>
      </c>
      <c r="B148" s="4">
        <v>44467</v>
      </c>
      <c r="C148" s="5">
        <v>0.79166666666666663</v>
      </c>
      <c r="D148" s="4">
        <v>44467</v>
      </c>
      <c r="E148" s="5">
        <v>0.87570601851851848</v>
      </c>
      <c r="F148" s="3">
        <v>14</v>
      </c>
      <c r="G148" s="3">
        <v>9</v>
      </c>
      <c r="H148">
        <f t="shared" si="10"/>
        <v>0</v>
      </c>
      <c r="I148" s="2">
        <f t="shared" si="11"/>
        <v>8.4039351851851851E-2</v>
      </c>
      <c r="J148" s="2"/>
      <c r="K148" s="17">
        <f t="shared" si="12"/>
        <v>44467.791666666664</v>
      </c>
      <c r="L148" s="17">
        <f t="shared" si="13"/>
        <v>44467.875706018516</v>
      </c>
      <c r="M148">
        <f t="shared" si="14"/>
        <v>8.4039351851970423E-2</v>
      </c>
      <c r="N148" s="3">
        <v>147</v>
      </c>
    </row>
    <row r="149" spans="1:14" x14ac:dyDescent="0.25">
      <c r="A149" s="3">
        <v>148</v>
      </c>
      <c r="B149" s="4">
        <v>44468</v>
      </c>
      <c r="C149" s="5">
        <v>0.29934027777777777</v>
      </c>
      <c r="D149" s="4">
        <v>44468</v>
      </c>
      <c r="E149" s="5">
        <v>0.37398148148148147</v>
      </c>
      <c r="F149" s="3">
        <v>12</v>
      </c>
      <c r="G149" s="3">
        <v>16</v>
      </c>
      <c r="H149">
        <f t="shared" si="10"/>
        <v>0</v>
      </c>
      <c r="I149" s="2">
        <f t="shared" si="11"/>
        <v>7.4641203703703696E-2</v>
      </c>
      <c r="J149" s="2"/>
      <c r="K149" s="17">
        <f t="shared" si="12"/>
        <v>44468.299340277779</v>
      </c>
      <c r="L149" s="17">
        <f t="shared" si="13"/>
        <v>44468.373981481483</v>
      </c>
      <c r="M149">
        <f t="shared" si="14"/>
        <v>7.4641203704231884E-2</v>
      </c>
      <c r="N149" s="3">
        <v>148</v>
      </c>
    </row>
    <row r="150" spans="1:14" x14ac:dyDescent="0.25">
      <c r="A150" s="3">
        <v>149</v>
      </c>
      <c r="B150" s="4">
        <v>44468</v>
      </c>
      <c r="C150" s="5">
        <v>0.41740740740740739</v>
      </c>
      <c r="D150" s="4">
        <v>44468</v>
      </c>
      <c r="E150" s="5">
        <v>0.50071759259259252</v>
      </c>
      <c r="F150" s="3">
        <v>9</v>
      </c>
      <c r="G150" s="3">
        <v>21</v>
      </c>
      <c r="H150">
        <f t="shared" si="10"/>
        <v>0</v>
      </c>
      <c r="I150" s="2">
        <f t="shared" si="11"/>
        <v>8.3310185185185126E-2</v>
      </c>
      <c r="J150" s="2"/>
      <c r="K150" s="17">
        <f t="shared" si="12"/>
        <v>44468.417407407411</v>
      </c>
      <c r="L150" s="17">
        <f t="shared" si="13"/>
        <v>44468.500717592593</v>
      </c>
      <c r="M150">
        <f t="shared" si="14"/>
        <v>8.3310185182199348E-2</v>
      </c>
      <c r="N150" s="3">
        <v>149</v>
      </c>
    </row>
    <row r="151" spans="1:14" x14ac:dyDescent="0.25">
      <c r="A151" s="3">
        <v>150</v>
      </c>
      <c r="B151" s="4">
        <v>44468</v>
      </c>
      <c r="C151" s="5">
        <v>0.55636574074074074</v>
      </c>
      <c r="D151" s="4">
        <v>44468</v>
      </c>
      <c r="E151" s="5">
        <v>0.61332175925925925</v>
      </c>
      <c r="F151" s="3">
        <v>15</v>
      </c>
      <c r="G151" s="3">
        <v>9</v>
      </c>
      <c r="H151">
        <f t="shared" si="10"/>
        <v>0</v>
      </c>
      <c r="I151" s="2">
        <f t="shared" si="11"/>
        <v>5.6956018518518503E-2</v>
      </c>
      <c r="J151" s="2"/>
      <c r="K151" s="17">
        <f t="shared" si="12"/>
        <v>44468.55636574074</v>
      </c>
      <c r="L151" s="17">
        <f t="shared" si="13"/>
        <v>44468.613321759258</v>
      </c>
      <c r="M151">
        <f t="shared" si="14"/>
        <v>5.6956018517666962E-2</v>
      </c>
      <c r="N151" s="3">
        <v>150</v>
      </c>
    </row>
    <row r="152" spans="1:14" x14ac:dyDescent="0.25">
      <c r="A152" s="3">
        <v>151</v>
      </c>
      <c r="B152" s="4">
        <v>44468</v>
      </c>
      <c r="C152" s="5">
        <v>0.67305555555555552</v>
      </c>
      <c r="D152" s="4">
        <v>44468</v>
      </c>
      <c r="E152" s="5">
        <v>0.73208333333333331</v>
      </c>
      <c r="F152" s="3">
        <v>14</v>
      </c>
      <c r="G152" s="3">
        <v>8</v>
      </c>
      <c r="H152">
        <f t="shared" si="10"/>
        <v>0</v>
      </c>
      <c r="I152" s="2">
        <f t="shared" si="11"/>
        <v>5.902777777777779E-2</v>
      </c>
      <c r="J152" s="2"/>
      <c r="K152" s="17">
        <f t="shared" si="12"/>
        <v>44468.673055555555</v>
      </c>
      <c r="L152" s="17">
        <f t="shared" si="13"/>
        <v>44468.732083333336</v>
      </c>
      <c r="M152">
        <f t="shared" si="14"/>
        <v>5.9027777781011537E-2</v>
      </c>
      <c r="N152" s="3">
        <v>151</v>
      </c>
    </row>
    <row r="153" spans="1:14" x14ac:dyDescent="0.25">
      <c r="A153" s="3">
        <v>152</v>
      </c>
      <c r="B153" s="4">
        <v>44468</v>
      </c>
      <c r="C153" s="5">
        <v>0.79931712962962964</v>
      </c>
      <c r="D153" s="4">
        <v>44468</v>
      </c>
      <c r="E153" s="5">
        <v>0.84817129629629628</v>
      </c>
      <c r="F153" s="3">
        <v>16</v>
      </c>
      <c r="G153" s="3">
        <v>21</v>
      </c>
      <c r="H153">
        <f t="shared" si="10"/>
        <v>0</v>
      </c>
      <c r="I153" s="2">
        <f t="shared" si="11"/>
        <v>4.8854166666666643E-2</v>
      </c>
      <c r="J153" s="2"/>
      <c r="K153" s="17">
        <f t="shared" si="12"/>
        <v>44468.799317129633</v>
      </c>
      <c r="L153" s="17">
        <f t="shared" si="13"/>
        <v>44468.848171296297</v>
      </c>
      <c r="M153">
        <f t="shared" si="14"/>
        <v>4.8854166663659271E-2</v>
      </c>
      <c r="N153" s="3">
        <v>152</v>
      </c>
    </row>
    <row r="154" spans="1:14" s="15" customFormat="1" x14ac:dyDescent="0.25">
      <c r="A154" s="12">
        <v>153</v>
      </c>
      <c r="B154" s="13">
        <v>44468</v>
      </c>
      <c r="C154" s="14">
        <v>0.9611574074074074</v>
      </c>
      <c r="D154" s="13">
        <v>44469</v>
      </c>
      <c r="E154" s="14">
        <v>3.9629629629629633E-2</v>
      </c>
      <c r="F154" s="12">
        <v>14</v>
      </c>
      <c r="G154" s="12">
        <v>9</v>
      </c>
      <c r="H154" s="15">
        <f t="shared" si="10"/>
        <v>1</v>
      </c>
      <c r="I154" s="16">
        <f t="shared" si="11"/>
        <v>1.0007870370370371</v>
      </c>
      <c r="J154" s="16"/>
      <c r="K154" s="17">
        <f t="shared" si="12"/>
        <v>44468.961157407408</v>
      </c>
      <c r="L154" s="17">
        <f t="shared" si="13"/>
        <v>44469.039629629631</v>
      </c>
      <c r="M154">
        <f t="shared" si="14"/>
        <v>7.8472222223354038E-2</v>
      </c>
      <c r="N154" s="12">
        <v>153</v>
      </c>
    </row>
    <row r="155" spans="1:14" x14ac:dyDescent="0.25">
      <c r="A155" s="3">
        <v>154</v>
      </c>
      <c r="B155" s="4">
        <v>44469</v>
      </c>
      <c r="C155" s="5">
        <v>0.3125</v>
      </c>
      <c r="D155" s="4">
        <v>44469</v>
      </c>
      <c r="E155" s="5">
        <v>0.33385416666666662</v>
      </c>
      <c r="F155" s="3">
        <v>17</v>
      </c>
      <c r="G155" s="3">
        <v>3</v>
      </c>
      <c r="H155">
        <f t="shared" si="10"/>
        <v>0</v>
      </c>
      <c r="I155" s="2">
        <f t="shared" si="11"/>
        <v>2.1354166666666619E-2</v>
      </c>
      <c r="J155" s="2"/>
      <c r="K155" s="17">
        <f t="shared" si="12"/>
        <v>44469.3125</v>
      </c>
      <c r="L155" s="17">
        <f t="shared" si="13"/>
        <v>44469.333854166667</v>
      </c>
      <c r="M155">
        <f t="shared" si="14"/>
        <v>2.1354166667151731E-2</v>
      </c>
      <c r="N155" s="3">
        <v>154</v>
      </c>
    </row>
    <row r="156" spans="1:14" x14ac:dyDescent="0.25">
      <c r="A156" s="3">
        <v>155</v>
      </c>
      <c r="B156" s="4">
        <v>44469</v>
      </c>
      <c r="C156" s="5">
        <v>0.44229166666666669</v>
      </c>
      <c r="D156" s="4">
        <v>44469</v>
      </c>
      <c r="E156" s="5">
        <v>0.50074074074074071</v>
      </c>
      <c r="F156" s="3">
        <v>0</v>
      </c>
      <c r="G156" s="3">
        <v>9</v>
      </c>
      <c r="H156">
        <f t="shared" si="10"/>
        <v>0</v>
      </c>
      <c r="I156" s="2">
        <f t="shared" si="11"/>
        <v>5.8449074074074014E-2</v>
      </c>
      <c r="J156" s="2"/>
      <c r="K156" s="17">
        <f t="shared" si="12"/>
        <v>44469.442291666666</v>
      </c>
      <c r="L156" s="17">
        <f t="shared" si="13"/>
        <v>44469.500740740739</v>
      </c>
      <c r="M156">
        <f t="shared" si="14"/>
        <v>5.8449074072996154E-2</v>
      </c>
      <c r="N156" s="3">
        <v>155</v>
      </c>
    </row>
    <row r="157" spans="1:14" x14ac:dyDescent="0.25">
      <c r="A157" s="3">
        <v>156</v>
      </c>
      <c r="B157" s="4">
        <v>44469</v>
      </c>
      <c r="C157" s="5">
        <v>0.59045138888888882</v>
      </c>
      <c r="D157" s="4">
        <v>44469</v>
      </c>
      <c r="E157" s="5">
        <v>0.63065972222222222</v>
      </c>
      <c r="F157" s="3">
        <v>14</v>
      </c>
      <c r="G157" s="3">
        <v>8</v>
      </c>
      <c r="H157">
        <f t="shared" si="10"/>
        <v>0</v>
      </c>
      <c r="I157" s="2">
        <f t="shared" si="11"/>
        <v>4.0208333333333401E-2</v>
      </c>
      <c r="J157" s="2"/>
      <c r="K157" s="17">
        <f t="shared" si="12"/>
        <v>44469.590451388889</v>
      </c>
      <c r="L157" s="17">
        <f t="shared" si="13"/>
        <v>44469.630659722221</v>
      </c>
      <c r="M157">
        <f t="shared" si="14"/>
        <v>4.0208333331975155E-2</v>
      </c>
      <c r="N157" s="3">
        <v>156</v>
      </c>
    </row>
    <row r="158" spans="1:14" x14ac:dyDescent="0.25">
      <c r="A158" s="3">
        <v>157</v>
      </c>
      <c r="B158" s="4">
        <v>44469</v>
      </c>
      <c r="C158" s="5">
        <v>0.7142708333333333</v>
      </c>
      <c r="D158" s="4">
        <v>44469</v>
      </c>
      <c r="E158" s="5">
        <v>0.789525462962963</v>
      </c>
      <c r="F158" s="3">
        <v>6</v>
      </c>
      <c r="G158" s="3">
        <v>39</v>
      </c>
      <c r="H158">
        <f t="shared" si="10"/>
        <v>0</v>
      </c>
      <c r="I158" s="2">
        <f t="shared" si="11"/>
        <v>7.5254629629629699E-2</v>
      </c>
      <c r="J158" s="2"/>
      <c r="K158" s="17">
        <f t="shared" si="12"/>
        <v>44469.714270833334</v>
      </c>
      <c r="L158" s="17">
        <f t="shared" si="13"/>
        <v>44469.789525462962</v>
      </c>
      <c r="M158">
        <f t="shared" si="14"/>
        <v>7.5254629628034309E-2</v>
      </c>
      <c r="N158" s="3">
        <v>157</v>
      </c>
    </row>
    <row r="159" spans="1:14" x14ac:dyDescent="0.25">
      <c r="I159" s="2">
        <f>MIN(I2:I158)</f>
        <v>1.9895833333333446E-2</v>
      </c>
      <c r="K159" s="17"/>
      <c r="L159" t="s">
        <v>12</v>
      </c>
      <c r="M159">
        <f>MAX(M2:M158)</f>
        <v>0.18031250000058208</v>
      </c>
    </row>
  </sheetData>
  <conditionalFormatting sqref="H1:H1048576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workbookViewId="0">
      <selection activeCell="A157" sqref="A157:XFD157"/>
    </sheetView>
  </sheetViews>
  <sheetFormatPr defaultRowHeight="15" x14ac:dyDescent="0.25"/>
  <cols>
    <col min="1" max="1" width="4" bestFit="1" customWidth="1"/>
    <col min="2" max="2" width="12" bestFit="1" customWidth="1"/>
    <col min="3" max="3" width="15.140625" bestFit="1" customWidth="1"/>
    <col min="4" max="4" width="13.28515625" bestFit="1" customWidth="1"/>
    <col min="5" max="5" width="16.28515625" bestFit="1" customWidth="1"/>
    <col min="6" max="6" width="16.140625" bestFit="1" customWidth="1"/>
    <col min="7" max="7" width="16.85546875" bestFit="1" customWidth="1"/>
  </cols>
  <sheetData>
    <row r="1" spans="1:9" x14ac:dyDescent="0.25">
      <c r="A1" s="3" t="s">
        <v>0</v>
      </c>
      <c r="B1" s="3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>
        <v>0</v>
      </c>
      <c r="I1">
        <f>COUNTIF(H2:H158,"&gt;40")</f>
        <v>3</v>
      </c>
    </row>
    <row r="2" spans="1:9" x14ac:dyDescent="0.25">
      <c r="A2" s="3">
        <v>1</v>
      </c>
      <c r="B2" s="4">
        <v>44440</v>
      </c>
      <c r="C2" s="5">
        <v>0.33333333333333331</v>
      </c>
      <c r="D2" s="4">
        <v>44440</v>
      </c>
      <c r="E2" s="5">
        <v>0.38513888888888892</v>
      </c>
      <c r="F2" s="3">
        <v>12</v>
      </c>
      <c r="G2" s="3">
        <v>0</v>
      </c>
      <c r="H2">
        <f>H1+F2</f>
        <v>12</v>
      </c>
    </row>
    <row r="3" spans="1:9" x14ac:dyDescent="0.25">
      <c r="A3" s="3">
        <v>2</v>
      </c>
      <c r="B3" s="4">
        <v>44440</v>
      </c>
      <c r="C3" s="5">
        <v>0.42430555555555555</v>
      </c>
      <c r="D3" s="4">
        <v>44440</v>
      </c>
      <c r="E3" s="5">
        <v>0.55934027777777773</v>
      </c>
      <c r="F3" s="3">
        <v>11</v>
      </c>
      <c r="G3" s="3">
        <v>16</v>
      </c>
      <c r="H3">
        <f>H2+F3-G2</f>
        <v>23</v>
      </c>
    </row>
    <row r="4" spans="1:9" x14ac:dyDescent="0.25">
      <c r="A4" s="3">
        <v>3</v>
      </c>
      <c r="B4" s="4">
        <v>44440</v>
      </c>
      <c r="C4" s="5">
        <v>0.64613425925925927</v>
      </c>
      <c r="D4" s="4">
        <v>44440</v>
      </c>
      <c r="E4" s="5">
        <v>0.71621527777777771</v>
      </c>
      <c r="F4" s="3">
        <v>9</v>
      </c>
      <c r="G4" s="3">
        <v>0</v>
      </c>
      <c r="H4">
        <f t="shared" ref="H4:H67" si="0">H3+F4-G3</f>
        <v>16</v>
      </c>
    </row>
    <row r="5" spans="1:9" x14ac:dyDescent="0.25">
      <c r="A5" s="3">
        <v>4</v>
      </c>
      <c r="B5" s="4">
        <v>44440</v>
      </c>
      <c r="C5" s="5">
        <v>0.76347222222222222</v>
      </c>
      <c r="D5" s="4">
        <v>44440</v>
      </c>
      <c r="E5" s="5">
        <v>0.91402777777777777</v>
      </c>
      <c r="F5" s="3">
        <v>14</v>
      </c>
      <c r="G5" s="3">
        <v>11</v>
      </c>
      <c r="H5">
        <f t="shared" si="0"/>
        <v>30</v>
      </c>
    </row>
    <row r="6" spans="1:9" x14ac:dyDescent="0.25">
      <c r="A6" s="3">
        <v>5</v>
      </c>
      <c r="B6" s="4">
        <v>44441</v>
      </c>
      <c r="C6" s="5">
        <v>0.17721064814814813</v>
      </c>
      <c r="D6" s="4">
        <v>44441</v>
      </c>
      <c r="E6" s="5">
        <v>0.27315972222222223</v>
      </c>
      <c r="F6" s="3">
        <v>21</v>
      </c>
      <c r="G6" s="3">
        <v>15</v>
      </c>
      <c r="H6">
        <f t="shared" si="0"/>
        <v>40</v>
      </c>
    </row>
    <row r="7" spans="1:9" x14ac:dyDescent="0.25">
      <c r="A7" s="3">
        <v>6</v>
      </c>
      <c r="B7" s="4">
        <v>44441</v>
      </c>
      <c r="C7" s="5">
        <v>0.34736111111111106</v>
      </c>
      <c r="D7" s="4">
        <v>44441</v>
      </c>
      <c r="E7" s="5">
        <v>0.42460648148148145</v>
      </c>
      <c r="F7" s="3">
        <v>11</v>
      </c>
      <c r="G7" s="3">
        <v>24</v>
      </c>
      <c r="H7">
        <f t="shared" si="0"/>
        <v>36</v>
      </c>
    </row>
    <row r="8" spans="1:9" x14ac:dyDescent="0.25">
      <c r="A8" s="3">
        <v>7</v>
      </c>
      <c r="B8" s="4">
        <v>44441</v>
      </c>
      <c r="C8" s="5">
        <v>0.48079861111111111</v>
      </c>
      <c r="D8" s="4">
        <v>44441</v>
      </c>
      <c r="E8" s="5">
        <v>0.57214120370370369</v>
      </c>
      <c r="F8" s="3">
        <v>19</v>
      </c>
      <c r="G8" s="3">
        <v>10</v>
      </c>
      <c r="H8">
        <f t="shared" si="0"/>
        <v>31</v>
      </c>
    </row>
    <row r="9" spans="1:9" x14ac:dyDescent="0.25">
      <c r="A9" s="3">
        <v>8</v>
      </c>
      <c r="B9" s="4">
        <v>44441</v>
      </c>
      <c r="C9" s="5">
        <v>0.63290509259259264</v>
      </c>
      <c r="D9" s="4">
        <v>44441</v>
      </c>
      <c r="E9" s="5">
        <v>0.72944444444444445</v>
      </c>
      <c r="F9" s="3">
        <v>9</v>
      </c>
      <c r="G9" s="3">
        <v>11</v>
      </c>
      <c r="H9">
        <f t="shared" si="0"/>
        <v>30</v>
      </c>
    </row>
    <row r="10" spans="1:9" x14ac:dyDescent="0.25">
      <c r="A10" s="3">
        <v>9</v>
      </c>
      <c r="B10" s="4">
        <v>44441</v>
      </c>
      <c r="C10" s="5">
        <v>0.80592592592592593</v>
      </c>
      <c r="D10" s="4">
        <v>44441</v>
      </c>
      <c r="E10" s="5">
        <v>0.89690972222222232</v>
      </c>
      <c r="F10" s="3">
        <v>12</v>
      </c>
      <c r="G10" s="3">
        <v>15</v>
      </c>
      <c r="H10">
        <f t="shared" si="0"/>
        <v>31</v>
      </c>
    </row>
    <row r="11" spans="1:9" x14ac:dyDescent="0.25">
      <c r="A11" s="3">
        <v>10</v>
      </c>
      <c r="B11" s="4">
        <v>44442</v>
      </c>
      <c r="C11" s="5">
        <v>0.13548611111111111</v>
      </c>
      <c r="D11" s="4">
        <v>44442</v>
      </c>
      <c r="E11" s="5">
        <v>0.31579861111111113</v>
      </c>
      <c r="F11" s="3">
        <v>17</v>
      </c>
      <c r="G11" s="3">
        <v>22</v>
      </c>
      <c r="H11">
        <f t="shared" si="0"/>
        <v>33</v>
      </c>
    </row>
    <row r="12" spans="1:9" x14ac:dyDescent="0.25">
      <c r="A12" s="3">
        <v>11</v>
      </c>
      <c r="B12" s="4">
        <v>44442</v>
      </c>
      <c r="C12" s="5">
        <v>0.37784722222222222</v>
      </c>
      <c r="D12" s="4">
        <v>44442</v>
      </c>
      <c r="E12" s="5">
        <v>0.46140046296296294</v>
      </c>
      <c r="F12" s="3">
        <v>14</v>
      </c>
      <c r="G12" s="3">
        <v>10</v>
      </c>
      <c r="H12">
        <f t="shared" si="0"/>
        <v>25</v>
      </c>
    </row>
    <row r="13" spans="1:9" x14ac:dyDescent="0.25">
      <c r="A13" s="3">
        <v>12</v>
      </c>
      <c r="B13" s="4">
        <v>44442</v>
      </c>
      <c r="C13" s="5">
        <v>0.50086805555555558</v>
      </c>
      <c r="D13" s="4">
        <v>44442</v>
      </c>
      <c r="E13" s="5">
        <v>0.63633101851851859</v>
      </c>
      <c r="F13" s="3">
        <v>24</v>
      </c>
      <c r="G13" s="3">
        <v>19</v>
      </c>
      <c r="H13">
        <f t="shared" si="0"/>
        <v>39</v>
      </c>
    </row>
    <row r="14" spans="1:9" x14ac:dyDescent="0.25">
      <c r="A14" s="3">
        <v>13</v>
      </c>
      <c r="B14" s="4">
        <v>44442</v>
      </c>
      <c r="C14" s="5">
        <v>0.7049305555555555</v>
      </c>
      <c r="D14" s="4">
        <v>44442</v>
      </c>
      <c r="E14" s="5">
        <v>0.76827546296296301</v>
      </c>
      <c r="F14" s="3">
        <v>16</v>
      </c>
      <c r="G14" s="3">
        <v>11</v>
      </c>
      <c r="H14">
        <f t="shared" si="0"/>
        <v>36</v>
      </c>
    </row>
    <row r="15" spans="1:9" x14ac:dyDescent="0.25">
      <c r="A15" s="3">
        <v>14</v>
      </c>
      <c r="B15" s="4">
        <v>44442</v>
      </c>
      <c r="C15" s="5">
        <v>0.80994212962962964</v>
      </c>
      <c r="D15" s="4">
        <v>44442</v>
      </c>
      <c r="E15" s="5">
        <v>0.92829861111111101</v>
      </c>
      <c r="F15" s="3">
        <v>15</v>
      </c>
      <c r="G15" s="3">
        <v>9</v>
      </c>
      <c r="H15">
        <f t="shared" si="0"/>
        <v>40</v>
      </c>
    </row>
    <row r="16" spans="1:9" x14ac:dyDescent="0.25">
      <c r="A16" s="3">
        <v>15</v>
      </c>
      <c r="B16" s="4">
        <v>44443</v>
      </c>
      <c r="C16" s="5">
        <v>0.17093749999999999</v>
      </c>
      <c r="D16" s="4">
        <v>44443</v>
      </c>
      <c r="E16" s="5">
        <v>0.25318287037037041</v>
      </c>
      <c r="F16" s="3">
        <v>7</v>
      </c>
      <c r="G16" s="3">
        <v>16</v>
      </c>
      <c r="H16">
        <f t="shared" si="0"/>
        <v>38</v>
      </c>
    </row>
    <row r="17" spans="1:8" x14ac:dyDescent="0.25">
      <c r="A17" s="3">
        <v>16</v>
      </c>
      <c r="B17" s="4">
        <v>44443</v>
      </c>
      <c r="C17" s="5">
        <v>0.29620370370370369</v>
      </c>
      <c r="D17" s="4">
        <v>44443</v>
      </c>
      <c r="E17" s="5">
        <v>0.34704861111111113</v>
      </c>
      <c r="F17" s="3">
        <v>9</v>
      </c>
      <c r="G17" s="3">
        <v>11</v>
      </c>
      <c r="H17">
        <f t="shared" si="0"/>
        <v>31</v>
      </c>
    </row>
    <row r="18" spans="1:8" x14ac:dyDescent="0.25">
      <c r="A18" s="3">
        <v>17</v>
      </c>
      <c r="B18" s="4">
        <v>44443</v>
      </c>
      <c r="C18" s="5">
        <v>0.3578587962962963</v>
      </c>
      <c r="D18" s="4">
        <v>44443</v>
      </c>
      <c r="E18" s="5">
        <v>0.42055555555555557</v>
      </c>
      <c r="F18" s="3">
        <v>13</v>
      </c>
      <c r="G18" s="3">
        <v>18</v>
      </c>
      <c r="H18">
        <f t="shared" si="0"/>
        <v>33</v>
      </c>
    </row>
    <row r="19" spans="1:8" x14ac:dyDescent="0.25">
      <c r="A19" s="3">
        <v>18</v>
      </c>
      <c r="B19" s="4">
        <v>44443</v>
      </c>
      <c r="C19" s="5">
        <v>0.48564814814814811</v>
      </c>
      <c r="D19" s="4">
        <v>44443</v>
      </c>
      <c r="E19" s="5">
        <v>0.53831018518518514</v>
      </c>
      <c r="F19" s="3">
        <v>22</v>
      </c>
      <c r="G19" s="3">
        <v>5</v>
      </c>
      <c r="H19">
        <f t="shared" si="0"/>
        <v>37</v>
      </c>
    </row>
    <row r="20" spans="1:8" x14ac:dyDescent="0.25">
      <c r="A20" s="3">
        <v>19</v>
      </c>
      <c r="B20" s="4">
        <v>44443</v>
      </c>
      <c r="C20" s="5">
        <v>0.70219907407407411</v>
      </c>
      <c r="D20" s="4">
        <v>44443</v>
      </c>
      <c r="E20" s="5">
        <v>0.7736574074074074</v>
      </c>
      <c r="F20" s="3">
        <v>8</v>
      </c>
      <c r="G20" s="3">
        <v>23</v>
      </c>
      <c r="H20">
        <f t="shared" si="0"/>
        <v>40</v>
      </c>
    </row>
    <row r="21" spans="1:8" x14ac:dyDescent="0.25">
      <c r="A21" s="3">
        <v>20</v>
      </c>
      <c r="B21" s="4">
        <v>44443</v>
      </c>
      <c r="C21" s="5">
        <v>0.80978009259259265</v>
      </c>
      <c r="D21" s="4">
        <v>44443</v>
      </c>
      <c r="E21" s="5">
        <v>0.96615740740740741</v>
      </c>
      <c r="F21" s="3">
        <v>11</v>
      </c>
      <c r="G21" s="3">
        <v>14</v>
      </c>
      <c r="H21">
        <f t="shared" si="0"/>
        <v>28</v>
      </c>
    </row>
    <row r="22" spans="1:8" x14ac:dyDescent="0.25">
      <c r="A22" s="3">
        <v>21</v>
      </c>
      <c r="B22" s="4">
        <v>44444</v>
      </c>
      <c r="C22" s="5">
        <v>0.3027083333333333</v>
      </c>
      <c r="D22" s="4">
        <v>44444</v>
      </c>
      <c r="E22" s="5">
        <v>0.3762152777777778</v>
      </c>
      <c r="F22" s="3">
        <v>17</v>
      </c>
      <c r="G22" s="3">
        <v>23</v>
      </c>
      <c r="H22">
        <f t="shared" si="0"/>
        <v>31</v>
      </c>
    </row>
    <row r="23" spans="1:8" x14ac:dyDescent="0.25">
      <c r="A23" s="3">
        <v>22</v>
      </c>
      <c r="B23" s="4">
        <v>44444</v>
      </c>
      <c r="C23" s="5">
        <v>0.43002314814814818</v>
      </c>
      <c r="D23" s="4">
        <v>44444</v>
      </c>
      <c r="E23" s="5">
        <v>0.51140046296296293</v>
      </c>
      <c r="F23" s="3">
        <v>15</v>
      </c>
      <c r="G23" s="3">
        <v>11</v>
      </c>
      <c r="H23">
        <f t="shared" si="0"/>
        <v>23</v>
      </c>
    </row>
    <row r="24" spans="1:8" x14ac:dyDescent="0.25">
      <c r="A24" s="3">
        <v>23</v>
      </c>
      <c r="B24" s="4">
        <v>44444</v>
      </c>
      <c r="C24" s="5">
        <v>0.55909722222222225</v>
      </c>
      <c r="D24" s="4">
        <v>44444</v>
      </c>
      <c r="E24" s="5">
        <v>0.64327546296296301</v>
      </c>
      <c r="F24" s="3">
        <v>19</v>
      </c>
      <c r="G24" s="3">
        <v>21</v>
      </c>
      <c r="H24">
        <f t="shared" si="0"/>
        <v>31</v>
      </c>
    </row>
    <row r="25" spans="1:8" x14ac:dyDescent="0.25">
      <c r="A25" s="3">
        <v>24</v>
      </c>
      <c r="B25" s="4">
        <v>44444</v>
      </c>
      <c r="C25" s="5">
        <v>0.69188657407407417</v>
      </c>
      <c r="D25" s="4">
        <v>44444</v>
      </c>
      <c r="E25" s="5">
        <v>0.73365740740740737</v>
      </c>
      <c r="F25" s="3">
        <v>11</v>
      </c>
      <c r="G25" s="3">
        <v>9</v>
      </c>
      <c r="H25">
        <f t="shared" si="0"/>
        <v>21</v>
      </c>
    </row>
    <row r="26" spans="1:8" x14ac:dyDescent="0.25">
      <c r="A26" s="3">
        <v>25</v>
      </c>
      <c r="B26" s="4">
        <v>44444</v>
      </c>
      <c r="C26" s="5">
        <v>0.77118055555555554</v>
      </c>
      <c r="D26" s="4">
        <v>44444</v>
      </c>
      <c r="E26" s="5">
        <v>0.82657407407407402</v>
      </c>
      <c r="F26" s="3">
        <v>15</v>
      </c>
      <c r="G26" s="3">
        <v>11</v>
      </c>
      <c r="H26">
        <f t="shared" si="0"/>
        <v>27</v>
      </c>
    </row>
    <row r="27" spans="1:8" x14ac:dyDescent="0.25">
      <c r="A27" s="3">
        <v>26</v>
      </c>
      <c r="B27" s="4">
        <v>44444</v>
      </c>
      <c r="C27" s="5">
        <v>0.875</v>
      </c>
      <c r="D27" s="4">
        <v>44445</v>
      </c>
      <c r="E27" s="5">
        <v>1.3495370370370371E-2</v>
      </c>
      <c r="F27" s="3">
        <v>15</v>
      </c>
      <c r="G27" s="3">
        <v>17</v>
      </c>
      <c r="H27">
        <f t="shared" si="0"/>
        <v>31</v>
      </c>
    </row>
    <row r="28" spans="1:8" x14ac:dyDescent="0.25">
      <c r="A28" s="3">
        <v>27</v>
      </c>
      <c r="B28" s="4">
        <v>44445</v>
      </c>
      <c r="C28" s="5">
        <v>0.2171990740740741</v>
      </c>
      <c r="D28" s="4">
        <v>44445</v>
      </c>
      <c r="E28" s="5">
        <v>0.2976388888888889</v>
      </c>
      <c r="F28" s="3">
        <v>9</v>
      </c>
      <c r="G28" s="3">
        <v>6</v>
      </c>
      <c r="H28">
        <f t="shared" si="0"/>
        <v>23</v>
      </c>
    </row>
    <row r="29" spans="1:8" x14ac:dyDescent="0.25">
      <c r="A29" s="3">
        <v>28</v>
      </c>
      <c r="B29" s="4">
        <v>44445</v>
      </c>
      <c r="C29" s="5">
        <v>0.38305555555555554</v>
      </c>
      <c r="D29" s="4">
        <v>44445</v>
      </c>
      <c r="E29" s="5">
        <v>0.52521990740740743</v>
      </c>
      <c r="F29" s="3">
        <v>14</v>
      </c>
      <c r="G29" s="3">
        <v>22</v>
      </c>
      <c r="H29">
        <f t="shared" si="0"/>
        <v>31</v>
      </c>
    </row>
    <row r="30" spans="1:8" x14ac:dyDescent="0.25">
      <c r="A30" s="3">
        <v>29</v>
      </c>
      <c r="B30" s="4">
        <v>44445</v>
      </c>
      <c r="C30" s="5">
        <v>0.55920138888888882</v>
      </c>
      <c r="D30" s="4">
        <v>44445</v>
      </c>
      <c r="E30" s="5">
        <v>0.62586805555555558</v>
      </c>
      <c r="F30" s="3">
        <v>14</v>
      </c>
      <c r="G30" s="3">
        <v>3</v>
      </c>
      <c r="H30">
        <f t="shared" si="0"/>
        <v>23</v>
      </c>
    </row>
    <row r="31" spans="1:8" x14ac:dyDescent="0.25">
      <c r="A31" s="3">
        <v>30</v>
      </c>
      <c r="B31" s="4">
        <v>44445</v>
      </c>
      <c r="C31" s="5">
        <v>0.7160185185185185</v>
      </c>
      <c r="D31" s="4">
        <v>44445</v>
      </c>
      <c r="E31" s="5">
        <v>0.7631944444444444</v>
      </c>
      <c r="F31" s="3">
        <v>18</v>
      </c>
      <c r="G31" s="3">
        <v>14</v>
      </c>
      <c r="H31">
        <f t="shared" si="0"/>
        <v>38</v>
      </c>
    </row>
    <row r="32" spans="1:8" x14ac:dyDescent="0.25">
      <c r="A32" s="3">
        <v>31</v>
      </c>
      <c r="B32" s="4">
        <v>44445</v>
      </c>
      <c r="C32" s="5">
        <v>0.82097222222222221</v>
      </c>
      <c r="D32" s="4">
        <v>44445</v>
      </c>
      <c r="E32" s="5">
        <v>0.89042824074074067</v>
      </c>
      <c r="F32" s="3">
        <v>16</v>
      </c>
      <c r="G32" s="3">
        <v>21</v>
      </c>
      <c r="H32">
        <f t="shared" si="0"/>
        <v>40</v>
      </c>
    </row>
    <row r="33" spans="1:8" x14ac:dyDescent="0.25">
      <c r="A33" s="3">
        <v>32</v>
      </c>
      <c r="B33" s="4">
        <v>44446</v>
      </c>
      <c r="C33" s="5">
        <v>0.32383101851851853</v>
      </c>
      <c r="D33" s="4">
        <v>44446</v>
      </c>
      <c r="E33" s="5">
        <v>0.40016203703703707</v>
      </c>
      <c r="F33" s="3">
        <v>15</v>
      </c>
      <c r="G33" s="3">
        <v>14</v>
      </c>
      <c r="H33">
        <f t="shared" si="0"/>
        <v>34</v>
      </c>
    </row>
    <row r="34" spans="1:8" x14ac:dyDescent="0.25">
      <c r="A34" s="3">
        <v>33</v>
      </c>
      <c r="B34" s="4">
        <v>44446</v>
      </c>
      <c r="C34" s="5">
        <v>0.46467592592592594</v>
      </c>
      <c r="D34" s="4">
        <v>44446</v>
      </c>
      <c r="E34" s="5">
        <v>0.52171296296296299</v>
      </c>
      <c r="F34" s="3">
        <v>12</v>
      </c>
      <c r="G34" s="3">
        <v>23</v>
      </c>
      <c r="H34">
        <f t="shared" si="0"/>
        <v>32</v>
      </c>
    </row>
    <row r="35" spans="1:8" x14ac:dyDescent="0.25">
      <c r="A35" s="3">
        <v>34</v>
      </c>
      <c r="B35" s="4">
        <v>44446</v>
      </c>
      <c r="C35" s="5">
        <v>0.57347222222222227</v>
      </c>
      <c r="D35" s="4">
        <v>44446</v>
      </c>
      <c r="E35" s="5">
        <v>0.64879629629629632</v>
      </c>
      <c r="F35" s="3">
        <v>17</v>
      </c>
      <c r="G35" s="3">
        <v>6</v>
      </c>
      <c r="H35">
        <f t="shared" si="0"/>
        <v>26</v>
      </c>
    </row>
    <row r="36" spans="1:8" x14ac:dyDescent="0.25">
      <c r="A36" s="3">
        <v>35</v>
      </c>
      <c r="B36" s="4">
        <v>44446</v>
      </c>
      <c r="C36" s="5">
        <v>0.70577546296296301</v>
      </c>
      <c r="D36" s="4">
        <v>44446</v>
      </c>
      <c r="E36" s="5">
        <v>0.7917939814814815</v>
      </c>
      <c r="F36" s="3">
        <v>19</v>
      </c>
      <c r="G36" s="3">
        <v>16</v>
      </c>
      <c r="H36">
        <f t="shared" si="0"/>
        <v>39</v>
      </c>
    </row>
    <row r="37" spans="1:8" x14ac:dyDescent="0.25">
      <c r="A37" s="3">
        <v>36</v>
      </c>
      <c r="B37" s="4">
        <v>44446</v>
      </c>
      <c r="C37" s="5">
        <v>0.84167824074074071</v>
      </c>
      <c r="D37" s="4">
        <v>44446</v>
      </c>
      <c r="E37" s="5">
        <v>0.9406944444444445</v>
      </c>
      <c r="F37" s="3">
        <v>11</v>
      </c>
      <c r="G37" s="3">
        <v>14</v>
      </c>
      <c r="H37">
        <f t="shared" si="0"/>
        <v>34</v>
      </c>
    </row>
    <row r="38" spans="1:8" x14ac:dyDescent="0.25">
      <c r="A38" s="3">
        <v>37</v>
      </c>
      <c r="B38" s="4">
        <v>44447</v>
      </c>
      <c r="C38" s="5">
        <v>0.13560185185185183</v>
      </c>
      <c r="D38" s="4">
        <v>44447</v>
      </c>
      <c r="E38" s="5">
        <v>0.26116898148148149</v>
      </c>
      <c r="F38" s="3">
        <v>13</v>
      </c>
      <c r="G38" s="3">
        <v>22</v>
      </c>
      <c r="H38">
        <f t="shared" si="0"/>
        <v>33</v>
      </c>
    </row>
    <row r="39" spans="1:8" x14ac:dyDescent="0.25">
      <c r="A39" s="3">
        <v>38</v>
      </c>
      <c r="B39" s="4">
        <v>44447</v>
      </c>
      <c r="C39" s="5">
        <v>0.32587962962962963</v>
      </c>
      <c r="D39" s="4">
        <v>44447</v>
      </c>
      <c r="E39" s="5">
        <v>0.39796296296296302</v>
      </c>
      <c r="F39" s="3">
        <v>11</v>
      </c>
      <c r="G39" s="3">
        <v>4</v>
      </c>
      <c r="H39">
        <f t="shared" si="0"/>
        <v>22</v>
      </c>
    </row>
    <row r="40" spans="1:8" x14ac:dyDescent="0.25">
      <c r="A40" s="3">
        <v>39</v>
      </c>
      <c r="B40" s="4">
        <v>44447</v>
      </c>
      <c r="C40" s="5">
        <v>0.41761574074074076</v>
      </c>
      <c r="D40" s="4">
        <v>44447</v>
      </c>
      <c r="E40" s="5">
        <v>0.52447916666666672</v>
      </c>
      <c r="F40" s="3">
        <v>14</v>
      </c>
      <c r="G40" s="3">
        <v>21</v>
      </c>
      <c r="H40">
        <f t="shared" si="0"/>
        <v>32</v>
      </c>
    </row>
    <row r="41" spans="1:8" x14ac:dyDescent="0.25">
      <c r="A41" s="3">
        <v>40</v>
      </c>
      <c r="B41" s="4">
        <v>44447</v>
      </c>
      <c r="C41" s="5">
        <v>0.59138888888888885</v>
      </c>
      <c r="D41" s="4">
        <v>44447</v>
      </c>
      <c r="E41" s="5">
        <v>0.68494212962962964</v>
      </c>
      <c r="F41" s="3">
        <v>16</v>
      </c>
      <c r="G41" s="3">
        <v>9</v>
      </c>
      <c r="H41">
        <f t="shared" si="0"/>
        <v>27</v>
      </c>
    </row>
    <row r="42" spans="1:8" x14ac:dyDescent="0.25">
      <c r="A42" s="3">
        <v>41</v>
      </c>
      <c r="B42" s="4">
        <v>44447</v>
      </c>
      <c r="C42" s="5">
        <v>0.7338541666666667</v>
      </c>
      <c r="D42" s="4">
        <v>44447</v>
      </c>
      <c r="E42" s="5">
        <v>0.77248842592592604</v>
      </c>
      <c r="F42" s="3">
        <v>12</v>
      </c>
      <c r="G42" s="3">
        <v>24</v>
      </c>
      <c r="H42">
        <f t="shared" si="0"/>
        <v>30</v>
      </c>
    </row>
    <row r="43" spans="1:8" x14ac:dyDescent="0.25">
      <c r="A43" s="3">
        <v>42</v>
      </c>
      <c r="B43" s="4">
        <v>44447</v>
      </c>
      <c r="C43" s="5">
        <v>0.83333333333333337</v>
      </c>
      <c r="D43" s="4">
        <v>44447</v>
      </c>
      <c r="E43" s="5">
        <v>0.89694444444444443</v>
      </c>
      <c r="F43" s="3">
        <v>9</v>
      </c>
      <c r="G43" s="3">
        <v>2</v>
      </c>
      <c r="H43">
        <f t="shared" si="0"/>
        <v>15</v>
      </c>
    </row>
    <row r="44" spans="1:8" x14ac:dyDescent="0.25">
      <c r="A44" s="3">
        <v>43</v>
      </c>
      <c r="B44" s="4">
        <v>44448</v>
      </c>
      <c r="C44" s="5">
        <v>0.25793981481481482</v>
      </c>
      <c r="D44" s="4">
        <v>44448</v>
      </c>
      <c r="E44" s="5">
        <v>0.32356481481481481</v>
      </c>
      <c r="F44" s="3">
        <v>9</v>
      </c>
      <c r="G44" s="3">
        <v>4</v>
      </c>
      <c r="H44">
        <f t="shared" si="0"/>
        <v>22</v>
      </c>
    </row>
    <row r="45" spans="1:8" x14ac:dyDescent="0.25">
      <c r="A45" s="3">
        <v>44</v>
      </c>
      <c r="B45" s="4">
        <v>44448</v>
      </c>
      <c r="C45" s="5">
        <v>0.41349537037037037</v>
      </c>
      <c r="D45" s="4">
        <v>44448</v>
      </c>
      <c r="E45" s="5">
        <v>0.45501157407407411</v>
      </c>
      <c r="F45" s="3">
        <v>9</v>
      </c>
      <c r="G45" s="3">
        <v>14</v>
      </c>
      <c r="H45">
        <f t="shared" si="0"/>
        <v>27</v>
      </c>
    </row>
    <row r="46" spans="1:8" x14ac:dyDescent="0.25">
      <c r="A46" s="3">
        <v>45</v>
      </c>
      <c r="B46" s="4">
        <v>44448</v>
      </c>
      <c r="C46" s="5">
        <v>0.50607638888888895</v>
      </c>
      <c r="D46" s="4">
        <v>44448</v>
      </c>
      <c r="E46" s="5">
        <v>0.59107638888888892</v>
      </c>
      <c r="F46" s="3">
        <v>12</v>
      </c>
      <c r="G46" s="3">
        <v>10</v>
      </c>
      <c r="H46">
        <f t="shared" si="0"/>
        <v>25</v>
      </c>
    </row>
    <row r="47" spans="1:8" x14ac:dyDescent="0.25">
      <c r="A47" s="3">
        <v>46</v>
      </c>
      <c r="B47" s="4">
        <v>44448</v>
      </c>
      <c r="C47" s="5">
        <v>0.68482638888888892</v>
      </c>
      <c r="D47" s="4">
        <v>44448</v>
      </c>
      <c r="E47" s="5">
        <v>0.77111111111111119</v>
      </c>
      <c r="F47" s="3">
        <v>16</v>
      </c>
      <c r="G47" s="3">
        <v>11</v>
      </c>
      <c r="H47">
        <f t="shared" si="0"/>
        <v>31</v>
      </c>
    </row>
    <row r="48" spans="1:8" x14ac:dyDescent="0.25">
      <c r="A48" s="3">
        <v>47</v>
      </c>
      <c r="B48" s="4">
        <v>44448</v>
      </c>
      <c r="C48" s="5">
        <v>0.85435185185185192</v>
      </c>
      <c r="D48" s="4">
        <v>44448</v>
      </c>
      <c r="E48" s="5">
        <v>0.89</v>
      </c>
      <c r="F48" s="3">
        <v>13</v>
      </c>
      <c r="G48" s="3">
        <v>21</v>
      </c>
      <c r="H48">
        <f t="shared" si="0"/>
        <v>33</v>
      </c>
    </row>
    <row r="49" spans="1:8" x14ac:dyDescent="0.25">
      <c r="A49" s="3">
        <v>48</v>
      </c>
      <c r="B49" s="4">
        <v>44449</v>
      </c>
      <c r="C49" s="5">
        <v>0.21634259259259259</v>
      </c>
      <c r="D49" s="4">
        <v>44449</v>
      </c>
      <c r="E49" s="5">
        <v>0.30988425925925928</v>
      </c>
      <c r="F49" s="3">
        <v>7</v>
      </c>
      <c r="G49" s="3">
        <v>15</v>
      </c>
      <c r="H49">
        <f t="shared" si="0"/>
        <v>19</v>
      </c>
    </row>
    <row r="50" spans="1:8" x14ac:dyDescent="0.25">
      <c r="A50" s="3">
        <v>49</v>
      </c>
      <c r="B50" s="4">
        <v>44449</v>
      </c>
      <c r="C50" s="5">
        <v>0.38201388888888888</v>
      </c>
      <c r="D50" s="4">
        <v>44449</v>
      </c>
      <c r="E50" s="5">
        <v>0.44449074074074074</v>
      </c>
      <c r="F50" s="3">
        <v>7</v>
      </c>
      <c r="G50" s="3">
        <v>0</v>
      </c>
      <c r="H50">
        <f t="shared" si="0"/>
        <v>11</v>
      </c>
    </row>
    <row r="51" spans="1:8" x14ac:dyDescent="0.25">
      <c r="A51" s="3">
        <v>50</v>
      </c>
      <c r="B51" s="4">
        <v>44449</v>
      </c>
      <c r="C51" s="5">
        <v>0.49995370370370368</v>
      </c>
      <c r="D51" s="4">
        <v>44449</v>
      </c>
      <c r="E51" s="5">
        <v>0.59361111111111109</v>
      </c>
      <c r="F51" s="3">
        <v>7</v>
      </c>
      <c r="G51" s="3">
        <v>1</v>
      </c>
      <c r="H51">
        <f t="shared" si="0"/>
        <v>18</v>
      </c>
    </row>
    <row r="52" spans="1:8" x14ac:dyDescent="0.25">
      <c r="A52" s="3">
        <v>51</v>
      </c>
      <c r="B52" s="4">
        <v>44449</v>
      </c>
      <c r="C52" s="5">
        <v>0.64993055555555557</v>
      </c>
      <c r="D52" s="4">
        <v>44449</v>
      </c>
      <c r="E52" s="5">
        <v>0.70430555555555552</v>
      </c>
      <c r="F52" s="3">
        <v>13</v>
      </c>
      <c r="G52" s="3">
        <v>20</v>
      </c>
      <c r="H52">
        <f t="shared" si="0"/>
        <v>30</v>
      </c>
    </row>
    <row r="53" spans="1:8" x14ac:dyDescent="0.25">
      <c r="A53" s="3">
        <v>52</v>
      </c>
      <c r="B53" s="4">
        <v>44449</v>
      </c>
      <c r="C53" s="5">
        <v>0.79276620370370365</v>
      </c>
      <c r="D53" s="4">
        <v>44449</v>
      </c>
      <c r="E53" s="5">
        <v>0.82553240740740741</v>
      </c>
      <c r="F53" s="3">
        <v>12</v>
      </c>
      <c r="G53" s="3">
        <v>4</v>
      </c>
      <c r="H53">
        <f t="shared" si="0"/>
        <v>22</v>
      </c>
    </row>
    <row r="54" spans="1:8" x14ac:dyDescent="0.25">
      <c r="A54" s="3">
        <v>53</v>
      </c>
      <c r="B54" s="4">
        <v>44449</v>
      </c>
      <c r="C54" s="5">
        <v>0.87574074074074071</v>
      </c>
      <c r="D54" s="4">
        <v>44450</v>
      </c>
      <c r="E54" s="5">
        <v>3.770833333333333E-2</v>
      </c>
      <c r="F54" s="3">
        <v>11</v>
      </c>
      <c r="G54" s="3">
        <v>9</v>
      </c>
      <c r="H54">
        <f t="shared" si="0"/>
        <v>29</v>
      </c>
    </row>
    <row r="55" spans="1:8" x14ac:dyDescent="0.25">
      <c r="A55" s="3">
        <v>54</v>
      </c>
      <c r="B55" s="4">
        <v>44450</v>
      </c>
      <c r="C55" s="5">
        <v>0.26106481481481481</v>
      </c>
      <c r="D55" s="4">
        <v>44450</v>
      </c>
      <c r="E55" s="5">
        <v>0.38315972222222222</v>
      </c>
      <c r="F55" s="3">
        <v>12</v>
      </c>
      <c r="G55" s="3">
        <v>21</v>
      </c>
      <c r="H55">
        <f t="shared" si="0"/>
        <v>32</v>
      </c>
    </row>
    <row r="56" spans="1:8" x14ac:dyDescent="0.25">
      <c r="A56" s="3">
        <v>55</v>
      </c>
      <c r="B56" s="4">
        <v>44450</v>
      </c>
      <c r="C56" s="5">
        <v>0.46128472222222222</v>
      </c>
      <c r="D56" s="4">
        <v>44450</v>
      </c>
      <c r="E56" s="5">
        <v>0.50633101851851847</v>
      </c>
      <c r="F56" s="3">
        <v>14</v>
      </c>
      <c r="G56" s="3">
        <v>2</v>
      </c>
      <c r="H56">
        <f t="shared" si="0"/>
        <v>25</v>
      </c>
    </row>
    <row r="57" spans="1:8" x14ac:dyDescent="0.25">
      <c r="A57" s="3">
        <v>56</v>
      </c>
      <c r="B57" s="4">
        <v>44450</v>
      </c>
      <c r="C57" s="5">
        <v>0.56730324074074068</v>
      </c>
      <c r="D57" s="4">
        <v>44450</v>
      </c>
      <c r="E57" s="5">
        <v>0.60193287037037035</v>
      </c>
      <c r="F57" s="3">
        <v>17</v>
      </c>
      <c r="G57" s="3">
        <v>9</v>
      </c>
      <c r="H57">
        <f t="shared" si="0"/>
        <v>40</v>
      </c>
    </row>
    <row r="58" spans="1:8" x14ac:dyDescent="0.25">
      <c r="A58" s="3">
        <v>57</v>
      </c>
      <c r="B58" s="4">
        <v>44450</v>
      </c>
      <c r="C58" s="5">
        <v>0.66475694444444444</v>
      </c>
      <c r="D58" s="4">
        <v>44450</v>
      </c>
      <c r="E58" s="5">
        <v>0.71930555555555553</v>
      </c>
      <c r="F58" s="3">
        <v>3</v>
      </c>
      <c r="G58" s="3">
        <v>9</v>
      </c>
      <c r="H58">
        <f t="shared" si="0"/>
        <v>34</v>
      </c>
    </row>
    <row r="59" spans="1:8" x14ac:dyDescent="0.25">
      <c r="A59" s="3">
        <v>58</v>
      </c>
      <c r="B59" s="4">
        <v>44450</v>
      </c>
      <c r="C59" s="5">
        <v>0.79238425925925926</v>
      </c>
      <c r="D59" s="4">
        <v>44450</v>
      </c>
      <c r="E59" s="5">
        <v>0.88265046296296301</v>
      </c>
      <c r="F59" s="3">
        <v>11</v>
      </c>
      <c r="G59" s="3">
        <v>3</v>
      </c>
      <c r="H59">
        <f t="shared" si="0"/>
        <v>36</v>
      </c>
    </row>
    <row r="60" spans="1:8" x14ac:dyDescent="0.25">
      <c r="A60" s="3">
        <v>59</v>
      </c>
      <c r="B60" s="4">
        <v>44451</v>
      </c>
      <c r="C60" s="5">
        <v>0.16666666666666666</v>
      </c>
      <c r="D60" s="4">
        <v>44451</v>
      </c>
      <c r="E60" s="5">
        <v>0.23270833333333332</v>
      </c>
      <c r="F60" s="3">
        <v>8</v>
      </c>
      <c r="G60" s="3">
        <v>4</v>
      </c>
      <c r="H60">
        <f t="shared" si="0"/>
        <v>41</v>
      </c>
    </row>
    <row r="61" spans="1:8" x14ac:dyDescent="0.25">
      <c r="A61" s="3">
        <v>60</v>
      </c>
      <c r="B61" s="4">
        <v>44451</v>
      </c>
      <c r="C61" s="5">
        <v>0.34324074074074074</v>
      </c>
      <c r="D61" s="4">
        <v>44451</v>
      </c>
      <c r="E61" s="5">
        <v>0.42799768518518522</v>
      </c>
      <c r="F61" s="3">
        <v>1</v>
      </c>
      <c r="G61" s="3">
        <v>6</v>
      </c>
      <c r="H61">
        <f t="shared" si="0"/>
        <v>38</v>
      </c>
    </row>
    <row r="62" spans="1:8" x14ac:dyDescent="0.25">
      <c r="A62" s="3">
        <v>61</v>
      </c>
      <c r="B62" s="4">
        <v>44451</v>
      </c>
      <c r="C62" s="5">
        <v>0.52084490740740741</v>
      </c>
      <c r="D62" s="4">
        <v>44451</v>
      </c>
      <c r="E62" s="5">
        <v>0.59403935185185186</v>
      </c>
      <c r="F62" s="3">
        <v>4</v>
      </c>
      <c r="G62" s="3">
        <v>21</v>
      </c>
      <c r="H62">
        <f t="shared" si="0"/>
        <v>36</v>
      </c>
    </row>
    <row r="63" spans="1:8" x14ac:dyDescent="0.25">
      <c r="A63" s="3">
        <v>62</v>
      </c>
      <c r="B63" s="4">
        <v>44451</v>
      </c>
      <c r="C63" s="5">
        <v>0.73968750000000005</v>
      </c>
      <c r="D63" s="4">
        <v>44451</v>
      </c>
      <c r="E63" s="5">
        <v>0.79862268518518509</v>
      </c>
      <c r="F63" s="3">
        <v>9</v>
      </c>
      <c r="G63" s="3">
        <v>11</v>
      </c>
      <c r="H63">
        <f t="shared" si="0"/>
        <v>24</v>
      </c>
    </row>
    <row r="64" spans="1:8" x14ac:dyDescent="0.25">
      <c r="A64" s="3">
        <v>63</v>
      </c>
      <c r="B64" s="4">
        <v>44452</v>
      </c>
      <c r="C64" s="5">
        <v>0.21440972222222221</v>
      </c>
      <c r="D64" s="4">
        <v>44452</v>
      </c>
      <c r="E64" s="5">
        <v>0.38071759259259258</v>
      </c>
      <c r="F64" s="3">
        <v>12</v>
      </c>
      <c r="G64" s="3">
        <v>7</v>
      </c>
      <c r="H64">
        <f t="shared" si="0"/>
        <v>25</v>
      </c>
    </row>
    <row r="65" spans="1:8" x14ac:dyDescent="0.25">
      <c r="A65" s="3">
        <v>64</v>
      </c>
      <c r="B65" s="4">
        <v>44452</v>
      </c>
      <c r="C65" s="5">
        <v>0.46302083333333338</v>
      </c>
      <c r="D65" s="4">
        <v>44452</v>
      </c>
      <c r="E65" s="5">
        <v>0.53340277777777778</v>
      </c>
      <c r="F65" s="3">
        <v>11</v>
      </c>
      <c r="G65" s="3">
        <v>13</v>
      </c>
      <c r="H65">
        <f t="shared" si="0"/>
        <v>29</v>
      </c>
    </row>
    <row r="66" spans="1:8" x14ac:dyDescent="0.25">
      <c r="A66" s="3">
        <v>65</v>
      </c>
      <c r="B66" s="4">
        <v>44452</v>
      </c>
      <c r="C66" s="5">
        <v>0.55218749999999994</v>
      </c>
      <c r="D66" s="4">
        <v>44452</v>
      </c>
      <c r="E66" s="5">
        <v>0.62197916666666664</v>
      </c>
      <c r="F66" s="3">
        <v>16</v>
      </c>
      <c r="G66" s="3">
        <v>21</v>
      </c>
      <c r="H66">
        <f t="shared" si="0"/>
        <v>32</v>
      </c>
    </row>
    <row r="67" spans="1:8" x14ac:dyDescent="0.25">
      <c r="A67" s="3">
        <v>66</v>
      </c>
      <c r="B67" s="4">
        <v>44452</v>
      </c>
      <c r="C67" s="5">
        <v>0.6699652777777777</v>
      </c>
      <c r="D67" s="4">
        <v>44452</v>
      </c>
      <c r="E67" s="5">
        <v>0.75</v>
      </c>
      <c r="F67" s="3">
        <v>19</v>
      </c>
      <c r="G67" s="3">
        <v>10</v>
      </c>
      <c r="H67">
        <f t="shared" si="0"/>
        <v>30</v>
      </c>
    </row>
    <row r="68" spans="1:8" x14ac:dyDescent="0.25">
      <c r="A68" s="3">
        <v>67</v>
      </c>
      <c r="B68" s="4">
        <v>44452</v>
      </c>
      <c r="C68" s="5">
        <v>0.83971064814814822</v>
      </c>
      <c r="D68" s="4">
        <v>44452</v>
      </c>
      <c r="E68" s="5">
        <v>0.9196643518518518</v>
      </c>
      <c r="F68" s="3">
        <v>3</v>
      </c>
      <c r="G68" s="3">
        <v>0</v>
      </c>
      <c r="H68">
        <f t="shared" ref="H68:H131" si="1">H67+F68-G67</f>
        <v>23</v>
      </c>
    </row>
    <row r="69" spans="1:8" x14ac:dyDescent="0.25">
      <c r="A69" s="3">
        <v>68</v>
      </c>
      <c r="B69" s="4">
        <v>44453</v>
      </c>
      <c r="C69" s="5">
        <v>0.17733796296296298</v>
      </c>
      <c r="D69" s="4">
        <v>44453</v>
      </c>
      <c r="E69" s="5">
        <v>0.26</v>
      </c>
      <c r="F69" s="3">
        <v>12</v>
      </c>
      <c r="G69" s="3">
        <v>21</v>
      </c>
      <c r="H69">
        <f t="shared" si="1"/>
        <v>35</v>
      </c>
    </row>
    <row r="70" spans="1:8" x14ac:dyDescent="0.25">
      <c r="A70" s="3">
        <v>69</v>
      </c>
      <c r="B70" s="4">
        <v>44453</v>
      </c>
      <c r="C70" s="5">
        <v>0.34437500000000004</v>
      </c>
      <c r="D70" s="4">
        <v>44453</v>
      </c>
      <c r="E70" s="5">
        <v>0.42008101851851848</v>
      </c>
      <c r="F70" s="3">
        <v>17</v>
      </c>
      <c r="G70" s="3">
        <v>20</v>
      </c>
      <c r="H70">
        <f t="shared" si="1"/>
        <v>31</v>
      </c>
    </row>
    <row r="71" spans="1:8" x14ac:dyDescent="0.25">
      <c r="A71" s="3">
        <v>70</v>
      </c>
      <c r="B71" s="4">
        <v>44453</v>
      </c>
      <c r="C71" s="5">
        <v>0.5</v>
      </c>
      <c r="D71" s="4">
        <v>44453</v>
      </c>
      <c r="E71" s="5">
        <v>0.58119212962962963</v>
      </c>
      <c r="F71" s="3">
        <v>11</v>
      </c>
      <c r="G71" s="3">
        <v>22</v>
      </c>
      <c r="H71">
        <f t="shared" si="1"/>
        <v>22</v>
      </c>
    </row>
    <row r="72" spans="1:8" x14ac:dyDescent="0.25">
      <c r="A72" s="3">
        <v>71</v>
      </c>
      <c r="B72" s="4">
        <v>44453</v>
      </c>
      <c r="C72" s="5">
        <v>0.64340277777777777</v>
      </c>
      <c r="D72" s="4">
        <v>44453</v>
      </c>
      <c r="E72" s="5">
        <v>0.7085069444444444</v>
      </c>
      <c r="F72" s="3">
        <v>7</v>
      </c>
      <c r="G72" s="3">
        <v>2</v>
      </c>
      <c r="H72">
        <f t="shared" si="1"/>
        <v>7</v>
      </c>
    </row>
    <row r="73" spans="1:8" x14ac:dyDescent="0.25">
      <c r="A73" s="3">
        <v>72</v>
      </c>
      <c r="B73" s="4">
        <v>44453</v>
      </c>
      <c r="C73" s="5">
        <v>0.77552083333333333</v>
      </c>
      <c r="D73" s="4">
        <v>44453</v>
      </c>
      <c r="E73" s="5">
        <v>0.80270833333333336</v>
      </c>
      <c r="F73" s="3">
        <v>8</v>
      </c>
      <c r="G73" s="3">
        <v>7</v>
      </c>
      <c r="H73">
        <f t="shared" si="1"/>
        <v>13</v>
      </c>
    </row>
    <row r="74" spans="1:8" x14ac:dyDescent="0.25">
      <c r="A74" s="3">
        <v>73</v>
      </c>
      <c r="B74" s="4">
        <v>44453</v>
      </c>
      <c r="C74" s="5">
        <v>0.87285879629629637</v>
      </c>
      <c r="D74" s="4">
        <v>44453</v>
      </c>
      <c r="E74" s="5">
        <v>0.91951388888888885</v>
      </c>
      <c r="F74" s="3">
        <v>6</v>
      </c>
      <c r="G74" s="3">
        <v>1</v>
      </c>
      <c r="H74">
        <f t="shared" si="1"/>
        <v>12</v>
      </c>
    </row>
    <row r="75" spans="1:8" x14ac:dyDescent="0.25">
      <c r="A75" s="3">
        <v>74</v>
      </c>
      <c r="B75" s="4">
        <v>44454</v>
      </c>
      <c r="C75" s="5">
        <v>4.2361111111111106E-2</v>
      </c>
      <c r="D75" s="4">
        <v>44454</v>
      </c>
      <c r="E75" s="5">
        <v>0.17298611111111109</v>
      </c>
      <c r="F75" s="3">
        <v>0</v>
      </c>
      <c r="G75" s="3">
        <v>6</v>
      </c>
      <c r="H75">
        <f t="shared" si="1"/>
        <v>11</v>
      </c>
    </row>
    <row r="76" spans="1:8" x14ac:dyDescent="0.25">
      <c r="A76" s="3">
        <v>75</v>
      </c>
      <c r="B76" s="4">
        <v>44454</v>
      </c>
      <c r="C76" s="5">
        <v>0.28885416666666669</v>
      </c>
      <c r="D76" s="4">
        <v>44454</v>
      </c>
      <c r="E76" s="5">
        <v>0.34437500000000004</v>
      </c>
      <c r="F76" s="3">
        <v>0</v>
      </c>
      <c r="G76" s="3">
        <v>5</v>
      </c>
      <c r="H76">
        <f t="shared" si="1"/>
        <v>5</v>
      </c>
    </row>
    <row r="77" spans="1:8" x14ac:dyDescent="0.25">
      <c r="A77" s="3">
        <v>76</v>
      </c>
      <c r="B77" s="4">
        <v>44454</v>
      </c>
      <c r="C77" s="5">
        <v>0.42424768518518513</v>
      </c>
      <c r="D77" s="4">
        <v>44454</v>
      </c>
      <c r="E77" s="5">
        <v>0.53179398148148149</v>
      </c>
      <c r="F77" s="3">
        <v>10</v>
      </c>
      <c r="G77" s="3">
        <v>1</v>
      </c>
      <c r="H77">
        <f t="shared" si="1"/>
        <v>10</v>
      </c>
    </row>
    <row r="78" spans="1:8" x14ac:dyDescent="0.25">
      <c r="A78" s="3">
        <v>77</v>
      </c>
      <c r="B78" s="4">
        <v>44454</v>
      </c>
      <c r="C78" s="5">
        <v>0.5991319444444444</v>
      </c>
      <c r="D78" s="4">
        <v>44454</v>
      </c>
      <c r="E78" s="5">
        <v>0.63361111111111112</v>
      </c>
      <c r="F78" s="3">
        <v>14</v>
      </c>
      <c r="G78" s="3">
        <v>21</v>
      </c>
      <c r="H78">
        <f t="shared" si="1"/>
        <v>23</v>
      </c>
    </row>
    <row r="79" spans="1:8" x14ac:dyDescent="0.25">
      <c r="A79" s="3">
        <v>78</v>
      </c>
      <c r="B79" s="4">
        <v>44454</v>
      </c>
      <c r="C79" s="5">
        <v>0.7228472222222222</v>
      </c>
      <c r="D79" s="4">
        <v>44454</v>
      </c>
      <c r="E79" s="5">
        <v>0.77552083333333333</v>
      </c>
      <c r="F79" s="3">
        <v>4</v>
      </c>
      <c r="G79" s="3">
        <v>1</v>
      </c>
      <c r="H79">
        <f t="shared" si="1"/>
        <v>6</v>
      </c>
    </row>
    <row r="80" spans="1:8" x14ac:dyDescent="0.25">
      <c r="A80" s="3">
        <v>79</v>
      </c>
      <c r="B80" s="4">
        <v>44454</v>
      </c>
      <c r="C80" s="5">
        <v>0.86644675925925929</v>
      </c>
      <c r="D80" s="4">
        <v>44454</v>
      </c>
      <c r="E80" s="5">
        <v>0.90680555555555553</v>
      </c>
      <c r="F80" s="3">
        <v>7</v>
      </c>
      <c r="G80" s="3">
        <v>2</v>
      </c>
      <c r="H80">
        <f t="shared" si="1"/>
        <v>12</v>
      </c>
    </row>
    <row r="81" spans="1:8" x14ac:dyDescent="0.25">
      <c r="A81" s="3">
        <v>80</v>
      </c>
      <c r="B81" s="4">
        <v>44455</v>
      </c>
      <c r="C81" s="5">
        <v>0.13571759259259261</v>
      </c>
      <c r="D81" s="4">
        <v>44455</v>
      </c>
      <c r="E81" s="5">
        <v>0.25288194444444445</v>
      </c>
      <c r="F81" s="3">
        <v>13</v>
      </c>
      <c r="G81" s="3">
        <v>5</v>
      </c>
      <c r="H81">
        <f t="shared" si="1"/>
        <v>23</v>
      </c>
    </row>
    <row r="82" spans="1:8" x14ac:dyDescent="0.25">
      <c r="A82" s="3">
        <v>81</v>
      </c>
      <c r="B82" s="4">
        <v>44455</v>
      </c>
      <c r="C82" s="5">
        <v>0.29960648148148145</v>
      </c>
      <c r="D82" s="4">
        <v>44455</v>
      </c>
      <c r="E82" s="5">
        <v>0.37712962962962965</v>
      </c>
      <c r="F82" s="3">
        <v>13</v>
      </c>
      <c r="G82" s="3">
        <v>11</v>
      </c>
      <c r="H82">
        <f t="shared" si="1"/>
        <v>31</v>
      </c>
    </row>
    <row r="83" spans="1:8" x14ac:dyDescent="0.25">
      <c r="A83" s="3">
        <v>82</v>
      </c>
      <c r="B83" s="4">
        <v>44455</v>
      </c>
      <c r="C83" s="5">
        <v>0.46118055555555554</v>
      </c>
      <c r="D83" s="4">
        <v>44455</v>
      </c>
      <c r="E83" s="5">
        <v>0.5005208333333333</v>
      </c>
      <c r="F83" s="3">
        <v>14</v>
      </c>
      <c r="G83" s="3">
        <v>9</v>
      </c>
      <c r="H83">
        <f t="shared" si="1"/>
        <v>34</v>
      </c>
    </row>
    <row r="84" spans="1:8" x14ac:dyDescent="0.25">
      <c r="A84" s="3">
        <v>83</v>
      </c>
      <c r="B84" s="4">
        <v>44455</v>
      </c>
      <c r="C84" s="5">
        <v>0.57986111111111105</v>
      </c>
      <c r="D84" s="4">
        <v>44455</v>
      </c>
      <c r="E84" s="5">
        <v>0.61469907407407409</v>
      </c>
      <c r="F84" s="3">
        <v>14</v>
      </c>
      <c r="G84" s="3">
        <v>9</v>
      </c>
      <c r="H84">
        <f t="shared" si="1"/>
        <v>39</v>
      </c>
    </row>
    <row r="85" spans="1:8" x14ac:dyDescent="0.25">
      <c r="A85" s="3">
        <v>84</v>
      </c>
      <c r="B85" s="4">
        <v>44455</v>
      </c>
      <c r="C85" s="5">
        <v>0.67444444444444451</v>
      </c>
      <c r="D85" s="4">
        <v>44455</v>
      </c>
      <c r="E85" s="5">
        <v>0.72362268518518524</v>
      </c>
      <c r="F85" s="3">
        <v>12</v>
      </c>
      <c r="G85" s="3">
        <v>7</v>
      </c>
      <c r="H85">
        <f t="shared" si="1"/>
        <v>42</v>
      </c>
    </row>
    <row r="86" spans="1:8" x14ac:dyDescent="0.25">
      <c r="A86" s="3">
        <v>85</v>
      </c>
      <c r="B86" s="4">
        <v>44455</v>
      </c>
      <c r="C86" s="5">
        <v>0.7926157407407407</v>
      </c>
      <c r="D86" s="4">
        <v>44455</v>
      </c>
      <c r="E86" s="5">
        <v>0.86523148148148143</v>
      </c>
      <c r="F86" s="3">
        <v>2</v>
      </c>
      <c r="G86" s="3">
        <v>19</v>
      </c>
      <c r="H86">
        <f t="shared" si="1"/>
        <v>37</v>
      </c>
    </row>
    <row r="87" spans="1:8" x14ac:dyDescent="0.25">
      <c r="A87" s="3">
        <v>86</v>
      </c>
      <c r="B87" s="4">
        <v>44456</v>
      </c>
      <c r="C87" s="5">
        <v>0.28914351851851855</v>
      </c>
      <c r="D87" s="4">
        <v>44456</v>
      </c>
      <c r="E87" s="5">
        <v>0.33407407407407402</v>
      </c>
      <c r="F87" s="3">
        <v>4</v>
      </c>
      <c r="G87" s="3">
        <v>11</v>
      </c>
      <c r="H87">
        <f t="shared" si="1"/>
        <v>22</v>
      </c>
    </row>
    <row r="88" spans="1:8" x14ac:dyDescent="0.25">
      <c r="A88" s="3">
        <v>87</v>
      </c>
      <c r="B88" s="4">
        <v>44456</v>
      </c>
      <c r="C88" s="5">
        <v>0.45840277777777777</v>
      </c>
      <c r="D88" s="4">
        <v>44456</v>
      </c>
      <c r="E88" s="5">
        <v>0.47927083333333331</v>
      </c>
      <c r="F88" s="3">
        <v>21</v>
      </c>
      <c r="G88" s="3">
        <v>15</v>
      </c>
      <c r="H88">
        <f t="shared" si="1"/>
        <v>32</v>
      </c>
    </row>
    <row r="89" spans="1:8" x14ac:dyDescent="0.25">
      <c r="A89" s="3">
        <v>88</v>
      </c>
      <c r="B89" s="4">
        <v>44456</v>
      </c>
      <c r="C89" s="5">
        <v>0.55218749999999994</v>
      </c>
      <c r="D89" s="4">
        <v>44456</v>
      </c>
      <c r="E89" s="5">
        <v>0.62156250000000002</v>
      </c>
      <c r="F89" s="3">
        <v>7</v>
      </c>
      <c r="G89" s="3">
        <v>13</v>
      </c>
      <c r="H89">
        <f t="shared" si="1"/>
        <v>24</v>
      </c>
    </row>
    <row r="90" spans="1:8" x14ac:dyDescent="0.25">
      <c r="A90" s="3">
        <v>89</v>
      </c>
      <c r="B90" s="4">
        <v>44456</v>
      </c>
      <c r="C90" s="5">
        <v>0.64994212962962961</v>
      </c>
      <c r="D90" s="4">
        <v>44456</v>
      </c>
      <c r="E90" s="5">
        <v>0.71797453703703706</v>
      </c>
      <c r="F90" s="3">
        <v>14</v>
      </c>
      <c r="G90" s="3">
        <v>16</v>
      </c>
      <c r="H90">
        <f t="shared" si="1"/>
        <v>25</v>
      </c>
    </row>
    <row r="91" spans="1:8" x14ac:dyDescent="0.25">
      <c r="A91" s="3">
        <v>90</v>
      </c>
      <c r="B91" s="4">
        <v>44456</v>
      </c>
      <c r="C91" s="5">
        <v>0.80049768518518516</v>
      </c>
      <c r="D91" s="4">
        <v>44456</v>
      </c>
      <c r="E91" s="5">
        <v>0.86509259259259252</v>
      </c>
      <c r="F91" s="3">
        <v>7</v>
      </c>
      <c r="G91" s="3">
        <v>0</v>
      </c>
      <c r="H91">
        <f t="shared" si="1"/>
        <v>16</v>
      </c>
    </row>
    <row r="92" spans="1:8" x14ac:dyDescent="0.25">
      <c r="A92" s="3">
        <v>91</v>
      </c>
      <c r="B92" s="4">
        <v>44457</v>
      </c>
      <c r="C92" s="5">
        <v>0.21187500000000001</v>
      </c>
      <c r="D92" s="4">
        <v>44457</v>
      </c>
      <c r="E92" s="5">
        <v>0.26673611111111112</v>
      </c>
      <c r="F92" s="3">
        <v>17</v>
      </c>
      <c r="G92" s="3">
        <v>15</v>
      </c>
      <c r="H92">
        <f t="shared" si="1"/>
        <v>33</v>
      </c>
    </row>
    <row r="93" spans="1:8" x14ac:dyDescent="0.25">
      <c r="A93" s="3">
        <v>92</v>
      </c>
      <c r="B93" s="4">
        <v>44457</v>
      </c>
      <c r="C93" s="5">
        <v>0.38490740740740742</v>
      </c>
      <c r="D93" s="4">
        <v>44457</v>
      </c>
      <c r="E93" s="5">
        <v>0.41679398148148145</v>
      </c>
      <c r="F93" s="3">
        <v>5</v>
      </c>
      <c r="G93" s="3">
        <v>8</v>
      </c>
      <c r="H93">
        <f t="shared" si="1"/>
        <v>23</v>
      </c>
    </row>
    <row r="94" spans="1:8" x14ac:dyDescent="0.25">
      <c r="A94" s="3">
        <v>93</v>
      </c>
      <c r="B94" s="4">
        <v>44457</v>
      </c>
      <c r="C94" s="5">
        <v>0.47458333333333336</v>
      </c>
      <c r="D94" s="4">
        <v>44457</v>
      </c>
      <c r="E94" s="5">
        <v>0.5599884259259259</v>
      </c>
      <c r="F94" s="3">
        <v>14</v>
      </c>
      <c r="G94" s="3">
        <v>9</v>
      </c>
      <c r="H94">
        <f t="shared" si="1"/>
        <v>29</v>
      </c>
    </row>
    <row r="95" spans="1:8" x14ac:dyDescent="0.25">
      <c r="A95" s="3">
        <v>94</v>
      </c>
      <c r="B95" s="4">
        <v>44457</v>
      </c>
      <c r="C95" s="5">
        <v>0.62175925925925923</v>
      </c>
      <c r="D95" s="4">
        <v>44457</v>
      </c>
      <c r="E95" s="5">
        <v>0.64258101851851845</v>
      </c>
      <c r="F95" s="3">
        <v>11</v>
      </c>
      <c r="G95" s="3">
        <v>17</v>
      </c>
      <c r="H95">
        <f t="shared" si="1"/>
        <v>31</v>
      </c>
    </row>
    <row r="96" spans="1:8" x14ac:dyDescent="0.25">
      <c r="A96" s="3">
        <v>95</v>
      </c>
      <c r="B96" s="4">
        <v>44457</v>
      </c>
      <c r="C96" s="5">
        <v>0.72517361111111101</v>
      </c>
      <c r="D96" s="4">
        <v>44457</v>
      </c>
      <c r="E96" s="5">
        <v>0.78138888888888891</v>
      </c>
      <c r="F96" s="3">
        <v>7</v>
      </c>
      <c r="G96" s="3">
        <v>16</v>
      </c>
      <c r="H96">
        <f t="shared" si="1"/>
        <v>21</v>
      </c>
    </row>
    <row r="97" spans="1:8" x14ac:dyDescent="0.25">
      <c r="A97" s="3">
        <v>96</v>
      </c>
      <c r="B97" s="4">
        <v>44458</v>
      </c>
      <c r="C97" s="5">
        <v>0.37921296296296297</v>
      </c>
      <c r="D97" s="4">
        <v>44458</v>
      </c>
      <c r="E97" s="5">
        <v>0.44873842592592594</v>
      </c>
      <c r="F97" s="3">
        <v>5</v>
      </c>
      <c r="G97" s="3">
        <v>1</v>
      </c>
      <c r="H97">
        <f t="shared" si="1"/>
        <v>10</v>
      </c>
    </row>
    <row r="98" spans="1:8" x14ac:dyDescent="0.25">
      <c r="A98" s="3">
        <v>97</v>
      </c>
      <c r="B98" s="4">
        <v>44458</v>
      </c>
      <c r="C98" s="5">
        <v>0.58005787037037038</v>
      </c>
      <c r="D98" s="4">
        <v>44458</v>
      </c>
      <c r="E98" s="5">
        <v>0.62572916666666667</v>
      </c>
      <c r="F98" s="3">
        <v>14</v>
      </c>
      <c r="G98" s="3">
        <v>7</v>
      </c>
      <c r="H98">
        <f t="shared" si="1"/>
        <v>23</v>
      </c>
    </row>
    <row r="99" spans="1:8" x14ac:dyDescent="0.25">
      <c r="A99" s="3">
        <v>98</v>
      </c>
      <c r="B99" s="4">
        <v>44458</v>
      </c>
      <c r="C99" s="5">
        <v>0.67716435185185186</v>
      </c>
      <c r="D99" s="4">
        <v>44458</v>
      </c>
      <c r="E99" s="5">
        <v>0.73178240740740741</v>
      </c>
      <c r="F99" s="3">
        <v>12</v>
      </c>
      <c r="G99" s="3">
        <v>9</v>
      </c>
      <c r="H99">
        <f t="shared" si="1"/>
        <v>28</v>
      </c>
    </row>
    <row r="100" spans="1:8" x14ac:dyDescent="0.25">
      <c r="A100" s="3">
        <v>99</v>
      </c>
      <c r="B100" s="4">
        <v>44458</v>
      </c>
      <c r="C100" s="5">
        <v>0.81361111111111117</v>
      </c>
      <c r="D100" s="4">
        <v>44458</v>
      </c>
      <c r="E100" s="5">
        <v>0.84862268518518524</v>
      </c>
      <c r="F100" s="3">
        <v>11</v>
      </c>
      <c r="G100" s="3">
        <v>9</v>
      </c>
      <c r="H100">
        <f t="shared" si="1"/>
        <v>30</v>
      </c>
    </row>
    <row r="101" spans="1:8" x14ac:dyDescent="0.25">
      <c r="A101" s="3">
        <v>100</v>
      </c>
      <c r="B101" s="4">
        <v>44458</v>
      </c>
      <c r="C101" s="5">
        <v>0.95554398148148145</v>
      </c>
      <c r="D101" s="4">
        <v>44459</v>
      </c>
      <c r="E101" s="5">
        <v>5.0520833333333327E-2</v>
      </c>
      <c r="F101" s="3">
        <v>11</v>
      </c>
      <c r="G101" s="3">
        <v>8</v>
      </c>
      <c r="H101">
        <f t="shared" si="1"/>
        <v>32</v>
      </c>
    </row>
    <row r="102" spans="1:8" x14ac:dyDescent="0.25">
      <c r="A102" s="3">
        <v>101</v>
      </c>
      <c r="B102" s="4">
        <v>44459</v>
      </c>
      <c r="C102" s="5">
        <v>0.3830324074074074</v>
      </c>
      <c r="D102" s="4">
        <v>44459</v>
      </c>
      <c r="E102" s="5">
        <v>0.44746527777777773</v>
      </c>
      <c r="F102" s="3">
        <v>12</v>
      </c>
      <c r="G102" s="3">
        <v>3</v>
      </c>
      <c r="H102">
        <f t="shared" si="1"/>
        <v>36</v>
      </c>
    </row>
    <row r="103" spans="1:8" x14ac:dyDescent="0.25">
      <c r="A103" s="3">
        <v>102</v>
      </c>
      <c r="B103" s="4">
        <v>44459</v>
      </c>
      <c r="C103" s="5">
        <v>0.47513888888888883</v>
      </c>
      <c r="D103" s="4">
        <v>44459</v>
      </c>
      <c r="E103" s="5">
        <v>0.52998842592592588</v>
      </c>
      <c r="F103" s="3">
        <v>7</v>
      </c>
      <c r="G103" s="3">
        <v>12</v>
      </c>
      <c r="H103">
        <f t="shared" si="1"/>
        <v>40</v>
      </c>
    </row>
    <row r="104" spans="1:8" x14ac:dyDescent="0.25">
      <c r="A104" s="3">
        <v>103</v>
      </c>
      <c r="B104" s="4">
        <v>44459</v>
      </c>
      <c r="C104" s="5">
        <v>0.54886574074074079</v>
      </c>
      <c r="D104" s="4">
        <v>44459</v>
      </c>
      <c r="E104" s="5">
        <v>0.59329861111111104</v>
      </c>
      <c r="F104" s="3">
        <v>9</v>
      </c>
      <c r="G104" s="3">
        <v>14</v>
      </c>
      <c r="H104">
        <f t="shared" si="1"/>
        <v>37</v>
      </c>
    </row>
    <row r="105" spans="1:8" x14ac:dyDescent="0.25">
      <c r="A105" s="3">
        <v>104</v>
      </c>
      <c r="B105" s="4">
        <v>44459</v>
      </c>
      <c r="C105" s="5">
        <v>0.63266203703703705</v>
      </c>
      <c r="D105" s="4">
        <v>44459</v>
      </c>
      <c r="E105" s="5">
        <v>0.67504629629629631</v>
      </c>
      <c r="F105" s="3">
        <v>8</v>
      </c>
      <c r="G105" s="3">
        <v>19</v>
      </c>
      <c r="H105">
        <f t="shared" si="1"/>
        <v>31</v>
      </c>
    </row>
    <row r="106" spans="1:8" x14ac:dyDescent="0.25">
      <c r="A106" s="3">
        <v>105</v>
      </c>
      <c r="B106" s="4">
        <v>44459</v>
      </c>
      <c r="C106" s="5">
        <v>0.70928240740740733</v>
      </c>
      <c r="D106" s="4">
        <v>44459</v>
      </c>
      <c r="E106" s="5">
        <v>0.72917824074074078</v>
      </c>
      <c r="F106" s="3">
        <v>23</v>
      </c>
      <c r="G106" s="3">
        <v>14</v>
      </c>
      <c r="H106">
        <f t="shared" si="1"/>
        <v>35</v>
      </c>
    </row>
    <row r="107" spans="1:8" x14ac:dyDescent="0.25">
      <c r="A107" s="3">
        <v>106</v>
      </c>
      <c r="B107" s="4">
        <v>44459</v>
      </c>
      <c r="C107" s="5">
        <v>0.74663194444444436</v>
      </c>
      <c r="D107" s="4">
        <v>44459</v>
      </c>
      <c r="E107" s="5">
        <v>0.78163194444444439</v>
      </c>
      <c r="F107" s="3">
        <v>19</v>
      </c>
      <c r="G107" s="3">
        <v>9</v>
      </c>
      <c r="H107">
        <f t="shared" si="1"/>
        <v>40</v>
      </c>
    </row>
    <row r="108" spans="1:8" x14ac:dyDescent="0.25">
      <c r="A108" s="3">
        <v>107</v>
      </c>
      <c r="B108" s="4">
        <v>44459</v>
      </c>
      <c r="C108" s="5">
        <v>0.82415509259259256</v>
      </c>
      <c r="D108" s="4">
        <v>44459</v>
      </c>
      <c r="E108" s="5">
        <v>0.91810185185185178</v>
      </c>
      <c r="F108" s="3">
        <v>0</v>
      </c>
      <c r="G108" s="3">
        <v>6</v>
      </c>
      <c r="H108">
        <f t="shared" si="1"/>
        <v>31</v>
      </c>
    </row>
    <row r="109" spans="1:8" x14ac:dyDescent="0.25">
      <c r="A109" s="3">
        <v>108</v>
      </c>
      <c r="B109" s="4">
        <v>44459</v>
      </c>
      <c r="C109" s="5">
        <v>0.97640046296296301</v>
      </c>
      <c r="D109" s="4">
        <v>44460</v>
      </c>
      <c r="E109" s="5">
        <v>5.7824074074074076E-2</v>
      </c>
      <c r="F109" s="3">
        <v>4</v>
      </c>
      <c r="G109" s="3">
        <v>15</v>
      </c>
      <c r="H109">
        <f t="shared" si="1"/>
        <v>29</v>
      </c>
    </row>
    <row r="110" spans="1:8" x14ac:dyDescent="0.25">
      <c r="A110" s="3">
        <v>109</v>
      </c>
      <c r="B110" s="4">
        <v>44460</v>
      </c>
      <c r="C110" s="5">
        <v>0.29172453703703705</v>
      </c>
      <c r="D110" s="4">
        <v>44460</v>
      </c>
      <c r="E110" s="5">
        <v>0.33641203703703698</v>
      </c>
      <c r="F110" s="3">
        <v>11</v>
      </c>
      <c r="G110" s="3">
        <v>0</v>
      </c>
      <c r="H110">
        <f t="shared" si="1"/>
        <v>25</v>
      </c>
    </row>
    <row r="111" spans="1:8" x14ac:dyDescent="0.25">
      <c r="A111" s="3">
        <v>110</v>
      </c>
      <c r="B111" s="4">
        <v>44460</v>
      </c>
      <c r="C111" s="5">
        <v>0.42815972222222221</v>
      </c>
      <c r="D111" s="4">
        <v>44460</v>
      </c>
      <c r="E111" s="5">
        <v>0.58225694444444442</v>
      </c>
      <c r="F111" s="3">
        <v>9</v>
      </c>
      <c r="G111" s="3">
        <v>4</v>
      </c>
      <c r="H111">
        <f t="shared" si="1"/>
        <v>34</v>
      </c>
    </row>
    <row r="112" spans="1:8" x14ac:dyDescent="0.25">
      <c r="A112" s="3">
        <v>111</v>
      </c>
      <c r="B112" s="4">
        <v>44460</v>
      </c>
      <c r="C112" s="5">
        <v>0.62174768518518519</v>
      </c>
      <c r="D112" s="4">
        <v>44460</v>
      </c>
      <c r="E112" s="5">
        <v>0.66903935185185182</v>
      </c>
      <c r="F112" s="3">
        <v>9</v>
      </c>
      <c r="G112" s="3">
        <v>28</v>
      </c>
      <c r="H112">
        <f t="shared" si="1"/>
        <v>39</v>
      </c>
    </row>
    <row r="113" spans="1:8" x14ac:dyDescent="0.25">
      <c r="A113" s="3">
        <v>112</v>
      </c>
      <c r="B113" s="4">
        <v>44460</v>
      </c>
      <c r="C113" s="5">
        <v>0.71136574074074066</v>
      </c>
      <c r="D113" s="4">
        <v>44460</v>
      </c>
      <c r="E113" s="5">
        <v>0.76173611111111106</v>
      </c>
      <c r="F113" s="3">
        <v>0</v>
      </c>
      <c r="G113" s="3">
        <v>10</v>
      </c>
      <c r="H113">
        <f t="shared" si="1"/>
        <v>11</v>
      </c>
    </row>
    <row r="114" spans="1:8" x14ac:dyDescent="0.25">
      <c r="A114" s="3">
        <v>113</v>
      </c>
      <c r="B114" s="4">
        <v>44460</v>
      </c>
      <c r="C114" s="5">
        <v>0.83270833333333327</v>
      </c>
      <c r="D114" s="4">
        <v>44460</v>
      </c>
      <c r="E114" s="5">
        <v>0.9375</v>
      </c>
      <c r="F114" s="3">
        <v>12</v>
      </c>
      <c r="G114" s="3">
        <v>6</v>
      </c>
      <c r="H114">
        <f t="shared" si="1"/>
        <v>13</v>
      </c>
    </row>
    <row r="115" spans="1:8" x14ac:dyDescent="0.25">
      <c r="A115" s="3">
        <v>114</v>
      </c>
      <c r="B115" s="4">
        <v>44461</v>
      </c>
      <c r="C115" s="5">
        <v>0.29829861111111111</v>
      </c>
      <c r="D115" s="4">
        <v>44461</v>
      </c>
      <c r="E115" s="5">
        <v>0.3449652777777778</v>
      </c>
      <c r="F115" s="3">
        <v>11</v>
      </c>
      <c r="G115" s="3">
        <v>5</v>
      </c>
      <c r="H115">
        <f t="shared" si="1"/>
        <v>18</v>
      </c>
    </row>
    <row r="116" spans="1:8" x14ac:dyDescent="0.25">
      <c r="A116" s="3">
        <v>115</v>
      </c>
      <c r="B116" s="4">
        <v>44461</v>
      </c>
      <c r="C116" s="5">
        <v>0.38718750000000002</v>
      </c>
      <c r="D116" s="4">
        <v>44461</v>
      </c>
      <c r="E116" s="5">
        <v>0.46149305555555559</v>
      </c>
      <c r="F116" s="3">
        <v>13</v>
      </c>
      <c r="G116" s="3">
        <v>9</v>
      </c>
      <c r="H116">
        <f t="shared" si="1"/>
        <v>26</v>
      </c>
    </row>
    <row r="117" spans="1:8" x14ac:dyDescent="0.25">
      <c r="A117" s="3">
        <v>116</v>
      </c>
      <c r="B117" s="4">
        <v>44461</v>
      </c>
      <c r="C117" s="5">
        <v>0.60652777777777778</v>
      </c>
      <c r="D117" s="4">
        <v>44461</v>
      </c>
      <c r="E117" s="5">
        <v>0.63285879629629627</v>
      </c>
      <c r="F117" s="3">
        <v>14</v>
      </c>
      <c r="G117" s="3">
        <v>11</v>
      </c>
      <c r="H117">
        <f t="shared" si="1"/>
        <v>31</v>
      </c>
    </row>
    <row r="118" spans="1:8" x14ac:dyDescent="0.25">
      <c r="A118" s="3">
        <v>117</v>
      </c>
      <c r="B118" s="4">
        <v>44461</v>
      </c>
      <c r="C118" s="5">
        <v>0.64589120370370368</v>
      </c>
      <c r="D118" s="4">
        <v>44461</v>
      </c>
      <c r="E118" s="5">
        <v>0.70006944444444441</v>
      </c>
      <c r="F118" s="3">
        <v>2</v>
      </c>
      <c r="G118" s="3">
        <v>0</v>
      </c>
      <c r="H118">
        <f t="shared" si="1"/>
        <v>22</v>
      </c>
    </row>
    <row r="119" spans="1:8" x14ac:dyDescent="0.25">
      <c r="A119" s="3">
        <v>118</v>
      </c>
      <c r="B119" s="4">
        <v>44461</v>
      </c>
      <c r="C119" s="5">
        <v>0.76406249999999998</v>
      </c>
      <c r="D119" s="4">
        <v>44461</v>
      </c>
      <c r="E119" s="5">
        <v>0.84799768518518526</v>
      </c>
      <c r="F119" s="3">
        <v>6</v>
      </c>
      <c r="G119" s="3">
        <v>0</v>
      </c>
      <c r="H119">
        <f t="shared" si="1"/>
        <v>28</v>
      </c>
    </row>
    <row r="120" spans="1:8" x14ac:dyDescent="0.25">
      <c r="A120" s="3">
        <v>119</v>
      </c>
      <c r="B120" s="4">
        <v>44461</v>
      </c>
      <c r="C120" s="5">
        <v>0.98342592592592604</v>
      </c>
      <c r="D120" s="4">
        <v>44462</v>
      </c>
      <c r="E120" s="5">
        <v>4.2638888888888893E-2</v>
      </c>
      <c r="F120" s="3">
        <v>4</v>
      </c>
      <c r="G120" s="3">
        <v>11</v>
      </c>
      <c r="H120">
        <f t="shared" si="1"/>
        <v>32</v>
      </c>
    </row>
    <row r="121" spans="1:8" x14ac:dyDescent="0.25">
      <c r="A121" s="3">
        <v>120</v>
      </c>
      <c r="B121" s="4">
        <v>44462</v>
      </c>
      <c r="C121" s="5">
        <v>0.29726851851851849</v>
      </c>
      <c r="D121" s="4">
        <v>44462</v>
      </c>
      <c r="E121" s="5">
        <v>0.39068287037037036</v>
      </c>
      <c r="F121" s="3">
        <v>19</v>
      </c>
      <c r="G121" s="3">
        <v>3</v>
      </c>
      <c r="H121">
        <f t="shared" si="1"/>
        <v>40</v>
      </c>
    </row>
    <row r="122" spans="1:8" x14ac:dyDescent="0.25">
      <c r="A122" s="3">
        <v>121</v>
      </c>
      <c r="B122" s="4">
        <v>44462</v>
      </c>
      <c r="C122" s="5">
        <v>0.43444444444444441</v>
      </c>
      <c r="D122" s="4">
        <v>44462</v>
      </c>
      <c r="E122" s="5">
        <v>0.51065972222222222</v>
      </c>
      <c r="F122" s="3">
        <v>3</v>
      </c>
      <c r="G122" s="3">
        <v>21</v>
      </c>
      <c r="H122">
        <f t="shared" si="1"/>
        <v>40</v>
      </c>
    </row>
    <row r="123" spans="1:8" x14ac:dyDescent="0.25">
      <c r="A123" s="3">
        <v>122</v>
      </c>
      <c r="B123" s="4">
        <v>44462</v>
      </c>
      <c r="C123" s="5">
        <v>0.54518518518518522</v>
      </c>
      <c r="D123" s="4">
        <v>44462</v>
      </c>
      <c r="E123" s="5">
        <v>0.58775462962962965</v>
      </c>
      <c r="F123" s="3">
        <v>19</v>
      </c>
      <c r="G123" s="3">
        <v>22</v>
      </c>
      <c r="H123">
        <f t="shared" si="1"/>
        <v>38</v>
      </c>
    </row>
    <row r="124" spans="1:8" x14ac:dyDescent="0.25">
      <c r="A124" s="3">
        <v>123</v>
      </c>
      <c r="B124" s="4">
        <v>44462</v>
      </c>
      <c r="C124" s="5">
        <v>0.63270833333333332</v>
      </c>
      <c r="D124" s="4">
        <v>44462</v>
      </c>
      <c r="E124" s="5">
        <v>0.74785879629629637</v>
      </c>
      <c r="F124" s="3">
        <v>13</v>
      </c>
      <c r="G124" s="3">
        <v>14</v>
      </c>
      <c r="H124">
        <f t="shared" si="1"/>
        <v>29</v>
      </c>
    </row>
    <row r="125" spans="1:8" x14ac:dyDescent="0.25">
      <c r="A125" s="3">
        <v>124</v>
      </c>
      <c r="B125" s="4">
        <v>44462</v>
      </c>
      <c r="C125" s="5">
        <v>0.78940972222222217</v>
      </c>
      <c r="D125" s="4">
        <v>44462</v>
      </c>
      <c r="E125" s="5">
        <v>0.88962962962962966</v>
      </c>
      <c r="F125" s="3">
        <v>19</v>
      </c>
      <c r="G125" s="3">
        <v>25</v>
      </c>
      <c r="H125">
        <f t="shared" si="1"/>
        <v>34</v>
      </c>
    </row>
    <row r="126" spans="1:8" x14ac:dyDescent="0.25">
      <c r="A126" s="3">
        <v>125</v>
      </c>
      <c r="B126" s="4">
        <v>44463</v>
      </c>
      <c r="C126" s="5">
        <v>0.17437499999999997</v>
      </c>
      <c r="D126" s="4">
        <v>44463</v>
      </c>
      <c r="E126" s="5">
        <v>0.30024305555555558</v>
      </c>
      <c r="F126" s="3">
        <v>19</v>
      </c>
      <c r="G126" s="3">
        <v>11</v>
      </c>
      <c r="H126">
        <f t="shared" si="1"/>
        <v>28</v>
      </c>
    </row>
    <row r="127" spans="1:8" x14ac:dyDescent="0.25">
      <c r="A127" s="3">
        <v>126</v>
      </c>
      <c r="B127" s="4">
        <v>44463</v>
      </c>
      <c r="C127" s="5">
        <v>0.45619212962962963</v>
      </c>
      <c r="D127" s="4">
        <v>44463</v>
      </c>
      <c r="E127" s="5">
        <v>0.59104166666666669</v>
      </c>
      <c r="F127" s="3">
        <v>13</v>
      </c>
      <c r="G127" s="3">
        <v>4</v>
      </c>
      <c r="H127">
        <f t="shared" si="1"/>
        <v>30</v>
      </c>
    </row>
    <row r="128" spans="1:8" x14ac:dyDescent="0.25">
      <c r="A128" s="3">
        <v>127</v>
      </c>
      <c r="B128" s="4">
        <v>44463</v>
      </c>
      <c r="C128" s="5">
        <v>0.72642361111111109</v>
      </c>
      <c r="D128" s="4">
        <v>44463</v>
      </c>
      <c r="E128" s="5">
        <v>0.78383101851851855</v>
      </c>
      <c r="F128" s="3">
        <v>13</v>
      </c>
      <c r="G128" s="3">
        <v>9</v>
      </c>
      <c r="H128">
        <f t="shared" si="1"/>
        <v>39</v>
      </c>
    </row>
    <row r="129" spans="1:8" x14ac:dyDescent="0.25">
      <c r="A129" s="3">
        <v>128</v>
      </c>
      <c r="B129" s="4">
        <v>44463</v>
      </c>
      <c r="C129" s="5">
        <v>0.8197106481481482</v>
      </c>
      <c r="D129" s="4">
        <v>44463</v>
      </c>
      <c r="E129" s="5">
        <v>0.88407407407407401</v>
      </c>
      <c r="F129" s="3">
        <v>10</v>
      </c>
      <c r="G129" s="3">
        <v>12</v>
      </c>
      <c r="H129">
        <f t="shared" si="1"/>
        <v>40</v>
      </c>
    </row>
    <row r="130" spans="1:8" x14ac:dyDescent="0.25">
      <c r="A130" s="3">
        <v>129</v>
      </c>
      <c r="B130" s="4">
        <v>44464</v>
      </c>
      <c r="C130" s="5">
        <v>0.29473379629629631</v>
      </c>
      <c r="D130" s="4">
        <v>44464</v>
      </c>
      <c r="E130" s="5">
        <v>0.3518634259259259</v>
      </c>
      <c r="F130" s="3">
        <v>9</v>
      </c>
      <c r="G130" s="3">
        <v>11</v>
      </c>
      <c r="H130">
        <f t="shared" si="1"/>
        <v>37</v>
      </c>
    </row>
    <row r="131" spans="1:8" x14ac:dyDescent="0.25">
      <c r="A131" s="3">
        <v>130</v>
      </c>
      <c r="B131" s="4">
        <v>44464</v>
      </c>
      <c r="C131" s="5">
        <v>0.42454861111111114</v>
      </c>
      <c r="D131" s="4">
        <v>44464</v>
      </c>
      <c r="E131" s="5">
        <v>0.50074074074074071</v>
      </c>
      <c r="F131" s="3">
        <v>14</v>
      </c>
      <c r="G131" s="3">
        <v>20</v>
      </c>
      <c r="H131">
        <f t="shared" si="1"/>
        <v>40</v>
      </c>
    </row>
    <row r="132" spans="1:8" x14ac:dyDescent="0.25">
      <c r="A132" s="3">
        <v>131</v>
      </c>
      <c r="B132" s="4">
        <v>44464</v>
      </c>
      <c r="C132" s="5">
        <v>0.5447453703703703</v>
      </c>
      <c r="D132" s="4">
        <v>44464</v>
      </c>
      <c r="E132" s="5">
        <v>0.57574074074074078</v>
      </c>
      <c r="F132" s="3">
        <v>1</v>
      </c>
      <c r="G132" s="3">
        <v>3</v>
      </c>
      <c r="H132">
        <f t="shared" ref="H132:H158" si="2">H131+F132-G131</f>
        <v>21</v>
      </c>
    </row>
    <row r="133" spans="1:8" x14ac:dyDescent="0.25">
      <c r="A133" s="3">
        <v>132</v>
      </c>
      <c r="B133" s="4">
        <v>44464</v>
      </c>
      <c r="C133" s="5">
        <v>0.63065972222222222</v>
      </c>
      <c r="D133" s="4">
        <v>44464</v>
      </c>
      <c r="E133" s="5">
        <v>0.66954861111111119</v>
      </c>
      <c r="F133" s="3">
        <v>5</v>
      </c>
      <c r="G133" s="3">
        <v>6</v>
      </c>
      <c r="H133">
        <f t="shared" si="2"/>
        <v>23</v>
      </c>
    </row>
    <row r="134" spans="1:8" x14ac:dyDescent="0.25">
      <c r="A134" s="3">
        <v>133</v>
      </c>
      <c r="B134" s="4">
        <v>44464</v>
      </c>
      <c r="C134" s="5">
        <v>0.71141203703703704</v>
      </c>
      <c r="D134" s="4">
        <v>44464</v>
      </c>
      <c r="E134" s="5">
        <v>0.75629629629629624</v>
      </c>
      <c r="F134" s="3">
        <v>12</v>
      </c>
      <c r="G134" s="3">
        <v>6</v>
      </c>
      <c r="H134">
        <f t="shared" si="2"/>
        <v>29</v>
      </c>
    </row>
    <row r="135" spans="1:8" x14ac:dyDescent="0.25">
      <c r="A135" s="3">
        <v>134</v>
      </c>
      <c r="B135" s="4">
        <v>44465</v>
      </c>
      <c r="C135" s="5">
        <v>0.26834490740740741</v>
      </c>
      <c r="D135" s="4">
        <v>44465</v>
      </c>
      <c r="E135" s="5">
        <v>0.33027777777777778</v>
      </c>
      <c r="F135" s="3">
        <v>13</v>
      </c>
      <c r="G135" s="3">
        <v>24</v>
      </c>
      <c r="H135">
        <f t="shared" si="2"/>
        <v>36</v>
      </c>
    </row>
    <row r="136" spans="1:8" x14ac:dyDescent="0.25">
      <c r="A136" s="3">
        <v>135</v>
      </c>
      <c r="B136" s="4">
        <v>44465</v>
      </c>
      <c r="C136" s="5">
        <v>0.38269675925925922</v>
      </c>
      <c r="D136" s="4">
        <v>44465</v>
      </c>
      <c r="E136" s="5">
        <v>0.42315972222222226</v>
      </c>
      <c r="F136" s="3">
        <v>9</v>
      </c>
      <c r="G136" s="3">
        <v>2</v>
      </c>
      <c r="H136">
        <f t="shared" si="2"/>
        <v>21</v>
      </c>
    </row>
    <row r="137" spans="1:8" x14ac:dyDescent="0.25">
      <c r="A137" s="3">
        <v>136</v>
      </c>
      <c r="B137" s="4">
        <v>44465</v>
      </c>
      <c r="C137" s="5">
        <v>0.45490740740740737</v>
      </c>
      <c r="D137" s="4">
        <v>44465</v>
      </c>
      <c r="E137" s="5">
        <v>0.49594907407407413</v>
      </c>
      <c r="F137" s="3">
        <v>11</v>
      </c>
      <c r="G137" s="3">
        <v>6</v>
      </c>
      <c r="H137">
        <f t="shared" si="2"/>
        <v>30</v>
      </c>
    </row>
    <row r="138" spans="1:8" x14ac:dyDescent="0.25">
      <c r="A138" s="3">
        <v>137</v>
      </c>
      <c r="B138" s="4">
        <v>44465</v>
      </c>
      <c r="C138" s="5">
        <v>0.54450231481481481</v>
      </c>
      <c r="D138" s="4">
        <v>44465</v>
      </c>
      <c r="E138" s="5">
        <v>0.58751157407407406</v>
      </c>
      <c r="F138" s="3">
        <v>11</v>
      </c>
      <c r="G138" s="3">
        <v>9</v>
      </c>
      <c r="H138">
        <f t="shared" si="2"/>
        <v>35</v>
      </c>
    </row>
    <row r="139" spans="1:8" x14ac:dyDescent="0.25">
      <c r="A139" s="3">
        <v>138</v>
      </c>
      <c r="B139" s="4">
        <v>44465</v>
      </c>
      <c r="C139" s="5">
        <v>0.67274305555555547</v>
      </c>
      <c r="D139" s="4">
        <v>44465</v>
      </c>
      <c r="E139" s="5">
        <v>0.74657407407407417</v>
      </c>
      <c r="F139" s="3">
        <v>13</v>
      </c>
      <c r="G139" s="3">
        <v>24</v>
      </c>
      <c r="H139">
        <f t="shared" si="2"/>
        <v>39</v>
      </c>
    </row>
    <row r="140" spans="1:8" x14ac:dyDescent="0.25">
      <c r="A140" s="3">
        <v>139</v>
      </c>
      <c r="B140" s="4">
        <v>44465</v>
      </c>
      <c r="C140" s="5">
        <v>0.79449074074074078</v>
      </c>
      <c r="D140" s="4">
        <v>44465</v>
      </c>
      <c r="E140" s="5">
        <v>0.85421296296296301</v>
      </c>
      <c r="F140" s="3">
        <v>15</v>
      </c>
      <c r="G140" s="3">
        <v>6</v>
      </c>
      <c r="H140">
        <f t="shared" si="2"/>
        <v>30</v>
      </c>
    </row>
    <row r="141" spans="1:8" x14ac:dyDescent="0.25">
      <c r="A141" s="3">
        <v>140</v>
      </c>
      <c r="B141" s="4">
        <v>44466</v>
      </c>
      <c r="C141" s="5">
        <v>0.25283564814814813</v>
      </c>
      <c r="D141" s="4">
        <v>44466</v>
      </c>
      <c r="E141" s="5">
        <v>0.33119212962962963</v>
      </c>
      <c r="F141" s="3">
        <v>15</v>
      </c>
      <c r="G141" s="3">
        <v>9</v>
      </c>
      <c r="H141">
        <f t="shared" si="2"/>
        <v>39</v>
      </c>
    </row>
    <row r="142" spans="1:8" x14ac:dyDescent="0.25">
      <c r="A142" s="3">
        <v>141</v>
      </c>
      <c r="B142" s="4">
        <v>44466</v>
      </c>
      <c r="C142" s="5">
        <v>0.38195601851851851</v>
      </c>
      <c r="D142" s="4">
        <v>44466</v>
      </c>
      <c r="E142" s="5">
        <v>0.42439814814814819</v>
      </c>
      <c r="F142" s="3">
        <v>10</v>
      </c>
      <c r="G142" s="3">
        <v>19</v>
      </c>
      <c r="H142">
        <f t="shared" si="2"/>
        <v>40</v>
      </c>
    </row>
    <row r="143" spans="1:8" x14ac:dyDescent="0.25">
      <c r="A143" s="3">
        <v>142</v>
      </c>
      <c r="B143" s="4">
        <v>44466</v>
      </c>
      <c r="C143" s="5">
        <v>0.54520833333333341</v>
      </c>
      <c r="D143" s="4">
        <v>44466</v>
      </c>
      <c r="E143" s="5">
        <v>0.62854166666666667</v>
      </c>
      <c r="F143" s="3">
        <v>1</v>
      </c>
      <c r="G143" s="3">
        <v>0</v>
      </c>
      <c r="H143">
        <f t="shared" si="2"/>
        <v>22</v>
      </c>
    </row>
    <row r="144" spans="1:8" x14ac:dyDescent="0.25">
      <c r="A144" s="3">
        <v>143</v>
      </c>
      <c r="B144" s="4">
        <v>44466</v>
      </c>
      <c r="C144" s="5">
        <v>0.71118055555555548</v>
      </c>
      <c r="D144" s="4">
        <v>44466</v>
      </c>
      <c r="E144" s="5">
        <v>0.79310185185185178</v>
      </c>
      <c r="F144" s="3">
        <v>3</v>
      </c>
      <c r="G144" s="3">
        <v>0</v>
      </c>
      <c r="H144">
        <f t="shared" si="2"/>
        <v>25</v>
      </c>
    </row>
    <row r="145" spans="1:8" x14ac:dyDescent="0.25">
      <c r="A145" s="3">
        <v>144</v>
      </c>
      <c r="B145" s="4">
        <v>44467</v>
      </c>
      <c r="C145" s="5">
        <v>0.41951388888888891</v>
      </c>
      <c r="D145" s="4">
        <v>44467</v>
      </c>
      <c r="E145" s="5">
        <v>0.4959027777777778</v>
      </c>
      <c r="F145" s="3">
        <v>9</v>
      </c>
      <c r="G145" s="3">
        <v>14</v>
      </c>
      <c r="H145">
        <f t="shared" si="2"/>
        <v>34</v>
      </c>
    </row>
    <row r="146" spans="1:8" x14ac:dyDescent="0.25">
      <c r="A146" s="3">
        <v>145</v>
      </c>
      <c r="B146" s="4">
        <v>44467</v>
      </c>
      <c r="C146" s="5">
        <v>0.54101851851851845</v>
      </c>
      <c r="D146" s="4">
        <v>44467</v>
      </c>
      <c r="E146" s="5">
        <v>0.62842592592592594</v>
      </c>
      <c r="F146" s="3">
        <v>11</v>
      </c>
      <c r="G146" s="3">
        <v>13</v>
      </c>
      <c r="H146">
        <f t="shared" si="2"/>
        <v>31</v>
      </c>
    </row>
    <row r="147" spans="1:8" x14ac:dyDescent="0.25">
      <c r="A147" s="3">
        <v>146</v>
      </c>
      <c r="B147" s="4">
        <v>44467</v>
      </c>
      <c r="C147" s="5">
        <v>0.7125462962962964</v>
      </c>
      <c r="D147" s="4">
        <v>44467</v>
      </c>
      <c r="E147" s="5">
        <v>0.75473379629629633</v>
      </c>
      <c r="F147" s="3">
        <v>12</v>
      </c>
      <c r="G147" s="3">
        <v>9</v>
      </c>
      <c r="H147">
        <f t="shared" si="2"/>
        <v>30</v>
      </c>
    </row>
    <row r="148" spans="1:8" x14ac:dyDescent="0.25">
      <c r="A148" s="3">
        <v>147</v>
      </c>
      <c r="B148" s="4">
        <v>44467</v>
      </c>
      <c r="C148" s="5">
        <v>0.79166666666666663</v>
      </c>
      <c r="D148" s="4">
        <v>44467</v>
      </c>
      <c r="E148" s="5">
        <v>0.87570601851851848</v>
      </c>
      <c r="F148" s="3">
        <v>14</v>
      </c>
      <c r="G148" s="3">
        <v>9</v>
      </c>
      <c r="H148">
        <f t="shared" si="2"/>
        <v>35</v>
      </c>
    </row>
    <row r="149" spans="1:8" x14ac:dyDescent="0.25">
      <c r="A149" s="3">
        <v>148</v>
      </c>
      <c r="B149" s="4">
        <v>44468</v>
      </c>
      <c r="C149" s="5">
        <v>0.29934027777777777</v>
      </c>
      <c r="D149" s="4">
        <v>44468</v>
      </c>
      <c r="E149" s="5">
        <v>0.37398148148148147</v>
      </c>
      <c r="F149" s="3">
        <v>12</v>
      </c>
      <c r="G149" s="3">
        <v>16</v>
      </c>
      <c r="H149">
        <f t="shared" si="2"/>
        <v>38</v>
      </c>
    </row>
    <row r="150" spans="1:8" x14ac:dyDescent="0.25">
      <c r="A150" s="3">
        <v>149</v>
      </c>
      <c r="B150" s="4">
        <v>44468</v>
      </c>
      <c r="C150" s="5">
        <v>0.41740740740740739</v>
      </c>
      <c r="D150" s="4">
        <v>44468</v>
      </c>
      <c r="E150" s="5">
        <v>0.50071759259259252</v>
      </c>
      <c r="F150" s="3">
        <v>9</v>
      </c>
      <c r="G150" s="3">
        <v>21</v>
      </c>
      <c r="H150">
        <f t="shared" si="2"/>
        <v>31</v>
      </c>
    </row>
    <row r="151" spans="1:8" x14ac:dyDescent="0.25">
      <c r="A151" s="3">
        <v>150</v>
      </c>
      <c r="B151" s="4">
        <v>44468</v>
      </c>
      <c r="C151" s="5">
        <v>0.55636574074074074</v>
      </c>
      <c r="D151" s="4">
        <v>44468</v>
      </c>
      <c r="E151" s="5">
        <v>0.61332175925925925</v>
      </c>
      <c r="F151" s="3">
        <v>15</v>
      </c>
      <c r="G151" s="3">
        <v>9</v>
      </c>
      <c r="H151">
        <f t="shared" si="2"/>
        <v>25</v>
      </c>
    </row>
    <row r="152" spans="1:8" x14ac:dyDescent="0.25">
      <c r="A152" s="3">
        <v>151</v>
      </c>
      <c r="B152" s="4">
        <v>44468</v>
      </c>
      <c r="C152" s="5">
        <v>0.67305555555555552</v>
      </c>
      <c r="D152" s="4">
        <v>44468</v>
      </c>
      <c r="E152" s="5">
        <v>0.73208333333333331</v>
      </c>
      <c r="F152" s="3">
        <v>14</v>
      </c>
      <c r="G152" s="3">
        <v>8</v>
      </c>
      <c r="H152">
        <f t="shared" si="2"/>
        <v>30</v>
      </c>
    </row>
    <row r="153" spans="1:8" x14ac:dyDescent="0.25">
      <c r="A153" s="3">
        <v>152</v>
      </c>
      <c r="B153" s="4">
        <v>44468</v>
      </c>
      <c r="C153" s="5">
        <v>0.79931712962962964</v>
      </c>
      <c r="D153" s="4">
        <v>44468</v>
      </c>
      <c r="E153" s="5">
        <v>0.84817129629629628</v>
      </c>
      <c r="F153" s="3">
        <v>16</v>
      </c>
      <c r="G153" s="3">
        <v>21</v>
      </c>
      <c r="H153">
        <f t="shared" si="2"/>
        <v>38</v>
      </c>
    </row>
    <row r="154" spans="1:8" x14ac:dyDescent="0.25">
      <c r="A154" s="3">
        <v>153</v>
      </c>
      <c r="B154" s="4">
        <v>44468</v>
      </c>
      <c r="C154" s="5">
        <v>0.9611574074074074</v>
      </c>
      <c r="D154" s="4">
        <v>44469</v>
      </c>
      <c r="E154" s="5">
        <v>3.9629629629629633E-2</v>
      </c>
      <c r="F154" s="3">
        <v>14</v>
      </c>
      <c r="G154" s="3">
        <v>9</v>
      </c>
      <c r="H154">
        <f t="shared" si="2"/>
        <v>31</v>
      </c>
    </row>
    <row r="155" spans="1:8" x14ac:dyDescent="0.25">
      <c r="A155" s="3">
        <v>154</v>
      </c>
      <c r="B155" s="4">
        <v>44469</v>
      </c>
      <c r="C155" s="5">
        <v>0.3125</v>
      </c>
      <c r="D155" s="4">
        <v>44469</v>
      </c>
      <c r="E155" s="5">
        <v>0.33385416666666662</v>
      </c>
      <c r="F155" s="3">
        <v>17</v>
      </c>
      <c r="G155" s="3">
        <v>3</v>
      </c>
      <c r="H155">
        <f t="shared" si="2"/>
        <v>39</v>
      </c>
    </row>
    <row r="156" spans="1:8" x14ac:dyDescent="0.25">
      <c r="A156" s="3">
        <v>155</v>
      </c>
      <c r="B156" s="4">
        <v>44469</v>
      </c>
      <c r="C156" s="5">
        <v>0.44229166666666669</v>
      </c>
      <c r="D156" s="4">
        <v>44469</v>
      </c>
      <c r="E156" s="5">
        <v>0.50074074074074071</v>
      </c>
      <c r="F156" s="3">
        <v>0</v>
      </c>
      <c r="G156" s="3">
        <v>9</v>
      </c>
      <c r="H156">
        <f t="shared" si="2"/>
        <v>36</v>
      </c>
    </row>
    <row r="157" spans="1:8" s="10" customFormat="1" x14ac:dyDescent="0.25">
      <c r="A157" s="7">
        <v>156</v>
      </c>
      <c r="B157" s="8">
        <v>44469</v>
      </c>
      <c r="C157" s="9">
        <v>0.59045138888888882</v>
      </c>
      <c r="D157" s="8">
        <v>44469</v>
      </c>
      <c r="E157" s="9">
        <v>0.63065972222222222</v>
      </c>
      <c r="F157" s="7">
        <v>14</v>
      </c>
      <c r="G157" s="7">
        <v>8</v>
      </c>
      <c r="H157" s="10">
        <f t="shared" si="2"/>
        <v>41</v>
      </c>
    </row>
    <row r="158" spans="1:8" x14ac:dyDescent="0.25">
      <c r="A158" s="3">
        <v>157</v>
      </c>
      <c r="B158" s="4">
        <v>44469</v>
      </c>
      <c r="C158" s="5">
        <v>0.7142708333333333</v>
      </c>
      <c r="D158" s="4">
        <v>44469</v>
      </c>
      <c r="E158" s="5">
        <v>0.789525462962963</v>
      </c>
      <c r="F158" s="3">
        <v>6</v>
      </c>
      <c r="G158" s="3">
        <v>39</v>
      </c>
      <c r="H158">
        <f t="shared" si="2"/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opLeftCell="A4" workbookViewId="0">
      <selection activeCell="A4" sqref="A1:XFD1048576"/>
    </sheetView>
  </sheetViews>
  <sheetFormatPr defaultRowHeight="15" x14ac:dyDescent="0.25"/>
  <cols>
    <col min="1" max="1" width="4" bestFit="1" customWidth="1"/>
    <col min="2" max="2" width="12" bestFit="1" customWidth="1"/>
    <col min="3" max="3" width="15.140625" bestFit="1" customWidth="1"/>
    <col min="4" max="4" width="13.28515625" bestFit="1" customWidth="1"/>
    <col min="5" max="5" width="16.28515625" bestFit="1" customWidth="1"/>
    <col min="6" max="6" width="16.140625" bestFit="1" customWidth="1"/>
    <col min="7" max="7" width="16.85546875" bestFit="1" customWidth="1"/>
    <col min="8" max="8" width="27.85546875" bestFit="1" customWidth="1"/>
  </cols>
  <sheetData>
    <row r="1" spans="1:11" x14ac:dyDescent="0.25">
      <c r="A1" s="3" t="s">
        <v>0</v>
      </c>
      <c r="B1" s="3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6" t="s">
        <v>15</v>
      </c>
      <c r="K1" s="2">
        <v>2</v>
      </c>
    </row>
    <row r="2" spans="1:11" x14ac:dyDescent="0.25">
      <c r="A2" s="3">
        <v>1</v>
      </c>
      <c r="B2" s="4">
        <v>44440</v>
      </c>
      <c r="C2" s="5">
        <v>0.33333333333333331</v>
      </c>
      <c r="D2" s="4">
        <v>44440</v>
      </c>
      <c r="E2" s="5">
        <v>0.38513888888888892</v>
      </c>
      <c r="F2" s="3">
        <v>12</v>
      </c>
      <c r="G2" s="3">
        <v>0</v>
      </c>
      <c r="H2" s="2">
        <f>IF(B2=D2,E2-C2,K1-C2+E2)</f>
        <v>5.1805555555555605E-2</v>
      </c>
      <c r="I2" s="21"/>
    </row>
    <row r="3" spans="1:11" x14ac:dyDescent="0.25">
      <c r="A3" s="3">
        <v>2</v>
      </c>
      <c r="B3" s="4">
        <v>44440</v>
      </c>
      <c r="C3" s="5">
        <v>0.42430555555555555</v>
      </c>
      <c r="D3" s="4">
        <v>44440</v>
      </c>
      <c r="E3" s="5">
        <v>0.55934027777777773</v>
      </c>
      <c r="F3" s="3">
        <v>11</v>
      </c>
      <c r="G3" s="3">
        <v>16</v>
      </c>
      <c r="H3" s="2">
        <f t="shared" ref="H3:H66" si="0">IF(B3=D3,E3-C3,"---------------------")</f>
        <v>0.13503472222222218</v>
      </c>
    </row>
    <row r="4" spans="1:11" x14ac:dyDescent="0.25">
      <c r="A4" s="3">
        <v>3</v>
      </c>
      <c r="B4" s="4">
        <v>44440</v>
      </c>
      <c r="C4" s="5">
        <v>0.64613425925925927</v>
      </c>
      <c r="D4" s="4">
        <v>44440</v>
      </c>
      <c r="E4" s="5">
        <v>0.71621527777777771</v>
      </c>
      <c r="F4" s="3">
        <v>9</v>
      </c>
      <c r="G4" s="3">
        <v>0</v>
      </c>
      <c r="H4" s="2">
        <f t="shared" si="0"/>
        <v>7.0081018518518445E-2</v>
      </c>
    </row>
    <row r="5" spans="1:11" x14ac:dyDescent="0.25">
      <c r="A5" s="3">
        <v>4</v>
      </c>
      <c r="B5" s="4">
        <v>44440</v>
      </c>
      <c r="C5" s="5">
        <v>0.76347222222222222</v>
      </c>
      <c r="D5" s="4">
        <v>44440</v>
      </c>
      <c r="E5" s="5">
        <v>0.91402777777777777</v>
      </c>
      <c r="F5" s="3">
        <v>14</v>
      </c>
      <c r="G5" s="3">
        <v>11</v>
      </c>
      <c r="H5" s="2">
        <f t="shared" si="0"/>
        <v>0.15055555555555555</v>
      </c>
    </row>
    <row r="6" spans="1:11" x14ac:dyDescent="0.25">
      <c r="A6" s="3">
        <v>5</v>
      </c>
      <c r="B6" s="4">
        <v>44441</v>
      </c>
      <c r="C6" s="5">
        <v>0.17721064814814813</v>
      </c>
      <c r="D6" s="4">
        <v>44441</v>
      </c>
      <c r="E6" s="5">
        <v>0.27315972222222223</v>
      </c>
      <c r="F6" s="3">
        <v>21</v>
      </c>
      <c r="G6" s="3">
        <v>15</v>
      </c>
      <c r="H6" s="2">
        <f t="shared" si="0"/>
        <v>9.5949074074074103E-2</v>
      </c>
    </row>
    <row r="7" spans="1:11" x14ac:dyDescent="0.25">
      <c r="A7" s="3">
        <v>6</v>
      </c>
      <c r="B7" s="4">
        <v>44441</v>
      </c>
      <c r="C7" s="5">
        <v>0.34736111111111106</v>
      </c>
      <c r="D7" s="4">
        <v>44441</v>
      </c>
      <c r="E7" s="5">
        <v>0.42460648148148145</v>
      </c>
      <c r="F7" s="3">
        <v>11</v>
      </c>
      <c r="G7" s="3">
        <v>24</v>
      </c>
      <c r="H7" s="2">
        <f t="shared" si="0"/>
        <v>7.7245370370370381E-2</v>
      </c>
    </row>
    <row r="8" spans="1:11" x14ac:dyDescent="0.25">
      <c r="A8" s="3">
        <v>7</v>
      </c>
      <c r="B8" s="4">
        <v>44441</v>
      </c>
      <c r="C8" s="5">
        <v>0.48079861111111111</v>
      </c>
      <c r="D8" s="4">
        <v>44441</v>
      </c>
      <c r="E8" s="5">
        <v>0.57214120370370369</v>
      </c>
      <c r="F8" s="3">
        <v>19</v>
      </c>
      <c r="G8" s="3">
        <v>10</v>
      </c>
      <c r="H8" s="2">
        <f t="shared" si="0"/>
        <v>9.1342592592592586E-2</v>
      </c>
    </row>
    <row r="9" spans="1:11" x14ac:dyDescent="0.25">
      <c r="A9" s="3">
        <v>8</v>
      </c>
      <c r="B9" s="4">
        <v>44441</v>
      </c>
      <c r="C9" s="5">
        <v>0.63290509259259264</v>
      </c>
      <c r="D9" s="4">
        <v>44441</v>
      </c>
      <c r="E9" s="5">
        <v>0.72944444444444445</v>
      </c>
      <c r="F9" s="3">
        <v>9</v>
      </c>
      <c r="G9" s="3">
        <v>11</v>
      </c>
      <c r="H9" s="2">
        <f t="shared" si="0"/>
        <v>9.6539351851851807E-2</v>
      </c>
    </row>
    <row r="10" spans="1:11" x14ac:dyDescent="0.25">
      <c r="A10" s="3">
        <v>9</v>
      </c>
      <c r="B10" s="4">
        <v>44441</v>
      </c>
      <c r="C10" s="5">
        <v>0.80592592592592593</v>
      </c>
      <c r="D10" s="4">
        <v>44441</v>
      </c>
      <c r="E10" s="5">
        <v>0.89690972222222232</v>
      </c>
      <c r="F10" s="3">
        <v>12</v>
      </c>
      <c r="G10" s="3">
        <v>15</v>
      </c>
      <c r="H10" s="2">
        <f t="shared" si="0"/>
        <v>9.0983796296296382E-2</v>
      </c>
    </row>
    <row r="11" spans="1:11" x14ac:dyDescent="0.25">
      <c r="A11" s="3">
        <v>10</v>
      </c>
      <c r="B11" s="4">
        <v>44442</v>
      </c>
      <c r="C11" s="5">
        <v>0.13548611111111111</v>
      </c>
      <c r="D11" s="4">
        <v>44442</v>
      </c>
      <c r="E11" s="5">
        <v>0.31579861111111113</v>
      </c>
      <c r="F11" s="3">
        <v>17</v>
      </c>
      <c r="G11" s="3">
        <v>22</v>
      </c>
      <c r="H11" s="2">
        <f t="shared" si="0"/>
        <v>0.18031250000000001</v>
      </c>
    </row>
    <row r="12" spans="1:11" x14ac:dyDescent="0.25">
      <c r="A12" s="3">
        <v>11</v>
      </c>
      <c r="B12" s="4">
        <v>44442</v>
      </c>
      <c r="C12" s="5">
        <v>0.37784722222222222</v>
      </c>
      <c r="D12" s="4">
        <v>44442</v>
      </c>
      <c r="E12" s="5">
        <v>0.46140046296296294</v>
      </c>
      <c r="F12" s="3">
        <v>14</v>
      </c>
      <c r="G12" s="3">
        <v>10</v>
      </c>
      <c r="H12" s="2">
        <f t="shared" si="0"/>
        <v>8.355324074074072E-2</v>
      </c>
    </row>
    <row r="13" spans="1:11" x14ac:dyDescent="0.25">
      <c r="A13" s="3">
        <v>12</v>
      </c>
      <c r="B13" s="4">
        <v>44442</v>
      </c>
      <c r="C13" s="5">
        <v>0.50086805555555558</v>
      </c>
      <c r="D13" s="4">
        <v>44442</v>
      </c>
      <c r="E13" s="5">
        <v>0.63633101851851859</v>
      </c>
      <c r="F13" s="3">
        <v>24</v>
      </c>
      <c r="G13" s="3">
        <v>19</v>
      </c>
      <c r="H13" s="2">
        <f t="shared" si="0"/>
        <v>0.13546296296296301</v>
      </c>
    </row>
    <row r="14" spans="1:11" x14ac:dyDescent="0.25">
      <c r="A14" s="3">
        <v>13</v>
      </c>
      <c r="B14" s="4">
        <v>44442</v>
      </c>
      <c r="C14" s="5">
        <v>0.7049305555555555</v>
      </c>
      <c r="D14" s="4">
        <v>44442</v>
      </c>
      <c r="E14" s="5">
        <v>0.76827546296296301</v>
      </c>
      <c r="F14" s="3">
        <v>16</v>
      </c>
      <c r="G14" s="3">
        <v>11</v>
      </c>
      <c r="H14" s="2">
        <f t="shared" si="0"/>
        <v>6.3344907407407502E-2</v>
      </c>
    </row>
    <row r="15" spans="1:11" x14ac:dyDescent="0.25">
      <c r="A15" s="3">
        <v>14</v>
      </c>
      <c r="B15" s="4">
        <v>44442</v>
      </c>
      <c r="C15" s="5">
        <v>0.80994212962962964</v>
      </c>
      <c r="D15" s="4">
        <v>44442</v>
      </c>
      <c r="E15" s="5">
        <v>0.92829861111111101</v>
      </c>
      <c r="F15" s="3">
        <v>15</v>
      </c>
      <c r="G15" s="3">
        <v>9</v>
      </c>
      <c r="H15" s="2">
        <f t="shared" si="0"/>
        <v>0.11835648148148137</v>
      </c>
    </row>
    <row r="16" spans="1:11" x14ac:dyDescent="0.25">
      <c r="A16" s="3">
        <v>15</v>
      </c>
      <c r="B16" s="4">
        <v>44443</v>
      </c>
      <c r="C16" s="5">
        <v>0.17093749999999999</v>
      </c>
      <c r="D16" s="4">
        <v>44443</v>
      </c>
      <c r="E16" s="5">
        <v>0.25318287037037041</v>
      </c>
      <c r="F16" s="3">
        <v>7</v>
      </c>
      <c r="G16" s="3">
        <v>16</v>
      </c>
      <c r="H16" s="2">
        <f t="shared" si="0"/>
        <v>8.2245370370370413E-2</v>
      </c>
    </row>
    <row r="17" spans="1:8" x14ac:dyDescent="0.25">
      <c r="A17" s="3">
        <v>16</v>
      </c>
      <c r="B17" s="4">
        <v>44443</v>
      </c>
      <c r="C17" s="5">
        <v>0.29620370370370369</v>
      </c>
      <c r="D17" s="4">
        <v>44443</v>
      </c>
      <c r="E17" s="5">
        <v>0.34704861111111113</v>
      </c>
      <c r="F17" s="3">
        <v>9</v>
      </c>
      <c r="G17" s="3">
        <v>11</v>
      </c>
      <c r="H17" s="2">
        <f t="shared" si="0"/>
        <v>5.0844907407407436E-2</v>
      </c>
    </row>
    <row r="18" spans="1:8" x14ac:dyDescent="0.25">
      <c r="A18" s="3">
        <v>17</v>
      </c>
      <c r="B18" s="4">
        <v>44443</v>
      </c>
      <c r="C18" s="5">
        <v>0.3578587962962963</v>
      </c>
      <c r="D18" s="4">
        <v>44443</v>
      </c>
      <c r="E18" s="5">
        <v>0.42055555555555557</v>
      </c>
      <c r="F18" s="3">
        <v>13</v>
      </c>
      <c r="G18" s="3">
        <v>18</v>
      </c>
      <c r="H18" s="2">
        <f t="shared" si="0"/>
        <v>6.2696759259259272E-2</v>
      </c>
    </row>
    <row r="19" spans="1:8" x14ac:dyDescent="0.25">
      <c r="A19" s="3">
        <v>18</v>
      </c>
      <c r="B19" s="4">
        <v>44443</v>
      </c>
      <c r="C19" s="5">
        <v>0.48564814814814811</v>
      </c>
      <c r="D19" s="4">
        <v>44443</v>
      </c>
      <c r="E19" s="5">
        <v>0.53831018518518514</v>
      </c>
      <c r="F19" s="3">
        <v>22</v>
      </c>
      <c r="G19" s="3">
        <v>5</v>
      </c>
      <c r="H19" s="2">
        <f t="shared" si="0"/>
        <v>5.2662037037037035E-2</v>
      </c>
    </row>
    <row r="20" spans="1:8" x14ac:dyDescent="0.25">
      <c r="A20" s="3">
        <v>19</v>
      </c>
      <c r="B20" s="4">
        <v>44443</v>
      </c>
      <c r="C20" s="5">
        <v>0.70219907407407411</v>
      </c>
      <c r="D20" s="4">
        <v>44443</v>
      </c>
      <c r="E20" s="5">
        <v>0.7736574074074074</v>
      </c>
      <c r="F20" s="3">
        <v>8</v>
      </c>
      <c r="G20" s="3">
        <v>23</v>
      </c>
      <c r="H20" s="2">
        <f t="shared" si="0"/>
        <v>7.145833333333329E-2</v>
      </c>
    </row>
    <row r="21" spans="1:8" x14ac:dyDescent="0.25">
      <c r="A21" s="3">
        <v>20</v>
      </c>
      <c r="B21" s="4">
        <v>44443</v>
      </c>
      <c r="C21" s="5">
        <v>0.80978009259259265</v>
      </c>
      <c r="D21" s="4">
        <v>44443</v>
      </c>
      <c r="E21" s="5">
        <v>0.96615740740740741</v>
      </c>
      <c r="F21" s="3">
        <v>11</v>
      </c>
      <c r="G21" s="3">
        <v>14</v>
      </c>
      <c r="H21" s="2">
        <f t="shared" si="0"/>
        <v>0.15637731481481476</v>
      </c>
    </row>
    <row r="22" spans="1:8" x14ac:dyDescent="0.25">
      <c r="A22" s="3">
        <v>21</v>
      </c>
      <c r="B22" s="4">
        <v>44444</v>
      </c>
      <c r="C22" s="5">
        <v>0.3027083333333333</v>
      </c>
      <c r="D22" s="4">
        <v>44444</v>
      </c>
      <c r="E22" s="5">
        <v>0.3762152777777778</v>
      </c>
      <c r="F22" s="3">
        <v>17</v>
      </c>
      <c r="G22" s="3">
        <v>23</v>
      </c>
      <c r="H22" s="2">
        <f t="shared" si="0"/>
        <v>7.35069444444445E-2</v>
      </c>
    </row>
    <row r="23" spans="1:8" x14ac:dyDescent="0.25">
      <c r="A23" s="3">
        <v>22</v>
      </c>
      <c r="B23" s="4">
        <v>44444</v>
      </c>
      <c r="C23" s="5">
        <v>0.43002314814814818</v>
      </c>
      <c r="D23" s="4">
        <v>44444</v>
      </c>
      <c r="E23" s="5">
        <v>0.51140046296296293</v>
      </c>
      <c r="F23" s="3">
        <v>15</v>
      </c>
      <c r="G23" s="3">
        <v>11</v>
      </c>
      <c r="H23" s="2">
        <f t="shared" si="0"/>
        <v>8.137731481481475E-2</v>
      </c>
    </row>
    <row r="24" spans="1:8" x14ac:dyDescent="0.25">
      <c r="A24" s="3">
        <v>23</v>
      </c>
      <c r="B24" s="4">
        <v>44444</v>
      </c>
      <c r="C24" s="5">
        <v>0.55909722222222225</v>
      </c>
      <c r="D24" s="4">
        <v>44444</v>
      </c>
      <c r="E24" s="5">
        <v>0.64327546296296301</v>
      </c>
      <c r="F24" s="3">
        <v>19</v>
      </c>
      <c r="G24" s="3">
        <v>21</v>
      </c>
      <c r="H24" s="2">
        <f t="shared" si="0"/>
        <v>8.4178240740740762E-2</v>
      </c>
    </row>
    <row r="25" spans="1:8" x14ac:dyDescent="0.25">
      <c r="A25" s="3">
        <v>24</v>
      </c>
      <c r="B25" s="4">
        <v>44444</v>
      </c>
      <c r="C25" s="5">
        <v>0.69188657407407417</v>
      </c>
      <c r="D25" s="4">
        <v>44444</v>
      </c>
      <c r="E25" s="5">
        <v>0.73365740740740737</v>
      </c>
      <c r="F25" s="3">
        <v>11</v>
      </c>
      <c r="G25" s="3">
        <v>9</v>
      </c>
      <c r="H25" s="2">
        <f t="shared" si="0"/>
        <v>4.1770833333333202E-2</v>
      </c>
    </row>
    <row r="26" spans="1:8" x14ac:dyDescent="0.25">
      <c r="A26" s="3">
        <v>25</v>
      </c>
      <c r="B26" s="4">
        <v>44444</v>
      </c>
      <c r="C26" s="5">
        <v>0.77118055555555554</v>
      </c>
      <c r="D26" s="4">
        <v>44444</v>
      </c>
      <c r="E26" s="5">
        <v>0.82657407407407402</v>
      </c>
      <c r="F26" s="3">
        <v>15</v>
      </c>
      <c r="G26" s="3">
        <v>11</v>
      </c>
      <c r="H26" s="2">
        <f t="shared" si="0"/>
        <v>5.5393518518518481E-2</v>
      </c>
    </row>
    <row r="27" spans="1:8" x14ac:dyDescent="0.25">
      <c r="A27" s="12">
        <v>26</v>
      </c>
      <c r="B27" s="13">
        <v>44444</v>
      </c>
      <c r="C27" s="14">
        <v>0.875</v>
      </c>
      <c r="D27" s="13">
        <v>44445</v>
      </c>
      <c r="E27" s="14">
        <v>1.3495370370370371E-2</v>
      </c>
      <c r="F27" s="12">
        <v>15</v>
      </c>
      <c r="G27" s="12">
        <v>17</v>
      </c>
      <c r="H27" s="16" t="str">
        <f t="shared" si="0"/>
        <v>---------------------</v>
      </c>
    </row>
    <row r="28" spans="1:8" x14ac:dyDescent="0.25">
      <c r="A28" s="3">
        <v>27</v>
      </c>
      <c r="B28" s="4">
        <v>44445</v>
      </c>
      <c r="C28" s="5">
        <v>0.2171990740740741</v>
      </c>
      <c r="D28" s="4">
        <v>44445</v>
      </c>
      <c r="E28" s="5">
        <v>0.2976388888888889</v>
      </c>
      <c r="F28" s="3">
        <v>9</v>
      </c>
      <c r="G28" s="3">
        <v>6</v>
      </c>
      <c r="H28" s="2">
        <f t="shared" si="0"/>
        <v>8.0439814814814797E-2</v>
      </c>
    </row>
    <row r="29" spans="1:8" x14ac:dyDescent="0.25">
      <c r="A29" s="3">
        <v>28</v>
      </c>
      <c r="B29" s="4">
        <v>44445</v>
      </c>
      <c r="C29" s="5">
        <v>0.38305555555555554</v>
      </c>
      <c r="D29" s="4">
        <v>44445</v>
      </c>
      <c r="E29" s="5">
        <v>0.52521990740740743</v>
      </c>
      <c r="F29" s="3">
        <v>14</v>
      </c>
      <c r="G29" s="3">
        <v>22</v>
      </c>
      <c r="H29" s="2">
        <f t="shared" si="0"/>
        <v>0.14216435185185189</v>
      </c>
    </row>
    <row r="30" spans="1:8" x14ac:dyDescent="0.25">
      <c r="A30" s="3">
        <v>29</v>
      </c>
      <c r="B30" s="4">
        <v>44445</v>
      </c>
      <c r="C30" s="5">
        <v>0.55920138888888882</v>
      </c>
      <c r="D30" s="4">
        <v>44445</v>
      </c>
      <c r="E30" s="5">
        <v>0.62586805555555558</v>
      </c>
      <c r="F30" s="3">
        <v>14</v>
      </c>
      <c r="G30" s="3">
        <v>3</v>
      </c>
      <c r="H30" s="2">
        <f t="shared" si="0"/>
        <v>6.6666666666666763E-2</v>
      </c>
    </row>
    <row r="31" spans="1:8" x14ac:dyDescent="0.25">
      <c r="A31" s="3">
        <v>30</v>
      </c>
      <c r="B31" s="4">
        <v>44445</v>
      </c>
      <c r="C31" s="5">
        <v>0.7160185185185185</v>
      </c>
      <c r="D31" s="4">
        <v>44445</v>
      </c>
      <c r="E31" s="5">
        <v>0.7631944444444444</v>
      </c>
      <c r="F31" s="3">
        <v>18</v>
      </c>
      <c r="G31" s="3">
        <v>14</v>
      </c>
      <c r="H31" s="2">
        <f t="shared" si="0"/>
        <v>4.7175925925925899E-2</v>
      </c>
    </row>
    <row r="32" spans="1:8" x14ac:dyDescent="0.25">
      <c r="A32" s="3">
        <v>31</v>
      </c>
      <c r="B32" s="4">
        <v>44445</v>
      </c>
      <c r="C32" s="5">
        <v>0.82097222222222221</v>
      </c>
      <c r="D32" s="4">
        <v>44445</v>
      </c>
      <c r="E32" s="5">
        <v>0.89042824074074067</v>
      </c>
      <c r="F32" s="3">
        <v>16</v>
      </c>
      <c r="G32" s="3">
        <v>21</v>
      </c>
      <c r="H32" s="2">
        <f t="shared" si="0"/>
        <v>6.9456018518518459E-2</v>
      </c>
    </row>
    <row r="33" spans="1:8" x14ac:dyDescent="0.25">
      <c r="A33" s="3">
        <v>32</v>
      </c>
      <c r="B33" s="4">
        <v>44446</v>
      </c>
      <c r="C33" s="5">
        <v>0.32383101851851853</v>
      </c>
      <c r="D33" s="4">
        <v>44446</v>
      </c>
      <c r="E33" s="5">
        <v>0.40016203703703707</v>
      </c>
      <c r="F33" s="3">
        <v>15</v>
      </c>
      <c r="G33" s="3">
        <v>14</v>
      </c>
      <c r="H33" s="2">
        <f t="shared" si="0"/>
        <v>7.6331018518518534E-2</v>
      </c>
    </row>
    <row r="34" spans="1:8" x14ac:dyDescent="0.25">
      <c r="A34" s="3">
        <v>33</v>
      </c>
      <c r="B34" s="4">
        <v>44446</v>
      </c>
      <c r="C34" s="5">
        <v>0.46467592592592594</v>
      </c>
      <c r="D34" s="4">
        <v>44446</v>
      </c>
      <c r="E34" s="5">
        <v>0.52171296296296299</v>
      </c>
      <c r="F34" s="3">
        <v>12</v>
      </c>
      <c r="G34" s="3">
        <v>23</v>
      </c>
      <c r="H34" s="2">
        <f t="shared" si="0"/>
        <v>5.7037037037037053E-2</v>
      </c>
    </row>
    <row r="35" spans="1:8" x14ac:dyDescent="0.25">
      <c r="A35" s="3">
        <v>34</v>
      </c>
      <c r="B35" s="4">
        <v>44446</v>
      </c>
      <c r="C35" s="5">
        <v>0.57347222222222227</v>
      </c>
      <c r="D35" s="4">
        <v>44446</v>
      </c>
      <c r="E35" s="5">
        <v>0.64879629629629632</v>
      </c>
      <c r="F35" s="3">
        <v>17</v>
      </c>
      <c r="G35" s="3">
        <v>6</v>
      </c>
      <c r="H35" s="2">
        <f t="shared" si="0"/>
        <v>7.5324074074074043E-2</v>
      </c>
    </row>
    <row r="36" spans="1:8" x14ac:dyDescent="0.25">
      <c r="A36" s="3">
        <v>35</v>
      </c>
      <c r="B36" s="4">
        <v>44446</v>
      </c>
      <c r="C36" s="5">
        <v>0.70577546296296301</v>
      </c>
      <c r="D36" s="4">
        <v>44446</v>
      </c>
      <c r="E36" s="5">
        <v>0.7917939814814815</v>
      </c>
      <c r="F36" s="3">
        <v>19</v>
      </c>
      <c r="G36" s="3">
        <v>16</v>
      </c>
      <c r="H36" s="2">
        <f t="shared" si="0"/>
        <v>8.6018518518518494E-2</v>
      </c>
    </row>
    <row r="37" spans="1:8" x14ac:dyDescent="0.25">
      <c r="A37" s="3">
        <v>36</v>
      </c>
      <c r="B37" s="4">
        <v>44446</v>
      </c>
      <c r="C37" s="5">
        <v>0.84167824074074071</v>
      </c>
      <c r="D37" s="4">
        <v>44446</v>
      </c>
      <c r="E37" s="5">
        <v>0.9406944444444445</v>
      </c>
      <c r="F37" s="3">
        <v>11</v>
      </c>
      <c r="G37" s="3">
        <v>14</v>
      </c>
      <c r="H37" s="2">
        <f t="shared" si="0"/>
        <v>9.9016203703703787E-2</v>
      </c>
    </row>
    <row r="38" spans="1:8" x14ac:dyDescent="0.25">
      <c r="A38" s="3">
        <v>37</v>
      </c>
      <c r="B38" s="4">
        <v>44447</v>
      </c>
      <c r="C38" s="5">
        <v>0.13560185185185183</v>
      </c>
      <c r="D38" s="4">
        <v>44447</v>
      </c>
      <c r="E38" s="5">
        <v>0.26116898148148149</v>
      </c>
      <c r="F38" s="3">
        <v>13</v>
      </c>
      <c r="G38" s="3">
        <v>22</v>
      </c>
      <c r="H38" s="2">
        <f t="shared" si="0"/>
        <v>0.12556712962962965</v>
      </c>
    </row>
    <row r="39" spans="1:8" x14ac:dyDescent="0.25">
      <c r="A39" s="3">
        <v>38</v>
      </c>
      <c r="B39" s="4">
        <v>44447</v>
      </c>
      <c r="C39" s="5">
        <v>0.32587962962962963</v>
      </c>
      <c r="D39" s="4">
        <v>44447</v>
      </c>
      <c r="E39" s="5">
        <v>0.39796296296296302</v>
      </c>
      <c r="F39" s="3">
        <v>11</v>
      </c>
      <c r="G39" s="3">
        <v>4</v>
      </c>
      <c r="H39" s="2">
        <f t="shared" si="0"/>
        <v>7.2083333333333388E-2</v>
      </c>
    </row>
    <row r="40" spans="1:8" x14ac:dyDescent="0.25">
      <c r="A40" s="3">
        <v>39</v>
      </c>
      <c r="B40" s="4">
        <v>44447</v>
      </c>
      <c r="C40" s="5">
        <v>0.41761574074074076</v>
      </c>
      <c r="D40" s="4">
        <v>44447</v>
      </c>
      <c r="E40" s="5">
        <v>0.52447916666666672</v>
      </c>
      <c r="F40" s="3">
        <v>14</v>
      </c>
      <c r="G40" s="3">
        <v>21</v>
      </c>
      <c r="H40" s="2">
        <f t="shared" si="0"/>
        <v>0.10686342592592596</v>
      </c>
    </row>
    <row r="41" spans="1:8" x14ac:dyDescent="0.25">
      <c r="A41" s="3">
        <v>40</v>
      </c>
      <c r="B41" s="4">
        <v>44447</v>
      </c>
      <c r="C41" s="5">
        <v>0.59138888888888885</v>
      </c>
      <c r="D41" s="4">
        <v>44447</v>
      </c>
      <c r="E41" s="5">
        <v>0.68494212962962964</v>
      </c>
      <c r="F41" s="3">
        <v>16</v>
      </c>
      <c r="G41" s="3">
        <v>9</v>
      </c>
      <c r="H41" s="2">
        <f t="shared" si="0"/>
        <v>9.3553240740740784E-2</v>
      </c>
    </row>
    <row r="42" spans="1:8" x14ac:dyDescent="0.25">
      <c r="A42" s="3">
        <v>41</v>
      </c>
      <c r="B42" s="4">
        <v>44447</v>
      </c>
      <c r="C42" s="5">
        <v>0.7338541666666667</v>
      </c>
      <c r="D42" s="4">
        <v>44447</v>
      </c>
      <c r="E42" s="5">
        <v>0.77248842592592604</v>
      </c>
      <c r="F42" s="3">
        <v>12</v>
      </c>
      <c r="G42" s="3">
        <v>24</v>
      </c>
      <c r="H42" s="2">
        <f t="shared" si="0"/>
        <v>3.863425925925934E-2</v>
      </c>
    </row>
    <row r="43" spans="1:8" x14ac:dyDescent="0.25">
      <c r="A43" s="3">
        <v>42</v>
      </c>
      <c r="B43" s="4">
        <v>44447</v>
      </c>
      <c r="C43" s="5">
        <v>0.83333333333333337</v>
      </c>
      <c r="D43" s="4">
        <v>44447</v>
      </c>
      <c r="E43" s="5">
        <v>0.89694444444444443</v>
      </c>
      <c r="F43" s="3">
        <v>9</v>
      </c>
      <c r="G43" s="3">
        <v>2</v>
      </c>
      <c r="H43" s="2">
        <f t="shared" si="0"/>
        <v>6.3611111111111063E-2</v>
      </c>
    </row>
    <row r="44" spans="1:8" x14ac:dyDescent="0.25">
      <c r="A44" s="3">
        <v>43</v>
      </c>
      <c r="B44" s="4">
        <v>44448</v>
      </c>
      <c r="C44" s="5">
        <v>0.25793981481481482</v>
      </c>
      <c r="D44" s="4">
        <v>44448</v>
      </c>
      <c r="E44" s="5">
        <v>0.32356481481481481</v>
      </c>
      <c r="F44" s="3">
        <v>9</v>
      </c>
      <c r="G44" s="3">
        <v>4</v>
      </c>
      <c r="H44" s="2">
        <f t="shared" si="0"/>
        <v>6.5624999999999989E-2</v>
      </c>
    </row>
    <row r="45" spans="1:8" x14ac:dyDescent="0.25">
      <c r="A45" s="3">
        <v>44</v>
      </c>
      <c r="B45" s="4">
        <v>44448</v>
      </c>
      <c r="C45" s="5">
        <v>0.41349537037037037</v>
      </c>
      <c r="D45" s="4">
        <v>44448</v>
      </c>
      <c r="E45" s="5">
        <v>0.45501157407407411</v>
      </c>
      <c r="F45" s="3">
        <v>9</v>
      </c>
      <c r="G45" s="3">
        <v>14</v>
      </c>
      <c r="H45" s="2">
        <f t="shared" si="0"/>
        <v>4.1516203703703736E-2</v>
      </c>
    </row>
    <row r="46" spans="1:8" x14ac:dyDescent="0.25">
      <c r="A46" s="3">
        <v>45</v>
      </c>
      <c r="B46" s="4">
        <v>44448</v>
      </c>
      <c r="C46" s="5">
        <v>0.50607638888888895</v>
      </c>
      <c r="D46" s="4">
        <v>44448</v>
      </c>
      <c r="E46" s="5">
        <v>0.59107638888888892</v>
      </c>
      <c r="F46" s="3">
        <v>12</v>
      </c>
      <c r="G46" s="3">
        <v>10</v>
      </c>
      <c r="H46" s="2">
        <f t="shared" si="0"/>
        <v>8.4999999999999964E-2</v>
      </c>
    </row>
    <row r="47" spans="1:8" x14ac:dyDescent="0.25">
      <c r="A47" s="3">
        <v>46</v>
      </c>
      <c r="B47" s="4">
        <v>44448</v>
      </c>
      <c r="C47" s="5">
        <v>0.68482638888888892</v>
      </c>
      <c r="D47" s="4">
        <v>44448</v>
      </c>
      <c r="E47" s="5">
        <v>0.77111111111111119</v>
      </c>
      <c r="F47" s="3">
        <v>16</v>
      </c>
      <c r="G47" s="3">
        <v>11</v>
      </c>
      <c r="H47" s="2">
        <f t="shared" si="0"/>
        <v>8.6284722222222276E-2</v>
      </c>
    </row>
    <row r="48" spans="1:8" x14ac:dyDescent="0.25">
      <c r="A48" s="3">
        <v>47</v>
      </c>
      <c r="B48" s="4">
        <v>44448</v>
      </c>
      <c r="C48" s="5">
        <v>0.85435185185185192</v>
      </c>
      <c r="D48" s="4">
        <v>44448</v>
      </c>
      <c r="E48" s="5">
        <v>0.89</v>
      </c>
      <c r="F48" s="3">
        <v>13</v>
      </c>
      <c r="G48" s="3">
        <v>21</v>
      </c>
      <c r="H48" s="2">
        <f t="shared" si="0"/>
        <v>3.5648148148148096E-2</v>
      </c>
    </row>
    <row r="49" spans="1:8" x14ac:dyDescent="0.25">
      <c r="A49" s="3">
        <v>48</v>
      </c>
      <c r="B49" s="4">
        <v>44449</v>
      </c>
      <c r="C49" s="5">
        <v>0.21634259259259259</v>
      </c>
      <c r="D49" s="4">
        <v>44449</v>
      </c>
      <c r="E49" s="5">
        <v>0.30988425925925928</v>
      </c>
      <c r="F49" s="3">
        <v>7</v>
      </c>
      <c r="G49" s="3">
        <v>15</v>
      </c>
      <c r="H49" s="2">
        <f t="shared" si="0"/>
        <v>9.354166666666669E-2</v>
      </c>
    </row>
    <row r="50" spans="1:8" x14ac:dyDescent="0.25">
      <c r="A50" s="3">
        <v>49</v>
      </c>
      <c r="B50" s="4">
        <v>44449</v>
      </c>
      <c r="C50" s="5">
        <v>0.38201388888888888</v>
      </c>
      <c r="D50" s="4">
        <v>44449</v>
      </c>
      <c r="E50" s="5">
        <v>0.44449074074074074</v>
      </c>
      <c r="F50" s="3">
        <v>7</v>
      </c>
      <c r="G50" s="3">
        <v>0</v>
      </c>
      <c r="H50" s="2">
        <f t="shared" si="0"/>
        <v>6.2476851851851867E-2</v>
      </c>
    </row>
    <row r="51" spans="1:8" x14ac:dyDescent="0.25">
      <c r="A51" s="3">
        <v>50</v>
      </c>
      <c r="B51" s="4">
        <v>44449</v>
      </c>
      <c r="C51" s="5">
        <v>0.49995370370370368</v>
      </c>
      <c r="D51" s="4">
        <v>44449</v>
      </c>
      <c r="E51" s="5">
        <v>0.59361111111111109</v>
      </c>
      <c r="F51" s="3">
        <v>7</v>
      </c>
      <c r="G51" s="3">
        <v>1</v>
      </c>
      <c r="H51" s="2">
        <f t="shared" si="0"/>
        <v>9.3657407407407411E-2</v>
      </c>
    </row>
    <row r="52" spans="1:8" x14ac:dyDescent="0.25">
      <c r="A52" s="3">
        <v>51</v>
      </c>
      <c r="B52" s="4">
        <v>44449</v>
      </c>
      <c r="C52" s="5">
        <v>0.64993055555555557</v>
      </c>
      <c r="D52" s="4">
        <v>44449</v>
      </c>
      <c r="E52" s="5">
        <v>0.70430555555555552</v>
      </c>
      <c r="F52" s="3">
        <v>13</v>
      </c>
      <c r="G52" s="3">
        <v>20</v>
      </c>
      <c r="H52" s="2">
        <f t="shared" si="0"/>
        <v>5.4374999999999951E-2</v>
      </c>
    </row>
    <row r="53" spans="1:8" x14ac:dyDescent="0.25">
      <c r="A53" s="3">
        <v>52</v>
      </c>
      <c r="B53" s="4">
        <v>44449</v>
      </c>
      <c r="C53" s="5">
        <v>0.79276620370370365</v>
      </c>
      <c r="D53" s="4">
        <v>44449</v>
      </c>
      <c r="E53" s="5">
        <v>0.82553240740740741</v>
      </c>
      <c r="F53" s="3">
        <v>12</v>
      </c>
      <c r="G53" s="3">
        <v>4</v>
      </c>
      <c r="H53" s="2">
        <f t="shared" si="0"/>
        <v>3.2766203703703756E-2</v>
      </c>
    </row>
    <row r="54" spans="1:8" s="15" customFormat="1" x14ac:dyDescent="0.25">
      <c r="A54" s="12">
        <v>53</v>
      </c>
      <c r="B54" s="13">
        <v>44449</v>
      </c>
      <c r="C54" s="14">
        <v>0.87574074074074071</v>
      </c>
      <c r="D54" s="13">
        <v>44450</v>
      </c>
      <c r="E54" s="14">
        <v>3.770833333333333E-2</v>
      </c>
      <c r="F54" s="12">
        <v>11</v>
      </c>
      <c r="G54" s="12">
        <v>9</v>
      </c>
      <c r="H54" s="16" t="str">
        <f t="shared" si="0"/>
        <v>---------------------</v>
      </c>
    </row>
    <row r="55" spans="1:8" x14ac:dyDescent="0.25">
      <c r="A55" s="3">
        <v>54</v>
      </c>
      <c r="B55" s="4">
        <v>44450</v>
      </c>
      <c r="C55" s="5">
        <v>0.26106481481481481</v>
      </c>
      <c r="D55" s="4">
        <v>44450</v>
      </c>
      <c r="E55" s="5">
        <v>0.38315972222222222</v>
      </c>
      <c r="F55" s="3">
        <v>12</v>
      </c>
      <c r="G55" s="3">
        <v>21</v>
      </c>
      <c r="H55" s="2">
        <f t="shared" si="0"/>
        <v>0.12209490740740742</v>
      </c>
    </row>
    <row r="56" spans="1:8" x14ac:dyDescent="0.25">
      <c r="A56" s="3">
        <v>55</v>
      </c>
      <c r="B56" s="4">
        <v>44450</v>
      </c>
      <c r="C56" s="5">
        <v>0.46128472222222222</v>
      </c>
      <c r="D56" s="4">
        <v>44450</v>
      </c>
      <c r="E56" s="5">
        <v>0.50633101851851847</v>
      </c>
      <c r="F56" s="3">
        <v>14</v>
      </c>
      <c r="G56" s="3">
        <v>2</v>
      </c>
      <c r="H56" s="2">
        <f t="shared" si="0"/>
        <v>4.5046296296296251E-2</v>
      </c>
    </row>
    <row r="57" spans="1:8" x14ac:dyDescent="0.25">
      <c r="A57" s="3">
        <v>56</v>
      </c>
      <c r="B57" s="4">
        <v>44450</v>
      </c>
      <c r="C57" s="5">
        <v>0.56730324074074068</v>
      </c>
      <c r="D57" s="4">
        <v>44450</v>
      </c>
      <c r="E57" s="5">
        <v>0.60193287037037035</v>
      </c>
      <c r="F57" s="3">
        <v>17</v>
      </c>
      <c r="G57" s="3">
        <v>9</v>
      </c>
      <c r="H57" s="2">
        <f t="shared" si="0"/>
        <v>3.4629629629629677E-2</v>
      </c>
    </row>
    <row r="58" spans="1:8" x14ac:dyDescent="0.25">
      <c r="A58" s="3">
        <v>57</v>
      </c>
      <c r="B58" s="4">
        <v>44450</v>
      </c>
      <c r="C58" s="5">
        <v>0.66475694444444444</v>
      </c>
      <c r="D58" s="4">
        <v>44450</v>
      </c>
      <c r="E58" s="5">
        <v>0.71930555555555553</v>
      </c>
      <c r="F58" s="3">
        <v>3</v>
      </c>
      <c r="G58" s="3">
        <v>9</v>
      </c>
      <c r="H58" s="2">
        <f t="shared" si="0"/>
        <v>5.4548611111111089E-2</v>
      </c>
    </row>
    <row r="59" spans="1:8" x14ac:dyDescent="0.25">
      <c r="A59" s="3">
        <v>58</v>
      </c>
      <c r="B59" s="4">
        <v>44450</v>
      </c>
      <c r="C59" s="5">
        <v>0.79238425925925926</v>
      </c>
      <c r="D59" s="4">
        <v>44450</v>
      </c>
      <c r="E59" s="5">
        <v>0.88265046296296301</v>
      </c>
      <c r="F59" s="3">
        <v>11</v>
      </c>
      <c r="G59" s="3">
        <v>3</v>
      </c>
      <c r="H59" s="2">
        <f t="shared" si="0"/>
        <v>9.0266203703703751E-2</v>
      </c>
    </row>
    <row r="60" spans="1:8" x14ac:dyDescent="0.25">
      <c r="A60" s="3">
        <v>59</v>
      </c>
      <c r="B60" s="4">
        <v>44451</v>
      </c>
      <c r="C60" s="5">
        <v>0.16666666666666666</v>
      </c>
      <c r="D60" s="4">
        <v>44451</v>
      </c>
      <c r="E60" s="5">
        <v>0.23270833333333332</v>
      </c>
      <c r="F60" s="3">
        <v>8</v>
      </c>
      <c r="G60" s="3">
        <v>4</v>
      </c>
      <c r="H60" s="2">
        <f t="shared" si="0"/>
        <v>6.6041666666666665E-2</v>
      </c>
    </row>
    <row r="61" spans="1:8" x14ac:dyDescent="0.25">
      <c r="A61" s="3">
        <v>60</v>
      </c>
      <c r="B61" s="4">
        <v>44451</v>
      </c>
      <c r="C61" s="5">
        <v>0.34324074074074074</v>
      </c>
      <c r="D61" s="4">
        <v>44451</v>
      </c>
      <c r="E61" s="5">
        <v>0.42799768518518522</v>
      </c>
      <c r="F61" s="3">
        <v>1</v>
      </c>
      <c r="G61" s="3">
        <v>6</v>
      </c>
      <c r="H61" s="2">
        <f t="shared" si="0"/>
        <v>8.4756944444444482E-2</v>
      </c>
    </row>
    <row r="62" spans="1:8" x14ac:dyDescent="0.25">
      <c r="A62" s="3">
        <v>61</v>
      </c>
      <c r="B62" s="4">
        <v>44451</v>
      </c>
      <c r="C62" s="5">
        <v>0.52084490740740741</v>
      </c>
      <c r="D62" s="4">
        <v>44451</v>
      </c>
      <c r="E62" s="5">
        <v>0.59403935185185186</v>
      </c>
      <c r="F62" s="3">
        <v>4</v>
      </c>
      <c r="G62" s="3">
        <v>21</v>
      </c>
      <c r="H62" s="2">
        <f t="shared" si="0"/>
        <v>7.3194444444444451E-2</v>
      </c>
    </row>
    <row r="63" spans="1:8" x14ac:dyDescent="0.25">
      <c r="A63" s="3">
        <v>62</v>
      </c>
      <c r="B63" s="4">
        <v>44451</v>
      </c>
      <c r="C63" s="5">
        <v>0.73968750000000005</v>
      </c>
      <c r="D63" s="4">
        <v>44451</v>
      </c>
      <c r="E63" s="5">
        <v>0.79862268518518509</v>
      </c>
      <c r="F63" s="3">
        <v>9</v>
      </c>
      <c r="G63" s="3">
        <v>11</v>
      </c>
      <c r="H63" s="2">
        <f t="shared" si="0"/>
        <v>5.8935185185185035E-2</v>
      </c>
    </row>
    <row r="64" spans="1:8" x14ac:dyDescent="0.25">
      <c r="A64" s="3">
        <v>63</v>
      </c>
      <c r="B64" s="4">
        <v>44452</v>
      </c>
      <c r="C64" s="5">
        <v>0.21440972222222221</v>
      </c>
      <c r="D64" s="4">
        <v>44452</v>
      </c>
      <c r="E64" s="5">
        <v>0.38071759259259258</v>
      </c>
      <c r="F64" s="3">
        <v>12</v>
      </c>
      <c r="G64" s="3">
        <v>7</v>
      </c>
      <c r="H64" s="2">
        <f t="shared" si="0"/>
        <v>0.16630787037037037</v>
      </c>
    </row>
    <row r="65" spans="1:8" x14ac:dyDescent="0.25">
      <c r="A65" s="3">
        <v>64</v>
      </c>
      <c r="B65" s="4">
        <v>44452</v>
      </c>
      <c r="C65" s="5">
        <v>0.46302083333333338</v>
      </c>
      <c r="D65" s="4">
        <v>44452</v>
      </c>
      <c r="E65" s="5">
        <v>0.53340277777777778</v>
      </c>
      <c r="F65" s="3">
        <v>11</v>
      </c>
      <c r="G65" s="3">
        <v>13</v>
      </c>
      <c r="H65" s="2">
        <f t="shared" si="0"/>
        <v>7.03819444444444E-2</v>
      </c>
    </row>
    <row r="66" spans="1:8" x14ac:dyDescent="0.25">
      <c r="A66" s="3">
        <v>65</v>
      </c>
      <c r="B66" s="4">
        <v>44452</v>
      </c>
      <c r="C66" s="5">
        <v>0.55218749999999994</v>
      </c>
      <c r="D66" s="4">
        <v>44452</v>
      </c>
      <c r="E66" s="5">
        <v>0.62197916666666664</v>
      </c>
      <c r="F66" s="3">
        <v>16</v>
      </c>
      <c r="G66" s="3">
        <v>21</v>
      </c>
      <c r="H66" s="2">
        <f t="shared" si="0"/>
        <v>6.9791666666666696E-2</v>
      </c>
    </row>
    <row r="67" spans="1:8" x14ac:dyDescent="0.25">
      <c r="A67" s="3">
        <v>66</v>
      </c>
      <c r="B67" s="4">
        <v>44452</v>
      </c>
      <c r="C67" s="5">
        <v>0.6699652777777777</v>
      </c>
      <c r="D67" s="4">
        <v>44452</v>
      </c>
      <c r="E67" s="5">
        <v>0.75</v>
      </c>
      <c r="F67" s="3">
        <v>19</v>
      </c>
      <c r="G67" s="3">
        <v>10</v>
      </c>
      <c r="H67" s="2">
        <f t="shared" ref="H67:H130" si="1">IF(B67=D67,E67-C67,"---------------------")</f>
        <v>8.0034722222222299E-2</v>
      </c>
    </row>
    <row r="68" spans="1:8" x14ac:dyDescent="0.25">
      <c r="A68" s="3">
        <v>67</v>
      </c>
      <c r="B68" s="4">
        <v>44452</v>
      </c>
      <c r="C68" s="5">
        <v>0.83971064814814822</v>
      </c>
      <c r="D68" s="4">
        <v>44452</v>
      </c>
      <c r="E68" s="5">
        <v>0.9196643518518518</v>
      </c>
      <c r="F68" s="3">
        <v>3</v>
      </c>
      <c r="G68" s="3">
        <v>0</v>
      </c>
      <c r="H68" s="2">
        <f t="shared" si="1"/>
        <v>7.9953703703703582E-2</v>
      </c>
    </row>
    <row r="69" spans="1:8" x14ac:dyDescent="0.25">
      <c r="A69" s="3">
        <v>68</v>
      </c>
      <c r="B69" s="4">
        <v>44453</v>
      </c>
      <c r="C69" s="5">
        <v>0.17733796296296298</v>
      </c>
      <c r="D69" s="4">
        <v>44453</v>
      </c>
      <c r="E69" s="5">
        <v>0.26</v>
      </c>
      <c r="F69" s="3">
        <v>12</v>
      </c>
      <c r="G69" s="3">
        <v>21</v>
      </c>
      <c r="H69" s="2">
        <f t="shared" si="1"/>
        <v>8.2662037037037034E-2</v>
      </c>
    </row>
    <row r="70" spans="1:8" x14ac:dyDescent="0.25">
      <c r="A70" s="3">
        <v>69</v>
      </c>
      <c r="B70" s="4">
        <v>44453</v>
      </c>
      <c r="C70" s="5">
        <v>0.34437500000000004</v>
      </c>
      <c r="D70" s="4">
        <v>44453</v>
      </c>
      <c r="E70" s="5">
        <v>0.42008101851851848</v>
      </c>
      <c r="F70" s="3">
        <v>17</v>
      </c>
      <c r="G70" s="3">
        <v>20</v>
      </c>
      <c r="H70" s="2">
        <f t="shared" si="1"/>
        <v>7.5706018518518436E-2</v>
      </c>
    </row>
    <row r="71" spans="1:8" x14ac:dyDescent="0.25">
      <c r="A71" s="3">
        <v>70</v>
      </c>
      <c r="B71" s="4">
        <v>44453</v>
      </c>
      <c r="C71" s="5">
        <v>0.5</v>
      </c>
      <c r="D71" s="4">
        <v>44453</v>
      </c>
      <c r="E71" s="5">
        <v>0.58119212962962963</v>
      </c>
      <c r="F71" s="3">
        <v>11</v>
      </c>
      <c r="G71" s="3">
        <v>22</v>
      </c>
      <c r="H71" s="2">
        <f t="shared" si="1"/>
        <v>8.1192129629629628E-2</v>
      </c>
    </row>
    <row r="72" spans="1:8" x14ac:dyDescent="0.25">
      <c r="A72" s="3">
        <v>71</v>
      </c>
      <c r="B72" s="4">
        <v>44453</v>
      </c>
      <c r="C72" s="5">
        <v>0.64340277777777777</v>
      </c>
      <c r="D72" s="4">
        <v>44453</v>
      </c>
      <c r="E72" s="5">
        <v>0.7085069444444444</v>
      </c>
      <c r="F72" s="3">
        <v>7</v>
      </c>
      <c r="G72" s="3">
        <v>2</v>
      </c>
      <c r="H72" s="2">
        <f t="shared" si="1"/>
        <v>6.510416666666663E-2</v>
      </c>
    </row>
    <row r="73" spans="1:8" x14ac:dyDescent="0.25">
      <c r="A73" s="3">
        <v>72</v>
      </c>
      <c r="B73" s="4">
        <v>44453</v>
      </c>
      <c r="C73" s="5">
        <v>0.77552083333333333</v>
      </c>
      <c r="D73" s="4">
        <v>44453</v>
      </c>
      <c r="E73" s="5">
        <v>0.80270833333333336</v>
      </c>
      <c r="F73" s="3">
        <v>8</v>
      </c>
      <c r="G73" s="3">
        <v>7</v>
      </c>
      <c r="H73" s="2">
        <f t="shared" si="1"/>
        <v>2.7187500000000031E-2</v>
      </c>
    </row>
    <row r="74" spans="1:8" x14ac:dyDescent="0.25">
      <c r="A74" s="3">
        <v>73</v>
      </c>
      <c r="B74" s="4">
        <v>44453</v>
      </c>
      <c r="C74" s="5">
        <v>0.87285879629629637</v>
      </c>
      <c r="D74" s="4">
        <v>44453</v>
      </c>
      <c r="E74" s="5">
        <v>0.91951388888888885</v>
      </c>
      <c r="F74" s="3">
        <v>6</v>
      </c>
      <c r="G74" s="3">
        <v>1</v>
      </c>
      <c r="H74" s="2">
        <f t="shared" si="1"/>
        <v>4.6655092592592484E-2</v>
      </c>
    </row>
    <row r="75" spans="1:8" x14ac:dyDescent="0.25">
      <c r="A75" s="3">
        <v>74</v>
      </c>
      <c r="B75" s="4">
        <v>44454</v>
      </c>
      <c r="C75" s="5">
        <v>4.2361111111111106E-2</v>
      </c>
      <c r="D75" s="4">
        <v>44454</v>
      </c>
      <c r="E75" s="5">
        <v>0.17298611111111109</v>
      </c>
      <c r="F75" s="3">
        <v>0</v>
      </c>
      <c r="G75" s="3">
        <v>6</v>
      </c>
      <c r="H75" s="2">
        <f t="shared" si="1"/>
        <v>0.13062499999999999</v>
      </c>
    </row>
    <row r="76" spans="1:8" x14ac:dyDescent="0.25">
      <c r="A76" s="3">
        <v>75</v>
      </c>
      <c r="B76" s="4">
        <v>44454</v>
      </c>
      <c r="C76" s="5">
        <v>0.28885416666666669</v>
      </c>
      <c r="D76" s="4">
        <v>44454</v>
      </c>
      <c r="E76" s="5">
        <v>0.34437500000000004</v>
      </c>
      <c r="F76" s="3">
        <v>0</v>
      </c>
      <c r="G76" s="3">
        <v>5</v>
      </c>
      <c r="H76" s="2">
        <f t="shared" si="1"/>
        <v>5.5520833333333353E-2</v>
      </c>
    </row>
    <row r="77" spans="1:8" x14ac:dyDescent="0.25">
      <c r="A77" s="3">
        <v>76</v>
      </c>
      <c r="B77" s="4">
        <v>44454</v>
      </c>
      <c r="C77" s="5">
        <v>0.42424768518518513</v>
      </c>
      <c r="D77" s="4">
        <v>44454</v>
      </c>
      <c r="E77" s="5">
        <v>0.53179398148148149</v>
      </c>
      <c r="F77" s="3">
        <v>10</v>
      </c>
      <c r="G77" s="3">
        <v>1</v>
      </c>
      <c r="H77" s="2">
        <f t="shared" si="1"/>
        <v>0.10754629629629636</v>
      </c>
    </row>
    <row r="78" spans="1:8" x14ac:dyDescent="0.25">
      <c r="A78" s="3">
        <v>77</v>
      </c>
      <c r="B78" s="4">
        <v>44454</v>
      </c>
      <c r="C78" s="5">
        <v>0.5991319444444444</v>
      </c>
      <c r="D78" s="4">
        <v>44454</v>
      </c>
      <c r="E78" s="5">
        <v>0.63361111111111112</v>
      </c>
      <c r="F78" s="3">
        <v>14</v>
      </c>
      <c r="G78" s="3">
        <v>21</v>
      </c>
      <c r="H78" s="2">
        <f t="shared" si="1"/>
        <v>3.4479166666666727E-2</v>
      </c>
    </row>
    <row r="79" spans="1:8" x14ac:dyDescent="0.25">
      <c r="A79" s="3">
        <v>78</v>
      </c>
      <c r="B79" s="4">
        <v>44454</v>
      </c>
      <c r="C79" s="5">
        <v>0.7228472222222222</v>
      </c>
      <c r="D79" s="4">
        <v>44454</v>
      </c>
      <c r="E79" s="5">
        <v>0.77552083333333333</v>
      </c>
      <c r="F79" s="3">
        <v>4</v>
      </c>
      <c r="G79" s="3">
        <v>1</v>
      </c>
      <c r="H79" s="2">
        <f t="shared" si="1"/>
        <v>5.2673611111111129E-2</v>
      </c>
    </row>
    <row r="80" spans="1:8" x14ac:dyDescent="0.25">
      <c r="A80" s="3">
        <v>79</v>
      </c>
      <c r="B80" s="4">
        <v>44454</v>
      </c>
      <c r="C80" s="5">
        <v>0.86644675925925929</v>
      </c>
      <c r="D80" s="4">
        <v>44454</v>
      </c>
      <c r="E80" s="5">
        <v>0.90680555555555553</v>
      </c>
      <c r="F80" s="3">
        <v>7</v>
      </c>
      <c r="G80" s="3">
        <v>2</v>
      </c>
      <c r="H80" s="2">
        <f t="shared" si="1"/>
        <v>4.035879629629624E-2</v>
      </c>
    </row>
    <row r="81" spans="1:8" x14ac:dyDescent="0.25">
      <c r="A81" s="3">
        <v>80</v>
      </c>
      <c r="B81" s="4">
        <v>44455</v>
      </c>
      <c r="C81" s="5">
        <v>0.13571759259259261</v>
      </c>
      <c r="D81" s="4">
        <v>44455</v>
      </c>
      <c r="E81" s="5">
        <v>0.25288194444444445</v>
      </c>
      <c r="F81" s="3">
        <v>13</v>
      </c>
      <c r="G81" s="3">
        <v>5</v>
      </c>
      <c r="H81" s="2">
        <f t="shared" si="1"/>
        <v>0.11716435185185184</v>
      </c>
    </row>
    <row r="82" spans="1:8" x14ac:dyDescent="0.25">
      <c r="A82" s="3">
        <v>81</v>
      </c>
      <c r="B82" s="4">
        <v>44455</v>
      </c>
      <c r="C82" s="5">
        <v>0.29960648148148145</v>
      </c>
      <c r="D82" s="4">
        <v>44455</v>
      </c>
      <c r="E82" s="5">
        <v>0.37712962962962965</v>
      </c>
      <c r="F82" s="3">
        <v>13</v>
      </c>
      <c r="G82" s="3">
        <v>11</v>
      </c>
      <c r="H82" s="2">
        <f t="shared" si="1"/>
        <v>7.7523148148148202E-2</v>
      </c>
    </row>
    <row r="83" spans="1:8" x14ac:dyDescent="0.25">
      <c r="A83" s="3">
        <v>82</v>
      </c>
      <c r="B83" s="4">
        <v>44455</v>
      </c>
      <c r="C83" s="5">
        <v>0.46118055555555554</v>
      </c>
      <c r="D83" s="4">
        <v>44455</v>
      </c>
      <c r="E83" s="5">
        <v>0.5005208333333333</v>
      </c>
      <c r="F83" s="3">
        <v>14</v>
      </c>
      <c r="G83" s="3">
        <v>9</v>
      </c>
      <c r="H83" s="2">
        <f t="shared" si="1"/>
        <v>3.9340277777777766E-2</v>
      </c>
    </row>
    <row r="84" spans="1:8" x14ac:dyDescent="0.25">
      <c r="A84" s="3">
        <v>83</v>
      </c>
      <c r="B84" s="4">
        <v>44455</v>
      </c>
      <c r="C84" s="5">
        <v>0.57986111111111105</v>
      </c>
      <c r="D84" s="4">
        <v>44455</v>
      </c>
      <c r="E84" s="5">
        <v>0.61469907407407409</v>
      </c>
      <c r="F84" s="3">
        <v>14</v>
      </c>
      <c r="G84" s="3">
        <v>9</v>
      </c>
      <c r="H84" s="2">
        <f t="shared" si="1"/>
        <v>3.4837962962963043E-2</v>
      </c>
    </row>
    <row r="85" spans="1:8" x14ac:dyDescent="0.25">
      <c r="A85" s="3">
        <v>84</v>
      </c>
      <c r="B85" s="4">
        <v>44455</v>
      </c>
      <c r="C85" s="5">
        <v>0.67444444444444451</v>
      </c>
      <c r="D85" s="4">
        <v>44455</v>
      </c>
      <c r="E85" s="5">
        <v>0.72362268518518524</v>
      </c>
      <c r="F85" s="3">
        <v>12</v>
      </c>
      <c r="G85" s="3">
        <v>7</v>
      </c>
      <c r="H85" s="2">
        <f t="shared" si="1"/>
        <v>4.9178240740740731E-2</v>
      </c>
    </row>
    <row r="86" spans="1:8" x14ac:dyDescent="0.25">
      <c r="A86" s="3">
        <v>85</v>
      </c>
      <c r="B86" s="4">
        <v>44455</v>
      </c>
      <c r="C86" s="5">
        <v>0.7926157407407407</v>
      </c>
      <c r="D86" s="4">
        <v>44455</v>
      </c>
      <c r="E86" s="5">
        <v>0.86523148148148143</v>
      </c>
      <c r="F86" s="3">
        <v>2</v>
      </c>
      <c r="G86" s="3">
        <v>19</v>
      </c>
      <c r="H86" s="2">
        <f t="shared" si="1"/>
        <v>7.2615740740740731E-2</v>
      </c>
    </row>
    <row r="87" spans="1:8" x14ac:dyDescent="0.25">
      <c r="A87" s="3">
        <v>86</v>
      </c>
      <c r="B87" s="4">
        <v>44456</v>
      </c>
      <c r="C87" s="5">
        <v>0.28914351851851855</v>
      </c>
      <c r="D87" s="4">
        <v>44456</v>
      </c>
      <c r="E87" s="5">
        <v>0.33407407407407402</v>
      </c>
      <c r="F87" s="3">
        <v>4</v>
      </c>
      <c r="G87" s="3">
        <v>11</v>
      </c>
      <c r="H87" s="2">
        <f t="shared" si="1"/>
        <v>4.4930555555555474E-2</v>
      </c>
    </row>
    <row r="88" spans="1:8" x14ac:dyDescent="0.25">
      <c r="A88" s="3">
        <v>87</v>
      </c>
      <c r="B88" s="4">
        <v>44456</v>
      </c>
      <c r="C88" s="5">
        <v>0.45840277777777777</v>
      </c>
      <c r="D88" s="4">
        <v>44456</v>
      </c>
      <c r="E88" s="5">
        <v>0.47927083333333331</v>
      </c>
      <c r="F88" s="3">
        <v>21</v>
      </c>
      <c r="G88" s="3">
        <v>15</v>
      </c>
      <c r="H88" s="2">
        <f t="shared" si="1"/>
        <v>2.0868055555555542E-2</v>
      </c>
    </row>
    <row r="89" spans="1:8" x14ac:dyDescent="0.25">
      <c r="A89" s="3">
        <v>88</v>
      </c>
      <c r="B89" s="4">
        <v>44456</v>
      </c>
      <c r="C89" s="5">
        <v>0.55218749999999994</v>
      </c>
      <c r="D89" s="4">
        <v>44456</v>
      </c>
      <c r="E89" s="5">
        <v>0.62156250000000002</v>
      </c>
      <c r="F89" s="3">
        <v>7</v>
      </c>
      <c r="G89" s="3">
        <v>13</v>
      </c>
      <c r="H89" s="2">
        <f t="shared" si="1"/>
        <v>6.9375000000000075E-2</v>
      </c>
    </row>
    <row r="90" spans="1:8" x14ac:dyDescent="0.25">
      <c r="A90" s="3">
        <v>89</v>
      </c>
      <c r="B90" s="4">
        <v>44456</v>
      </c>
      <c r="C90" s="5">
        <v>0.64994212962962961</v>
      </c>
      <c r="D90" s="4">
        <v>44456</v>
      </c>
      <c r="E90" s="5">
        <v>0.71797453703703706</v>
      </c>
      <c r="F90" s="3">
        <v>14</v>
      </c>
      <c r="G90" s="3">
        <v>16</v>
      </c>
      <c r="H90" s="2">
        <f t="shared" si="1"/>
        <v>6.8032407407407458E-2</v>
      </c>
    </row>
    <row r="91" spans="1:8" x14ac:dyDescent="0.25">
      <c r="A91" s="3">
        <v>90</v>
      </c>
      <c r="B91" s="4">
        <v>44456</v>
      </c>
      <c r="C91" s="5">
        <v>0.80049768518518516</v>
      </c>
      <c r="D91" s="4">
        <v>44456</v>
      </c>
      <c r="E91" s="5">
        <v>0.86509259259259252</v>
      </c>
      <c r="F91" s="3">
        <v>7</v>
      </c>
      <c r="G91" s="3">
        <v>0</v>
      </c>
      <c r="H91" s="2">
        <f t="shared" si="1"/>
        <v>6.4594907407407365E-2</v>
      </c>
    </row>
    <row r="92" spans="1:8" x14ac:dyDescent="0.25">
      <c r="A92" s="3">
        <v>91</v>
      </c>
      <c r="B92" s="4">
        <v>44457</v>
      </c>
      <c r="C92" s="5">
        <v>0.21187500000000001</v>
      </c>
      <c r="D92" s="4">
        <v>44457</v>
      </c>
      <c r="E92" s="5">
        <v>0.26673611111111112</v>
      </c>
      <c r="F92" s="3">
        <v>17</v>
      </c>
      <c r="G92" s="3">
        <v>15</v>
      </c>
      <c r="H92" s="2">
        <f t="shared" si="1"/>
        <v>5.486111111111111E-2</v>
      </c>
    </row>
    <row r="93" spans="1:8" x14ac:dyDescent="0.25">
      <c r="A93" s="3">
        <v>92</v>
      </c>
      <c r="B93" s="4">
        <v>44457</v>
      </c>
      <c r="C93" s="5">
        <v>0.38490740740740742</v>
      </c>
      <c r="D93" s="4">
        <v>44457</v>
      </c>
      <c r="E93" s="5">
        <v>0.41679398148148145</v>
      </c>
      <c r="F93" s="3">
        <v>5</v>
      </c>
      <c r="G93" s="3">
        <v>8</v>
      </c>
      <c r="H93" s="2">
        <f t="shared" si="1"/>
        <v>3.1886574074074026E-2</v>
      </c>
    </row>
    <row r="94" spans="1:8" x14ac:dyDescent="0.25">
      <c r="A94" s="3">
        <v>93</v>
      </c>
      <c r="B94" s="4">
        <v>44457</v>
      </c>
      <c r="C94" s="5">
        <v>0.47458333333333336</v>
      </c>
      <c r="D94" s="4">
        <v>44457</v>
      </c>
      <c r="E94" s="5">
        <v>0.5599884259259259</v>
      </c>
      <c r="F94" s="3">
        <v>14</v>
      </c>
      <c r="G94" s="3">
        <v>9</v>
      </c>
      <c r="H94" s="2">
        <f t="shared" si="1"/>
        <v>8.5405092592592546E-2</v>
      </c>
    </row>
    <row r="95" spans="1:8" x14ac:dyDescent="0.25">
      <c r="A95" s="3">
        <v>94</v>
      </c>
      <c r="B95" s="4">
        <v>44457</v>
      </c>
      <c r="C95" s="5">
        <v>0.62175925925925923</v>
      </c>
      <c r="D95" s="4">
        <v>44457</v>
      </c>
      <c r="E95" s="5">
        <v>0.64258101851851845</v>
      </c>
      <c r="F95" s="3">
        <v>11</v>
      </c>
      <c r="G95" s="3">
        <v>17</v>
      </c>
      <c r="H95" s="2">
        <f t="shared" si="1"/>
        <v>2.082175925925922E-2</v>
      </c>
    </row>
    <row r="96" spans="1:8" x14ac:dyDescent="0.25">
      <c r="A96" s="3">
        <v>95</v>
      </c>
      <c r="B96" s="4">
        <v>44457</v>
      </c>
      <c r="C96" s="5">
        <v>0.72517361111111101</v>
      </c>
      <c r="D96" s="4">
        <v>44457</v>
      </c>
      <c r="E96" s="5">
        <v>0.78138888888888891</v>
      </c>
      <c r="F96" s="3">
        <v>7</v>
      </c>
      <c r="G96" s="3">
        <v>16</v>
      </c>
      <c r="H96" s="2">
        <f t="shared" si="1"/>
        <v>5.6215277777777906E-2</v>
      </c>
    </row>
    <row r="97" spans="1:8" x14ac:dyDescent="0.25">
      <c r="A97" s="3">
        <v>96</v>
      </c>
      <c r="B97" s="4">
        <v>44458</v>
      </c>
      <c r="C97" s="5">
        <v>0.37921296296296297</v>
      </c>
      <c r="D97" s="4">
        <v>44458</v>
      </c>
      <c r="E97" s="5">
        <v>0.44873842592592594</v>
      </c>
      <c r="F97" s="3">
        <v>5</v>
      </c>
      <c r="G97" s="3">
        <v>1</v>
      </c>
      <c r="H97" s="2">
        <f t="shared" si="1"/>
        <v>6.9525462962962969E-2</v>
      </c>
    </row>
    <row r="98" spans="1:8" x14ac:dyDescent="0.25">
      <c r="A98" s="3">
        <v>97</v>
      </c>
      <c r="B98" s="4">
        <v>44458</v>
      </c>
      <c r="C98" s="5">
        <v>0.58005787037037038</v>
      </c>
      <c r="D98" s="4">
        <v>44458</v>
      </c>
      <c r="E98" s="5">
        <v>0.62572916666666667</v>
      </c>
      <c r="F98" s="3">
        <v>14</v>
      </c>
      <c r="G98" s="3">
        <v>7</v>
      </c>
      <c r="H98" s="2">
        <f t="shared" si="1"/>
        <v>4.5671296296296293E-2</v>
      </c>
    </row>
    <row r="99" spans="1:8" x14ac:dyDescent="0.25">
      <c r="A99" s="3">
        <v>98</v>
      </c>
      <c r="B99" s="4">
        <v>44458</v>
      </c>
      <c r="C99" s="5">
        <v>0.67716435185185186</v>
      </c>
      <c r="D99" s="4">
        <v>44458</v>
      </c>
      <c r="E99" s="5">
        <v>0.73178240740740741</v>
      </c>
      <c r="F99" s="3">
        <v>12</v>
      </c>
      <c r="G99" s="3">
        <v>9</v>
      </c>
      <c r="H99" s="2">
        <f t="shared" si="1"/>
        <v>5.4618055555555545E-2</v>
      </c>
    </row>
    <row r="100" spans="1:8" x14ac:dyDescent="0.25">
      <c r="A100" s="3">
        <v>99</v>
      </c>
      <c r="B100" s="4">
        <v>44458</v>
      </c>
      <c r="C100" s="5">
        <v>0.81361111111111117</v>
      </c>
      <c r="D100" s="4">
        <v>44458</v>
      </c>
      <c r="E100" s="5">
        <v>0.84862268518518524</v>
      </c>
      <c r="F100" s="3">
        <v>11</v>
      </c>
      <c r="G100" s="3">
        <v>9</v>
      </c>
      <c r="H100" s="2">
        <f t="shared" si="1"/>
        <v>3.501157407407407E-2</v>
      </c>
    </row>
    <row r="101" spans="1:8" s="15" customFormat="1" x14ac:dyDescent="0.25">
      <c r="A101" s="12">
        <v>100</v>
      </c>
      <c r="B101" s="13">
        <v>44458</v>
      </c>
      <c r="C101" s="14">
        <v>0.95554398148148145</v>
      </c>
      <c r="D101" s="13">
        <v>44459</v>
      </c>
      <c r="E101" s="14">
        <v>5.0520833333333327E-2</v>
      </c>
      <c r="F101" s="12">
        <v>11</v>
      </c>
      <c r="G101" s="12">
        <v>8</v>
      </c>
      <c r="H101" s="16" t="str">
        <f t="shared" si="1"/>
        <v>---------------------</v>
      </c>
    </row>
    <row r="102" spans="1:8" x14ac:dyDescent="0.25">
      <c r="A102" s="3">
        <v>101</v>
      </c>
      <c r="B102" s="4">
        <v>44459</v>
      </c>
      <c r="C102" s="5">
        <v>0.3830324074074074</v>
      </c>
      <c r="D102" s="4">
        <v>44459</v>
      </c>
      <c r="E102" s="5">
        <v>0.44746527777777773</v>
      </c>
      <c r="F102" s="3">
        <v>12</v>
      </c>
      <c r="G102" s="3">
        <v>3</v>
      </c>
      <c r="H102" s="2">
        <f t="shared" si="1"/>
        <v>6.4432870370370321E-2</v>
      </c>
    </row>
    <row r="103" spans="1:8" x14ac:dyDescent="0.25">
      <c r="A103" s="3">
        <v>102</v>
      </c>
      <c r="B103" s="4">
        <v>44459</v>
      </c>
      <c r="C103" s="5">
        <v>0.47513888888888883</v>
      </c>
      <c r="D103" s="4">
        <v>44459</v>
      </c>
      <c r="E103" s="5">
        <v>0.52998842592592588</v>
      </c>
      <c r="F103" s="3">
        <v>7</v>
      </c>
      <c r="G103" s="3">
        <v>12</v>
      </c>
      <c r="H103" s="2">
        <f t="shared" si="1"/>
        <v>5.4849537037037044E-2</v>
      </c>
    </row>
    <row r="104" spans="1:8" x14ac:dyDescent="0.25">
      <c r="A104" s="3">
        <v>103</v>
      </c>
      <c r="B104" s="4">
        <v>44459</v>
      </c>
      <c r="C104" s="5">
        <v>0.54886574074074079</v>
      </c>
      <c r="D104" s="4">
        <v>44459</v>
      </c>
      <c r="E104" s="5">
        <v>0.59329861111111104</v>
      </c>
      <c r="F104" s="3">
        <v>9</v>
      </c>
      <c r="G104" s="3">
        <v>14</v>
      </c>
      <c r="H104" s="2">
        <f t="shared" si="1"/>
        <v>4.4432870370370248E-2</v>
      </c>
    </row>
    <row r="105" spans="1:8" x14ac:dyDescent="0.25">
      <c r="A105" s="3">
        <v>104</v>
      </c>
      <c r="B105" s="4">
        <v>44459</v>
      </c>
      <c r="C105" s="5">
        <v>0.63266203703703705</v>
      </c>
      <c r="D105" s="4">
        <v>44459</v>
      </c>
      <c r="E105" s="5">
        <v>0.67504629629629631</v>
      </c>
      <c r="F105" s="3">
        <v>8</v>
      </c>
      <c r="G105" s="3">
        <v>19</v>
      </c>
      <c r="H105" s="2">
        <f t="shared" si="1"/>
        <v>4.238425925925926E-2</v>
      </c>
    </row>
    <row r="106" spans="1:8" x14ac:dyDescent="0.25">
      <c r="A106" s="3">
        <v>105</v>
      </c>
      <c r="B106" s="4">
        <v>44459</v>
      </c>
      <c r="C106" s="5">
        <v>0.70928240740740733</v>
      </c>
      <c r="D106" s="4">
        <v>44459</v>
      </c>
      <c r="E106" s="5">
        <v>0.72917824074074078</v>
      </c>
      <c r="F106" s="3">
        <v>23</v>
      </c>
      <c r="G106" s="3">
        <v>14</v>
      </c>
      <c r="H106" s="2">
        <f t="shared" si="1"/>
        <v>1.9895833333333446E-2</v>
      </c>
    </row>
    <row r="107" spans="1:8" x14ac:dyDescent="0.25">
      <c r="A107" s="3">
        <v>106</v>
      </c>
      <c r="B107" s="4">
        <v>44459</v>
      </c>
      <c r="C107" s="5">
        <v>0.74663194444444436</v>
      </c>
      <c r="D107" s="4">
        <v>44459</v>
      </c>
      <c r="E107" s="5">
        <v>0.78163194444444439</v>
      </c>
      <c r="F107" s="3">
        <v>19</v>
      </c>
      <c r="G107" s="3">
        <v>9</v>
      </c>
      <c r="H107" s="2">
        <f t="shared" si="1"/>
        <v>3.5000000000000031E-2</v>
      </c>
    </row>
    <row r="108" spans="1:8" x14ac:dyDescent="0.25">
      <c r="A108" s="3">
        <v>107</v>
      </c>
      <c r="B108" s="4">
        <v>44459</v>
      </c>
      <c r="C108" s="5">
        <v>0.82415509259259256</v>
      </c>
      <c r="D108" s="4">
        <v>44459</v>
      </c>
      <c r="E108" s="5">
        <v>0.91810185185185178</v>
      </c>
      <c r="F108" s="3">
        <v>0</v>
      </c>
      <c r="G108" s="3">
        <v>6</v>
      </c>
      <c r="H108" s="2">
        <f t="shared" si="1"/>
        <v>9.3946759259259216E-2</v>
      </c>
    </row>
    <row r="109" spans="1:8" s="15" customFormat="1" x14ac:dyDescent="0.25">
      <c r="A109" s="12">
        <v>108</v>
      </c>
      <c r="B109" s="13">
        <v>44459</v>
      </c>
      <c r="C109" s="14">
        <v>0.97640046296296301</v>
      </c>
      <c r="D109" s="13">
        <v>44460</v>
      </c>
      <c r="E109" s="14">
        <v>5.7824074074074076E-2</v>
      </c>
      <c r="F109" s="12">
        <v>4</v>
      </c>
      <c r="G109" s="12">
        <v>15</v>
      </c>
      <c r="H109" s="16" t="str">
        <f t="shared" si="1"/>
        <v>---------------------</v>
      </c>
    </row>
    <row r="110" spans="1:8" x14ac:dyDescent="0.25">
      <c r="A110" s="3">
        <v>109</v>
      </c>
      <c r="B110" s="4">
        <v>44460</v>
      </c>
      <c r="C110" s="5">
        <v>0.29172453703703705</v>
      </c>
      <c r="D110" s="4">
        <v>44460</v>
      </c>
      <c r="E110" s="5">
        <v>0.33641203703703698</v>
      </c>
      <c r="F110" s="3">
        <v>11</v>
      </c>
      <c r="G110" s="3">
        <v>0</v>
      </c>
      <c r="H110" s="2">
        <f t="shared" si="1"/>
        <v>4.4687499999999936E-2</v>
      </c>
    </row>
    <row r="111" spans="1:8" x14ac:dyDescent="0.25">
      <c r="A111" s="3">
        <v>110</v>
      </c>
      <c r="B111" s="4">
        <v>44460</v>
      </c>
      <c r="C111" s="5">
        <v>0.42815972222222221</v>
      </c>
      <c r="D111" s="4">
        <v>44460</v>
      </c>
      <c r="E111" s="5">
        <v>0.58225694444444442</v>
      </c>
      <c r="F111" s="3">
        <v>9</v>
      </c>
      <c r="G111" s="3">
        <v>4</v>
      </c>
      <c r="H111" s="2">
        <f t="shared" si="1"/>
        <v>0.15409722222222222</v>
      </c>
    </row>
    <row r="112" spans="1:8" x14ac:dyDescent="0.25">
      <c r="A112" s="3">
        <v>111</v>
      </c>
      <c r="B112" s="4">
        <v>44460</v>
      </c>
      <c r="C112" s="5">
        <v>0.62174768518518519</v>
      </c>
      <c r="D112" s="4">
        <v>44460</v>
      </c>
      <c r="E112" s="5">
        <v>0.66903935185185182</v>
      </c>
      <c r="F112" s="3">
        <v>9</v>
      </c>
      <c r="G112" s="3">
        <v>28</v>
      </c>
      <c r="H112" s="2">
        <f t="shared" si="1"/>
        <v>4.7291666666666621E-2</v>
      </c>
    </row>
    <row r="113" spans="1:8" x14ac:dyDescent="0.25">
      <c r="A113" s="3">
        <v>112</v>
      </c>
      <c r="B113" s="4">
        <v>44460</v>
      </c>
      <c r="C113" s="5">
        <v>0.71136574074074066</v>
      </c>
      <c r="D113" s="4">
        <v>44460</v>
      </c>
      <c r="E113" s="5">
        <v>0.76173611111111106</v>
      </c>
      <c r="F113" s="3">
        <v>0</v>
      </c>
      <c r="G113" s="3">
        <v>10</v>
      </c>
      <c r="H113" s="2">
        <f t="shared" si="1"/>
        <v>5.0370370370370399E-2</v>
      </c>
    </row>
    <row r="114" spans="1:8" x14ac:dyDescent="0.25">
      <c r="A114" s="3">
        <v>113</v>
      </c>
      <c r="B114" s="4">
        <v>44460</v>
      </c>
      <c r="C114" s="5">
        <v>0.83270833333333327</v>
      </c>
      <c r="D114" s="4">
        <v>44460</v>
      </c>
      <c r="E114" s="5">
        <v>0.9375</v>
      </c>
      <c r="F114" s="3">
        <v>12</v>
      </c>
      <c r="G114" s="3">
        <v>6</v>
      </c>
      <c r="H114" s="2">
        <f t="shared" si="1"/>
        <v>0.10479166666666673</v>
      </c>
    </row>
    <row r="115" spans="1:8" x14ac:dyDescent="0.25">
      <c r="A115" s="3">
        <v>114</v>
      </c>
      <c r="B115" s="4">
        <v>44461</v>
      </c>
      <c r="C115" s="5">
        <v>0.29829861111111111</v>
      </c>
      <c r="D115" s="4">
        <v>44461</v>
      </c>
      <c r="E115" s="5">
        <v>0.3449652777777778</v>
      </c>
      <c r="F115" s="3">
        <v>11</v>
      </c>
      <c r="G115" s="3">
        <v>5</v>
      </c>
      <c r="H115" s="2">
        <f t="shared" si="1"/>
        <v>4.666666666666669E-2</v>
      </c>
    </row>
    <row r="116" spans="1:8" x14ac:dyDescent="0.25">
      <c r="A116" s="3">
        <v>115</v>
      </c>
      <c r="B116" s="4">
        <v>44461</v>
      </c>
      <c r="C116" s="5">
        <v>0.38718750000000002</v>
      </c>
      <c r="D116" s="4">
        <v>44461</v>
      </c>
      <c r="E116" s="5">
        <v>0.46149305555555559</v>
      </c>
      <c r="F116" s="3">
        <v>13</v>
      </c>
      <c r="G116" s="3">
        <v>9</v>
      </c>
      <c r="H116" s="2">
        <f t="shared" si="1"/>
        <v>7.4305555555555569E-2</v>
      </c>
    </row>
    <row r="117" spans="1:8" x14ac:dyDescent="0.25">
      <c r="A117" s="3">
        <v>116</v>
      </c>
      <c r="B117" s="4">
        <v>44461</v>
      </c>
      <c r="C117" s="5">
        <v>0.60652777777777778</v>
      </c>
      <c r="D117" s="4">
        <v>44461</v>
      </c>
      <c r="E117" s="5">
        <v>0.63285879629629627</v>
      </c>
      <c r="F117" s="3">
        <v>14</v>
      </c>
      <c r="G117" s="3">
        <v>11</v>
      </c>
      <c r="H117" s="2">
        <f t="shared" si="1"/>
        <v>2.633101851851849E-2</v>
      </c>
    </row>
    <row r="118" spans="1:8" x14ac:dyDescent="0.25">
      <c r="A118" s="3">
        <v>117</v>
      </c>
      <c r="B118" s="4">
        <v>44461</v>
      </c>
      <c r="C118" s="5">
        <v>0.64589120370370368</v>
      </c>
      <c r="D118" s="4">
        <v>44461</v>
      </c>
      <c r="E118" s="5">
        <v>0.70006944444444441</v>
      </c>
      <c r="F118" s="3">
        <v>2</v>
      </c>
      <c r="G118" s="3">
        <v>0</v>
      </c>
      <c r="H118" s="2">
        <f t="shared" si="1"/>
        <v>5.4178240740740735E-2</v>
      </c>
    </row>
    <row r="119" spans="1:8" x14ac:dyDescent="0.25">
      <c r="A119" s="3">
        <v>118</v>
      </c>
      <c r="B119" s="4">
        <v>44461</v>
      </c>
      <c r="C119" s="5">
        <v>0.76406249999999998</v>
      </c>
      <c r="D119" s="4">
        <v>44461</v>
      </c>
      <c r="E119" s="5">
        <v>0.84799768518518526</v>
      </c>
      <c r="F119" s="3">
        <v>6</v>
      </c>
      <c r="G119" s="3">
        <v>0</v>
      </c>
      <c r="H119" s="2">
        <f t="shared" si="1"/>
        <v>8.3935185185185279E-2</v>
      </c>
    </row>
    <row r="120" spans="1:8" s="15" customFormat="1" x14ac:dyDescent="0.25">
      <c r="A120" s="12">
        <v>119</v>
      </c>
      <c r="B120" s="13">
        <v>44461</v>
      </c>
      <c r="C120" s="14">
        <v>0.98342592592592604</v>
      </c>
      <c r="D120" s="13">
        <v>44462</v>
      </c>
      <c r="E120" s="14">
        <v>4.2638888888888893E-2</v>
      </c>
      <c r="F120" s="12">
        <v>4</v>
      </c>
      <c r="G120" s="12">
        <v>11</v>
      </c>
      <c r="H120" s="16" t="str">
        <f t="shared" si="1"/>
        <v>---------------------</v>
      </c>
    </row>
    <row r="121" spans="1:8" x14ac:dyDescent="0.25">
      <c r="A121" s="3">
        <v>120</v>
      </c>
      <c r="B121" s="4">
        <v>44462</v>
      </c>
      <c r="C121" s="5">
        <v>0.29726851851851849</v>
      </c>
      <c r="D121" s="4">
        <v>44462</v>
      </c>
      <c r="E121" s="5">
        <v>0.39068287037037036</v>
      </c>
      <c r="F121" s="3">
        <v>19</v>
      </c>
      <c r="G121" s="3">
        <v>3</v>
      </c>
      <c r="H121" s="2">
        <f t="shared" si="1"/>
        <v>9.3414351851851873E-2</v>
      </c>
    </row>
    <row r="122" spans="1:8" x14ac:dyDescent="0.25">
      <c r="A122" s="3">
        <v>121</v>
      </c>
      <c r="B122" s="4">
        <v>44462</v>
      </c>
      <c r="C122" s="5">
        <v>0.43444444444444441</v>
      </c>
      <c r="D122" s="4">
        <v>44462</v>
      </c>
      <c r="E122" s="5">
        <v>0.51065972222222222</v>
      </c>
      <c r="F122" s="3">
        <v>3</v>
      </c>
      <c r="G122" s="3">
        <v>21</v>
      </c>
      <c r="H122" s="2">
        <f t="shared" si="1"/>
        <v>7.6215277777777812E-2</v>
      </c>
    </row>
    <row r="123" spans="1:8" x14ac:dyDescent="0.25">
      <c r="A123" s="3">
        <v>122</v>
      </c>
      <c r="B123" s="4">
        <v>44462</v>
      </c>
      <c r="C123" s="5">
        <v>0.54518518518518522</v>
      </c>
      <c r="D123" s="4">
        <v>44462</v>
      </c>
      <c r="E123" s="5">
        <v>0.58775462962962965</v>
      </c>
      <c r="F123" s="3">
        <v>19</v>
      </c>
      <c r="G123" s="3">
        <v>22</v>
      </c>
      <c r="H123" s="2">
        <f t="shared" si="1"/>
        <v>4.2569444444444438E-2</v>
      </c>
    </row>
    <row r="124" spans="1:8" x14ac:dyDescent="0.25">
      <c r="A124" s="3">
        <v>123</v>
      </c>
      <c r="B124" s="4">
        <v>44462</v>
      </c>
      <c r="C124" s="5">
        <v>0.63270833333333332</v>
      </c>
      <c r="D124" s="4">
        <v>44462</v>
      </c>
      <c r="E124" s="5">
        <v>0.74785879629629637</v>
      </c>
      <c r="F124" s="3">
        <v>13</v>
      </c>
      <c r="G124" s="3">
        <v>14</v>
      </c>
      <c r="H124" s="2">
        <f t="shared" si="1"/>
        <v>0.11515046296296305</v>
      </c>
    </row>
    <row r="125" spans="1:8" x14ac:dyDescent="0.25">
      <c r="A125" s="3">
        <v>124</v>
      </c>
      <c r="B125" s="4">
        <v>44462</v>
      </c>
      <c r="C125" s="5">
        <v>0.78940972222222217</v>
      </c>
      <c r="D125" s="4">
        <v>44462</v>
      </c>
      <c r="E125" s="5">
        <v>0.88962962962962966</v>
      </c>
      <c r="F125" s="3">
        <v>19</v>
      </c>
      <c r="G125" s="3">
        <v>25</v>
      </c>
      <c r="H125" s="2">
        <f t="shared" si="1"/>
        <v>0.10021990740740749</v>
      </c>
    </row>
    <row r="126" spans="1:8" x14ac:dyDescent="0.25">
      <c r="A126" s="3">
        <v>125</v>
      </c>
      <c r="B126" s="4">
        <v>44463</v>
      </c>
      <c r="C126" s="5">
        <v>0.17437499999999997</v>
      </c>
      <c r="D126" s="4">
        <v>44463</v>
      </c>
      <c r="E126" s="5">
        <v>0.30024305555555558</v>
      </c>
      <c r="F126" s="3">
        <v>19</v>
      </c>
      <c r="G126" s="3">
        <v>11</v>
      </c>
      <c r="H126" s="2">
        <f t="shared" si="1"/>
        <v>0.12586805555555561</v>
      </c>
    </row>
    <row r="127" spans="1:8" x14ac:dyDescent="0.25">
      <c r="A127" s="3">
        <v>126</v>
      </c>
      <c r="B127" s="4">
        <v>44463</v>
      </c>
      <c r="C127" s="5">
        <v>0.45619212962962963</v>
      </c>
      <c r="D127" s="4">
        <v>44463</v>
      </c>
      <c r="E127" s="5">
        <v>0.59104166666666669</v>
      </c>
      <c r="F127" s="3">
        <v>13</v>
      </c>
      <c r="G127" s="3">
        <v>4</v>
      </c>
      <c r="H127" s="2">
        <f t="shared" si="1"/>
        <v>0.13484953703703706</v>
      </c>
    </row>
    <row r="128" spans="1:8" x14ac:dyDescent="0.25">
      <c r="A128" s="3">
        <v>127</v>
      </c>
      <c r="B128" s="4">
        <v>44463</v>
      </c>
      <c r="C128" s="5">
        <v>0.72642361111111109</v>
      </c>
      <c r="D128" s="4">
        <v>44463</v>
      </c>
      <c r="E128" s="5">
        <v>0.78383101851851855</v>
      </c>
      <c r="F128" s="3">
        <v>13</v>
      </c>
      <c r="G128" s="3">
        <v>9</v>
      </c>
      <c r="H128" s="2">
        <f t="shared" si="1"/>
        <v>5.7407407407407463E-2</v>
      </c>
    </row>
    <row r="129" spans="1:8" x14ac:dyDescent="0.25">
      <c r="A129" s="3">
        <v>128</v>
      </c>
      <c r="B129" s="4">
        <v>44463</v>
      </c>
      <c r="C129" s="5">
        <v>0.8197106481481482</v>
      </c>
      <c r="D129" s="4">
        <v>44463</v>
      </c>
      <c r="E129" s="5">
        <v>0.88407407407407401</v>
      </c>
      <c r="F129" s="3">
        <v>10</v>
      </c>
      <c r="G129" s="3">
        <v>12</v>
      </c>
      <c r="H129" s="2">
        <f t="shared" si="1"/>
        <v>6.436342592592581E-2</v>
      </c>
    </row>
    <row r="130" spans="1:8" x14ac:dyDescent="0.25">
      <c r="A130" s="3">
        <v>129</v>
      </c>
      <c r="B130" s="4">
        <v>44464</v>
      </c>
      <c r="C130" s="5">
        <v>0.29473379629629631</v>
      </c>
      <c r="D130" s="4">
        <v>44464</v>
      </c>
      <c r="E130" s="5">
        <v>0.3518634259259259</v>
      </c>
      <c r="F130" s="3">
        <v>9</v>
      </c>
      <c r="G130" s="3">
        <v>11</v>
      </c>
      <c r="H130" s="2">
        <f t="shared" si="1"/>
        <v>5.7129629629629586E-2</v>
      </c>
    </row>
    <row r="131" spans="1:8" x14ac:dyDescent="0.25">
      <c r="A131" s="3">
        <v>130</v>
      </c>
      <c r="B131" s="4">
        <v>44464</v>
      </c>
      <c r="C131" s="5">
        <v>0.42454861111111114</v>
      </c>
      <c r="D131" s="4">
        <v>44464</v>
      </c>
      <c r="E131" s="5">
        <v>0.50074074074074071</v>
      </c>
      <c r="F131" s="3">
        <v>14</v>
      </c>
      <c r="G131" s="3">
        <v>20</v>
      </c>
      <c r="H131" s="2">
        <f t="shared" ref="H131:H158" si="2">IF(B131=D131,E131-C131,"---------------------")</f>
        <v>7.6192129629629568E-2</v>
      </c>
    </row>
    <row r="132" spans="1:8" x14ac:dyDescent="0.25">
      <c r="A132" s="3">
        <v>131</v>
      </c>
      <c r="B132" s="4">
        <v>44464</v>
      </c>
      <c r="C132" s="5">
        <v>0.5447453703703703</v>
      </c>
      <c r="D132" s="4">
        <v>44464</v>
      </c>
      <c r="E132" s="5">
        <v>0.57574074074074078</v>
      </c>
      <c r="F132" s="3">
        <v>1</v>
      </c>
      <c r="G132" s="3">
        <v>3</v>
      </c>
      <c r="H132" s="2">
        <f t="shared" si="2"/>
        <v>3.0995370370370479E-2</v>
      </c>
    </row>
    <row r="133" spans="1:8" x14ac:dyDescent="0.25">
      <c r="A133" s="3">
        <v>132</v>
      </c>
      <c r="B133" s="4">
        <v>44464</v>
      </c>
      <c r="C133" s="5">
        <v>0.63065972222222222</v>
      </c>
      <c r="D133" s="4">
        <v>44464</v>
      </c>
      <c r="E133" s="5">
        <v>0.66954861111111119</v>
      </c>
      <c r="F133" s="3">
        <v>5</v>
      </c>
      <c r="G133" s="3">
        <v>6</v>
      </c>
      <c r="H133" s="2">
        <f t="shared" si="2"/>
        <v>3.8888888888888973E-2</v>
      </c>
    </row>
    <row r="134" spans="1:8" x14ac:dyDescent="0.25">
      <c r="A134" s="3">
        <v>133</v>
      </c>
      <c r="B134" s="4">
        <v>44464</v>
      </c>
      <c r="C134" s="5">
        <v>0.71141203703703704</v>
      </c>
      <c r="D134" s="4">
        <v>44464</v>
      </c>
      <c r="E134" s="5">
        <v>0.75629629629629624</v>
      </c>
      <c r="F134" s="3">
        <v>12</v>
      </c>
      <c r="G134" s="3">
        <v>6</v>
      </c>
      <c r="H134" s="2">
        <f t="shared" si="2"/>
        <v>4.4884259259259207E-2</v>
      </c>
    </row>
    <row r="135" spans="1:8" x14ac:dyDescent="0.25">
      <c r="A135" s="3">
        <v>134</v>
      </c>
      <c r="B135" s="4">
        <v>44465</v>
      </c>
      <c r="C135" s="5">
        <v>0.26834490740740741</v>
      </c>
      <c r="D135" s="4">
        <v>44465</v>
      </c>
      <c r="E135" s="5">
        <v>0.33027777777777778</v>
      </c>
      <c r="F135" s="3">
        <v>13</v>
      </c>
      <c r="G135" s="3">
        <v>24</v>
      </c>
      <c r="H135" s="2">
        <f t="shared" si="2"/>
        <v>6.1932870370370374E-2</v>
      </c>
    </row>
    <row r="136" spans="1:8" x14ac:dyDescent="0.25">
      <c r="A136" s="3">
        <v>135</v>
      </c>
      <c r="B136" s="4">
        <v>44465</v>
      </c>
      <c r="C136" s="5">
        <v>0.38269675925925922</v>
      </c>
      <c r="D136" s="4">
        <v>44465</v>
      </c>
      <c r="E136" s="5">
        <v>0.42315972222222226</v>
      </c>
      <c r="F136" s="3">
        <v>9</v>
      </c>
      <c r="G136" s="3">
        <v>2</v>
      </c>
      <c r="H136" s="2">
        <f t="shared" si="2"/>
        <v>4.0462962962963034E-2</v>
      </c>
    </row>
    <row r="137" spans="1:8" x14ac:dyDescent="0.25">
      <c r="A137" s="3">
        <v>136</v>
      </c>
      <c r="B137" s="4">
        <v>44465</v>
      </c>
      <c r="C137" s="5">
        <v>0.45490740740740737</v>
      </c>
      <c r="D137" s="4">
        <v>44465</v>
      </c>
      <c r="E137" s="5">
        <v>0.49594907407407413</v>
      </c>
      <c r="F137" s="3">
        <v>11</v>
      </c>
      <c r="G137" s="3">
        <v>6</v>
      </c>
      <c r="H137" s="2">
        <f t="shared" si="2"/>
        <v>4.1041666666666754E-2</v>
      </c>
    </row>
    <row r="138" spans="1:8" x14ac:dyDescent="0.25">
      <c r="A138" s="3">
        <v>137</v>
      </c>
      <c r="B138" s="4">
        <v>44465</v>
      </c>
      <c r="C138" s="5">
        <v>0.54450231481481481</v>
      </c>
      <c r="D138" s="4">
        <v>44465</v>
      </c>
      <c r="E138" s="5">
        <v>0.58751157407407406</v>
      </c>
      <c r="F138" s="3">
        <v>11</v>
      </c>
      <c r="G138" s="3">
        <v>9</v>
      </c>
      <c r="H138" s="2">
        <f t="shared" si="2"/>
        <v>4.3009259259259247E-2</v>
      </c>
    </row>
    <row r="139" spans="1:8" x14ac:dyDescent="0.25">
      <c r="A139" s="3">
        <v>138</v>
      </c>
      <c r="B139" s="4">
        <v>44465</v>
      </c>
      <c r="C139" s="5">
        <v>0.67274305555555547</v>
      </c>
      <c r="D139" s="4">
        <v>44465</v>
      </c>
      <c r="E139" s="5">
        <v>0.74657407407407417</v>
      </c>
      <c r="F139" s="3">
        <v>13</v>
      </c>
      <c r="G139" s="3">
        <v>24</v>
      </c>
      <c r="H139" s="2">
        <f t="shared" si="2"/>
        <v>7.3831018518518698E-2</v>
      </c>
    </row>
    <row r="140" spans="1:8" x14ac:dyDescent="0.25">
      <c r="A140" s="3">
        <v>139</v>
      </c>
      <c r="B140" s="4">
        <v>44465</v>
      </c>
      <c r="C140" s="5">
        <v>0.79449074074074078</v>
      </c>
      <c r="D140" s="4">
        <v>44465</v>
      </c>
      <c r="E140" s="5">
        <v>0.85421296296296301</v>
      </c>
      <c r="F140" s="3">
        <v>15</v>
      </c>
      <c r="G140" s="3">
        <v>6</v>
      </c>
      <c r="H140" s="2">
        <f t="shared" si="2"/>
        <v>5.9722222222222232E-2</v>
      </c>
    </row>
    <row r="141" spans="1:8" x14ac:dyDescent="0.25">
      <c r="A141" s="3">
        <v>140</v>
      </c>
      <c r="B141" s="4">
        <v>44466</v>
      </c>
      <c r="C141" s="5">
        <v>0.25283564814814813</v>
      </c>
      <c r="D141" s="4">
        <v>44466</v>
      </c>
      <c r="E141" s="5">
        <v>0.33119212962962963</v>
      </c>
      <c r="F141" s="3">
        <v>15</v>
      </c>
      <c r="G141" s="3">
        <v>9</v>
      </c>
      <c r="H141" s="2">
        <f t="shared" si="2"/>
        <v>7.8356481481481499E-2</v>
      </c>
    </row>
    <row r="142" spans="1:8" x14ac:dyDescent="0.25">
      <c r="A142" s="3">
        <v>141</v>
      </c>
      <c r="B142" s="4">
        <v>44466</v>
      </c>
      <c r="C142" s="5">
        <v>0.38195601851851851</v>
      </c>
      <c r="D142" s="4">
        <v>44466</v>
      </c>
      <c r="E142" s="5">
        <v>0.42439814814814819</v>
      </c>
      <c r="F142" s="3">
        <v>10</v>
      </c>
      <c r="G142" s="3">
        <v>19</v>
      </c>
      <c r="H142" s="2">
        <f t="shared" si="2"/>
        <v>4.2442129629629677E-2</v>
      </c>
    </row>
    <row r="143" spans="1:8" x14ac:dyDescent="0.25">
      <c r="A143" s="3">
        <v>142</v>
      </c>
      <c r="B143" s="4">
        <v>44466</v>
      </c>
      <c r="C143" s="5">
        <v>0.54520833333333341</v>
      </c>
      <c r="D143" s="4">
        <v>44466</v>
      </c>
      <c r="E143" s="5">
        <v>0.62854166666666667</v>
      </c>
      <c r="F143" s="3">
        <v>1</v>
      </c>
      <c r="G143" s="3">
        <v>0</v>
      </c>
      <c r="H143" s="2">
        <f t="shared" si="2"/>
        <v>8.3333333333333259E-2</v>
      </c>
    </row>
    <row r="144" spans="1:8" x14ac:dyDescent="0.25">
      <c r="A144" s="3">
        <v>143</v>
      </c>
      <c r="B144" s="4">
        <v>44466</v>
      </c>
      <c r="C144" s="5">
        <v>0.71118055555555548</v>
      </c>
      <c r="D144" s="4">
        <v>44466</v>
      </c>
      <c r="E144" s="5">
        <v>0.79310185185185178</v>
      </c>
      <c r="F144" s="3">
        <v>3</v>
      </c>
      <c r="G144" s="3">
        <v>0</v>
      </c>
      <c r="H144" s="2">
        <f t="shared" si="2"/>
        <v>8.1921296296296298E-2</v>
      </c>
    </row>
    <row r="145" spans="1:8" x14ac:dyDescent="0.25">
      <c r="A145" s="3">
        <v>144</v>
      </c>
      <c r="B145" s="4">
        <v>44467</v>
      </c>
      <c r="C145" s="5">
        <v>0.41951388888888891</v>
      </c>
      <c r="D145" s="4">
        <v>44467</v>
      </c>
      <c r="E145" s="5">
        <v>0.4959027777777778</v>
      </c>
      <c r="F145" s="3">
        <v>9</v>
      </c>
      <c r="G145" s="3">
        <v>14</v>
      </c>
      <c r="H145" s="2">
        <f t="shared" si="2"/>
        <v>7.6388888888888895E-2</v>
      </c>
    </row>
    <row r="146" spans="1:8" x14ac:dyDescent="0.25">
      <c r="A146" s="3">
        <v>145</v>
      </c>
      <c r="B146" s="4">
        <v>44467</v>
      </c>
      <c r="C146" s="5">
        <v>0.54101851851851845</v>
      </c>
      <c r="D146" s="4">
        <v>44467</v>
      </c>
      <c r="E146" s="5">
        <v>0.62842592592592594</v>
      </c>
      <c r="F146" s="3">
        <v>11</v>
      </c>
      <c r="G146" s="3">
        <v>13</v>
      </c>
      <c r="H146" s="2">
        <f t="shared" si="2"/>
        <v>8.7407407407407489E-2</v>
      </c>
    </row>
    <row r="147" spans="1:8" x14ac:dyDescent="0.25">
      <c r="A147" s="3">
        <v>146</v>
      </c>
      <c r="B147" s="4">
        <v>44467</v>
      </c>
      <c r="C147" s="5">
        <v>0.7125462962962964</v>
      </c>
      <c r="D147" s="4">
        <v>44467</v>
      </c>
      <c r="E147" s="5">
        <v>0.75473379629629633</v>
      </c>
      <c r="F147" s="3">
        <v>12</v>
      </c>
      <c r="G147" s="3">
        <v>9</v>
      </c>
      <c r="H147" s="2">
        <f t="shared" si="2"/>
        <v>4.2187499999999933E-2</v>
      </c>
    </row>
    <row r="148" spans="1:8" x14ac:dyDescent="0.25">
      <c r="A148" s="3">
        <v>147</v>
      </c>
      <c r="B148" s="4">
        <v>44467</v>
      </c>
      <c r="C148" s="5">
        <v>0.79166666666666663</v>
      </c>
      <c r="D148" s="4">
        <v>44467</v>
      </c>
      <c r="E148" s="5">
        <v>0.87570601851851848</v>
      </c>
      <c r="F148" s="3">
        <v>14</v>
      </c>
      <c r="G148" s="3">
        <v>9</v>
      </c>
      <c r="H148" s="2">
        <f t="shared" si="2"/>
        <v>8.4039351851851851E-2</v>
      </c>
    </row>
    <row r="149" spans="1:8" x14ac:dyDescent="0.25">
      <c r="A149" s="3">
        <v>148</v>
      </c>
      <c r="B149" s="4">
        <v>44468</v>
      </c>
      <c r="C149" s="5">
        <v>0.29934027777777777</v>
      </c>
      <c r="D149" s="4">
        <v>44468</v>
      </c>
      <c r="E149" s="5">
        <v>0.37398148148148147</v>
      </c>
      <c r="F149" s="3">
        <v>12</v>
      </c>
      <c r="G149" s="3">
        <v>16</v>
      </c>
      <c r="H149" s="2">
        <f t="shared" si="2"/>
        <v>7.4641203703703696E-2</v>
      </c>
    </row>
    <row r="150" spans="1:8" x14ac:dyDescent="0.25">
      <c r="A150" s="3">
        <v>149</v>
      </c>
      <c r="B150" s="4">
        <v>44468</v>
      </c>
      <c r="C150" s="5">
        <v>0.41740740740740739</v>
      </c>
      <c r="D150" s="4">
        <v>44468</v>
      </c>
      <c r="E150" s="5">
        <v>0.50071759259259252</v>
      </c>
      <c r="F150" s="3">
        <v>9</v>
      </c>
      <c r="G150" s="3">
        <v>21</v>
      </c>
      <c r="H150" s="2">
        <f t="shared" si="2"/>
        <v>8.3310185185185126E-2</v>
      </c>
    </row>
    <row r="151" spans="1:8" x14ac:dyDescent="0.25">
      <c r="A151" s="3">
        <v>150</v>
      </c>
      <c r="B151" s="4">
        <v>44468</v>
      </c>
      <c r="C151" s="5">
        <v>0.55636574074074074</v>
      </c>
      <c r="D151" s="4">
        <v>44468</v>
      </c>
      <c r="E151" s="5">
        <v>0.61332175925925925</v>
      </c>
      <c r="F151" s="3">
        <v>15</v>
      </c>
      <c r="G151" s="3">
        <v>9</v>
      </c>
      <c r="H151" s="2">
        <f t="shared" si="2"/>
        <v>5.6956018518518503E-2</v>
      </c>
    </row>
    <row r="152" spans="1:8" x14ac:dyDescent="0.25">
      <c r="A152" s="3">
        <v>151</v>
      </c>
      <c r="B152" s="4">
        <v>44468</v>
      </c>
      <c r="C152" s="5">
        <v>0.67305555555555552</v>
      </c>
      <c r="D152" s="4">
        <v>44468</v>
      </c>
      <c r="E152" s="5">
        <v>0.73208333333333331</v>
      </c>
      <c r="F152" s="3">
        <v>14</v>
      </c>
      <c r="G152" s="3">
        <v>8</v>
      </c>
      <c r="H152" s="2">
        <f t="shared" si="2"/>
        <v>5.902777777777779E-2</v>
      </c>
    </row>
    <row r="153" spans="1:8" x14ac:dyDescent="0.25">
      <c r="A153" s="3">
        <v>152</v>
      </c>
      <c r="B153" s="4">
        <v>44468</v>
      </c>
      <c r="C153" s="5">
        <v>0.79931712962962964</v>
      </c>
      <c r="D153" s="4">
        <v>44468</v>
      </c>
      <c r="E153" s="5">
        <v>0.84817129629629628</v>
      </c>
      <c r="F153" s="3">
        <v>16</v>
      </c>
      <c r="G153" s="3">
        <v>21</v>
      </c>
      <c r="H153" s="2">
        <f t="shared" si="2"/>
        <v>4.8854166666666643E-2</v>
      </c>
    </row>
    <row r="154" spans="1:8" s="15" customFormat="1" x14ac:dyDescent="0.25">
      <c r="A154" s="12">
        <v>153</v>
      </c>
      <c r="B154" s="13">
        <v>44468</v>
      </c>
      <c r="C154" s="14">
        <v>0.9611574074074074</v>
      </c>
      <c r="D154" s="13">
        <v>44469</v>
      </c>
      <c r="E154" s="14">
        <v>3.9629629629629633E-2</v>
      </c>
      <c r="F154" s="12">
        <v>14</v>
      </c>
      <c r="G154" s="12">
        <v>9</v>
      </c>
      <c r="H154" s="16" t="str">
        <f t="shared" si="2"/>
        <v>---------------------</v>
      </c>
    </row>
    <row r="155" spans="1:8" x14ac:dyDescent="0.25">
      <c r="A155" s="3">
        <v>154</v>
      </c>
      <c r="B155" s="4">
        <v>44469</v>
      </c>
      <c r="C155" s="5">
        <v>0.3125</v>
      </c>
      <c r="D155" s="4">
        <v>44469</v>
      </c>
      <c r="E155" s="5">
        <v>0.33385416666666662</v>
      </c>
      <c r="F155" s="3">
        <v>17</v>
      </c>
      <c r="G155" s="3">
        <v>3</v>
      </c>
      <c r="H155" s="2">
        <f t="shared" si="2"/>
        <v>2.1354166666666619E-2</v>
      </c>
    </row>
    <row r="156" spans="1:8" x14ac:dyDescent="0.25">
      <c r="A156" s="3">
        <v>155</v>
      </c>
      <c r="B156" s="4">
        <v>44469</v>
      </c>
      <c r="C156" s="5">
        <v>0.44229166666666669</v>
      </c>
      <c r="D156" s="4">
        <v>44469</v>
      </c>
      <c r="E156" s="5">
        <v>0.50074074074074071</v>
      </c>
      <c r="F156" s="3">
        <v>0</v>
      </c>
      <c r="G156" s="3">
        <v>9</v>
      </c>
      <c r="H156" s="2">
        <f t="shared" si="2"/>
        <v>5.8449074074074014E-2</v>
      </c>
    </row>
    <row r="157" spans="1:8" x14ac:dyDescent="0.25">
      <c r="A157" s="3">
        <v>156</v>
      </c>
      <c r="B157" s="4">
        <v>44469</v>
      </c>
      <c r="C157" s="5">
        <v>0.59045138888888882</v>
      </c>
      <c r="D157" s="4">
        <v>44469</v>
      </c>
      <c r="E157" s="5">
        <v>0.63065972222222222</v>
      </c>
      <c r="F157" s="3">
        <v>14</v>
      </c>
      <c r="G157" s="3">
        <v>8</v>
      </c>
      <c r="H157" s="2">
        <f t="shared" si="2"/>
        <v>4.0208333333333401E-2</v>
      </c>
    </row>
    <row r="158" spans="1:8" x14ac:dyDescent="0.25">
      <c r="A158" s="3">
        <v>157</v>
      </c>
      <c r="B158" s="4">
        <v>44469</v>
      </c>
      <c r="C158" s="5">
        <v>0.7142708333333333</v>
      </c>
      <c r="D158" s="4">
        <v>44469</v>
      </c>
      <c r="E158" s="5">
        <v>0.789525462962963</v>
      </c>
      <c r="F158" s="3">
        <v>6</v>
      </c>
      <c r="G158" s="3">
        <v>39</v>
      </c>
      <c r="H158" s="2">
        <f t="shared" si="2"/>
        <v>7.5254629629629699E-2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topLeftCell="A64" workbookViewId="0">
      <selection activeCell="B80" sqref="B80"/>
    </sheetView>
  </sheetViews>
  <sheetFormatPr defaultRowHeight="15" x14ac:dyDescent="0.25"/>
  <cols>
    <col min="1" max="1" width="4" bestFit="1" customWidth="1"/>
    <col min="2" max="2" width="12" bestFit="1" customWidth="1"/>
    <col min="3" max="3" width="15.140625" bestFit="1" customWidth="1"/>
    <col min="4" max="4" width="13.28515625" bestFit="1" customWidth="1"/>
    <col min="5" max="5" width="16.28515625" bestFit="1" customWidth="1"/>
    <col min="6" max="6" width="16.140625" bestFit="1" customWidth="1"/>
    <col min="7" max="7" width="16.85546875" bestFit="1" customWidth="1"/>
    <col min="8" max="8" width="31.7109375" customWidth="1"/>
    <col min="9" max="9" width="20.140625" bestFit="1" customWidth="1"/>
    <col min="10" max="10" width="21" bestFit="1" customWidth="1"/>
    <col min="13" max="13" width="8.140625" bestFit="1" customWidth="1"/>
  </cols>
  <sheetData>
    <row r="1" spans="1:13" x14ac:dyDescent="0.25">
      <c r="A1" s="3" t="s">
        <v>0</v>
      </c>
      <c r="B1" s="3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s="6" t="s">
        <v>9</v>
      </c>
      <c r="I1" s="6" t="s">
        <v>16</v>
      </c>
      <c r="J1" s="6" t="s">
        <v>17</v>
      </c>
      <c r="K1">
        <v>0</v>
      </c>
      <c r="L1">
        <f>K1/60</f>
        <v>0</v>
      </c>
      <c r="M1" s="2">
        <v>2</v>
      </c>
    </row>
    <row r="2" spans="1:13" x14ac:dyDescent="0.25">
      <c r="A2" s="3">
        <v>1</v>
      </c>
      <c r="B2" s="4">
        <v>44440</v>
      </c>
      <c r="C2" s="5">
        <v>0.33333333333333331</v>
      </c>
      <c r="D2" s="4">
        <v>44440</v>
      </c>
      <c r="E2" s="5">
        <v>0.38513888888888892</v>
      </c>
      <c r="F2" s="3">
        <v>12</v>
      </c>
      <c r="G2" s="3">
        <v>0</v>
      </c>
      <c r="H2" s="2">
        <f>IF(B2=D2,E2-C2,$M$1-C2+E2)</f>
        <v>5.1805555555555605E-2</v>
      </c>
      <c r="I2" s="2">
        <f>IF(B2=D2,E2-C2,$M$1-C2)</f>
        <v>5.1805555555555605E-2</v>
      </c>
      <c r="J2" s="21">
        <f>ROUND(I2*24*60,2)</f>
        <v>74.599999999999994</v>
      </c>
      <c r="K2" s="21">
        <f>K1+J2</f>
        <v>74.599999999999994</v>
      </c>
      <c r="L2">
        <f t="shared" ref="L2:L65" si="0">K2/60</f>
        <v>1.2433333333333332</v>
      </c>
      <c r="M2" s="2">
        <f>M1-C27</f>
        <v>1.125</v>
      </c>
    </row>
    <row r="3" spans="1:13" x14ac:dyDescent="0.25">
      <c r="A3" s="3">
        <v>2</v>
      </c>
      <c r="B3" s="4">
        <v>44440</v>
      </c>
      <c r="C3" s="5">
        <v>0.42430555555555555</v>
      </c>
      <c r="D3" s="4">
        <v>44440</v>
      </c>
      <c r="E3" s="5">
        <v>0.55934027777777773</v>
      </c>
      <c r="F3" s="3">
        <v>11</v>
      </c>
      <c r="G3" s="3">
        <v>16</v>
      </c>
      <c r="H3" s="2">
        <f t="shared" ref="H3:H66" si="1">IF(B3=D3,E3-C3,$M$1-C3+E3)</f>
        <v>0.13503472222222218</v>
      </c>
      <c r="I3" s="2">
        <f t="shared" ref="I3:I66" si="2">IF(B3=D3,E3-C3,$M$1-C3)</f>
        <v>0.13503472222222218</v>
      </c>
      <c r="J3" s="21">
        <f t="shared" ref="J3:J66" si="3">ROUND(I3*24*60,2)</f>
        <v>194.45</v>
      </c>
      <c r="K3" s="21">
        <f t="shared" ref="K3:K66" si="4">K2+J3</f>
        <v>269.04999999999995</v>
      </c>
      <c r="L3">
        <f t="shared" si="0"/>
        <v>4.484166666666666</v>
      </c>
    </row>
    <row r="4" spans="1:13" x14ac:dyDescent="0.25">
      <c r="A4" s="3">
        <v>3</v>
      </c>
      <c r="B4" s="4">
        <v>44440</v>
      </c>
      <c r="C4" s="5">
        <v>0.64613425925925927</v>
      </c>
      <c r="D4" s="4">
        <v>44440</v>
      </c>
      <c r="E4" s="5">
        <v>0.71621527777777771</v>
      </c>
      <c r="F4" s="3">
        <v>9</v>
      </c>
      <c r="G4" s="3">
        <v>0</v>
      </c>
      <c r="H4" s="2">
        <f t="shared" si="1"/>
        <v>7.0081018518518445E-2</v>
      </c>
      <c r="I4" s="2">
        <f t="shared" si="2"/>
        <v>7.0081018518518445E-2</v>
      </c>
      <c r="J4" s="21">
        <f t="shared" si="3"/>
        <v>100.92</v>
      </c>
      <c r="K4" s="21">
        <f t="shared" si="4"/>
        <v>369.96999999999997</v>
      </c>
      <c r="L4">
        <f t="shared" si="0"/>
        <v>6.1661666666666664</v>
      </c>
    </row>
    <row r="5" spans="1:13" x14ac:dyDescent="0.25">
      <c r="A5" s="3">
        <v>4</v>
      </c>
      <c r="B5" s="4">
        <v>44440</v>
      </c>
      <c r="C5" s="5">
        <v>0.76347222222222222</v>
      </c>
      <c r="D5" s="4">
        <v>44440</v>
      </c>
      <c r="E5" s="5">
        <v>0.91402777777777777</v>
      </c>
      <c r="F5" s="3">
        <v>14</v>
      </c>
      <c r="G5" s="3">
        <v>11</v>
      </c>
      <c r="H5" s="2">
        <f t="shared" si="1"/>
        <v>0.15055555555555555</v>
      </c>
      <c r="I5" s="2">
        <f t="shared" si="2"/>
        <v>0.15055555555555555</v>
      </c>
      <c r="J5" s="21">
        <f t="shared" si="3"/>
        <v>216.8</v>
      </c>
      <c r="K5" s="21">
        <f t="shared" si="4"/>
        <v>586.77</v>
      </c>
      <c r="L5">
        <f t="shared" si="0"/>
        <v>9.7795000000000005</v>
      </c>
    </row>
    <row r="6" spans="1:13" x14ac:dyDescent="0.25">
      <c r="A6" s="3">
        <v>5</v>
      </c>
      <c r="B6" s="4">
        <v>44441</v>
      </c>
      <c r="C6" s="5">
        <v>0.17721064814814813</v>
      </c>
      <c r="D6" s="4">
        <v>44441</v>
      </c>
      <c r="E6" s="5">
        <v>0.27315972222222223</v>
      </c>
      <c r="F6" s="3">
        <v>21</v>
      </c>
      <c r="G6" s="3">
        <v>15</v>
      </c>
      <c r="H6" s="2">
        <f t="shared" si="1"/>
        <v>9.5949074074074103E-2</v>
      </c>
      <c r="I6" s="2">
        <f t="shared" si="2"/>
        <v>9.5949074074074103E-2</v>
      </c>
      <c r="J6" s="21">
        <f t="shared" si="3"/>
        <v>138.16999999999999</v>
      </c>
      <c r="K6" s="21">
        <f t="shared" si="4"/>
        <v>724.93999999999994</v>
      </c>
      <c r="L6">
        <f t="shared" si="0"/>
        <v>12.082333333333333</v>
      </c>
    </row>
    <row r="7" spans="1:13" x14ac:dyDescent="0.25">
      <c r="A7" s="3">
        <v>6</v>
      </c>
      <c r="B7" s="4">
        <v>44441</v>
      </c>
      <c r="C7" s="5">
        <v>0.34736111111111106</v>
      </c>
      <c r="D7" s="4">
        <v>44441</v>
      </c>
      <c r="E7" s="5">
        <v>0.42460648148148145</v>
      </c>
      <c r="F7" s="3">
        <v>11</v>
      </c>
      <c r="G7" s="3">
        <v>24</v>
      </c>
      <c r="H7" s="2">
        <f t="shared" si="1"/>
        <v>7.7245370370370381E-2</v>
      </c>
      <c r="I7" s="2">
        <f t="shared" si="2"/>
        <v>7.7245370370370381E-2</v>
      </c>
      <c r="J7" s="21">
        <f t="shared" si="3"/>
        <v>111.23</v>
      </c>
      <c r="K7" s="21">
        <f t="shared" si="4"/>
        <v>836.17</v>
      </c>
      <c r="L7">
        <f t="shared" si="0"/>
        <v>13.936166666666667</v>
      </c>
    </row>
    <row r="8" spans="1:13" x14ac:dyDescent="0.25">
      <c r="A8" s="3">
        <v>7</v>
      </c>
      <c r="B8" s="4">
        <v>44441</v>
      </c>
      <c r="C8" s="5">
        <v>0.48079861111111111</v>
      </c>
      <c r="D8" s="4">
        <v>44441</v>
      </c>
      <c r="E8" s="5">
        <v>0.57214120370370369</v>
      </c>
      <c r="F8" s="3">
        <v>19</v>
      </c>
      <c r="G8" s="3">
        <v>10</v>
      </c>
      <c r="H8" s="2">
        <f t="shared" si="1"/>
        <v>9.1342592592592586E-2</v>
      </c>
      <c r="I8" s="2">
        <f t="shared" si="2"/>
        <v>9.1342592592592586E-2</v>
      </c>
      <c r="J8" s="21">
        <f t="shared" si="3"/>
        <v>131.53</v>
      </c>
      <c r="K8" s="21">
        <f t="shared" si="4"/>
        <v>967.69999999999993</v>
      </c>
      <c r="L8">
        <f t="shared" si="0"/>
        <v>16.128333333333334</v>
      </c>
    </row>
    <row r="9" spans="1:13" x14ac:dyDescent="0.25">
      <c r="A9" s="3">
        <v>8</v>
      </c>
      <c r="B9" s="4">
        <v>44441</v>
      </c>
      <c r="C9" s="5">
        <v>0.63290509259259264</v>
      </c>
      <c r="D9" s="4">
        <v>44441</v>
      </c>
      <c r="E9" s="5">
        <v>0.72944444444444445</v>
      </c>
      <c r="F9" s="3">
        <v>9</v>
      </c>
      <c r="G9" s="3">
        <v>11</v>
      </c>
      <c r="H9" s="2">
        <f t="shared" si="1"/>
        <v>9.6539351851851807E-2</v>
      </c>
      <c r="I9" s="2">
        <f t="shared" si="2"/>
        <v>9.6539351851851807E-2</v>
      </c>
      <c r="J9" s="21">
        <f t="shared" si="3"/>
        <v>139.02000000000001</v>
      </c>
      <c r="K9" s="21">
        <f t="shared" si="4"/>
        <v>1106.72</v>
      </c>
      <c r="L9">
        <f t="shared" si="0"/>
        <v>18.445333333333334</v>
      </c>
    </row>
    <row r="10" spans="1:13" x14ac:dyDescent="0.25">
      <c r="A10" s="3">
        <v>9</v>
      </c>
      <c r="B10" s="4">
        <v>44441</v>
      </c>
      <c r="C10" s="5">
        <v>0.80592592592592593</v>
      </c>
      <c r="D10" s="4">
        <v>44441</v>
      </c>
      <c r="E10" s="5">
        <v>0.89690972222222232</v>
      </c>
      <c r="F10" s="3">
        <v>12</v>
      </c>
      <c r="G10" s="3">
        <v>15</v>
      </c>
      <c r="H10" s="2">
        <f t="shared" si="1"/>
        <v>9.0983796296296382E-2</v>
      </c>
      <c r="I10" s="2">
        <f t="shared" si="2"/>
        <v>9.0983796296296382E-2</v>
      </c>
      <c r="J10" s="21">
        <f t="shared" si="3"/>
        <v>131.02000000000001</v>
      </c>
      <c r="K10" s="21">
        <f t="shared" si="4"/>
        <v>1237.74</v>
      </c>
      <c r="L10">
        <f t="shared" si="0"/>
        <v>20.629000000000001</v>
      </c>
    </row>
    <row r="11" spans="1:13" x14ac:dyDescent="0.25">
      <c r="A11" s="3">
        <v>10</v>
      </c>
      <c r="B11" s="4">
        <v>44442</v>
      </c>
      <c r="C11" s="5">
        <v>0.13548611111111111</v>
      </c>
      <c r="D11" s="4">
        <v>44442</v>
      </c>
      <c r="E11" s="5">
        <v>0.31579861111111113</v>
      </c>
      <c r="F11" s="3">
        <v>17</v>
      </c>
      <c r="G11" s="3">
        <v>22</v>
      </c>
      <c r="H11" s="2">
        <f t="shared" si="1"/>
        <v>0.18031250000000001</v>
      </c>
      <c r="I11" s="2">
        <f t="shared" si="2"/>
        <v>0.18031250000000001</v>
      </c>
      <c r="J11" s="21">
        <f t="shared" si="3"/>
        <v>259.64999999999998</v>
      </c>
      <c r="K11" s="21">
        <f t="shared" si="4"/>
        <v>1497.3899999999999</v>
      </c>
      <c r="L11">
        <f t="shared" si="0"/>
        <v>24.956499999999998</v>
      </c>
    </row>
    <row r="12" spans="1:13" x14ac:dyDescent="0.25">
      <c r="A12" s="3">
        <v>11</v>
      </c>
      <c r="B12" s="4">
        <v>44442</v>
      </c>
      <c r="C12" s="5">
        <v>0.37784722222222222</v>
      </c>
      <c r="D12" s="4">
        <v>44442</v>
      </c>
      <c r="E12" s="5">
        <v>0.46140046296296294</v>
      </c>
      <c r="F12" s="3">
        <v>14</v>
      </c>
      <c r="G12" s="3">
        <v>10</v>
      </c>
      <c r="H12" s="2">
        <f t="shared" si="1"/>
        <v>8.355324074074072E-2</v>
      </c>
      <c r="I12" s="2">
        <f t="shared" si="2"/>
        <v>8.355324074074072E-2</v>
      </c>
      <c r="J12" s="21">
        <f t="shared" si="3"/>
        <v>120.32</v>
      </c>
      <c r="K12" s="21">
        <f t="shared" si="4"/>
        <v>1617.7099999999998</v>
      </c>
      <c r="L12">
        <f t="shared" si="0"/>
        <v>26.961833333333331</v>
      </c>
    </row>
    <row r="13" spans="1:13" x14ac:dyDescent="0.25">
      <c r="A13" s="3">
        <v>12</v>
      </c>
      <c r="B13" s="4">
        <v>44442</v>
      </c>
      <c r="C13" s="5">
        <v>0.50086805555555558</v>
      </c>
      <c r="D13" s="4">
        <v>44442</v>
      </c>
      <c r="E13" s="5">
        <v>0.63633101851851859</v>
      </c>
      <c r="F13" s="3">
        <v>24</v>
      </c>
      <c r="G13" s="3">
        <v>19</v>
      </c>
      <c r="H13" s="2">
        <f t="shared" si="1"/>
        <v>0.13546296296296301</v>
      </c>
      <c r="I13" s="2">
        <f t="shared" si="2"/>
        <v>0.13546296296296301</v>
      </c>
      <c r="J13" s="21">
        <f t="shared" si="3"/>
        <v>195.07</v>
      </c>
      <c r="K13" s="21">
        <f t="shared" si="4"/>
        <v>1812.7799999999997</v>
      </c>
      <c r="L13">
        <f t="shared" si="0"/>
        <v>30.212999999999997</v>
      </c>
    </row>
    <row r="14" spans="1:13" x14ac:dyDescent="0.25">
      <c r="A14" s="3">
        <v>13</v>
      </c>
      <c r="B14" s="4">
        <v>44442</v>
      </c>
      <c r="C14" s="5">
        <v>0.7049305555555555</v>
      </c>
      <c r="D14" s="4">
        <v>44442</v>
      </c>
      <c r="E14" s="5">
        <v>0.76827546296296301</v>
      </c>
      <c r="F14" s="3">
        <v>16</v>
      </c>
      <c r="G14" s="3">
        <v>11</v>
      </c>
      <c r="H14" s="2">
        <f t="shared" si="1"/>
        <v>6.3344907407407502E-2</v>
      </c>
      <c r="I14" s="2">
        <f t="shared" si="2"/>
        <v>6.3344907407407502E-2</v>
      </c>
      <c r="J14" s="21">
        <f t="shared" si="3"/>
        <v>91.22</v>
      </c>
      <c r="K14" s="21">
        <f t="shared" si="4"/>
        <v>1903.9999999999998</v>
      </c>
      <c r="L14">
        <f t="shared" si="0"/>
        <v>31.733333333333331</v>
      </c>
    </row>
    <row r="15" spans="1:13" x14ac:dyDescent="0.25">
      <c r="A15" s="3">
        <v>14</v>
      </c>
      <c r="B15" s="4">
        <v>44442</v>
      </c>
      <c r="C15" s="5">
        <v>0.80994212962962964</v>
      </c>
      <c r="D15" s="4">
        <v>44442</v>
      </c>
      <c r="E15" s="5">
        <v>0.92829861111111101</v>
      </c>
      <c r="F15" s="3">
        <v>15</v>
      </c>
      <c r="G15" s="3">
        <v>9</v>
      </c>
      <c r="H15" s="2">
        <f t="shared" si="1"/>
        <v>0.11835648148148137</v>
      </c>
      <c r="I15" s="2">
        <f t="shared" si="2"/>
        <v>0.11835648148148137</v>
      </c>
      <c r="J15" s="21">
        <f t="shared" si="3"/>
        <v>170.43</v>
      </c>
      <c r="K15" s="21">
        <f t="shared" si="4"/>
        <v>2074.4299999999998</v>
      </c>
      <c r="L15">
        <f t="shared" si="0"/>
        <v>34.573833333333333</v>
      </c>
    </row>
    <row r="16" spans="1:13" x14ac:dyDescent="0.25">
      <c r="A16" s="3">
        <v>15</v>
      </c>
      <c r="B16" s="4">
        <v>44443</v>
      </c>
      <c r="C16" s="5">
        <v>0.17093749999999999</v>
      </c>
      <c r="D16" s="4">
        <v>44443</v>
      </c>
      <c r="E16" s="5">
        <v>0.25318287037037041</v>
      </c>
      <c r="F16" s="3">
        <v>7</v>
      </c>
      <c r="G16" s="3">
        <v>16</v>
      </c>
      <c r="H16" s="2">
        <f t="shared" si="1"/>
        <v>8.2245370370370413E-2</v>
      </c>
      <c r="I16" s="2">
        <f t="shared" si="2"/>
        <v>8.2245370370370413E-2</v>
      </c>
      <c r="J16" s="21">
        <f t="shared" si="3"/>
        <v>118.43</v>
      </c>
      <c r="K16" s="21">
        <f t="shared" si="4"/>
        <v>2192.8599999999997</v>
      </c>
      <c r="L16">
        <f t="shared" si="0"/>
        <v>36.547666666666665</v>
      </c>
    </row>
    <row r="17" spans="1:13" x14ac:dyDescent="0.25">
      <c r="A17" s="3">
        <v>16</v>
      </c>
      <c r="B17" s="4">
        <v>44443</v>
      </c>
      <c r="C17" s="5">
        <v>0.29620370370370369</v>
      </c>
      <c r="D17" s="4">
        <v>44443</v>
      </c>
      <c r="E17" s="5">
        <v>0.34704861111111113</v>
      </c>
      <c r="F17" s="3">
        <v>9</v>
      </c>
      <c r="G17" s="3">
        <v>11</v>
      </c>
      <c r="H17" s="2">
        <f t="shared" si="1"/>
        <v>5.0844907407407436E-2</v>
      </c>
      <c r="I17" s="2">
        <f t="shared" si="2"/>
        <v>5.0844907407407436E-2</v>
      </c>
      <c r="J17" s="21">
        <f t="shared" si="3"/>
        <v>73.22</v>
      </c>
      <c r="K17" s="21">
        <f t="shared" si="4"/>
        <v>2266.0799999999995</v>
      </c>
      <c r="L17">
        <f t="shared" si="0"/>
        <v>37.767999999999994</v>
      </c>
    </row>
    <row r="18" spans="1:13" x14ac:dyDescent="0.25">
      <c r="A18" s="3">
        <v>17</v>
      </c>
      <c r="B18" s="4">
        <v>44443</v>
      </c>
      <c r="C18" s="5">
        <v>0.3578587962962963</v>
      </c>
      <c r="D18" s="4">
        <v>44443</v>
      </c>
      <c r="E18" s="5">
        <v>0.42055555555555557</v>
      </c>
      <c r="F18" s="3">
        <v>13</v>
      </c>
      <c r="G18" s="3">
        <v>18</v>
      </c>
      <c r="H18" s="2">
        <f t="shared" si="1"/>
        <v>6.2696759259259272E-2</v>
      </c>
      <c r="I18" s="2">
        <f t="shared" si="2"/>
        <v>6.2696759259259272E-2</v>
      </c>
      <c r="J18" s="21">
        <f t="shared" si="3"/>
        <v>90.28</v>
      </c>
      <c r="K18" s="21">
        <f t="shared" si="4"/>
        <v>2356.3599999999997</v>
      </c>
      <c r="L18">
        <f t="shared" si="0"/>
        <v>39.272666666666659</v>
      </c>
    </row>
    <row r="19" spans="1:13" x14ac:dyDescent="0.25">
      <c r="A19" s="3">
        <v>18</v>
      </c>
      <c r="B19" s="4">
        <v>44443</v>
      </c>
      <c r="C19" s="5">
        <v>0.48564814814814811</v>
      </c>
      <c r="D19" s="4">
        <v>44443</v>
      </c>
      <c r="E19" s="5">
        <v>0.53831018518518514</v>
      </c>
      <c r="F19" s="3">
        <v>22</v>
      </c>
      <c r="G19" s="3">
        <v>5</v>
      </c>
      <c r="H19" s="2">
        <f t="shared" si="1"/>
        <v>5.2662037037037035E-2</v>
      </c>
      <c r="I19" s="2">
        <f t="shared" si="2"/>
        <v>5.2662037037037035E-2</v>
      </c>
      <c r="J19" s="21">
        <f t="shared" si="3"/>
        <v>75.83</v>
      </c>
      <c r="K19" s="21">
        <f t="shared" si="4"/>
        <v>2432.1899999999996</v>
      </c>
      <c r="L19">
        <f t="shared" si="0"/>
        <v>40.536499999999997</v>
      </c>
    </row>
    <row r="20" spans="1:13" x14ac:dyDescent="0.25">
      <c r="A20" s="3">
        <v>19</v>
      </c>
      <c r="B20" s="4">
        <v>44443</v>
      </c>
      <c r="C20" s="5">
        <v>0.70219907407407411</v>
      </c>
      <c r="D20" s="4">
        <v>44443</v>
      </c>
      <c r="E20" s="5">
        <v>0.7736574074074074</v>
      </c>
      <c r="F20" s="3">
        <v>8</v>
      </c>
      <c r="G20" s="3">
        <v>23</v>
      </c>
      <c r="H20" s="2">
        <f t="shared" si="1"/>
        <v>7.145833333333329E-2</v>
      </c>
      <c r="I20" s="2">
        <f t="shared" si="2"/>
        <v>7.145833333333329E-2</v>
      </c>
      <c r="J20" s="21">
        <f t="shared" si="3"/>
        <v>102.9</v>
      </c>
      <c r="K20" s="21">
        <f t="shared" si="4"/>
        <v>2535.0899999999997</v>
      </c>
      <c r="L20">
        <f t="shared" si="0"/>
        <v>42.251499999999993</v>
      </c>
    </row>
    <row r="21" spans="1:13" x14ac:dyDescent="0.25">
      <c r="A21" s="3">
        <v>20</v>
      </c>
      <c r="B21" s="4">
        <v>44443</v>
      </c>
      <c r="C21" s="5">
        <v>0.80978009259259265</v>
      </c>
      <c r="D21" s="4">
        <v>44443</v>
      </c>
      <c r="E21" s="5">
        <v>0.96615740740740741</v>
      </c>
      <c r="F21" s="3">
        <v>11</v>
      </c>
      <c r="G21" s="3">
        <v>14</v>
      </c>
      <c r="H21" s="2">
        <f t="shared" si="1"/>
        <v>0.15637731481481476</v>
      </c>
      <c r="I21" s="2">
        <f t="shared" si="2"/>
        <v>0.15637731481481476</v>
      </c>
      <c r="J21" s="21">
        <f t="shared" si="3"/>
        <v>225.18</v>
      </c>
      <c r="K21" s="21">
        <f t="shared" si="4"/>
        <v>2760.2699999999995</v>
      </c>
      <c r="L21">
        <f t="shared" si="0"/>
        <v>46.004499999999993</v>
      </c>
    </row>
    <row r="22" spans="1:13" x14ac:dyDescent="0.25">
      <c r="A22" s="3">
        <v>21</v>
      </c>
      <c r="B22" s="4">
        <v>44444</v>
      </c>
      <c r="C22" s="5">
        <v>0.3027083333333333</v>
      </c>
      <c r="D22" s="4">
        <v>44444</v>
      </c>
      <c r="E22" s="5">
        <v>0.3762152777777778</v>
      </c>
      <c r="F22" s="3">
        <v>17</v>
      </c>
      <c r="G22" s="3">
        <v>23</v>
      </c>
      <c r="H22" s="2">
        <f t="shared" si="1"/>
        <v>7.35069444444445E-2</v>
      </c>
      <c r="I22" s="2">
        <f t="shared" si="2"/>
        <v>7.35069444444445E-2</v>
      </c>
      <c r="J22" s="21">
        <f t="shared" si="3"/>
        <v>105.85</v>
      </c>
      <c r="K22" s="21">
        <f t="shared" si="4"/>
        <v>2866.1199999999994</v>
      </c>
      <c r="L22">
        <f t="shared" si="0"/>
        <v>47.768666666666654</v>
      </c>
    </row>
    <row r="23" spans="1:13" x14ac:dyDescent="0.25">
      <c r="A23" s="3">
        <v>22</v>
      </c>
      <c r="B23" s="4">
        <v>44444</v>
      </c>
      <c r="C23" s="5">
        <v>0.43002314814814818</v>
      </c>
      <c r="D23" s="4">
        <v>44444</v>
      </c>
      <c r="E23" s="5">
        <v>0.51140046296296293</v>
      </c>
      <c r="F23" s="3">
        <v>15</v>
      </c>
      <c r="G23" s="3">
        <v>11</v>
      </c>
      <c r="H23" s="2">
        <f t="shared" si="1"/>
        <v>8.137731481481475E-2</v>
      </c>
      <c r="I23" s="2">
        <f t="shared" si="2"/>
        <v>8.137731481481475E-2</v>
      </c>
      <c r="J23" s="21">
        <f t="shared" si="3"/>
        <v>117.18</v>
      </c>
      <c r="K23" s="21">
        <f t="shared" si="4"/>
        <v>2983.2999999999993</v>
      </c>
      <c r="L23">
        <f t="shared" si="0"/>
        <v>49.721666666666657</v>
      </c>
    </row>
    <row r="24" spans="1:13" x14ac:dyDescent="0.25">
      <c r="A24" s="3">
        <v>23</v>
      </c>
      <c r="B24" s="4">
        <v>44444</v>
      </c>
      <c r="C24" s="5">
        <v>0.55909722222222225</v>
      </c>
      <c r="D24" s="4">
        <v>44444</v>
      </c>
      <c r="E24" s="5">
        <v>0.64327546296296301</v>
      </c>
      <c r="F24" s="3">
        <v>19</v>
      </c>
      <c r="G24" s="3">
        <v>21</v>
      </c>
      <c r="H24" s="2">
        <f t="shared" si="1"/>
        <v>8.4178240740740762E-2</v>
      </c>
      <c r="I24" s="2">
        <f t="shared" si="2"/>
        <v>8.4178240740740762E-2</v>
      </c>
      <c r="J24" s="21">
        <f t="shared" si="3"/>
        <v>121.22</v>
      </c>
      <c r="K24" s="21">
        <f t="shared" si="4"/>
        <v>3104.5199999999991</v>
      </c>
      <c r="L24">
        <f t="shared" si="0"/>
        <v>51.741999999999983</v>
      </c>
    </row>
    <row r="25" spans="1:13" x14ac:dyDescent="0.25">
      <c r="A25" s="3">
        <v>24</v>
      </c>
      <c r="B25" s="4">
        <v>44444</v>
      </c>
      <c r="C25" s="5">
        <v>0.69188657407407417</v>
      </c>
      <c r="D25" s="4">
        <v>44444</v>
      </c>
      <c r="E25" s="5">
        <v>0.73365740740740737</v>
      </c>
      <c r="F25" s="3">
        <v>11</v>
      </c>
      <c r="G25" s="3">
        <v>9</v>
      </c>
      <c r="H25" s="2">
        <f t="shared" si="1"/>
        <v>4.1770833333333202E-2</v>
      </c>
      <c r="I25" s="2">
        <f t="shared" si="2"/>
        <v>4.1770833333333202E-2</v>
      </c>
      <c r="J25" s="21">
        <f t="shared" si="3"/>
        <v>60.15</v>
      </c>
      <c r="K25" s="21">
        <f t="shared" si="4"/>
        <v>3164.6699999999992</v>
      </c>
      <c r="L25">
        <f t="shared" si="0"/>
        <v>52.744499999999988</v>
      </c>
    </row>
    <row r="26" spans="1:13" x14ac:dyDescent="0.25">
      <c r="A26" s="3">
        <v>25</v>
      </c>
      <c r="B26" s="4">
        <v>44444</v>
      </c>
      <c r="C26" s="5">
        <v>0.77118055555555554</v>
      </c>
      <c r="D26" s="4">
        <v>44444</v>
      </c>
      <c r="E26" s="5">
        <v>0.82657407407407402</v>
      </c>
      <c r="F26" s="3">
        <v>15</v>
      </c>
      <c r="G26" s="3">
        <v>11</v>
      </c>
      <c r="H26" s="2">
        <f t="shared" si="1"/>
        <v>5.5393518518518481E-2</v>
      </c>
      <c r="I26" s="2">
        <f t="shared" si="2"/>
        <v>5.5393518518518481E-2</v>
      </c>
      <c r="J26" s="21">
        <f t="shared" si="3"/>
        <v>79.77</v>
      </c>
      <c r="K26" s="21">
        <f t="shared" si="4"/>
        <v>3244.4399999999991</v>
      </c>
      <c r="L26">
        <f t="shared" si="0"/>
        <v>54.073999999999984</v>
      </c>
    </row>
    <row r="27" spans="1:13" x14ac:dyDescent="0.25">
      <c r="A27" s="12">
        <v>26</v>
      </c>
      <c r="B27" s="13">
        <v>44444</v>
      </c>
      <c r="C27" s="14">
        <v>0.875</v>
      </c>
      <c r="D27" s="13">
        <v>44445</v>
      </c>
      <c r="E27" s="14">
        <v>1.3495370370370371E-2</v>
      </c>
      <c r="F27" s="12">
        <v>15</v>
      </c>
      <c r="G27" s="12">
        <v>17</v>
      </c>
      <c r="H27" s="2">
        <f t="shared" si="1"/>
        <v>1.1384953703703704</v>
      </c>
      <c r="I27" s="2">
        <f t="shared" si="2"/>
        <v>1.125</v>
      </c>
      <c r="J27" s="21">
        <f t="shared" si="3"/>
        <v>1620</v>
      </c>
      <c r="K27" s="21">
        <f t="shared" si="4"/>
        <v>4864.4399999999987</v>
      </c>
      <c r="L27">
        <f t="shared" si="0"/>
        <v>81.073999999999984</v>
      </c>
      <c r="M27" s="2"/>
    </row>
    <row r="28" spans="1:13" x14ac:dyDescent="0.25">
      <c r="A28" s="3">
        <v>27</v>
      </c>
      <c r="B28" s="4">
        <v>44445</v>
      </c>
      <c r="C28" s="5">
        <v>0.2171990740740741</v>
      </c>
      <c r="D28" s="4">
        <v>44445</v>
      </c>
      <c r="E28" s="5">
        <v>0.2976388888888889</v>
      </c>
      <c r="F28" s="3">
        <v>9</v>
      </c>
      <c r="G28" s="3">
        <v>6</v>
      </c>
      <c r="H28" s="2">
        <f t="shared" si="1"/>
        <v>8.0439814814814797E-2</v>
      </c>
      <c r="I28" s="2">
        <f t="shared" si="2"/>
        <v>8.0439814814814797E-2</v>
      </c>
      <c r="J28" s="21">
        <f t="shared" si="3"/>
        <v>115.83</v>
      </c>
      <c r="K28" s="21">
        <f t="shared" si="4"/>
        <v>4980.2699999999986</v>
      </c>
      <c r="L28">
        <f t="shared" si="0"/>
        <v>83.004499999999979</v>
      </c>
    </row>
    <row r="29" spans="1:13" x14ac:dyDescent="0.25">
      <c r="A29" s="3">
        <v>28</v>
      </c>
      <c r="B29" s="4">
        <v>44445</v>
      </c>
      <c r="C29" s="5">
        <v>0.38305555555555554</v>
      </c>
      <c r="D29" s="4">
        <v>44445</v>
      </c>
      <c r="E29" s="5">
        <v>0.52521990740740743</v>
      </c>
      <c r="F29" s="3">
        <v>14</v>
      </c>
      <c r="G29" s="3">
        <v>22</v>
      </c>
      <c r="H29" s="2">
        <f t="shared" si="1"/>
        <v>0.14216435185185189</v>
      </c>
      <c r="I29" s="2">
        <f t="shared" si="2"/>
        <v>0.14216435185185189</v>
      </c>
      <c r="J29" s="21">
        <f t="shared" si="3"/>
        <v>204.72</v>
      </c>
      <c r="K29" s="21">
        <f t="shared" si="4"/>
        <v>5184.9899999999989</v>
      </c>
      <c r="L29">
        <f t="shared" si="0"/>
        <v>86.416499999999985</v>
      </c>
    </row>
    <row r="30" spans="1:13" x14ac:dyDescent="0.25">
      <c r="A30" s="3">
        <v>29</v>
      </c>
      <c r="B30" s="4">
        <v>44445</v>
      </c>
      <c r="C30" s="5">
        <v>0.55920138888888882</v>
      </c>
      <c r="D30" s="4">
        <v>44445</v>
      </c>
      <c r="E30" s="5">
        <v>0.62586805555555558</v>
      </c>
      <c r="F30" s="3">
        <v>14</v>
      </c>
      <c r="G30" s="3">
        <v>3</v>
      </c>
      <c r="H30" s="2">
        <f t="shared" si="1"/>
        <v>6.6666666666666763E-2</v>
      </c>
      <c r="I30" s="2">
        <f t="shared" si="2"/>
        <v>6.6666666666666763E-2</v>
      </c>
      <c r="J30" s="21">
        <f t="shared" si="3"/>
        <v>96</v>
      </c>
      <c r="K30" s="21">
        <f t="shared" si="4"/>
        <v>5280.9899999999989</v>
      </c>
      <c r="L30">
        <f t="shared" si="0"/>
        <v>88.016499999999979</v>
      </c>
    </row>
    <row r="31" spans="1:13" x14ac:dyDescent="0.25">
      <c r="A31" s="3">
        <v>30</v>
      </c>
      <c r="B31" s="4">
        <v>44445</v>
      </c>
      <c r="C31" s="5">
        <v>0.7160185185185185</v>
      </c>
      <c r="D31" s="4">
        <v>44445</v>
      </c>
      <c r="E31" s="5">
        <v>0.7631944444444444</v>
      </c>
      <c r="F31" s="3">
        <v>18</v>
      </c>
      <c r="G31" s="3">
        <v>14</v>
      </c>
      <c r="H31" s="2">
        <f t="shared" si="1"/>
        <v>4.7175925925925899E-2</v>
      </c>
      <c r="I31" s="2">
        <f t="shared" si="2"/>
        <v>4.7175925925925899E-2</v>
      </c>
      <c r="J31" s="21">
        <f t="shared" si="3"/>
        <v>67.930000000000007</v>
      </c>
      <c r="K31" s="21">
        <f t="shared" si="4"/>
        <v>5348.9199999999992</v>
      </c>
      <c r="L31">
        <f t="shared" si="0"/>
        <v>89.148666666666657</v>
      </c>
    </row>
    <row r="32" spans="1:13" x14ac:dyDescent="0.25">
      <c r="A32" s="3">
        <v>31</v>
      </c>
      <c r="B32" s="4">
        <v>44445</v>
      </c>
      <c r="C32" s="5">
        <v>0.82097222222222221</v>
      </c>
      <c r="D32" s="4">
        <v>44445</v>
      </c>
      <c r="E32" s="5">
        <v>0.89042824074074067</v>
      </c>
      <c r="F32" s="3">
        <v>16</v>
      </c>
      <c r="G32" s="3">
        <v>21</v>
      </c>
      <c r="H32" s="2">
        <f t="shared" si="1"/>
        <v>6.9456018518518459E-2</v>
      </c>
      <c r="I32" s="2">
        <f t="shared" si="2"/>
        <v>6.9456018518518459E-2</v>
      </c>
      <c r="J32" s="21">
        <f t="shared" si="3"/>
        <v>100.02</v>
      </c>
      <c r="K32" s="21">
        <f t="shared" si="4"/>
        <v>5448.94</v>
      </c>
      <c r="L32">
        <f t="shared" si="0"/>
        <v>90.815666666666658</v>
      </c>
    </row>
    <row r="33" spans="1:12" x14ac:dyDescent="0.25">
      <c r="A33" s="3">
        <v>32</v>
      </c>
      <c r="B33" s="4">
        <v>44446</v>
      </c>
      <c r="C33" s="5">
        <v>0.32383101851851853</v>
      </c>
      <c r="D33" s="4">
        <v>44446</v>
      </c>
      <c r="E33" s="5">
        <v>0.40016203703703707</v>
      </c>
      <c r="F33" s="3">
        <v>15</v>
      </c>
      <c r="G33" s="3">
        <v>14</v>
      </c>
      <c r="H33" s="2">
        <f t="shared" si="1"/>
        <v>7.6331018518518534E-2</v>
      </c>
      <c r="I33" s="2">
        <f t="shared" si="2"/>
        <v>7.6331018518518534E-2</v>
      </c>
      <c r="J33" s="21">
        <f t="shared" si="3"/>
        <v>109.92</v>
      </c>
      <c r="K33" s="21">
        <f t="shared" si="4"/>
        <v>5558.86</v>
      </c>
      <c r="L33">
        <f t="shared" si="0"/>
        <v>92.647666666666666</v>
      </c>
    </row>
    <row r="34" spans="1:12" x14ac:dyDescent="0.25">
      <c r="A34" s="3">
        <v>33</v>
      </c>
      <c r="B34" s="4">
        <v>44446</v>
      </c>
      <c r="C34" s="5">
        <v>0.46467592592592594</v>
      </c>
      <c r="D34" s="4">
        <v>44446</v>
      </c>
      <c r="E34" s="5">
        <v>0.52171296296296299</v>
      </c>
      <c r="F34" s="3">
        <v>12</v>
      </c>
      <c r="G34" s="3">
        <v>23</v>
      </c>
      <c r="H34" s="2">
        <f t="shared" si="1"/>
        <v>5.7037037037037053E-2</v>
      </c>
      <c r="I34" s="2">
        <f t="shared" si="2"/>
        <v>5.7037037037037053E-2</v>
      </c>
      <c r="J34" s="21">
        <f t="shared" si="3"/>
        <v>82.13</v>
      </c>
      <c r="K34" s="21">
        <f t="shared" si="4"/>
        <v>5640.99</v>
      </c>
      <c r="L34">
        <f t="shared" si="0"/>
        <v>94.016499999999994</v>
      </c>
    </row>
    <row r="35" spans="1:12" x14ac:dyDescent="0.25">
      <c r="A35" s="3">
        <v>34</v>
      </c>
      <c r="B35" s="4">
        <v>44446</v>
      </c>
      <c r="C35" s="5">
        <v>0.57347222222222227</v>
      </c>
      <c r="D35" s="4">
        <v>44446</v>
      </c>
      <c r="E35" s="5">
        <v>0.64879629629629632</v>
      </c>
      <c r="F35" s="3">
        <v>17</v>
      </c>
      <c r="G35" s="3">
        <v>6</v>
      </c>
      <c r="H35" s="2">
        <f t="shared" si="1"/>
        <v>7.5324074074074043E-2</v>
      </c>
      <c r="I35" s="2">
        <f t="shared" si="2"/>
        <v>7.5324074074074043E-2</v>
      </c>
      <c r="J35" s="21">
        <f t="shared" si="3"/>
        <v>108.47</v>
      </c>
      <c r="K35" s="21">
        <f t="shared" si="4"/>
        <v>5749.46</v>
      </c>
      <c r="L35">
        <f t="shared" si="0"/>
        <v>95.824333333333328</v>
      </c>
    </row>
    <row r="36" spans="1:12" x14ac:dyDescent="0.25">
      <c r="A36" s="3">
        <v>35</v>
      </c>
      <c r="B36" s="4">
        <v>44446</v>
      </c>
      <c r="C36" s="5">
        <v>0.70577546296296301</v>
      </c>
      <c r="D36" s="4">
        <v>44446</v>
      </c>
      <c r="E36" s="5">
        <v>0.7917939814814815</v>
      </c>
      <c r="F36" s="3">
        <v>19</v>
      </c>
      <c r="G36" s="3">
        <v>16</v>
      </c>
      <c r="H36" s="2">
        <f t="shared" si="1"/>
        <v>8.6018518518518494E-2</v>
      </c>
      <c r="I36" s="2">
        <f t="shared" si="2"/>
        <v>8.6018518518518494E-2</v>
      </c>
      <c r="J36" s="21">
        <f t="shared" si="3"/>
        <v>123.87</v>
      </c>
      <c r="K36" s="21">
        <f t="shared" si="4"/>
        <v>5873.33</v>
      </c>
      <c r="L36">
        <f t="shared" si="0"/>
        <v>97.888833333333338</v>
      </c>
    </row>
    <row r="37" spans="1:12" x14ac:dyDescent="0.25">
      <c r="A37" s="3">
        <v>36</v>
      </c>
      <c r="B37" s="4">
        <v>44446</v>
      </c>
      <c r="C37" s="5">
        <v>0.84167824074074071</v>
      </c>
      <c r="D37" s="4">
        <v>44446</v>
      </c>
      <c r="E37" s="5">
        <v>0.9406944444444445</v>
      </c>
      <c r="F37" s="3">
        <v>11</v>
      </c>
      <c r="G37" s="3">
        <v>14</v>
      </c>
      <c r="H37" s="2">
        <f t="shared" si="1"/>
        <v>9.9016203703703787E-2</v>
      </c>
      <c r="I37" s="2">
        <f t="shared" si="2"/>
        <v>9.9016203703703787E-2</v>
      </c>
      <c r="J37" s="21">
        <f t="shared" si="3"/>
        <v>142.58000000000001</v>
      </c>
      <c r="K37" s="21">
        <f t="shared" si="4"/>
        <v>6015.91</v>
      </c>
      <c r="L37">
        <f t="shared" si="0"/>
        <v>100.26516666666666</v>
      </c>
    </row>
    <row r="38" spans="1:12" x14ac:dyDescent="0.25">
      <c r="A38" s="3">
        <v>37</v>
      </c>
      <c r="B38" s="4">
        <v>44447</v>
      </c>
      <c r="C38" s="5">
        <v>0.13560185185185183</v>
      </c>
      <c r="D38" s="4">
        <v>44447</v>
      </c>
      <c r="E38" s="5">
        <v>0.26116898148148149</v>
      </c>
      <c r="F38" s="3">
        <v>13</v>
      </c>
      <c r="G38" s="3">
        <v>22</v>
      </c>
      <c r="H38" s="2">
        <f t="shared" si="1"/>
        <v>0.12556712962962965</v>
      </c>
      <c r="I38" s="2">
        <f t="shared" si="2"/>
        <v>0.12556712962962965</v>
      </c>
      <c r="J38" s="21">
        <f t="shared" si="3"/>
        <v>180.82</v>
      </c>
      <c r="K38" s="21">
        <f t="shared" si="4"/>
        <v>6196.73</v>
      </c>
      <c r="L38">
        <f t="shared" si="0"/>
        <v>103.27883333333332</v>
      </c>
    </row>
    <row r="39" spans="1:12" x14ac:dyDescent="0.25">
      <c r="A39" s="3">
        <v>38</v>
      </c>
      <c r="B39" s="4">
        <v>44447</v>
      </c>
      <c r="C39" s="5">
        <v>0.32587962962962963</v>
      </c>
      <c r="D39" s="4">
        <v>44447</v>
      </c>
      <c r="E39" s="5">
        <v>0.39796296296296302</v>
      </c>
      <c r="F39" s="3">
        <v>11</v>
      </c>
      <c r="G39" s="3">
        <v>4</v>
      </c>
      <c r="H39" s="2">
        <f t="shared" si="1"/>
        <v>7.2083333333333388E-2</v>
      </c>
      <c r="I39" s="2">
        <f t="shared" si="2"/>
        <v>7.2083333333333388E-2</v>
      </c>
      <c r="J39" s="21">
        <f t="shared" si="3"/>
        <v>103.8</v>
      </c>
      <c r="K39" s="21">
        <f t="shared" si="4"/>
        <v>6300.53</v>
      </c>
      <c r="L39">
        <f t="shared" si="0"/>
        <v>105.00883333333333</v>
      </c>
    </row>
    <row r="40" spans="1:12" x14ac:dyDescent="0.25">
      <c r="A40" s="3">
        <v>39</v>
      </c>
      <c r="B40" s="4">
        <v>44447</v>
      </c>
      <c r="C40" s="5">
        <v>0.41761574074074076</v>
      </c>
      <c r="D40" s="4">
        <v>44447</v>
      </c>
      <c r="E40" s="5">
        <v>0.52447916666666672</v>
      </c>
      <c r="F40" s="3">
        <v>14</v>
      </c>
      <c r="G40" s="3">
        <v>21</v>
      </c>
      <c r="H40" s="2">
        <f t="shared" si="1"/>
        <v>0.10686342592592596</v>
      </c>
      <c r="I40" s="2">
        <f t="shared" si="2"/>
        <v>0.10686342592592596</v>
      </c>
      <c r="J40" s="21">
        <f t="shared" si="3"/>
        <v>153.88</v>
      </c>
      <c r="K40" s="21">
        <f t="shared" si="4"/>
        <v>6454.41</v>
      </c>
      <c r="L40">
        <f t="shared" si="0"/>
        <v>107.5735</v>
      </c>
    </row>
    <row r="41" spans="1:12" x14ac:dyDescent="0.25">
      <c r="A41" s="3">
        <v>40</v>
      </c>
      <c r="B41" s="4">
        <v>44447</v>
      </c>
      <c r="C41" s="5">
        <v>0.59138888888888885</v>
      </c>
      <c r="D41" s="4">
        <v>44447</v>
      </c>
      <c r="E41" s="5">
        <v>0.68494212962962964</v>
      </c>
      <c r="F41" s="3">
        <v>16</v>
      </c>
      <c r="G41" s="3">
        <v>9</v>
      </c>
      <c r="H41" s="2">
        <f t="shared" si="1"/>
        <v>9.3553240740740784E-2</v>
      </c>
      <c r="I41" s="2">
        <f t="shared" si="2"/>
        <v>9.3553240740740784E-2</v>
      </c>
      <c r="J41" s="21">
        <f t="shared" si="3"/>
        <v>134.72</v>
      </c>
      <c r="K41" s="21">
        <f t="shared" si="4"/>
        <v>6589.13</v>
      </c>
      <c r="L41">
        <f t="shared" si="0"/>
        <v>109.81883333333333</v>
      </c>
    </row>
    <row r="42" spans="1:12" x14ac:dyDescent="0.25">
      <c r="A42" s="3">
        <v>41</v>
      </c>
      <c r="B42" s="4">
        <v>44447</v>
      </c>
      <c r="C42" s="5">
        <v>0.7338541666666667</v>
      </c>
      <c r="D42" s="4">
        <v>44447</v>
      </c>
      <c r="E42" s="5">
        <v>0.77248842592592604</v>
      </c>
      <c r="F42" s="3">
        <v>12</v>
      </c>
      <c r="G42" s="3">
        <v>24</v>
      </c>
      <c r="H42" s="2">
        <f t="shared" si="1"/>
        <v>3.863425925925934E-2</v>
      </c>
      <c r="I42" s="2">
        <f t="shared" si="2"/>
        <v>3.863425925925934E-2</v>
      </c>
      <c r="J42" s="21">
        <f t="shared" si="3"/>
        <v>55.63</v>
      </c>
      <c r="K42" s="21">
        <f t="shared" si="4"/>
        <v>6644.76</v>
      </c>
      <c r="L42">
        <f t="shared" si="0"/>
        <v>110.74600000000001</v>
      </c>
    </row>
    <row r="43" spans="1:12" x14ac:dyDescent="0.25">
      <c r="A43" s="3">
        <v>42</v>
      </c>
      <c r="B43" s="4">
        <v>44447</v>
      </c>
      <c r="C43" s="5">
        <v>0.83333333333333337</v>
      </c>
      <c r="D43" s="4">
        <v>44447</v>
      </c>
      <c r="E43" s="5">
        <v>0.89694444444444443</v>
      </c>
      <c r="F43" s="3">
        <v>9</v>
      </c>
      <c r="G43" s="3">
        <v>2</v>
      </c>
      <c r="H43" s="2">
        <f t="shared" si="1"/>
        <v>6.3611111111111063E-2</v>
      </c>
      <c r="I43" s="2">
        <f t="shared" si="2"/>
        <v>6.3611111111111063E-2</v>
      </c>
      <c r="J43" s="21">
        <f t="shared" si="3"/>
        <v>91.6</v>
      </c>
      <c r="K43" s="21">
        <f t="shared" si="4"/>
        <v>6736.3600000000006</v>
      </c>
      <c r="L43">
        <f t="shared" si="0"/>
        <v>112.27266666666668</v>
      </c>
    </row>
    <row r="44" spans="1:12" x14ac:dyDescent="0.25">
      <c r="A44" s="3">
        <v>43</v>
      </c>
      <c r="B44" s="4">
        <v>44448</v>
      </c>
      <c r="C44" s="5">
        <v>0.25793981481481482</v>
      </c>
      <c r="D44" s="4">
        <v>44448</v>
      </c>
      <c r="E44" s="5">
        <v>0.32356481481481481</v>
      </c>
      <c r="F44" s="3">
        <v>9</v>
      </c>
      <c r="G44" s="3">
        <v>4</v>
      </c>
      <c r="H44" s="2">
        <f t="shared" si="1"/>
        <v>6.5624999999999989E-2</v>
      </c>
      <c r="I44" s="2">
        <f t="shared" si="2"/>
        <v>6.5624999999999989E-2</v>
      </c>
      <c r="J44" s="21">
        <f t="shared" si="3"/>
        <v>94.5</v>
      </c>
      <c r="K44" s="21">
        <f t="shared" si="4"/>
        <v>6830.8600000000006</v>
      </c>
      <c r="L44">
        <f t="shared" si="0"/>
        <v>113.84766666666668</v>
      </c>
    </row>
    <row r="45" spans="1:12" x14ac:dyDescent="0.25">
      <c r="A45" s="3">
        <v>44</v>
      </c>
      <c r="B45" s="4">
        <v>44448</v>
      </c>
      <c r="C45" s="5">
        <v>0.41349537037037037</v>
      </c>
      <c r="D45" s="4">
        <v>44448</v>
      </c>
      <c r="E45" s="5">
        <v>0.45501157407407411</v>
      </c>
      <c r="F45" s="3">
        <v>9</v>
      </c>
      <c r="G45" s="3">
        <v>14</v>
      </c>
      <c r="H45" s="2">
        <f t="shared" si="1"/>
        <v>4.1516203703703736E-2</v>
      </c>
      <c r="I45" s="2">
        <f t="shared" si="2"/>
        <v>4.1516203703703736E-2</v>
      </c>
      <c r="J45" s="21">
        <f t="shared" si="3"/>
        <v>59.78</v>
      </c>
      <c r="K45" s="21">
        <f t="shared" si="4"/>
        <v>6890.64</v>
      </c>
      <c r="L45">
        <f t="shared" si="0"/>
        <v>114.84400000000001</v>
      </c>
    </row>
    <row r="46" spans="1:12" x14ac:dyDescent="0.25">
      <c r="A46" s="3">
        <v>45</v>
      </c>
      <c r="B46" s="4">
        <v>44448</v>
      </c>
      <c r="C46" s="5">
        <v>0.50607638888888895</v>
      </c>
      <c r="D46" s="4">
        <v>44448</v>
      </c>
      <c r="E46" s="5">
        <v>0.59107638888888892</v>
      </c>
      <c r="F46" s="3">
        <v>12</v>
      </c>
      <c r="G46" s="3">
        <v>10</v>
      </c>
      <c r="H46" s="2">
        <f t="shared" si="1"/>
        <v>8.4999999999999964E-2</v>
      </c>
      <c r="I46" s="2">
        <f t="shared" si="2"/>
        <v>8.4999999999999964E-2</v>
      </c>
      <c r="J46" s="21">
        <f t="shared" si="3"/>
        <v>122.4</v>
      </c>
      <c r="K46" s="21">
        <f t="shared" si="4"/>
        <v>7013.04</v>
      </c>
      <c r="L46">
        <f t="shared" si="0"/>
        <v>116.884</v>
      </c>
    </row>
    <row r="47" spans="1:12" x14ac:dyDescent="0.25">
      <c r="A47" s="3">
        <v>46</v>
      </c>
      <c r="B47" s="4">
        <v>44448</v>
      </c>
      <c r="C47" s="5">
        <v>0.68482638888888892</v>
      </c>
      <c r="D47" s="4">
        <v>44448</v>
      </c>
      <c r="E47" s="5">
        <v>0.77111111111111119</v>
      </c>
      <c r="F47" s="3">
        <v>16</v>
      </c>
      <c r="G47" s="3">
        <v>11</v>
      </c>
      <c r="H47" s="2">
        <f t="shared" si="1"/>
        <v>8.6284722222222276E-2</v>
      </c>
      <c r="I47" s="2">
        <f t="shared" si="2"/>
        <v>8.6284722222222276E-2</v>
      </c>
      <c r="J47" s="21">
        <f t="shared" si="3"/>
        <v>124.25</v>
      </c>
      <c r="K47" s="21">
        <f t="shared" si="4"/>
        <v>7137.29</v>
      </c>
      <c r="L47">
        <f t="shared" si="0"/>
        <v>118.95483333333333</v>
      </c>
    </row>
    <row r="48" spans="1:12" x14ac:dyDescent="0.25">
      <c r="A48" s="3">
        <v>47</v>
      </c>
      <c r="B48" s="4">
        <v>44448</v>
      </c>
      <c r="C48" s="5">
        <v>0.85435185185185192</v>
      </c>
      <c r="D48" s="4">
        <v>44448</v>
      </c>
      <c r="E48" s="5">
        <v>0.89</v>
      </c>
      <c r="F48" s="3">
        <v>13</v>
      </c>
      <c r="G48" s="3">
        <v>21</v>
      </c>
      <c r="H48" s="2">
        <f t="shared" si="1"/>
        <v>3.5648148148148096E-2</v>
      </c>
      <c r="I48" s="2">
        <f t="shared" si="2"/>
        <v>3.5648148148148096E-2</v>
      </c>
      <c r="J48" s="21">
        <f t="shared" si="3"/>
        <v>51.33</v>
      </c>
      <c r="K48" s="21">
        <f t="shared" si="4"/>
        <v>7188.62</v>
      </c>
      <c r="L48">
        <f t="shared" si="0"/>
        <v>119.81033333333333</v>
      </c>
    </row>
    <row r="49" spans="1:12" x14ac:dyDescent="0.25">
      <c r="A49" s="3">
        <v>48</v>
      </c>
      <c r="B49" s="4">
        <v>44449</v>
      </c>
      <c r="C49" s="5">
        <v>0.21634259259259259</v>
      </c>
      <c r="D49" s="4">
        <v>44449</v>
      </c>
      <c r="E49" s="5">
        <v>0.30988425925925928</v>
      </c>
      <c r="F49" s="3">
        <v>7</v>
      </c>
      <c r="G49" s="3">
        <v>15</v>
      </c>
      <c r="H49" s="2">
        <f t="shared" si="1"/>
        <v>9.354166666666669E-2</v>
      </c>
      <c r="I49" s="2">
        <f t="shared" si="2"/>
        <v>9.354166666666669E-2</v>
      </c>
      <c r="J49" s="21">
        <f t="shared" si="3"/>
        <v>134.69999999999999</v>
      </c>
      <c r="K49" s="21">
        <f t="shared" si="4"/>
        <v>7323.32</v>
      </c>
      <c r="L49">
        <f t="shared" si="0"/>
        <v>122.05533333333332</v>
      </c>
    </row>
    <row r="50" spans="1:12" x14ac:dyDescent="0.25">
      <c r="A50" s="3">
        <v>49</v>
      </c>
      <c r="B50" s="4">
        <v>44449</v>
      </c>
      <c r="C50" s="5">
        <v>0.38201388888888888</v>
      </c>
      <c r="D50" s="4">
        <v>44449</v>
      </c>
      <c r="E50" s="5">
        <v>0.44449074074074074</v>
      </c>
      <c r="F50" s="3">
        <v>7</v>
      </c>
      <c r="G50" s="3">
        <v>0</v>
      </c>
      <c r="H50" s="2">
        <f t="shared" si="1"/>
        <v>6.2476851851851867E-2</v>
      </c>
      <c r="I50" s="2">
        <f t="shared" si="2"/>
        <v>6.2476851851851867E-2</v>
      </c>
      <c r="J50" s="21">
        <f t="shared" si="3"/>
        <v>89.97</v>
      </c>
      <c r="K50" s="21">
        <f t="shared" si="4"/>
        <v>7413.29</v>
      </c>
      <c r="L50">
        <f t="shared" si="0"/>
        <v>123.55483333333333</v>
      </c>
    </row>
    <row r="51" spans="1:12" x14ac:dyDescent="0.25">
      <c r="A51" s="3">
        <v>50</v>
      </c>
      <c r="B51" s="4">
        <v>44449</v>
      </c>
      <c r="C51" s="5">
        <v>0.49995370370370368</v>
      </c>
      <c r="D51" s="4">
        <v>44449</v>
      </c>
      <c r="E51" s="5">
        <v>0.59361111111111109</v>
      </c>
      <c r="F51" s="3">
        <v>7</v>
      </c>
      <c r="G51" s="3">
        <v>1</v>
      </c>
      <c r="H51" s="2">
        <f t="shared" si="1"/>
        <v>9.3657407407407411E-2</v>
      </c>
      <c r="I51" s="2">
        <f t="shared" si="2"/>
        <v>9.3657407407407411E-2</v>
      </c>
      <c r="J51" s="21">
        <f t="shared" si="3"/>
        <v>134.87</v>
      </c>
      <c r="K51" s="21">
        <f t="shared" si="4"/>
        <v>7548.16</v>
      </c>
      <c r="L51">
        <f t="shared" si="0"/>
        <v>125.80266666666667</v>
      </c>
    </row>
    <row r="52" spans="1:12" x14ac:dyDescent="0.25">
      <c r="A52" s="3">
        <v>51</v>
      </c>
      <c r="B52" s="4">
        <v>44449</v>
      </c>
      <c r="C52" s="5">
        <v>0.64993055555555557</v>
      </c>
      <c r="D52" s="4">
        <v>44449</v>
      </c>
      <c r="E52" s="5">
        <v>0.70430555555555552</v>
      </c>
      <c r="F52" s="3">
        <v>13</v>
      </c>
      <c r="G52" s="3">
        <v>20</v>
      </c>
      <c r="H52" s="2">
        <f t="shared" si="1"/>
        <v>5.4374999999999951E-2</v>
      </c>
      <c r="I52" s="2">
        <f t="shared" si="2"/>
        <v>5.4374999999999951E-2</v>
      </c>
      <c r="J52" s="21">
        <f t="shared" si="3"/>
        <v>78.3</v>
      </c>
      <c r="K52" s="21">
        <f t="shared" si="4"/>
        <v>7626.46</v>
      </c>
      <c r="L52">
        <f t="shared" si="0"/>
        <v>127.10766666666667</v>
      </c>
    </row>
    <row r="53" spans="1:12" x14ac:dyDescent="0.25">
      <c r="A53" s="3">
        <v>52</v>
      </c>
      <c r="B53" s="4">
        <v>44449</v>
      </c>
      <c r="C53" s="5">
        <v>0.79276620370370365</v>
      </c>
      <c r="D53" s="4">
        <v>44449</v>
      </c>
      <c r="E53" s="5">
        <v>0.82553240740740741</v>
      </c>
      <c r="F53" s="3">
        <v>12</v>
      </c>
      <c r="G53" s="3">
        <v>4</v>
      </c>
      <c r="H53" s="2">
        <f t="shared" si="1"/>
        <v>3.2766203703703756E-2</v>
      </c>
      <c r="I53" s="2">
        <f t="shared" si="2"/>
        <v>3.2766203703703756E-2</v>
      </c>
      <c r="J53" s="21">
        <f t="shared" si="3"/>
        <v>47.18</v>
      </c>
      <c r="K53" s="21">
        <f t="shared" si="4"/>
        <v>7673.64</v>
      </c>
      <c r="L53">
        <f t="shared" si="0"/>
        <v>127.89400000000001</v>
      </c>
    </row>
    <row r="54" spans="1:12" s="15" customFormat="1" x14ac:dyDescent="0.25">
      <c r="A54" s="12">
        <v>53</v>
      </c>
      <c r="B54" s="13">
        <v>44449</v>
      </c>
      <c r="C54" s="14">
        <v>0.87574074074074071</v>
      </c>
      <c r="D54" s="13">
        <v>44450</v>
      </c>
      <c r="E54" s="14">
        <v>3.770833333333333E-2</v>
      </c>
      <c r="F54" s="12">
        <v>11</v>
      </c>
      <c r="G54" s="12">
        <v>9</v>
      </c>
      <c r="H54" s="2">
        <f t="shared" si="1"/>
        <v>1.1619675925925925</v>
      </c>
      <c r="I54" s="2">
        <f t="shared" si="2"/>
        <v>1.1242592592592593</v>
      </c>
      <c r="J54" s="21">
        <f t="shared" si="3"/>
        <v>1618.93</v>
      </c>
      <c r="K54" s="21">
        <f t="shared" si="4"/>
        <v>9292.57</v>
      </c>
      <c r="L54">
        <f t="shared" si="0"/>
        <v>154.87616666666665</v>
      </c>
    </row>
    <row r="55" spans="1:12" x14ac:dyDescent="0.25">
      <c r="A55" s="3">
        <v>54</v>
      </c>
      <c r="B55" s="4">
        <v>44450</v>
      </c>
      <c r="C55" s="5">
        <v>0.26106481481481481</v>
      </c>
      <c r="D55" s="4">
        <v>44450</v>
      </c>
      <c r="E55" s="5">
        <v>0.38315972222222222</v>
      </c>
      <c r="F55" s="3">
        <v>12</v>
      </c>
      <c r="G55" s="3">
        <v>21</v>
      </c>
      <c r="H55" s="2">
        <f t="shared" si="1"/>
        <v>0.12209490740740742</v>
      </c>
      <c r="I55" s="2">
        <f t="shared" si="2"/>
        <v>0.12209490740740742</v>
      </c>
      <c r="J55" s="21">
        <f t="shared" si="3"/>
        <v>175.82</v>
      </c>
      <c r="K55" s="21">
        <f t="shared" si="4"/>
        <v>9468.39</v>
      </c>
      <c r="L55">
        <f t="shared" si="0"/>
        <v>157.8065</v>
      </c>
    </row>
    <row r="56" spans="1:12" x14ac:dyDescent="0.25">
      <c r="A56" s="3">
        <v>55</v>
      </c>
      <c r="B56" s="4">
        <v>44450</v>
      </c>
      <c r="C56" s="5">
        <v>0.46128472222222222</v>
      </c>
      <c r="D56" s="4">
        <v>44450</v>
      </c>
      <c r="E56" s="5">
        <v>0.50633101851851847</v>
      </c>
      <c r="F56" s="3">
        <v>14</v>
      </c>
      <c r="G56" s="3">
        <v>2</v>
      </c>
      <c r="H56" s="2">
        <f t="shared" si="1"/>
        <v>4.5046296296296251E-2</v>
      </c>
      <c r="I56" s="2">
        <f t="shared" si="2"/>
        <v>4.5046296296296251E-2</v>
      </c>
      <c r="J56" s="21">
        <f t="shared" si="3"/>
        <v>64.87</v>
      </c>
      <c r="K56" s="21">
        <f t="shared" si="4"/>
        <v>9533.26</v>
      </c>
      <c r="L56">
        <f t="shared" si="0"/>
        <v>158.88766666666666</v>
      </c>
    </row>
    <row r="57" spans="1:12" x14ac:dyDescent="0.25">
      <c r="A57" s="3">
        <v>56</v>
      </c>
      <c r="B57" s="4">
        <v>44450</v>
      </c>
      <c r="C57" s="5">
        <v>0.56730324074074068</v>
      </c>
      <c r="D57" s="4">
        <v>44450</v>
      </c>
      <c r="E57" s="5">
        <v>0.60193287037037035</v>
      </c>
      <c r="F57" s="3">
        <v>17</v>
      </c>
      <c r="G57" s="3">
        <v>9</v>
      </c>
      <c r="H57" s="2">
        <f t="shared" si="1"/>
        <v>3.4629629629629677E-2</v>
      </c>
      <c r="I57" s="2">
        <f t="shared" si="2"/>
        <v>3.4629629629629677E-2</v>
      </c>
      <c r="J57" s="21">
        <f t="shared" si="3"/>
        <v>49.87</v>
      </c>
      <c r="K57" s="21">
        <f t="shared" si="4"/>
        <v>9583.130000000001</v>
      </c>
      <c r="L57">
        <f t="shared" si="0"/>
        <v>159.71883333333335</v>
      </c>
    </row>
    <row r="58" spans="1:12" x14ac:dyDescent="0.25">
      <c r="A58" s="3">
        <v>57</v>
      </c>
      <c r="B58" s="4">
        <v>44450</v>
      </c>
      <c r="C58" s="5">
        <v>0.66475694444444444</v>
      </c>
      <c r="D58" s="4">
        <v>44450</v>
      </c>
      <c r="E58" s="5">
        <v>0.71930555555555553</v>
      </c>
      <c r="F58" s="3">
        <v>3</v>
      </c>
      <c r="G58" s="3">
        <v>9</v>
      </c>
      <c r="H58" s="2">
        <f t="shared" si="1"/>
        <v>5.4548611111111089E-2</v>
      </c>
      <c r="I58" s="2">
        <f t="shared" si="2"/>
        <v>5.4548611111111089E-2</v>
      </c>
      <c r="J58" s="21">
        <f t="shared" si="3"/>
        <v>78.55</v>
      </c>
      <c r="K58" s="21">
        <f t="shared" si="4"/>
        <v>9661.68</v>
      </c>
      <c r="L58">
        <f t="shared" si="0"/>
        <v>161.02799999999999</v>
      </c>
    </row>
    <row r="59" spans="1:12" x14ac:dyDescent="0.25">
      <c r="A59" s="3">
        <v>58</v>
      </c>
      <c r="B59" s="4">
        <v>44450</v>
      </c>
      <c r="C59" s="5">
        <v>0.79238425925925926</v>
      </c>
      <c r="D59" s="4">
        <v>44450</v>
      </c>
      <c r="E59" s="5">
        <v>0.88265046296296301</v>
      </c>
      <c r="F59" s="3">
        <v>11</v>
      </c>
      <c r="G59" s="3">
        <v>3</v>
      </c>
      <c r="H59" s="2">
        <f t="shared" si="1"/>
        <v>9.0266203703703751E-2</v>
      </c>
      <c r="I59" s="2">
        <f t="shared" si="2"/>
        <v>9.0266203703703751E-2</v>
      </c>
      <c r="J59" s="21">
        <f t="shared" si="3"/>
        <v>129.97999999999999</v>
      </c>
      <c r="K59" s="21">
        <f t="shared" si="4"/>
        <v>9791.66</v>
      </c>
      <c r="L59">
        <f t="shared" si="0"/>
        <v>163.19433333333333</v>
      </c>
    </row>
    <row r="60" spans="1:12" x14ac:dyDescent="0.25">
      <c r="A60" s="3">
        <v>59</v>
      </c>
      <c r="B60" s="4">
        <v>44451</v>
      </c>
      <c r="C60" s="5">
        <v>0.16666666666666666</v>
      </c>
      <c r="D60" s="4">
        <v>44451</v>
      </c>
      <c r="E60" s="5">
        <v>0.23270833333333332</v>
      </c>
      <c r="F60" s="3">
        <v>8</v>
      </c>
      <c r="G60" s="3">
        <v>4</v>
      </c>
      <c r="H60" s="2">
        <f t="shared" si="1"/>
        <v>6.6041666666666665E-2</v>
      </c>
      <c r="I60" s="2">
        <f t="shared" si="2"/>
        <v>6.6041666666666665E-2</v>
      </c>
      <c r="J60" s="21">
        <f t="shared" si="3"/>
        <v>95.1</v>
      </c>
      <c r="K60" s="21">
        <f t="shared" si="4"/>
        <v>9886.76</v>
      </c>
      <c r="L60">
        <f t="shared" si="0"/>
        <v>164.77933333333334</v>
      </c>
    </row>
    <row r="61" spans="1:12" x14ac:dyDescent="0.25">
      <c r="A61" s="3">
        <v>60</v>
      </c>
      <c r="B61" s="4">
        <v>44451</v>
      </c>
      <c r="C61" s="5">
        <v>0.34324074074074074</v>
      </c>
      <c r="D61" s="4">
        <v>44451</v>
      </c>
      <c r="E61" s="5">
        <v>0.42799768518518522</v>
      </c>
      <c r="F61" s="3">
        <v>1</v>
      </c>
      <c r="G61" s="3">
        <v>6</v>
      </c>
      <c r="H61" s="2">
        <f t="shared" si="1"/>
        <v>8.4756944444444482E-2</v>
      </c>
      <c r="I61" s="2">
        <f t="shared" si="2"/>
        <v>8.4756944444444482E-2</v>
      </c>
      <c r="J61" s="21">
        <f t="shared" si="3"/>
        <v>122.05</v>
      </c>
      <c r="K61" s="21">
        <f t="shared" si="4"/>
        <v>10008.81</v>
      </c>
      <c r="L61">
        <f t="shared" si="0"/>
        <v>166.8135</v>
      </c>
    </row>
    <row r="62" spans="1:12" x14ac:dyDescent="0.25">
      <c r="A62" s="3">
        <v>61</v>
      </c>
      <c r="B62" s="4">
        <v>44451</v>
      </c>
      <c r="C62" s="5">
        <v>0.52084490740740741</v>
      </c>
      <c r="D62" s="4">
        <v>44451</v>
      </c>
      <c r="E62" s="5">
        <v>0.59403935185185186</v>
      </c>
      <c r="F62" s="3">
        <v>4</v>
      </c>
      <c r="G62" s="3">
        <v>21</v>
      </c>
      <c r="H62" s="2">
        <f t="shared" si="1"/>
        <v>7.3194444444444451E-2</v>
      </c>
      <c r="I62" s="2">
        <f t="shared" si="2"/>
        <v>7.3194444444444451E-2</v>
      </c>
      <c r="J62" s="21">
        <f t="shared" si="3"/>
        <v>105.4</v>
      </c>
      <c r="K62" s="21">
        <f t="shared" si="4"/>
        <v>10114.209999999999</v>
      </c>
      <c r="L62">
        <f t="shared" si="0"/>
        <v>168.57016666666667</v>
      </c>
    </row>
    <row r="63" spans="1:12" x14ac:dyDescent="0.25">
      <c r="A63" s="3">
        <v>62</v>
      </c>
      <c r="B63" s="4">
        <v>44451</v>
      </c>
      <c r="C63" s="5">
        <v>0.73968750000000005</v>
      </c>
      <c r="D63" s="4">
        <v>44451</v>
      </c>
      <c r="E63" s="5">
        <v>0.79862268518518509</v>
      </c>
      <c r="F63" s="3">
        <v>9</v>
      </c>
      <c r="G63" s="3">
        <v>11</v>
      </c>
      <c r="H63" s="2">
        <f t="shared" si="1"/>
        <v>5.8935185185185035E-2</v>
      </c>
      <c r="I63" s="2">
        <f t="shared" si="2"/>
        <v>5.8935185185185035E-2</v>
      </c>
      <c r="J63" s="21">
        <f t="shared" si="3"/>
        <v>84.87</v>
      </c>
      <c r="K63" s="21">
        <f t="shared" si="4"/>
        <v>10199.08</v>
      </c>
      <c r="L63">
        <f t="shared" si="0"/>
        <v>169.98466666666667</v>
      </c>
    </row>
    <row r="64" spans="1:12" x14ac:dyDescent="0.25">
      <c r="A64" s="3">
        <v>63</v>
      </c>
      <c r="B64" s="4">
        <v>44452</v>
      </c>
      <c r="C64" s="5">
        <v>0.21440972222222221</v>
      </c>
      <c r="D64" s="4">
        <v>44452</v>
      </c>
      <c r="E64" s="5">
        <v>0.38071759259259258</v>
      </c>
      <c r="F64" s="3">
        <v>12</v>
      </c>
      <c r="G64" s="3">
        <v>7</v>
      </c>
      <c r="H64" s="2">
        <f t="shared" si="1"/>
        <v>0.16630787037037037</v>
      </c>
      <c r="I64" s="2">
        <f t="shared" si="2"/>
        <v>0.16630787037037037</v>
      </c>
      <c r="J64" s="21">
        <f t="shared" si="3"/>
        <v>239.48</v>
      </c>
      <c r="K64" s="21">
        <f t="shared" si="4"/>
        <v>10438.56</v>
      </c>
      <c r="L64">
        <f t="shared" si="0"/>
        <v>173.976</v>
      </c>
    </row>
    <row r="65" spans="1:12" x14ac:dyDescent="0.25">
      <c r="A65" s="3">
        <v>64</v>
      </c>
      <c r="B65" s="4">
        <v>44452</v>
      </c>
      <c r="C65" s="5">
        <v>0.46302083333333338</v>
      </c>
      <c r="D65" s="4">
        <v>44452</v>
      </c>
      <c r="E65" s="5">
        <v>0.53340277777777778</v>
      </c>
      <c r="F65" s="3">
        <v>11</v>
      </c>
      <c r="G65" s="3">
        <v>13</v>
      </c>
      <c r="H65" s="2">
        <f t="shared" si="1"/>
        <v>7.03819444444444E-2</v>
      </c>
      <c r="I65" s="2">
        <f t="shared" si="2"/>
        <v>7.03819444444444E-2</v>
      </c>
      <c r="J65" s="21">
        <f t="shared" si="3"/>
        <v>101.35</v>
      </c>
      <c r="K65" s="21">
        <f t="shared" si="4"/>
        <v>10539.91</v>
      </c>
      <c r="L65">
        <f t="shared" si="0"/>
        <v>175.66516666666666</v>
      </c>
    </row>
    <row r="66" spans="1:12" x14ac:dyDescent="0.25">
      <c r="A66" s="3">
        <v>65</v>
      </c>
      <c r="B66" s="4">
        <v>44452</v>
      </c>
      <c r="C66" s="5">
        <v>0.55218749999999994</v>
      </c>
      <c r="D66" s="4">
        <v>44452</v>
      </c>
      <c r="E66" s="5">
        <v>0.62197916666666664</v>
      </c>
      <c r="F66" s="3">
        <v>16</v>
      </c>
      <c r="G66" s="3">
        <v>21</v>
      </c>
      <c r="H66" s="2">
        <f t="shared" si="1"/>
        <v>6.9791666666666696E-2</v>
      </c>
      <c r="I66" s="2">
        <f t="shared" si="2"/>
        <v>6.9791666666666696E-2</v>
      </c>
      <c r="J66" s="21">
        <f t="shared" si="3"/>
        <v>100.5</v>
      </c>
      <c r="K66" s="21">
        <f t="shared" si="4"/>
        <v>10640.41</v>
      </c>
      <c r="L66">
        <f t="shared" ref="L66:L129" si="5">K66/60</f>
        <v>177.34016666666668</v>
      </c>
    </row>
    <row r="67" spans="1:12" x14ac:dyDescent="0.25">
      <c r="A67" s="3">
        <v>66</v>
      </c>
      <c r="B67" s="4">
        <v>44452</v>
      </c>
      <c r="C67" s="5">
        <v>0.6699652777777777</v>
      </c>
      <c r="D67" s="4">
        <v>44452</v>
      </c>
      <c r="E67" s="5">
        <v>0.75</v>
      </c>
      <c r="F67" s="3">
        <v>19</v>
      </c>
      <c r="G67" s="3">
        <v>10</v>
      </c>
      <c r="H67" s="2">
        <f t="shared" ref="H67:H130" si="6">IF(B67=D67,E67-C67,$M$1-C67+E67)</f>
        <v>8.0034722222222299E-2</v>
      </c>
      <c r="I67" s="2">
        <f t="shared" ref="I67:I130" si="7">IF(B67=D67,E67-C67,$M$1-C67)</f>
        <v>8.0034722222222299E-2</v>
      </c>
      <c r="J67" s="21">
        <f t="shared" ref="J67:J130" si="8">ROUND(I67*24*60,2)</f>
        <v>115.25</v>
      </c>
      <c r="K67" s="21">
        <f t="shared" ref="K67:K130" si="9">K66+J67</f>
        <v>10755.66</v>
      </c>
      <c r="L67">
        <f t="shared" si="5"/>
        <v>179.261</v>
      </c>
    </row>
    <row r="68" spans="1:12" x14ac:dyDescent="0.25">
      <c r="A68" s="3">
        <v>67</v>
      </c>
      <c r="B68" s="4">
        <v>44452</v>
      </c>
      <c r="C68" s="5">
        <v>0.83971064814814822</v>
      </c>
      <c r="D68" s="4">
        <v>44452</v>
      </c>
      <c r="E68" s="5">
        <v>0.9196643518518518</v>
      </c>
      <c r="F68" s="3">
        <v>3</v>
      </c>
      <c r="G68" s="3">
        <v>0</v>
      </c>
      <c r="H68" s="2">
        <f t="shared" si="6"/>
        <v>7.9953703703703582E-2</v>
      </c>
      <c r="I68" s="2">
        <f t="shared" si="7"/>
        <v>7.9953703703703582E-2</v>
      </c>
      <c r="J68" s="21">
        <f t="shared" si="8"/>
        <v>115.13</v>
      </c>
      <c r="K68" s="21">
        <f t="shared" si="9"/>
        <v>10870.789999999999</v>
      </c>
      <c r="L68">
        <f t="shared" si="5"/>
        <v>181.17983333333331</v>
      </c>
    </row>
    <row r="69" spans="1:12" x14ac:dyDescent="0.25">
      <c r="A69" s="3">
        <v>68</v>
      </c>
      <c r="B69" s="4">
        <v>44453</v>
      </c>
      <c r="C69" s="5">
        <v>0.17733796296296298</v>
      </c>
      <c r="D69" s="4">
        <v>44453</v>
      </c>
      <c r="E69" s="5">
        <v>0.26</v>
      </c>
      <c r="F69" s="3">
        <v>12</v>
      </c>
      <c r="G69" s="3">
        <v>21</v>
      </c>
      <c r="H69" s="2">
        <f t="shared" si="6"/>
        <v>8.2662037037037034E-2</v>
      </c>
      <c r="I69" s="2">
        <f t="shared" si="7"/>
        <v>8.2662037037037034E-2</v>
      </c>
      <c r="J69" s="21">
        <f t="shared" si="8"/>
        <v>119.03</v>
      </c>
      <c r="K69" s="21">
        <f t="shared" si="9"/>
        <v>10989.82</v>
      </c>
      <c r="L69">
        <f t="shared" si="5"/>
        <v>183.16366666666667</v>
      </c>
    </row>
    <row r="70" spans="1:12" x14ac:dyDescent="0.25">
      <c r="A70" s="3">
        <v>69</v>
      </c>
      <c r="B70" s="4">
        <v>44453</v>
      </c>
      <c r="C70" s="5">
        <v>0.34437500000000004</v>
      </c>
      <c r="D70" s="4">
        <v>44453</v>
      </c>
      <c r="E70" s="5">
        <v>0.42008101851851848</v>
      </c>
      <c r="F70" s="3">
        <v>17</v>
      </c>
      <c r="G70" s="3">
        <v>20</v>
      </c>
      <c r="H70" s="2">
        <f t="shared" si="6"/>
        <v>7.5706018518518436E-2</v>
      </c>
      <c r="I70" s="2">
        <f t="shared" si="7"/>
        <v>7.5706018518518436E-2</v>
      </c>
      <c r="J70" s="21">
        <f t="shared" si="8"/>
        <v>109.02</v>
      </c>
      <c r="K70" s="21">
        <f t="shared" si="9"/>
        <v>11098.84</v>
      </c>
      <c r="L70">
        <f t="shared" si="5"/>
        <v>184.98066666666668</v>
      </c>
    </row>
    <row r="71" spans="1:12" x14ac:dyDescent="0.25">
      <c r="A71" s="3">
        <v>70</v>
      </c>
      <c r="B71" s="4">
        <v>44453</v>
      </c>
      <c r="C71" s="5">
        <v>0.5</v>
      </c>
      <c r="D71" s="4">
        <v>44453</v>
      </c>
      <c r="E71" s="5">
        <v>0.58119212962962963</v>
      </c>
      <c r="F71" s="3">
        <v>11</v>
      </c>
      <c r="G71" s="3">
        <v>22</v>
      </c>
      <c r="H71" s="2">
        <f t="shared" si="6"/>
        <v>8.1192129629629628E-2</v>
      </c>
      <c r="I71" s="2">
        <f t="shared" si="7"/>
        <v>8.1192129629629628E-2</v>
      </c>
      <c r="J71" s="21">
        <f t="shared" si="8"/>
        <v>116.92</v>
      </c>
      <c r="K71" s="21">
        <f t="shared" si="9"/>
        <v>11215.76</v>
      </c>
      <c r="L71">
        <f t="shared" si="5"/>
        <v>186.92933333333335</v>
      </c>
    </row>
    <row r="72" spans="1:12" x14ac:dyDescent="0.25">
      <c r="A72" s="3">
        <v>71</v>
      </c>
      <c r="B72" s="4">
        <v>44453</v>
      </c>
      <c r="C72" s="5">
        <v>0.64340277777777777</v>
      </c>
      <c r="D72" s="4">
        <v>44453</v>
      </c>
      <c r="E72" s="5">
        <v>0.7085069444444444</v>
      </c>
      <c r="F72" s="3">
        <v>7</v>
      </c>
      <c r="G72" s="3">
        <v>2</v>
      </c>
      <c r="H72" s="2">
        <f t="shared" si="6"/>
        <v>6.510416666666663E-2</v>
      </c>
      <c r="I72" s="2">
        <f t="shared" si="7"/>
        <v>6.510416666666663E-2</v>
      </c>
      <c r="J72" s="21">
        <f t="shared" si="8"/>
        <v>93.75</v>
      </c>
      <c r="K72" s="21">
        <f t="shared" si="9"/>
        <v>11309.51</v>
      </c>
      <c r="L72">
        <f t="shared" si="5"/>
        <v>188.49183333333335</v>
      </c>
    </row>
    <row r="73" spans="1:12" x14ac:dyDescent="0.25">
      <c r="A73" s="3">
        <v>72</v>
      </c>
      <c r="B73" s="4">
        <v>44453</v>
      </c>
      <c r="C73" s="5">
        <v>0.77552083333333333</v>
      </c>
      <c r="D73" s="4">
        <v>44453</v>
      </c>
      <c r="E73" s="5">
        <v>0.80270833333333336</v>
      </c>
      <c r="F73" s="3">
        <v>8</v>
      </c>
      <c r="G73" s="3">
        <v>7</v>
      </c>
      <c r="H73" s="2">
        <f t="shared" si="6"/>
        <v>2.7187500000000031E-2</v>
      </c>
      <c r="I73" s="2">
        <f t="shared" si="7"/>
        <v>2.7187500000000031E-2</v>
      </c>
      <c r="J73" s="21">
        <f t="shared" si="8"/>
        <v>39.15</v>
      </c>
      <c r="K73" s="21">
        <f t="shared" si="9"/>
        <v>11348.66</v>
      </c>
      <c r="L73">
        <f t="shared" si="5"/>
        <v>189.14433333333332</v>
      </c>
    </row>
    <row r="74" spans="1:12" x14ac:dyDescent="0.25">
      <c r="A74" s="3">
        <v>73</v>
      </c>
      <c r="B74" s="4">
        <v>44453</v>
      </c>
      <c r="C74" s="5">
        <v>0.87285879629629637</v>
      </c>
      <c r="D74" s="4">
        <v>44453</v>
      </c>
      <c r="E74" s="5">
        <v>0.91951388888888885</v>
      </c>
      <c r="F74" s="3">
        <v>6</v>
      </c>
      <c r="G74" s="3">
        <v>1</v>
      </c>
      <c r="H74" s="2">
        <f t="shared" si="6"/>
        <v>4.6655092592592484E-2</v>
      </c>
      <c r="I74" s="2">
        <f t="shared" si="7"/>
        <v>4.6655092592592484E-2</v>
      </c>
      <c r="J74" s="21">
        <f t="shared" si="8"/>
        <v>67.180000000000007</v>
      </c>
      <c r="K74" s="21">
        <f t="shared" si="9"/>
        <v>11415.84</v>
      </c>
      <c r="L74">
        <f t="shared" si="5"/>
        <v>190.26400000000001</v>
      </c>
    </row>
    <row r="75" spans="1:12" x14ac:dyDescent="0.25">
      <c r="A75" s="3">
        <v>74</v>
      </c>
      <c r="B75" s="4">
        <v>44454</v>
      </c>
      <c r="C75" s="5">
        <v>4.2361111111111106E-2</v>
      </c>
      <c r="D75" s="4">
        <v>44454</v>
      </c>
      <c r="E75" s="5">
        <v>0.17298611111111109</v>
      </c>
      <c r="F75" s="3">
        <v>0</v>
      </c>
      <c r="G75" s="3">
        <v>6</v>
      </c>
      <c r="H75" s="2">
        <f t="shared" si="6"/>
        <v>0.13062499999999999</v>
      </c>
      <c r="I75" s="2">
        <f t="shared" si="7"/>
        <v>0.13062499999999999</v>
      </c>
      <c r="J75" s="21">
        <f t="shared" si="8"/>
        <v>188.1</v>
      </c>
      <c r="K75" s="21">
        <f t="shared" si="9"/>
        <v>11603.94</v>
      </c>
      <c r="L75">
        <f t="shared" si="5"/>
        <v>193.399</v>
      </c>
    </row>
    <row r="76" spans="1:12" x14ac:dyDescent="0.25">
      <c r="A76" s="3">
        <v>75</v>
      </c>
      <c r="B76" s="4">
        <v>44454</v>
      </c>
      <c r="C76" s="5">
        <v>0.28885416666666669</v>
      </c>
      <c r="D76" s="4">
        <v>44454</v>
      </c>
      <c r="E76" s="5">
        <v>0.34437500000000004</v>
      </c>
      <c r="F76" s="3">
        <v>0</v>
      </c>
      <c r="G76" s="3">
        <v>5</v>
      </c>
      <c r="H76" s="2">
        <f t="shared" si="6"/>
        <v>5.5520833333333353E-2</v>
      </c>
      <c r="I76" s="2">
        <f t="shared" si="7"/>
        <v>5.5520833333333353E-2</v>
      </c>
      <c r="J76" s="21">
        <f t="shared" si="8"/>
        <v>79.95</v>
      </c>
      <c r="K76" s="21">
        <f t="shared" si="9"/>
        <v>11683.890000000001</v>
      </c>
      <c r="L76">
        <f t="shared" si="5"/>
        <v>194.73150000000001</v>
      </c>
    </row>
    <row r="77" spans="1:12" x14ac:dyDescent="0.25">
      <c r="A77" s="3">
        <v>76</v>
      </c>
      <c r="B77" s="4">
        <v>44454</v>
      </c>
      <c r="C77" s="5">
        <v>0.42424768518518513</v>
      </c>
      <c r="D77" s="4">
        <v>44454</v>
      </c>
      <c r="E77" s="5">
        <v>0.53179398148148149</v>
      </c>
      <c r="F77" s="3">
        <v>10</v>
      </c>
      <c r="G77" s="3">
        <v>1</v>
      </c>
      <c r="H77" s="2">
        <f t="shared" si="6"/>
        <v>0.10754629629629636</v>
      </c>
      <c r="I77" s="2">
        <f t="shared" si="7"/>
        <v>0.10754629629629636</v>
      </c>
      <c r="J77" s="21">
        <f t="shared" si="8"/>
        <v>154.87</v>
      </c>
      <c r="K77" s="21">
        <f t="shared" si="9"/>
        <v>11838.760000000002</v>
      </c>
      <c r="L77">
        <f t="shared" si="5"/>
        <v>197.3126666666667</v>
      </c>
    </row>
    <row r="78" spans="1:12" x14ac:dyDescent="0.25">
      <c r="A78" s="3">
        <v>77</v>
      </c>
      <c r="B78" s="4">
        <v>44454</v>
      </c>
      <c r="C78" s="5">
        <v>0.5991319444444444</v>
      </c>
      <c r="D78" s="4">
        <v>44454</v>
      </c>
      <c r="E78" s="5">
        <v>0.63361111111111112</v>
      </c>
      <c r="F78" s="3">
        <v>14</v>
      </c>
      <c r="G78" s="3">
        <v>21</v>
      </c>
      <c r="H78" s="2">
        <f t="shared" si="6"/>
        <v>3.4479166666666727E-2</v>
      </c>
      <c r="I78" s="2">
        <f t="shared" si="7"/>
        <v>3.4479166666666727E-2</v>
      </c>
      <c r="J78" s="21">
        <f t="shared" si="8"/>
        <v>49.65</v>
      </c>
      <c r="K78" s="21">
        <f t="shared" si="9"/>
        <v>11888.410000000002</v>
      </c>
      <c r="L78">
        <f t="shared" si="5"/>
        <v>198.14016666666669</v>
      </c>
    </row>
    <row r="79" spans="1:12" x14ac:dyDescent="0.25">
      <c r="A79" s="3">
        <v>78</v>
      </c>
      <c r="B79" s="4">
        <v>44454</v>
      </c>
      <c r="C79" s="5">
        <v>0.7228472222222222</v>
      </c>
      <c r="D79" s="4">
        <v>44454</v>
      </c>
      <c r="E79" s="5">
        <v>0.77552083333333333</v>
      </c>
      <c r="F79" s="3">
        <v>4</v>
      </c>
      <c r="G79" s="3">
        <v>1</v>
      </c>
      <c r="H79" s="2">
        <f t="shared" si="6"/>
        <v>5.2673611111111129E-2</v>
      </c>
      <c r="I79" s="2">
        <f t="shared" si="7"/>
        <v>5.2673611111111129E-2</v>
      </c>
      <c r="J79" s="21">
        <f t="shared" si="8"/>
        <v>75.849999999999994</v>
      </c>
      <c r="K79" s="21">
        <f t="shared" si="9"/>
        <v>11964.260000000002</v>
      </c>
      <c r="L79">
        <f t="shared" si="5"/>
        <v>199.40433333333337</v>
      </c>
    </row>
    <row r="80" spans="1:12" s="15" customFormat="1" x14ac:dyDescent="0.25">
      <c r="A80" s="12">
        <v>79</v>
      </c>
      <c r="B80" s="13">
        <v>44454</v>
      </c>
      <c r="C80" s="14">
        <v>0.86644675925925929</v>
      </c>
      <c r="D80" s="13">
        <v>44454</v>
      </c>
      <c r="E80" s="14">
        <v>0.90680555555555553</v>
      </c>
      <c r="F80" s="12">
        <v>7</v>
      </c>
      <c r="G80" s="12">
        <v>2</v>
      </c>
      <c r="H80" s="16">
        <f t="shared" si="6"/>
        <v>4.035879629629624E-2</v>
      </c>
      <c r="I80" s="16">
        <f t="shared" si="7"/>
        <v>4.035879629629624E-2</v>
      </c>
      <c r="J80" s="24">
        <f t="shared" si="8"/>
        <v>58.12</v>
      </c>
      <c r="K80" s="24">
        <f t="shared" si="9"/>
        <v>12022.380000000003</v>
      </c>
      <c r="L80" s="15">
        <f>K80/60</f>
        <v>200.37300000000005</v>
      </c>
    </row>
    <row r="81" spans="1:12" x14ac:dyDescent="0.25">
      <c r="A81" s="3">
        <v>80</v>
      </c>
      <c r="B81" s="4">
        <v>44455</v>
      </c>
      <c r="C81" s="5">
        <v>0.13571759259259261</v>
      </c>
      <c r="D81" s="4">
        <v>44455</v>
      </c>
      <c r="E81" s="5">
        <v>0.25288194444444445</v>
      </c>
      <c r="F81" s="3">
        <v>13</v>
      </c>
      <c r="G81" s="3">
        <v>5</v>
      </c>
      <c r="H81" s="2">
        <f t="shared" si="6"/>
        <v>0.11716435185185184</v>
      </c>
      <c r="I81" s="2">
        <f t="shared" si="7"/>
        <v>0.11716435185185184</v>
      </c>
      <c r="J81" s="21">
        <f t="shared" si="8"/>
        <v>168.72</v>
      </c>
      <c r="K81" s="21">
        <f t="shared" si="9"/>
        <v>12191.100000000002</v>
      </c>
      <c r="L81">
        <f t="shared" si="5"/>
        <v>203.18500000000003</v>
      </c>
    </row>
    <row r="82" spans="1:12" x14ac:dyDescent="0.25">
      <c r="A82" s="3">
        <v>81</v>
      </c>
      <c r="B82" s="4">
        <v>44455</v>
      </c>
      <c r="C82" s="5">
        <v>0.29960648148148145</v>
      </c>
      <c r="D82" s="4">
        <v>44455</v>
      </c>
      <c r="E82" s="5">
        <v>0.37712962962962965</v>
      </c>
      <c r="F82" s="3">
        <v>13</v>
      </c>
      <c r="G82" s="3">
        <v>11</v>
      </c>
      <c r="H82" s="2">
        <f t="shared" si="6"/>
        <v>7.7523148148148202E-2</v>
      </c>
      <c r="I82" s="2">
        <f t="shared" si="7"/>
        <v>7.7523148148148202E-2</v>
      </c>
      <c r="J82" s="21">
        <f t="shared" si="8"/>
        <v>111.63</v>
      </c>
      <c r="K82" s="21">
        <f t="shared" si="9"/>
        <v>12302.730000000001</v>
      </c>
      <c r="L82">
        <f t="shared" si="5"/>
        <v>205.04550000000003</v>
      </c>
    </row>
    <row r="83" spans="1:12" x14ac:dyDescent="0.25">
      <c r="A83" s="3">
        <v>82</v>
      </c>
      <c r="B83" s="4">
        <v>44455</v>
      </c>
      <c r="C83" s="5">
        <v>0.46118055555555554</v>
      </c>
      <c r="D83" s="4">
        <v>44455</v>
      </c>
      <c r="E83" s="5">
        <v>0.5005208333333333</v>
      </c>
      <c r="F83" s="3">
        <v>14</v>
      </c>
      <c r="G83" s="3">
        <v>9</v>
      </c>
      <c r="H83" s="2">
        <f t="shared" si="6"/>
        <v>3.9340277777777766E-2</v>
      </c>
      <c r="I83" s="2">
        <f t="shared" si="7"/>
        <v>3.9340277777777766E-2</v>
      </c>
      <c r="J83" s="21">
        <f t="shared" si="8"/>
        <v>56.65</v>
      </c>
      <c r="K83" s="21">
        <f t="shared" si="9"/>
        <v>12359.380000000001</v>
      </c>
      <c r="L83">
        <f t="shared" si="5"/>
        <v>205.98966666666669</v>
      </c>
    </row>
    <row r="84" spans="1:12" x14ac:dyDescent="0.25">
      <c r="A84" s="3">
        <v>83</v>
      </c>
      <c r="B84" s="4">
        <v>44455</v>
      </c>
      <c r="C84" s="5">
        <v>0.57986111111111105</v>
      </c>
      <c r="D84" s="4">
        <v>44455</v>
      </c>
      <c r="E84" s="5">
        <v>0.61469907407407409</v>
      </c>
      <c r="F84" s="3">
        <v>14</v>
      </c>
      <c r="G84" s="3">
        <v>9</v>
      </c>
      <c r="H84" s="2">
        <f t="shared" si="6"/>
        <v>3.4837962962963043E-2</v>
      </c>
      <c r="I84" s="2">
        <f t="shared" si="7"/>
        <v>3.4837962962963043E-2</v>
      </c>
      <c r="J84" s="21">
        <f t="shared" si="8"/>
        <v>50.17</v>
      </c>
      <c r="K84" s="21">
        <f t="shared" si="9"/>
        <v>12409.550000000001</v>
      </c>
      <c r="L84">
        <f t="shared" si="5"/>
        <v>206.82583333333335</v>
      </c>
    </row>
    <row r="85" spans="1:12" x14ac:dyDescent="0.25">
      <c r="A85" s="3">
        <v>84</v>
      </c>
      <c r="B85" s="4">
        <v>44455</v>
      </c>
      <c r="C85" s="5">
        <v>0.67444444444444451</v>
      </c>
      <c r="D85" s="4">
        <v>44455</v>
      </c>
      <c r="E85" s="5">
        <v>0.72362268518518524</v>
      </c>
      <c r="F85" s="3">
        <v>12</v>
      </c>
      <c r="G85" s="3">
        <v>7</v>
      </c>
      <c r="H85" s="2">
        <f t="shared" si="6"/>
        <v>4.9178240740740731E-2</v>
      </c>
      <c r="I85" s="2">
        <f t="shared" si="7"/>
        <v>4.9178240740740731E-2</v>
      </c>
      <c r="J85" s="21">
        <f t="shared" si="8"/>
        <v>70.819999999999993</v>
      </c>
      <c r="K85" s="21">
        <f t="shared" si="9"/>
        <v>12480.37</v>
      </c>
      <c r="L85">
        <f t="shared" si="5"/>
        <v>208.00616666666667</v>
      </c>
    </row>
    <row r="86" spans="1:12" x14ac:dyDescent="0.25">
      <c r="A86" s="3">
        <v>85</v>
      </c>
      <c r="B86" s="4">
        <v>44455</v>
      </c>
      <c r="C86" s="5">
        <v>0.7926157407407407</v>
      </c>
      <c r="D86" s="4">
        <v>44455</v>
      </c>
      <c r="E86" s="5">
        <v>0.86523148148148143</v>
      </c>
      <c r="F86" s="3">
        <v>2</v>
      </c>
      <c r="G86" s="3">
        <v>19</v>
      </c>
      <c r="H86" s="2">
        <f t="shared" si="6"/>
        <v>7.2615740740740731E-2</v>
      </c>
      <c r="I86" s="2">
        <f t="shared" si="7"/>
        <v>7.2615740740740731E-2</v>
      </c>
      <c r="J86" s="21">
        <f t="shared" si="8"/>
        <v>104.57</v>
      </c>
      <c r="K86" s="21">
        <f t="shared" si="9"/>
        <v>12584.94</v>
      </c>
      <c r="L86">
        <f t="shared" si="5"/>
        <v>209.749</v>
      </c>
    </row>
    <row r="87" spans="1:12" x14ac:dyDescent="0.25">
      <c r="A87" s="3">
        <v>86</v>
      </c>
      <c r="B87" s="4">
        <v>44456</v>
      </c>
      <c r="C87" s="5">
        <v>0.28914351851851855</v>
      </c>
      <c r="D87" s="4">
        <v>44456</v>
      </c>
      <c r="E87" s="5">
        <v>0.33407407407407402</v>
      </c>
      <c r="F87" s="3">
        <v>4</v>
      </c>
      <c r="G87" s="3">
        <v>11</v>
      </c>
      <c r="H87" s="2">
        <f t="shared" si="6"/>
        <v>4.4930555555555474E-2</v>
      </c>
      <c r="I87" s="2">
        <f t="shared" si="7"/>
        <v>4.4930555555555474E-2</v>
      </c>
      <c r="J87" s="21">
        <f t="shared" si="8"/>
        <v>64.7</v>
      </c>
      <c r="K87" s="21">
        <f t="shared" si="9"/>
        <v>12649.640000000001</v>
      </c>
      <c r="L87">
        <f t="shared" si="5"/>
        <v>210.82733333333334</v>
      </c>
    </row>
    <row r="88" spans="1:12" x14ac:dyDescent="0.25">
      <c r="A88" s="3">
        <v>87</v>
      </c>
      <c r="B88" s="4">
        <v>44456</v>
      </c>
      <c r="C88" s="5">
        <v>0.45840277777777777</v>
      </c>
      <c r="D88" s="4">
        <v>44456</v>
      </c>
      <c r="E88" s="5">
        <v>0.47927083333333331</v>
      </c>
      <c r="F88" s="3">
        <v>21</v>
      </c>
      <c r="G88" s="3">
        <v>15</v>
      </c>
      <c r="H88" s="2">
        <f t="shared" si="6"/>
        <v>2.0868055555555542E-2</v>
      </c>
      <c r="I88" s="2">
        <f t="shared" si="7"/>
        <v>2.0868055555555542E-2</v>
      </c>
      <c r="J88" s="21">
        <f t="shared" si="8"/>
        <v>30.05</v>
      </c>
      <c r="K88" s="21">
        <f t="shared" si="9"/>
        <v>12679.69</v>
      </c>
      <c r="L88">
        <f t="shared" si="5"/>
        <v>211.32816666666668</v>
      </c>
    </row>
    <row r="89" spans="1:12" x14ac:dyDescent="0.25">
      <c r="A89" s="3">
        <v>88</v>
      </c>
      <c r="B89" s="4">
        <v>44456</v>
      </c>
      <c r="C89" s="5">
        <v>0.55218749999999994</v>
      </c>
      <c r="D89" s="4">
        <v>44456</v>
      </c>
      <c r="E89" s="5">
        <v>0.62156250000000002</v>
      </c>
      <c r="F89" s="3">
        <v>7</v>
      </c>
      <c r="G89" s="3">
        <v>13</v>
      </c>
      <c r="H89" s="2">
        <f t="shared" si="6"/>
        <v>6.9375000000000075E-2</v>
      </c>
      <c r="I89" s="2">
        <f t="shared" si="7"/>
        <v>6.9375000000000075E-2</v>
      </c>
      <c r="J89" s="21">
        <f t="shared" si="8"/>
        <v>99.9</v>
      </c>
      <c r="K89" s="21">
        <f t="shared" si="9"/>
        <v>12779.59</v>
      </c>
      <c r="L89">
        <f t="shared" si="5"/>
        <v>212.99316666666667</v>
      </c>
    </row>
    <row r="90" spans="1:12" x14ac:dyDescent="0.25">
      <c r="A90" s="3">
        <v>89</v>
      </c>
      <c r="B90" s="4">
        <v>44456</v>
      </c>
      <c r="C90" s="5">
        <v>0.64994212962962961</v>
      </c>
      <c r="D90" s="4">
        <v>44456</v>
      </c>
      <c r="E90" s="5">
        <v>0.71797453703703706</v>
      </c>
      <c r="F90" s="3">
        <v>14</v>
      </c>
      <c r="G90" s="3">
        <v>16</v>
      </c>
      <c r="H90" s="2">
        <f t="shared" si="6"/>
        <v>6.8032407407407458E-2</v>
      </c>
      <c r="I90" s="2">
        <f t="shared" si="7"/>
        <v>6.8032407407407458E-2</v>
      </c>
      <c r="J90" s="21">
        <f t="shared" si="8"/>
        <v>97.97</v>
      </c>
      <c r="K90" s="21">
        <f t="shared" si="9"/>
        <v>12877.56</v>
      </c>
      <c r="L90">
        <f t="shared" si="5"/>
        <v>214.626</v>
      </c>
    </row>
    <row r="91" spans="1:12" x14ac:dyDescent="0.25">
      <c r="A91" s="3">
        <v>90</v>
      </c>
      <c r="B91" s="4">
        <v>44456</v>
      </c>
      <c r="C91" s="5">
        <v>0.80049768518518516</v>
      </c>
      <c r="D91" s="4">
        <v>44456</v>
      </c>
      <c r="E91" s="5">
        <v>0.86509259259259252</v>
      </c>
      <c r="F91" s="3">
        <v>7</v>
      </c>
      <c r="G91" s="3">
        <v>0</v>
      </c>
      <c r="H91" s="2">
        <f t="shared" si="6"/>
        <v>6.4594907407407365E-2</v>
      </c>
      <c r="I91" s="2">
        <f t="shared" si="7"/>
        <v>6.4594907407407365E-2</v>
      </c>
      <c r="J91" s="21">
        <f t="shared" si="8"/>
        <v>93.02</v>
      </c>
      <c r="K91" s="21">
        <f t="shared" si="9"/>
        <v>12970.58</v>
      </c>
      <c r="L91">
        <f t="shared" si="5"/>
        <v>216.17633333333333</v>
      </c>
    </row>
    <row r="92" spans="1:12" x14ac:dyDescent="0.25">
      <c r="A92" s="3">
        <v>91</v>
      </c>
      <c r="B92" s="4">
        <v>44457</v>
      </c>
      <c r="C92" s="5">
        <v>0.21187500000000001</v>
      </c>
      <c r="D92" s="4">
        <v>44457</v>
      </c>
      <c r="E92" s="5">
        <v>0.26673611111111112</v>
      </c>
      <c r="F92" s="3">
        <v>17</v>
      </c>
      <c r="G92" s="3">
        <v>15</v>
      </c>
      <c r="H92" s="2">
        <f t="shared" si="6"/>
        <v>5.486111111111111E-2</v>
      </c>
      <c r="I92" s="2">
        <f t="shared" si="7"/>
        <v>5.486111111111111E-2</v>
      </c>
      <c r="J92" s="21">
        <f t="shared" si="8"/>
        <v>79</v>
      </c>
      <c r="K92" s="21">
        <f t="shared" si="9"/>
        <v>13049.58</v>
      </c>
      <c r="L92">
        <f t="shared" si="5"/>
        <v>217.49299999999999</v>
      </c>
    </row>
    <row r="93" spans="1:12" x14ac:dyDescent="0.25">
      <c r="A93" s="3">
        <v>92</v>
      </c>
      <c r="B93" s="4">
        <v>44457</v>
      </c>
      <c r="C93" s="5">
        <v>0.38490740740740742</v>
      </c>
      <c r="D93" s="4">
        <v>44457</v>
      </c>
      <c r="E93" s="5">
        <v>0.41679398148148145</v>
      </c>
      <c r="F93" s="3">
        <v>5</v>
      </c>
      <c r="G93" s="3">
        <v>8</v>
      </c>
      <c r="H93" s="2">
        <f t="shared" si="6"/>
        <v>3.1886574074074026E-2</v>
      </c>
      <c r="I93" s="2">
        <f t="shared" si="7"/>
        <v>3.1886574074074026E-2</v>
      </c>
      <c r="J93" s="21">
        <f t="shared" si="8"/>
        <v>45.92</v>
      </c>
      <c r="K93" s="21">
        <f t="shared" si="9"/>
        <v>13095.5</v>
      </c>
      <c r="L93">
        <f t="shared" si="5"/>
        <v>218.25833333333333</v>
      </c>
    </row>
    <row r="94" spans="1:12" x14ac:dyDescent="0.25">
      <c r="A94" s="3">
        <v>93</v>
      </c>
      <c r="B94" s="4">
        <v>44457</v>
      </c>
      <c r="C94" s="5">
        <v>0.47458333333333336</v>
      </c>
      <c r="D94" s="4">
        <v>44457</v>
      </c>
      <c r="E94" s="5">
        <v>0.5599884259259259</v>
      </c>
      <c r="F94" s="3">
        <v>14</v>
      </c>
      <c r="G94" s="3">
        <v>9</v>
      </c>
      <c r="H94" s="2">
        <f t="shared" si="6"/>
        <v>8.5405092592592546E-2</v>
      </c>
      <c r="I94" s="2">
        <f t="shared" si="7"/>
        <v>8.5405092592592546E-2</v>
      </c>
      <c r="J94" s="21">
        <f t="shared" si="8"/>
        <v>122.98</v>
      </c>
      <c r="K94" s="21">
        <f t="shared" si="9"/>
        <v>13218.48</v>
      </c>
      <c r="L94">
        <f t="shared" si="5"/>
        <v>220.30799999999999</v>
      </c>
    </row>
    <row r="95" spans="1:12" x14ac:dyDescent="0.25">
      <c r="A95" s="3">
        <v>94</v>
      </c>
      <c r="B95" s="4">
        <v>44457</v>
      </c>
      <c r="C95" s="5">
        <v>0.62175925925925923</v>
      </c>
      <c r="D95" s="4">
        <v>44457</v>
      </c>
      <c r="E95" s="5">
        <v>0.64258101851851845</v>
      </c>
      <c r="F95" s="3">
        <v>11</v>
      </c>
      <c r="G95" s="3">
        <v>17</v>
      </c>
      <c r="H95" s="2">
        <f t="shared" si="6"/>
        <v>2.082175925925922E-2</v>
      </c>
      <c r="I95" s="2">
        <f t="shared" si="7"/>
        <v>2.082175925925922E-2</v>
      </c>
      <c r="J95" s="21">
        <f t="shared" si="8"/>
        <v>29.98</v>
      </c>
      <c r="K95" s="21">
        <f t="shared" si="9"/>
        <v>13248.46</v>
      </c>
      <c r="L95">
        <f t="shared" si="5"/>
        <v>220.80766666666665</v>
      </c>
    </row>
    <row r="96" spans="1:12" x14ac:dyDescent="0.25">
      <c r="A96" s="3">
        <v>95</v>
      </c>
      <c r="B96" s="4">
        <v>44457</v>
      </c>
      <c r="C96" s="5">
        <v>0.72517361111111101</v>
      </c>
      <c r="D96" s="4">
        <v>44457</v>
      </c>
      <c r="E96" s="5">
        <v>0.78138888888888891</v>
      </c>
      <c r="F96" s="3">
        <v>7</v>
      </c>
      <c r="G96" s="3">
        <v>16</v>
      </c>
      <c r="H96" s="2">
        <f t="shared" si="6"/>
        <v>5.6215277777777906E-2</v>
      </c>
      <c r="I96" s="2">
        <f t="shared" si="7"/>
        <v>5.6215277777777906E-2</v>
      </c>
      <c r="J96" s="21">
        <f t="shared" si="8"/>
        <v>80.95</v>
      </c>
      <c r="K96" s="21">
        <f t="shared" si="9"/>
        <v>13329.41</v>
      </c>
      <c r="L96">
        <f t="shared" si="5"/>
        <v>222.15683333333334</v>
      </c>
    </row>
    <row r="97" spans="1:12" x14ac:dyDescent="0.25">
      <c r="A97" s="3">
        <v>96</v>
      </c>
      <c r="B97" s="4">
        <v>44458</v>
      </c>
      <c r="C97" s="5">
        <v>0.37921296296296297</v>
      </c>
      <c r="D97" s="4">
        <v>44458</v>
      </c>
      <c r="E97" s="5">
        <v>0.44873842592592594</v>
      </c>
      <c r="F97" s="3">
        <v>5</v>
      </c>
      <c r="G97" s="3">
        <v>1</v>
      </c>
      <c r="H97" s="2">
        <f t="shared" si="6"/>
        <v>6.9525462962962969E-2</v>
      </c>
      <c r="I97" s="2">
        <f t="shared" si="7"/>
        <v>6.9525462962962969E-2</v>
      </c>
      <c r="J97" s="21">
        <f t="shared" si="8"/>
        <v>100.12</v>
      </c>
      <c r="K97" s="21">
        <f t="shared" si="9"/>
        <v>13429.53</v>
      </c>
      <c r="L97">
        <f t="shared" si="5"/>
        <v>223.82550000000001</v>
      </c>
    </row>
    <row r="98" spans="1:12" x14ac:dyDescent="0.25">
      <c r="A98" s="3">
        <v>97</v>
      </c>
      <c r="B98" s="4">
        <v>44458</v>
      </c>
      <c r="C98" s="5">
        <v>0.58005787037037038</v>
      </c>
      <c r="D98" s="4">
        <v>44458</v>
      </c>
      <c r="E98" s="5">
        <v>0.62572916666666667</v>
      </c>
      <c r="F98" s="3">
        <v>14</v>
      </c>
      <c r="G98" s="3">
        <v>7</v>
      </c>
      <c r="H98" s="2">
        <f t="shared" si="6"/>
        <v>4.5671296296296293E-2</v>
      </c>
      <c r="I98" s="2">
        <f t="shared" si="7"/>
        <v>4.5671296296296293E-2</v>
      </c>
      <c r="J98" s="21">
        <f t="shared" si="8"/>
        <v>65.77</v>
      </c>
      <c r="K98" s="21">
        <f t="shared" si="9"/>
        <v>13495.300000000001</v>
      </c>
      <c r="L98">
        <f t="shared" si="5"/>
        <v>224.92166666666668</v>
      </c>
    </row>
    <row r="99" spans="1:12" x14ac:dyDescent="0.25">
      <c r="A99" s="3">
        <v>98</v>
      </c>
      <c r="B99" s="4">
        <v>44458</v>
      </c>
      <c r="C99" s="5">
        <v>0.67716435185185186</v>
      </c>
      <c r="D99" s="4">
        <v>44458</v>
      </c>
      <c r="E99" s="5">
        <v>0.73178240740740741</v>
      </c>
      <c r="F99" s="3">
        <v>12</v>
      </c>
      <c r="G99" s="3">
        <v>9</v>
      </c>
      <c r="H99" s="2">
        <f t="shared" si="6"/>
        <v>5.4618055555555545E-2</v>
      </c>
      <c r="I99" s="2">
        <f t="shared" si="7"/>
        <v>5.4618055555555545E-2</v>
      </c>
      <c r="J99" s="21">
        <f t="shared" si="8"/>
        <v>78.650000000000006</v>
      </c>
      <c r="K99" s="21">
        <f t="shared" si="9"/>
        <v>13573.95</v>
      </c>
      <c r="L99">
        <f t="shared" si="5"/>
        <v>226.23250000000002</v>
      </c>
    </row>
    <row r="100" spans="1:12" x14ac:dyDescent="0.25">
      <c r="A100" s="3">
        <v>99</v>
      </c>
      <c r="B100" s="4">
        <v>44458</v>
      </c>
      <c r="C100" s="5">
        <v>0.81361111111111117</v>
      </c>
      <c r="D100" s="4">
        <v>44458</v>
      </c>
      <c r="E100" s="5">
        <v>0.84862268518518524</v>
      </c>
      <c r="F100" s="3">
        <v>11</v>
      </c>
      <c r="G100" s="3">
        <v>9</v>
      </c>
      <c r="H100" s="2">
        <f t="shared" si="6"/>
        <v>3.501157407407407E-2</v>
      </c>
      <c r="I100" s="2">
        <f t="shared" si="7"/>
        <v>3.501157407407407E-2</v>
      </c>
      <c r="J100" s="21">
        <f t="shared" si="8"/>
        <v>50.42</v>
      </c>
      <c r="K100" s="21">
        <f t="shared" si="9"/>
        <v>13624.37</v>
      </c>
      <c r="L100">
        <f t="shared" si="5"/>
        <v>227.07283333333334</v>
      </c>
    </row>
    <row r="101" spans="1:12" s="15" customFormat="1" x14ac:dyDescent="0.25">
      <c r="A101" s="12">
        <v>100</v>
      </c>
      <c r="B101" s="13">
        <v>44458</v>
      </c>
      <c r="C101" s="14">
        <v>0.95554398148148145</v>
      </c>
      <c r="D101" s="13">
        <v>44459</v>
      </c>
      <c r="E101" s="14">
        <v>5.0520833333333327E-2</v>
      </c>
      <c r="F101" s="12">
        <v>11</v>
      </c>
      <c r="G101" s="12">
        <v>8</v>
      </c>
      <c r="H101" s="2">
        <f t="shared" si="6"/>
        <v>1.0949768518518519</v>
      </c>
      <c r="I101" s="2">
        <f t="shared" si="7"/>
        <v>1.0444560185185185</v>
      </c>
      <c r="J101" s="21">
        <f t="shared" si="8"/>
        <v>1504.02</v>
      </c>
      <c r="K101" s="21">
        <f t="shared" si="9"/>
        <v>15128.390000000001</v>
      </c>
      <c r="L101">
        <f t="shared" si="5"/>
        <v>252.13983333333334</v>
      </c>
    </row>
    <row r="102" spans="1:12" x14ac:dyDescent="0.25">
      <c r="A102" s="3">
        <v>101</v>
      </c>
      <c r="B102" s="4">
        <v>44459</v>
      </c>
      <c r="C102" s="5">
        <v>0.3830324074074074</v>
      </c>
      <c r="D102" s="4">
        <v>44459</v>
      </c>
      <c r="E102" s="5">
        <v>0.44746527777777773</v>
      </c>
      <c r="F102" s="3">
        <v>12</v>
      </c>
      <c r="G102" s="3">
        <v>3</v>
      </c>
      <c r="H102" s="2">
        <f t="shared" si="6"/>
        <v>6.4432870370370321E-2</v>
      </c>
      <c r="I102" s="2">
        <f t="shared" si="7"/>
        <v>6.4432870370370321E-2</v>
      </c>
      <c r="J102" s="21">
        <f t="shared" si="8"/>
        <v>92.78</v>
      </c>
      <c r="K102" s="21">
        <f t="shared" si="9"/>
        <v>15221.170000000002</v>
      </c>
      <c r="L102">
        <f t="shared" si="5"/>
        <v>253.68616666666671</v>
      </c>
    </row>
    <row r="103" spans="1:12" x14ac:dyDescent="0.25">
      <c r="A103" s="3">
        <v>102</v>
      </c>
      <c r="B103" s="4">
        <v>44459</v>
      </c>
      <c r="C103" s="5">
        <v>0.47513888888888883</v>
      </c>
      <c r="D103" s="4">
        <v>44459</v>
      </c>
      <c r="E103" s="5">
        <v>0.52998842592592588</v>
      </c>
      <c r="F103" s="3">
        <v>7</v>
      </c>
      <c r="G103" s="3">
        <v>12</v>
      </c>
      <c r="H103" s="2">
        <f t="shared" si="6"/>
        <v>5.4849537037037044E-2</v>
      </c>
      <c r="I103" s="2">
        <f t="shared" si="7"/>
        <v>5.4849537037037044E-2</v>
      </c>
      <c r="J103" s="21">
        <f t="shared" si="8"/>
        <v>78.98</v>
      </c>
      <c r="K103" s="21">
        <f t="shared" si="9"/>
        <v>15300.150000000001</v>
      </c>
      <c r="L103">
        <f t="shared" si="5"/>
        <v>255.00250000000003</v>
      </c>
    </row>
    <row r="104" spans="1:12" x14ac:dyDescent="0.25">
      <c r="A104" s="3">
        <v>103</v>
      </c>
      <c r="B104" s="4">
        <v>44459</v>
      </c>
      <c r="C104" s="5">
        <v>0.54886574074074079</v>
      </c>
      <c r="D104" s="4">
        <v>44459</v>
      </c>
      <c r="E104" s="5">
        <v>0.59329861111111104</v>
      </c>
      <c r="F104" s="3">
        <v>9</v>
      </c>
      <c r="G104" s="3">
        <v>14</v>
      </c>
      <c r="H104" s="2">
        <f t="shared" si="6"/>
        <v>4.4432870370370248E-2</v>
      </c>
      <c r="I104" s="2">
        <f t="shared" si="7"/>
        <v>4.4432870370370248E-2</v>
      </c>
      <c r="J104" s="21">
        <f t="shared" si="8"/>
        <v>63.98</v>
      </c>
      <c r="K104" s="21">
        <f t="shared" si="9"/>
        <v>15364.130000000001</v>
      </c>
      <c r="L104">
        <f t="shared" si="5"/>
        <v>256.06883333333337</v>
      </c>
    </row>
    <row r="105" spans="1:12" x14ac:dyDescent="0.25">
      <c r="A105" s="3">
        <v>104</v>
      </c>
      <c r="B105" s="4">
        <v>44459</v>
      </c>
      <c r="C105" s="5">
        <v>0.63266203703703705</v>
      </c>
      <c r="D105" s="4">
        <v>44459</v>
      </c>
      <c r="E105" s="5">
        <v>0.67504629629629631</v>
      </c>
      <c r="F105" s="3">
        <v>8</v>
      </c>
      <c r="G105" s="3">
        <v>19</v>
      </c>
      <c r="H105" s="2">
        <f t="shared" si="6"/>
        <v>4.238425925925926E-2</v>
      </c>
      <c r="I105" s="2">
        <f t="shared" si="7"/>
        <v>4.238425925925926E-2</v>
      </c>
      <c r="J105" s="21">
        <f t="shared" si="8"/>
        <v>61.03</v>
      </c>
      <c r="K105" s="21">
        <f t="shared" si="9"/>
        <v>15425.160000000002</v>
      </c>
      <c r="L105">
        <f t="shared" si="5"/>
        <v>257.08600000000001</v>
      </c>
    </row>
    <row r="106" spans="1:12" x14ac:dyDescent="0.25">
      <c r="A106" s="3">
        <v>105</v>
      </c>
      <c r="B106" s="4">
        <v>44459</v>
      </c>
      <c r="C106" s="5">
        <v>0.70928240740740733</v>
      </c>
      <c r="D106" s="4">
        <v>44459</v>
      </c>
      <c r="E106" s="5">
        <v>0.72917824074074078</v>
      </c>
      <c r="F106" s="3">
        <v>23</v>
      </c>
      <c r="G106" s="3">
        <v>14</v>
      </c>
      <c r="H106" s="2">
        <f t="shared" si="6"/>
        <v>1.9895833333333446E-2</v>
      </c>
      <c r="I106" s="2">
        <f t="shared" si="7"/>
        <v>1.9895833333333446E-2</v>
      </c>
      <c r="J106" s="21">
        <f t="shared" si="8"/>
        <v>28.65</v>
      </c>
      <c r="K106" s="21">
        <f t="shared" si="9"/>
        <v>15453.810000000001</v>
      </c>
      <c r="L106">
        <f t="shared" si="5"/>
        <v>257.56350000000003</v>
      </c>
    </row>
    <row r="107" spans="1:12" x14ac:dyDescent="0.25">
      <c r="A107" s="3">
        <v>106</v>
      </c>
      <c r="B107" s="4">
        <v>44459</v>
      </c>
      <c r="C107" s="5">
        <v>0.74663194444444436</v>
      </c>
      <c r="D107" s="4">
        <v>44459</v>
      </c>
      <c r="E107" s="5">
        <v>0.78163194444444439</v>
      </c>
      <c r="F107" s="3">
        <v>19</v>
      </c>
      <c r="G107" s="3">
        <v>9</v>
      </c>
      <c r="H107" s="2">
        <f t="shared" si="6"/>
        <v>3.5000000000000031E-2</v>
      </c>
      <c r="I107" s="2">
        <f t="shared" si="7"/>
        <v>3.5000000000000031E-2</v>
      </c>
      <c r="J107" s="21">
        <f t="shared" si="8"/>
        <v>50.4</v>
      </c>
      <c r="K107" s="21">
        <f t="shared" si="9"/>
        <v>15504.210000000001</v>
      </c>
      <c r="L107">
        <f t="shared" si="5"/>
        <v>258.40350000000001</v>
      </c>
    </row>
    <row r="108" spans="1:12" x14ac:dyDescent="0.25">
      <c r="A108" s="3">
        <v>107</v>
      </c>
      <c r="B108" s="4">
        <v>44459</v>
      </c>
      <c r="C108" s="5">
        <v>0.82415509259259256</v>
      </c>
      <c r="D108" s="4">
        <v>44459</v>
      </c>
      <c r="E108" s="5">
        <v>0.91810185185185178</v>
      </c>
      <c r="F108" s="3">
        <v>0</v>
      </c>
      <c r="G108" s="3">
        <v>6</v>
      </c>
      <c r="H108" s="2">
        <f t="shared" si="6"/>
        <v>9.3946759259259216E-2</v>
      </c>
      <c r="I108" s="2">
        <f t="shared" si="7"/>
        <v>9.3946759259259216E-2</v>
      </c>
      <c r="J108" s="21">
        <f t="shared" si="8"/>
        <v>135.28</v>
      </c>
      <c r="K108" s="21">
        <f t="shared" si="9"/>
        <v>15639.490000000002</v>
      </c>
      <c r="L108">
        <f t="shared" si="5"/>
        <v>260.65816666666672</v>
      </c>
    </row>
    <row r="109" spans="1:12" s="15" customFormat="1" x14ac:dyDescent="0.25">
      <c r="A109" s="12">
        <v>108</v>
      </c>
      <c r="B109" s="13">
        <v>44459</v>
      </c>
      <c r="C109" s="14">
        <v>0.97640046296296301</v>
      </c>
      <c r="D109" s="13">
        <v>44460</v>
      </c>
      <c r="E109" s="14">
        <v>5.7824074074074076E-2</v>
      </c>
      <c r="F109" s="12">
        <v>4</v>
      </c>
      <c r="G109" s="12">
        <v>15</v>
      </c>
      <c r="H109" s="2">
        <f t="shared" si="6"/>
        <v>1.0814236111111111</v>
      </c>
      <c r="I109" s="2">
        <f t="shared" si="7"/>
        <v>1.023599537037037</v>
      </c>
      <c r="J109" s="21">
        <f t="shared" si="8"/>
        <v>1473.98</v>
      </c>
      <c r="K109" s="21">
        <f t="shared" si="9"/>
        <v>17113.47</v>
      </c>
      <c r="L109">
        <f t="shared" si="5"/>
        <v>285.22450000000003</v>
      </c>
    </row>
    <row r="110" spans="1:12" x14ac:dyDescent="0.25">
      <c r="A110" s="3">
        <v>109</v>
      </c>
      <c r="B110" s="4">
        <v>44460</v>
      </c>
      <c r="C110" s="5">
        <v>0.29172453703703705</v>
      </c>
      <c r="D110" s="4">
        <v>44460</v>
      </c>
      <c r="E110" s="5">
        <v>0.33641203703703698</v>
      </c>
      <c r="F110" s="3">
        <v>11</v>
      </c>
      <c r="G110" s="3">
        <v>0</v>
      </c>
      <c r="H110" s="2">
        <f t="shared" si="6"/>
        <v>4.4687499999999936E-2</v>
      </c>
      <c r="I110" s="2">
        <f t="shared" si="7"/>
        <v>4.4687499999999936E-2</v>
      </c>
      <c r="J110" s="21">
        <f t="shared" si="8"/>
        <v>64.349999999999994</v>
      </c>
      <c r="K110" s="21">
        <f t="shared" si="9"/>
        <v>17177.82</v>
      </c>
      <c r="L110">
        <f t="shared" si="5"/>
        <v>286.29699999999997</v>
      </c>
    </row>
    <row r="111" spans="1:12" x14ac:dyDescent="0.25">
      <c r="A111" s="3">
        <v>110</v>
      </c>
      <c r="B111" s="4">
        <v>44460</v>
      </c>
      <c r="C111" s="5">
        <v>0.42815972222222221</v>
      </c>
      <c r="D111" s="4">
        <v>44460</v>
      </c>
      <c r="E111" s="5">
        <v>0.58225694444444442</v>
      </c>
      <c r="F111" s="3">
        <v>9</v>
      </c>
      <c r="G111" s="3">
        <v>4</v>
      </c>
      <c r="H111" s="2">
        <f t="shared" si="6"/>
        <v>0.15409722222222222</v>
      </c>
      <c r="I111" s="2">
        <f t="shared" si="7"/>
        <v>0.15409722222222222</v>
      </c>
      <c r="J111" s="21">
        <f t="shared" si="8"/>
        <v>221.9</v>
      </c>
      <c r="K111" s="21">
        <f t="shared" si="9"/>
        <v>17399.72</v>
      </c>
      <c r="L111">
        <f t="shared" si="5"/>
        <v>289.99533333333335</v>
      </c>
    </row>
    <row r="112" spans="1:12" x14ac:dyDescent="0.25">
      <c r="A112" s="3">
        <v>111</v>
      </c>
      <c r="B112" s="4">
        <v>44460</v>
      </c>
      <c r="C112" s="5">
        <v>0.62174768518518519</v>
      </c>
      <c r="D112" s="4">
        <v>44460</v>
      </c>
      <c r="E112" s="5">
        <v>0.66903935185185182</v>
      </c>
      <c r="F112" s="3">
        <v>9</v>
      </c>
      <c r="G112" s="3">
        <v>28</v>
      </c>
      <c r="H112" s="2">
        <f t="shared" si="6"/>
        <v>4.7291666666666621E-2</v>
      </c>
      <c r="I112" s="2">
        <f t="shared" si="7"/>
        <v>4.7291666666666621E-2</v>
      </c>
      <c r="J112" s="21">
        <f t="shared" si="8"/>
        <v>68.099999999999994</v>
      </c>
      <c r="K112" s="21">
        <f t="shared" si="9"/>
        <v>17467.82</v>
      </c>
      <c r="L112">
        <f t="shared" si="5"/>
        <v>291.13033333333334</v>
      </c>
    </row>
    <row r="113" spans="1:12" x14ac:dyDescent="0.25">
      <c r="A113" s="3">
        <v>112</v>
      </c>
      <c r="B113" s="4">
        <v>44460</v>
      </c>
      <c r="C113" s="5">
        <v>0.71136574074074066</v>
      </c>
      <c r="D113" s="4">
        <v>44460</v>
      </c>
      <c r="E113" s="5">
        <v>0.76173611111111106</v>
      </c>
      <c r="F113" s="3">
        <v>0</v>
      </c>
      <c r="G113" s="3">
        <v>10</v>
      </c>
      <c r="H113" s="2">
        <f t="shared" si="6"/>
        <v>5.0370370370370399E-2</v>
      </c>
      <c r="I113" s="2">
        <f t="shared" si="7"/>
        <v>5.0370370370370399E-2</v>
      </c>
      <c r="J113" s="21">
        <f t="shared" si="8"/>
        <v>72.53</v>
      </c>
      <c r="K113" s="21">
        <f t="shared" si="9"/>
        <v>17540.349999999999</v>
      </c>
      <c r="L113">
        <f t="shared" si="5"/>
        <v>292.33916666666664</v>
      </c>
    </row>
    <row r="114" spans="1:12" x14ac:dyDescent="0.25">
      <c r="A114" s="3">
        <v>113</v>
      </c>
      <c r="B114" s="4">
        <v>44460</v>
      </c>
      <c r="C114" s="5">
        <v>0.83270833333333327</v>
      </c>
      <c r="D114" s="4">
        <v>44460</v>
      </c>
      <c r="E114" s="5">
        <v>0.9375</v>
      </c>
      <c r="F114" s="3">
        <v>12</v>
      </c>
      <c r="G114" s="3">
        <v>6</v>
      </c>
      <c r="H114" s="2">
        <f t="shared" si="6"/>
        <v>0.10479166666666673</v>
      </c>
      <c r="I114" s="2">
        <f t="shared" si="7"/>
        <v>0.10479166666666673</v>
      </c>
      <c r="J114" s="21">
        <f t="shared" si="8"/>
        <v>150.9</v>
      </c>
      <c r="K114" s="21">
        <f t="shared" si="9"/>
        <v>17691.25</v>
      </c>
      <c r="L114">
        <f t="shared" si="5"/>
        <v>294.85416666666669</v>
      </c>
    </row>
    <row r="115" spans="1:12" x14ac:dyDescent="0.25">
      <c r="A115" s="3">
        <v>114</v>
      </c>
      <c r="B115" s="4">
        <v>44461</v>
      </c>
      <c r="C115" s="5">
        <v>0.29829861111111111</v>
      </c>
      <c r="D115" s="4">
        <v>44461</v>
      </c>
      <c r="E115" s="5">
        <v>0.3449652777777778</v>
      </c>
      <c r="F115" s="3">
        <v>11</v>
      </c>
      <c r="G115" s="3">
        <v>5</v>
      </c>
      <c r="H115" s="2">
        <f t="shared" si="6"/>
        <v>4.666666666666669E-2</v>
      </c>
      <c r="I115" s="2">
        <f t="shared" si="7"/>
        <v>4.666666666666669E-2</v>
      </c>
      <c r="J115" s="21">
        <f t="shared" si="8"/>
        <v>67.2</v>
      </c>
      <c r="K115" s="21">
        <f t="shared" si="9"/>
        <v>17758.45</v>
      </c>
      <c r="L115">
        <f t="shared" si="5"/>
        <v>295.97416666666669</v>
      </c>
    </row>
    <row r="116" spans="1:12" x14ac:dyDescent="0.25">
      <c r="A116" s="3">
        <v>115</v>
      </c>
      <c r="B116" s="4">
        <v>44461</v>
      </c>
      <c r="C116" s="5">
        <v>0.38718750000000002</v>
      </c>
      <c r="D116" s="4">
        <v>44461</v>
      </c>
      <c r="E116" s="5">
        <v>0.46149305555555559</v>
      </c>
      <c r="F116" s="3">
        <v>13</v>
      </c>
      <c r="G116" s="3">
        <v>9</v>
      </c>
      <c r="H116" s="2">
        <f t="shared" si="6"/>
        <v>7.4305555555555569E-2</v>
      </c>
      <c r="I116" s="2">
        <f t="shared" si="7"/>
        <v>7.4305555555555569E-2</v>
      </c>
      <c r="J116" s="21">
        <f t="shared" si="8"/>
        <v>107</v>
      </c>
      <c r="K116" s="21">
        <f t="shared" si="9"/>
        <v>17865.45</v>
      </c>
      <c r="L116">
        <f t="shared" si="5"/>
        <v>297.75749999999999</v>
      </c>
    </row>
    <row r="117" spans="1:12" x14ac:dyDescent="0.25">
      <c r="A117" s="3">
        <v>116</v>
      </c>
      <c r="B117" s="4">
        <v>44461</v>
      </c>
      <c r="C117" s="5">
        <v>0.60652777777777778</v>
      </c>
      <c r="D117" s="4">
        <v>44461</v>
      </c>
      <c r="E117" s="5">
        <v>0.63285879629629627</v>
      </c>
      <c r="F117" s="3">
        <v>14</v>
      </c>
      <c r="G117" s="3">
        <v>11</v>
      </c>
      <c r="H117" s="2">
        <f t="shared" si="6"/>
        <v>2.633101851851849E-2</v>
      </c>
      <c r="I117" s="2">
        <f t="shared" si="7"/>
        <v>2.633101851851849E-2</v>
      </c>
      <c r="J117" s="21">
        <f t="shared" si="8"/>
        <v>37.92</v>
      </c>
      <c r="K117" s="21">
        <f t="shared" si="9"/>
        <v>17903.37</v>
      </c>
      <c r="L117">
        <f t="shared" si="5"/>
        <v>298.3895</v>
      </c>
    </row>
    <row r="118" spans="1:12" x14ac:dyDescent="0.25">
      <c r="A118" s="3">
        <v>117</v>
      </c>
      <c r="B118" s="4">
        <v>44461</v>
      </c>
      <c r="C118" s="5">
        <v>0.64589120370370368</v>
      </c>
      <c r="D118" s="4">
        <v>44461</v>
      </c>
      <c r="E118" s="5">
        <v>0.70006944444444441</v>
      </c>
      <c r="F118" s="3">
        <v>2</v>
      </c>
      <c r="G118" s="3">
        <v>0</v>
      </c>
      <c r="H118" s="2">
        <f t="shared" si="6"/>
        <v>5.4178240740740735E-2</v>
      </c>
      <c r="I118" s="2">
        <f t="shared" si="7"/>
        <v>5.4178240740740735E-2</v>
      </c>
      <c r="J118" s="21">
        <f t="shared" si="8"/>
        <v>78.02</v>
      </c>
      <c r="K118" s="21">
        <f t="shared" si="9"/>
        <v>17981.39</v>
      </c>
      <c r="L118">
        <f t="shared" si="5"/>
        <v>299.6898333333333</v>
      </c>
    </row>
    <row r="119" spans="1:12" x14ac:dyDescent="0.25">
      <c r="A119" s="3">
        <v>118</v>
      </c>
      <c r="B119" s="4">
        <v>44461</v>
      </c>
      <c r="C119" s="5">
        <v>0.76406249999999998</v>
      </c>
      <c r="D119" s="4">
        <v>44461</v>
      </c>
      <c r="E119" s="5">
        <v>0.84799768518518526</v>
      </c>
      <c r="F119" s="3">
        <v>6</v>
      </c>
      <c r="G119" s="3">
        <v>0</v>
      </c>
      <c r="H119" s="2">
        <f t="shared" si="6"/>
        <v>8.3935185185185279E-2</v>
      </c>
      <c r="I119" s="2">
        <f t="shared" si="7"/>
        <v>8.3935185185185279E-2</v>
      </c>
      <c r="J119" s="21">
        <f t="shared" si="8"/>
        <v>120.87</v>
      </c>
      <c r="K119" s="21">
        <f t="shared" si="9"/>
        <v>18102.259999999998</v>
      </c>
      <c r="L119">
        <f t="shared" si="5"/>
        <v>301.7043333333333</v>
      </c>
    </row>
    <row r="120" spans="1:12" s="15" customFormat="1" x14ac:dyDescent="0.25">
      <c r="A120" s="12">
        <v>119</v>
      </c>
      <c r="B120" s="13">
        <v>44461</v>
      </c>
      <c r="C120" s="14">
        <v>0.98342592592592604</v>
      </c>
      <c r="D120" s="13">
        <v>44462</v>
      </c>
      <c r="E120" s="14">
        <v>4.2638888888888893E-2</v>
      </c>
      <c r="F120" s="12">
        <v>4</v>
      </c>
      <c r="G120" s="12">
        <v>11</v>
      </c>
      <c r="H120" s="2">
        <f t="shared" si="6"/>
        <v>1.0592129629629627</v>
      </c>
      <c r="I120" s="2">
        <f t="shared" si="7"/>
        <v>1.0165740740740739</v>
      </c>
      <c r="J120" s="21">
        <f t="shared" si="8"/>
        <v>1463.87</v>
      </c>
      <c r="K120" s="21">
        <f t="shared" si="9"/>
        <v>19566.129999999997</v>
      </c>
      <c r="L120">
        <f t="shared" si="5"/>
        <v>326.10216666666662</v>
      </c>
    </row>
    <row r="121" spans="1:12" x14ac:dyDescent="0.25">
      <c r="A121" s="3">
        <v>120</v>
      </c>
      <c r="B121" s="4">
        <v>44462</v>
      </c>
      <c r="C121" s="5">
        <v>0.29726851851851849</v>
      </c>
      <c r="D121" s="4">
        <v>44462</v>
      </c>
      <c r="E121" s="5">
        <v>0.39068287037037036</v>
      </c>
      <c r="F121" s="3">
        <v>19</v>
      </c>
      <c r="G121" s="3">
        <v>3</v>
      </c>
      <c r="H121" s="2">
        <f t="shared" si="6"/>
        <v>9.3414351851851873E-2</v>
      </c>
      <c r="I121" s="2">
        <f t="shared" si="7"/>
        <v>9.3414351851851873E-2</v>
      </c>
      <c r="J121" s="21">
        <f t="shared" si="8"/>
        <v>134.52000000000001</v>
      </c>
      <c r="K121" s="21">
        <f t="shared" si="9"/>
        <v>19700.649999999998</v>
      </c>
      <c r="L121">
        <f t="shared" si="5"/>
        <v>328.34416666666664</v>
      </c>
    </row>
    <row r="122" spans="1:12" x14ac:dyDescent="0.25">
      <c r="A122" s="3">
        <v>121</v>
      </c>
      <c r="B122" s="4">
        <v>44462</v>
      </c>
      <c r="C122" s="5">
        <v>0.43444444444444441</v>
      </c>
      <c r="D122" s="4">
        <v>44462</v>
      </c>
      <c r="E122" s="5">
        <v>0.51065972222222222</v>
      </c>
      <c r="F122" s="3">
        <v>3</v>
      </c>
      <c r="G122" s="3">
        <v>21</v>
      </c>
      <c r="H122" s="2">
        <f t="shared" si="6"/>
        <v>7.6215277777777812E-2</v>
      </c>
      <c r="I122" s="2">
        <f t="shared" si="7"/>
        <v>7.6215277777777812E-2</v>
      </c>
      <c r="J122" s="21">
        <f t="shared" si="8"/>
        <v>109.75</v>
      </c>
      <c r="K122" s="21">
        <f t="shared" si="9"/>
        <v>19810.399999999998</v>
      </c>
      <c r="L122">
        <f t="shared" si="5"/>
        <v>330.17333333333329</v>
      </c>
    </row>
    <row r="123" spans="1:12" x14ac:dyDescent="0.25">
      <c r="A123" s="3">
        <v>122</v>
      </c>
      <c r="B123" s="4">
        <v>44462</v>
      </c>
      <c r="C123" s="5">
        <v>0.54518518518518522</v>
      </c>
      <c r="D123" s="4">
        <v>44462</v>
      </c>
      <c r="E123" s="5">
        <v>0.58775462962962965</v>
      </c>
      <c r="F123" s="3">
        <v>19</v>
      </c>
      <c r="G123" s="3">
        <v>22</v>
      </c>
      <c r="H123" s="2">
        <f t="shared" si="6"/>
        <v>4.2569444444444438E-2</v>
      </c>
      <c r="I123" s="2">
        <f t="shared" si="7"/>
        <v>4.2569444444444438E-2</v>
      </c>
      <c r="J123" s="21">
        <f t="shared" si="8"/>
        <v>61.3</v>
      </c>
      <c r="K123" s="21">
        <f t="shared" si="9"/>
        <v>19871.699999999997</v>
      </c>
      <c r="L123">
        <f t="shared" si="5"/>
        <v>331.19499999999994</v>
      </c>
    </row>
    <row r="124" spans="1:12" x14ac:dyDescent="0.25">
      <c r="A124" s="3">
        <v>123</v>
      </c>
      <c r="B124" s="4">
        <v>44462</v>
      </c>
      <c r="C124" s="5">
        <v>0.63270833333333332</v>
      </c>
      <c r="D124" s="4">
        <v>44462</v>
      </c>
      <c r="E124" s="5">
        <v>0.74785879629629637</v>
      </c>
      <c r="F124" s="3">
        <v>13</v>
      </c>
      <c r="G124" s="3">
        <v>14</v>
      </c>
      <c r="H124" s="2">
        <f t="shared" si="6"/>
        <v>0.11515046296296305</v>
      </c>
      <c r="I124" s="2">
        <f t="shared" si="7"/>
        <v>0.11515046296296305</v>
      </c>
      <c r="J124" s="21">
        <f t="shared" si="8"/>
        <v>165.82</v>
      </c>
      <c r="K124" s="21">
        <f t="shared" si="9"/>
        <v>20037.519999999997</v>
      </c>
      <c r="L124">
        <f t="shared" si="5"/>
        <v>333.9586666666666</v>
      </c>
    </row>
    <row r="125" spans="1:12" x14ac:dyDescent="0.25">
      <c r="A125" s="3">
        <v>124</v>
      </c>
      <c r="B125" s="4">
        <v>44462</v>
      </c>
      <c r="C125" s="5">
        <v>0.78940972222222217</v>
      </c>
      <c r="D125" s="4">
        <v>44462</v>
      </c>
      <c r="E125" s="5">
        <v>0.88962962962962966</v>
      </c>
      <c r="F125" s="3">
        <v>19</v>
      </c>
      <c r="G125" s="3">
        <v>25</v>
      </c>
      <c r="H125" s="2">
        <f t="shared" si="6"/>
        <v>0.10021990740740749</v>
      </c>
      <c r="I125" s="2">
        <f t="shared" si="7"/>
        <v>0.10021990740740749</v>
      </c>
      <c r="J125" s="21">
        <f t="shared" si="8"/>
        <v>144.32</v>
      </c>
      <c r="K125" s="21">
        <f t="shared" si="9"/>
        <v>20181.839999999997</v>
      </c>
      <c r="L125">
        <f t="shared" si="5"/>
        <v>336.36399999999992</v>
      </c>
    </row>
    <row r="126" spans="1:12" x14ac:dyDescent="0.25">
      <c r="A126" s="3">
        <v>125</v>
      </c>
      <c r="B126" s="4">
        <v>44463</v>
      </c>
      <c r="C126" s="5">
        <v>0.17437499999999997</v>
      </c>
      <c r="D126" s="4">
        <v>44463</v>
      </c>
      <c r="E126" s="5">
        <v>0.30024305555555558</v>
      </c>
      <c r="F126" s="3">
        <v>19</v>
      </c>
      <c r="G126" s="3">
        <v>11</v>
      </c>
      <c r="H126" s="2">
        <f t="shared" si="6"/>
        <v>0.12586805555555561</v>
      </c>
      <c r="I126" s="2">
        <f t="shared" si="7"/>
        <v>0.12586805555555561</v>
      </c>
      <c r="J126" s="21">
        <f t="shared" si="8"/>
        <v>181.25</v>
      </c>
      <c r="K126" s="21">
        <f t="shared" si="9"/>
        <v>20363.089999999997</v>
      </c>
      <c r="L126">
        <f t="shared" si="5"/>
        <v>339.38483333333329</v>
      </c>
    </row>
    <row r="127" spans="1:12" x14ac:dyDescent="0.25">
      <c r="A127" s="3">
        <v>126</v>
      </c>
      <c r="B127" s="4">
        <v>44463</v>
      </c>
      <c r="C127" s="5">
        <v>0.45619212962962963</v>
      </c>
      <c r="D127" s="4">
        <v>44463</v>
      </c>
      <c r="E127" s="5">
        <v>0.59104166666666669</v>
      </c>
      <c r="F127" s="3">
        <v>13</v>
      </c>
      <c r="G127" s="3">
        <v>4</v>
      </c>
      <c r="H127" s="2">
        <f t="shared" si="6"/>
        <v>0.13484953703703706</v>
      </c>
      <c r="I127" s="2">
        <f t="shared" si="7"/>
        <v>0.13484953703703706</v>
      </c>
      <c r="J127" s="21">
        <f t="shared" si="8"/>
        <v>194.18</v>
      </c>
      <c r="K127" s="21">
        <f t="shared" si="9"/>
        <v>20557.269999999997</v>
      </c>
      <c r="L127">
        <f t="shared" si="5"/>
        <v>342.62116666666662</v>
      </c>
    </row>
    <row r="128" spans="1:12" x14ac:dyDescent="0.25">
      <c r="A128" s="3">
        <v>127</v>
      </c>
      <c r="B128" s="4">
        <v>44463</v>
      </c>
      <c r="C128" s="5">
        <v>0.72642361111111109</v>
      </c>
      <c r="D128" s="4">
        <v>44463</v>
      </c>
      <c r="E128" s="5">
        <v>0.78383101851851855</v>
      </c>
      <c r="F128" s="3">
        <v>13</v>
      </c>
      <c r="G128" s="3">
        <v>9</v>
      </c>
      <c r="H128" s="2">
        <f t="shared" si="6"/>
        <v>5.7407407407407463E-2</v>
      </c>
      <c r="I128" s="2">
        <f t="shared" si="7"/>
        <v>5.7407407407407463E-2</v>
      </c>
      <c r="J128" s="21">
        <f t="shared" si="8"/>
        <v>82.67</v>
      </c>
      <c r="K128" s="21">
        <f t="shared" si="9"/>
        <v>20639.939999999995</v>
      </c>
      <c r="L128">
        <f t="shared" si="5"/>
        <v>343.99899999999991</v>
      </c>
    </row>
    <row r="129" spans="1:12" x14ac:dyDescent="0.25">
      <c r="A129" s="3">
        <v>128</v>
      </c>
      <c r="B129" s="4">
        <v>44463</v>
      </c>
      <c r="C129" s="5">
        <v>0.8197106481481482</v>
      </c>
      <c r="D129" s="4">
        <v>44463</v>
      </c>
      <c r="E129" s="5">
        <v>0.88407407407407401</v>
      </c>
      <c r="F129" s="3">
        <v>10</v>
      </c>
      <c r="G129" s="3">
        <v>12</v>
      </c>
      <c r="H129" s="2">
        <f t="shared" si="6"/>
        <v>6.436342592592581E-2</v>
      </c>
      <c r="I129" s="2">
        <f t="shared" si="7"/>
        <v>6.436342592592581E-2</v>
      </c>
      <c r="J129" s="21">
        <f t="shared" si="8"/>
        <v>92.68</v>
      </c>
      <c r="K129" s="21">
        <f t="shared" si="9"/>
        <v>20732.619999999995</v>
      </c>
      <c r="L129">
        <f t="shared" si="5"/>
        <v>345.54366666666658</v>
      </c>
    </row>
    <row r="130" spans="1:12" x14ac:dyDescent="0.25">
      <c r="A130" s="3">
        <v>129</v>
      </c>
      <c r="B130" s="4">
        <v>44464</v>
      </c>
      <c r="C130" s="5">
        <v>0.29473379629629631</v>
      </c>
      <c r="D130" s="4">
        <v>44464</v>
      </c>
      <c r="E130" s="5">
        <v>0.3518634259259259</v>
      </c>
      <c r="F130" s="3">
        <v>9</v>
      </c>
      <c r="G130" s="3">
        <v>11</v>
      </c>
      <c r="H130" s="2">
        <f t="shared" si="6"/>
        <v>5.7129629629629586E-2</v>
      </c>
      <c r="I130" s="2">
        <f t="shared" si="7"/>
        <v>5.7129629629629586E-2</v>
      </c>
      <c r="J130" s="21">
        <f t="shared" si="8"/>
        <v>82.27</v>
      </c>
      <c r="K130" s="21">
        <f t="shared" si="9"/>
        <v>20814.889999999996</v>
      </c>
      <c r="L130">
        <f t="shared" ref="L130:L158" si="10">K130/60</f>
        <v>346.91483333333326</v>
      </c>
    </row>
    <row r="131" spans="1:12" x14ac:dyDescent="0.25">
      <c r="A131" s="3">
        <v>130</v>
      </c>
      <c r="B131" s="4">
        <v>44464</v>
      </c>
      <c r="C131" s="5">
        <v>0.42454861111111114</v>
      </c>
      <c r="D131" s="4">
        <v>44464</v>
      </c>
      <c r="E131" s="5">
        <v>0.50074074074074071</v>
      </c>
      <c r="F131" s="3">
        <v>14</v>
      </c>
      <c r="G131" s="3">
        <v>20</v>
      </c>
      <c r="H131" s="2">
        <f t="shared" ref="H131:H158" si="11">IF(B131=D131,E131-C131,$M$1-C131+E131)</f>
        <v>7.6192129629629568E-2</v>
      </c>
      <c r="I131" s="2">
        <f t="shared" ref="I131:I158" si="12">IF(B131=D131,E131-C131,$M$1-C131)</f>
        <v>7.6192129629629568E-2</v>
      </c>
      <c r="J131" s="21">
        <f t="shared" ref="J131:J158" si="13">ROUND(I131*24*60,2)</f>
        <v>109.72</v>
      </c>
      <c r="K131" s="21">
        <f t="shared" ref="K131:K158" si="14">K130+J131</f>
        <v>20924.609999999997</v>
      </c>
      <c r="L131">
        <f t="shared" si="10"/>
        <v>348.74349999999993</v>
      </c>
    </row>
    <row r="132" spans="1:12" x14ac:dyDescent="0.25">
      <c r="A132" s="3">
        <v>131</v>
      </c>
      <c r="B132" s="4">
        <v>44464</v>
      </c>
      <c r="C132" s="5">
        <v>0.5447453703703703</v>
      </c>
      <c r="D132" s="4">
        <v>44464</v>
      </c>
      <c r="E132" s="5">
        <v>0.57574074074074078</v>
      </c>
      <c r="F132" s="3">
        <v>1</v>
      </c>
      <c r="G132" s="3">
        <v>3</v>
      </c>
      <c r="H132" s="2">
        <f t="shared" si="11"/>
        <v>3.0995370370370479E-2</v>
      </c>
      <c r="I132" s="2">
        <f t="shared" si="12"/>
        <v>3.0995370370370479E-2</v>
      </c>
      <c r="J132" s="21">
        <f t="shared" si="13"/>
        <v>44.63</v>
      </c>
      <c r="K132" s="21">
        <f t="shared" si="14"/>
        <v>20969.239999999998</v>
      </c>
      <c r="L132">
        <f t="shared" si="10"/>
        <v>349.48733333333331</v>
      </c>
    </row>
    <row r="133" spans="1:12" x14ac:dyDescent="0.25">
      <c r="A133" s="3">
        <v>132</v>
      </c>
      <c r="B133" s="4">
        <v>44464</v>
      </c>
      <c r="C133" s="5">
        <v>0.63065972222222222</v>
      </c>
      <c r="D133" s="4">
        <v>44464</v>
      </c>
      <c r="E133" s="5">
        <v>0.66954861111111119</v>
      </c>
      <c r="F133" s="3">
        <v>5</v>
      </c>
      <c r="G133" s="3">
        <v>6</v>
      </c>
      <c r="H133" s="2">
        <f t="shared" si="11"/>
        <v>3.8888888888888973E-2</v>
      </c>
      <c r="I133" s="2">
        <f t="shared" si="12"/>
        <v>3.8888888888888973E-2</v>
      </c>
      <c r="J133" s="21">
        <f t="shared" si="13"/>
        <v>56</v>
      </c>
      <c r="K133" s="21">
        <f t="shared" si="14"/>
        <v>21025.239999999998</v>
      </c>
      <c r="L133">
        <f t="shared" si="10"/>
        <v>350.42066666666665</v>
      </c>
    </row>
    <row r="134" spans="1:12" x14ac:dyDescent="0.25">
      <c r="A134" s="3">
        <v>133</v>
      </c>
      <c r="B134" s="4">
        <v>44464</v>
      </c>
      <c r="C134" s="5">
        <v>0.71141203703703704</v>
      </c>
      <c r="D134" s="4">
        <v>44464</v>
      </c>
      <c r="E134" s="5">
        <v>0.75629629629629624</v>
      </c>
      <c r="F134" s="3">
        <v>12</v>
      </c>
      <c r="G134" s="3">
        <v>6</v>
      </c>
      <c r="H134" s="2">
        <f t="shared" si="11"/>
        <v>4.4884259259259207E-2</v>
      </c>
      <c r="I134" s="2">
        <f t="shared" si="12"/>
        <v>4.4884259259259207E-2</v>
      </c>
      <c r="J134" s="21">
        <f t="shared" si="13"/>
        <v>64.63</v>
      </c>
      <c r="K134" s="21">
        <f t="shared" si="14"/>
        <v>21089.87</v>
      </c>
      <c r="L134">
        <f t="shared" si="10"/>
        <v>351.49783333333329</v>
      </c>
    </row>
    <row r="135" spans="1:12" x14ac:dyDescent="0.25">
      <c r="A135" s="3">
        <v>134</v>
      </c>
      <c r="B135" s="4">
        <v>44465</v>
      </c>
      <c r="C135" s="5">
        <v>0.26834490740740741</v>
      </c>
      <c r="D135" s="4">
        <v>44465</v>
      </c>
      <c r="E135" s="5">
        <v>0.33027777777777778</v>
      </c>
      <c r="F135" s="3">
        <v>13</v>
      </c>
      <c r="G135" s="3">
        <v>24</v>
      </c>
      <c r="H135" s="2">
        <f t="shared" si="11"/>
        <v>6.1932870370370374E-2</v>
      </c>
      <c r="I135" s="2">
        <f t="shared" si="12"/>
        <v>6.1932870370370374E-2</v>
      </c>
      <c r="J135" s="21">
        <f t="shared" si="13"/>
        <v>89.18</v>
      </c>
      <c r="K135" s="21">
        <f t="shared" si="14"/>
        <v>21179.05</v>
      </c>
      <c r="L135">
        <f t="shared" si="10"/>
        <v>352.98416666666668</v>
      </c>
    </row>
    <row r="136" spans="1:12" x14ac:dyDescent="0.25">
      <c r="A136" s="3">
        <v>135</v>
      </c>
      <c r="B136" s="4">
        <v>44465</v>
      </c>
      <c r="C136" s="5">
        <v>0.38269675925925922</v>
      </c>
      <c r="D136" s="4">
        <v>44465</v>
      </c>
      <c r="E136" s="5">
        <v>0.42315972222222226</v>
      </c>
      <c r="F136" s="3">
        <v>9</v>
      </c>
      <c r="G136" s="3">
        <v>2</v>
      </c>
      <c r="H136" s="2">
        <f t="shared" si="11"/>
        <v>4.0462962962963034E-2</v>
      </c>
      <c r="I136" s="2">
        <f t="shared" si="12"/>
        <v>4.0462962962963034E-2</v>
      </c>
      <c r="J136" s="21">
        <f t="shared" si="13"/>
        <v>58.27</v>
      </c>
      <c r="K136" s="21">
        <f t="shared" si="14"/>
        <v>21237.32</v>
      </c>
      <c r="L136">
        <f t="shared" si="10"/>
        <v>353.95533333333333</v>
      </c>
    </row>
    <row r="137" spans="1:12" x14ac:dyDescent="0.25">
      <c r="A137" s="3">
        <v>136</v>
      </c>
      <c r="B137" s="4">
        <v>44465</v>
      </c>
      <c r="C137" s="5">
        <v>0.45490740740740737</v>
      </c>
      <c r="D137" s="4">
        <v>44465</v>
      </c>
      <c r="E137" s="5">
        <v>0.49594907407407413</v>
      </c>
      <c r="F137" s="3">
        <v>11</v>
      </c>
      <c r="G137" s="3">
        <v>6</v>
      </c>
      <c r="H137" s="2">
        <f t="shared" si="11"/>
        <v>4.1041666666666754E-2</v>
      </c>
      <c r="I137" s="2">
        <f t="shared" si="12"/>
        <v>4.1041666666666754E-2</v>
      </c>
      <c r="J137" s="21">
        <f t="shared" si="13"/>
        <v>59.1</v>
      </c>
      <c r="K137" s="21">
        <f t="shared" si="14"/>
        <v>21296.42</v>
      </c>
      <c r="L137">
        <f t="shared" si="10"/>
        <v>354.94033333333329</v>
      </c>
    </row>
    <row r="138" spans="1:12" x14ac:dyDescent="0.25">
      <c r="A138" s="3">
        <v>137</v>
      </c>
      <c r="B138" s="4">
        <v>44465</v>
      </c>
      <c r="C138" s="5">
        <v>0.54450231481481481</v>
      </c>
      <c r="D138" s="4">
        <v>44465</v>
      </c>
      <c r="E138" s="5">
        <v>0.58751157407407406</v>
      </c>
      <c r="F138" s="3">
        <v>11</v>
      </c>
      <c r="G138" s="3">
        <v>9</v>
      </c>
      <c r="H138" s="2">
        <f t="shared" si="11"/>
        <v>4.3009259259259247E-2</v>
      </c>
      <c r="I138" s="2">
        <f t="shared" si="12"/>
        <v>4.3009259259259247E-2</v>
      </c>
      <c r="J138" s="21">
        <f t="shared" si="13"/>
        <v>61.93</v>
      </c>
      <c r="K138" s="21">
        <f t="shared" si="14"/>
        <v>21358.35</v>
      </c>
      <c r="L138">
        <f t="shared" si="10"/>
        <v>355.97249999999997</v>
      </c>
    </row>
    <row r="139" spans="1:12" x14ac:dyDescent="0.25">
      <c r="A139" s="3">
        <v>138</v>
      </c>
      <c r="B139" s="4">
        <v>44465</v>
      </c>
      <c r="C139" s="5">
        <v>0.67274305555555547</v>
      </c>
      <c r="D139" s="4">
        <v>44465</v>
      </c>
      <c r="E139" s="5">
        <v>0.74657407407407417</v>
      </c>
      <c r="F139" s="3">
        <v>13</v>
      </c>
      <c r="G139" s="3">
        <v>24</v>
      </c>
      <c r="H139" s="2">
        <f t="shared" si="11"/>
        <v>7.3831018518518698E-2</v>
      </c>
      <c r="I139" s="2">
        <f t="shared" si="12"/>
        <v>7.3831018518518698E-2</v>
      </c>
      <c r="J139" s="21">
        <f t="shared" si="13"/>
        <v>106.32</v>
      </c>
      <c r="K139" s="21">
        <f t="shared" si="14"/>
        <v>21464.67</v>
      </c>
      <c r="L139">
        <f t="shared" si="10"/>
        <v>357.74449999999996</v>
      </c>
    </row>
    <row r="140" spans="1:12" x14ac:dyDescent="0.25">
      <c r="A140" s="3">
        <v>139</v>
      </c>
      <c r="B140" s="4">
        <v>44465</v>
      </c>
      <c r="C140" s="5">
        <v>0.79449074074074078</v>
      </c>
      <c r="D140" s="4">
        <v>44465</v>
      </c>
      <c r="E140" s="5">
        <v>0.85421296296296301</v>
      </c>
      <c r="F140" s="3">
        <v>15</v>
      </c>
      <c r="G140" s="3">
        <v>6</v>
      </c>
      <c r="H140" s="2">
        <f t="shared" si="11"/>
        <v>5.9722222222222232E-2</v>
      </c>
      <c r="I140" s="2">
        <f t="shared" si="12"/>
        <v>5.9722222222222232E-2</v>
      </c>
      <c r="J140" s="21">
        <f t="shared" si="13"/>
        <v>86</v>
      </c>
      <c r="K140" s="21">
        <f t="shared" si="14"/>
        <v>21550.67</v>
      </c>
      <c r="L140">
        <f t="shared" si="10"/>
        <v>359.1778333333333</v>
      </c>
    </row>
    <row r="141" spans="1:12" x14ac:dyDescent="0.25">
      <c r="A141" s="3">
        <v>140</v>
      </c>
      <c r="B141" s="4">
        <v>44466</v>
      </c>
      <c r="C141" s="5">
        <v>0.25283564814814813</v>
      </c>
      <c r="D141" s="4">
        <v>44466</v>
      </c>
      <c r="E141" s="5">
        <v>0.33119212962962963</v>
      </c>
      <c r="F141" s="3">
        <v>15</v>
      </c>
      <c r="G141" s="3">
        <v>9</v>
      </c>
      <c r="H141" s="2">
        <f t="shared" si="11"/>
        <v>7.8356481481481499E-2</v>
      </c>
      <c r="I141" s="2">
        <f t="shared" si="12"/>
        <v>7.8356481481481499E-2</v>
      </c>
      <c r="J141" s="21">
        <f t="shared" si="13"/>
        <v>112.83</v>
      </c>
      <c r="K141" s="21">
        <f t="shared" si="14"/>
        <v>21663.5</v>
      </c>
      <c r="L141">
        <f t="shared" si="10"/>
        <v>361.05833333333334</v>
      </c>
    </row>
    <row r="142" spans="1:12" x14ac:dyDescent="0.25">
      <c r="A142" s="3">
        <v>141</v>
      </c>
      <c r="B142" s="4">
        <v>44466</v>
      </c>
      <c r="C142" s="5">
        <v>0.38195601851851851</v>
      </c>
      <c r="D142" s="4">
        <v>44466</v>
      </c>
      <c r="E142" s="5">
        <v>0.42439814814814819</v>
      </c>
      <c r="F142" s="3">
        <v>10</v>
      </c>
      <c r="G142" s="3">
        <v>19</v>
      </c>
      <c r="H142" s="2">
        <f t="shared" si="11"/>
        <v>4.2442129629629677E-2</v>
      </c>
      <c r="I142" s="2">
        <f t="shared" si="12"/>
        <v>4.2442129629629677E-2</v>
      </c>
      <c r="J142" s="21">
        <f t="shared" si="13"/>
        <v>61.12</v>
      </c>
      <c r="K142" s="21">
        <f t="shared" si="14"/>
        <v>21724.62</v>
      </c>
      <c r="L142">
        <f t="shared" si="10"/>
        <v>362.077</v>
      </c>
    </row>
    <row r="143" spans="1:12" x14ac:dyDescent="0.25">
      <c r="A143" s="3">
        <v>142</v>
      </c>
      <c r="B143" s="4">
        <v>44466</v>
      </c>
      <c r="C143" s="5">
        <v>0.54520833333333341</v>
      </c>
      <c r="D143" s="4">
        <v>44466</v>
      </c>
      <c r="E143" s="5">
        <v>0.62854166666666667</v>
      </c>
      <c r="F143" s="3">
        <v>1</v>
      </c>
      <c r="G143" s="3">
        <v>0</v>
      </c>
      <c r="H143" s="2">
        <f t="shared" si="11"/>
        <v>8.3333333333333259E-2</v>
      </c>
      <c r="I143" s="2">
        <f t="shared" si="12"/>
        <v>8.3333333333333259E-2</v>
      </c>
      <c r="J143" s="21">
        <f t="shared" si="13"/>
        <v>120</v>
      </c>
      <c r="K143" s="21">
        <f t="shared" si="14"/>
        <v>21844.62</v>
      </c>
      <c r="L143">
        <f t="shared" si="10"/>
        <v>364.077</v>
      </c>
    </row>
    <row r="144" spans="1:12" x14ac:dyDescent="0.25">
      <c r="A144" s="3">
        <v>143</v>
      </c>
      <c r="B144" s="4">
        <v>44466</v>
      </c>
      <c r="C144" s="5">
        <v>0.71118055555555548</v>
      </c>
      <c r="D144" s="4">
        <v>44466</v>
      </c>
      <c r="E144" s="5">
        <v>0.79310185185185178</v>
      </c>
      <c r="F144" s="3">
        <v>3</v>
      </c>
      <c r="G144" s="3">
        <v>0</v>
      </c>
      <c r="H144" s="2">
        <f t="shared" si="11"/>
        <v>8.1921296296296298E-2</v>
      </c>
      <c r="I144" s="2">
        <f t="shared" si="12"/>
        <v>8.1921296296296298E-2</v>
      </c>
      <c r="J144" s="21">
        <f t="shared" si="13"/>
        <v>117.97</v>
      </c>
      <c r="K144" s="21">
        <f t="shared" si="14"/>
        <v>21962.59</v>
      </c>
      <c r="L144">
        <f t="shared" si="10"/>
        <v>366.04316666666665</v>
      </c>
    </row>
    <row r="145" spans="1:12" x14ac:dyDescent="0.25">
      <c r="A145" s="3">
        <v>144</v>
      </c>
      <c r="B145" s="4">
        <v>44467</v>
      </c>
      <c r="C145" s="5">
        <v>0.41951388888888891</v>
      </c>
      <c r="D145" s="4">
        <v>44467</v>
      </c>
      <c r="E145" s="5">
        <v>0.4959027777777778</v>
      </c>
      <c r="F145" s="3">
        <v>9</v>
      </c>
      <c r="G145" s="3">
        <v>14</v>
      </c>
      <c r="H145" s="2">
        <f t="shared" si="11"/>
        <v>7.6388888888888895E-2</v>
      </c>
      <c r="I145" s="2">
        <f t="shared" si="12"/>
        <v>7.6388888888888895E-2</v>
      </c>
      <c r="J145" s="21">
        <f t="shared" si="13"/>
        <v>110</v>
      </c>
      <c r="K145" s="21">
        <f t="shared" si="14"/>
        <v>22072.59</v>
      </c>
      <c r="L145">
        <f t="shared" si="10"/>
        <v>367.87650000000002</v>
      </c>
    </row>
    <row r="146" spans="1:12" x14ac:dyDescent="0.25">
      <c r="A146" s="3">
        <v>145</v>
      </c>
      <c r="B146" s="4">
        <v>44467</v>
      </c>
      <c r="C146" s="5">
        <v>0.54101851851851845</v>
      </c>
      <c r="D146" s="4">
        <v>44467</v>
      </c>
      <c r="E146" s="5">
        <v>0.62842592592592594</v>
      </c>
      <c r="F146" s="3">
        <v>11</v>
      </c>
      <c r="G146" s="3">
        <v>13</v>
      </c>
      <c r="H146" s="2">
        <f t="shared" si="11"/>
        <v>8.7407407407407489E-2</v>
      </c>
      <c r="I146" s="2">
        <f t="shared" si="12"/>
        <v>8.7407407407407489E-2</v>
      </c>
      <c r="J146" s="21">
        <f t="shared" si="13"/>
        <v>125.87</v>
      </c>
      <c r="K146" s="21">
        <f t="shared" si="14"/>
        <v>22198.46</v>
      </c>
      <c r="L146">
        <f t="shared" si="10"/>
        <v>369.97433333333333</v>
      </c>
    </row>
    <row r="147" spans="1:12" x14ac:dyDescent="0.25">
      <c r="A147" s="3">
        <v>146</v>
      </c>
      <c r="B147" s="4">
        <v>44467</v>
      </c>
      <c r="C147" s="5">
        <v>0.7125462962962964</v>
      </c>
      <c r="D147" s="4">
        <v>44467</v>
      </c>
      <c r="E147" s="5">
        <v>0.75473379629629633</v>
      </c>
      <c r="F147" s="3">
        <v>12</v>
      </c>
      <c r="G147" s="3">
        <v>9</v>
      </c>
      <c r="H147" s="2">
        <f t="shared" si="11"/>
        <v>4.2187499999999933E-2</v>
      </c>
      <c r="I147" s="2">
        <f t="shared" si="12"/>
        <v>4.2187499999999933E-2</v>
      </c>
      <c r="J147" s="21">
        <f t="shared" si="13"/>
        <v>60.75</v>
      </c>
      <c r="K147" s="21">
        <f t="shared" si="14"/>
        <v>22259.21</v>
      </c>
      <c r="L147">
        <f t="shared" si="10"/>
        <v>370.98683333333332</v>
      </c>
    </row>
    <row r="148" spans="1:12" x14ac:dyDescent="0.25">
      <c r="A148" s="3">
        <v>147</v>
      </c>
      <c r="B148" s="4">
        <v>44467</v>
      </c>
      <c r="C148" s="5">
        <v>0.79166666666666663</v>
      </c>
      <c r="D148" s="4">
        <v>44467</v>
      </c>
      <c r="E148" s="5">
        <v>0.87570601851851848</v>
      </c>
      <c r="F148" s="3">
        <v>14</v>
      </c>
      <c r="G148" s="3">
        <v>9</v>
      </c>
      <c r="H148" s="2">
        <f t="shared" si="11"/>
        <v>8.4039351851851851E-2</v>
      </c>
      <c r="I148" s="2">
        <f t="shared" si="12"/>
        <v>8.4039351851851851E-2</v>
      </c>
      <c r="J148" s="21">
        <f t="shared" si="13"/>
        <v>121.02</v>
      </c>
      <c r="K148" s="21">
        <f t="shared" si="14"/>
        <v>22380.23</v>
      </c>
      <c r="L148">
        <f t="shared" si="10"/>
        <v>373.00383333333332</v>
      </c>
    </row>
    <row r="149" spans="1:12" x14ac:dyDescent="0.25">
      <c r="A149" s="3">
        <v>148</v>
      </c>
      <c r="B149" s="4">
        <v>44468</v>
      </c>
      <c r="C149" s="5">
        <v>0.29934027777777777</v>
      </c>
      <c r="D149" s="4">
        <v>44468</v>
      </c>
      <c r="E149" s="5">
        <v>0.37398148148148147</v>
      </c>
      <c r="F149" s="3">
        <v>12</v>
      </c>
      <c r="G149" s="3">
        <v>16</v>
      </c>
      <c r="H149" s="2">
        <f t="shared" si="11"/>
        <v>7.4641203703703696E-2</v>
      </c>
      <c r="I149" s="2">
        <f t="shared" si="12"/>
        <v>7.4641203703703696E-2</v>
      </c>
      <c r="J149" s="21">
        <f t="shared" si="13"/>
        <v>107.48</v>
      </c>
      <c r="K149" s="21">
        <f t="shared" si="14"/>
        <v>22487.71</v>
      </c>
      <c r="L149">
        <f t="shared" si="10"/>
        <v>374.79516666666666</v>
      </c>
    </row>
    <row r="150" spans="1:12" x14ac:dyDescent="0.25">
      <c r="A150" s="3">
        <v>149</v>
      </c>
      <c r="B150" s="4">
        <v>44468</v>
      </c>
      <c r="C150" s="5">
        <v>0.41740740740740739</v>
      </c>
      <c r="D150" s="4">
        <v>44468</v>
      </c>
      <c r="E150" s="5">
        <v>0.50071759259259252</v>
      </c>
      <c r="F150" s="3">
        <v>9</v>
      </c>
      <c r="G150" s="3">
        <v>21</v>
      </c>
      <c r="H150" s="2">
        <f t="shared" si="11"/>
        <v>8.3310185185185126E-2</v>
      </c>
      <c r="I150" s="2">
        <f t="shared" si="12"/>
        <v>8.3310185185185126E-2</v>
      </c>
      <c r="J150" s="21">
        <f t="shared" si="13"/>
        <v>119.97</v>
      </c>
      <c r="K150" s="21">
        <f t="shared" si="14"/>
        <v>22607.68</v>
      </c>
      <c r="L150">
        <f t="shared" si="10"/>
        <v>376.79466666666667</v>
      </c>
    </row>
    <row r="151" spans="1:12" x14ac:dyDescent="0.25">
      <c r="A151" s="3">
        <v>150</v>
      </c>
      <c r="B151" s="4">
        <v>44468</v>
      </c>
      <c r="C151" s="5">
        <v>0.55636574074074074</v>
      </c>
      <c r="D151" s="4">
        <v>44468</v>
      </c>
      <c r="E151" s="5">
        <v>0.61332175925925925</v>
      </c>
      <c r="F151" s="3">
        <v>15</v>
      </c>
      <c r="G151" s="3">
        <v>9</v>
      </c>
      <c r="H151" s="2">
        <f t="shared" si="11"/>
        <v>5.6956018518518503E-2</v>
      </c>
      <c r="I151" s="2">
        <f t="shared" si="12"/>
        <v>5.6956018518518503E-2</v>
      </c>
      <c r="J151" s="21">
        <f t="shared" si="13"/>
        <v>82.02</v>
      </c>
      <c r="K151" s="21">
        <f t="shared" si="14"/>
        <v>22689.7</v>
      </c>
      <c r="L151">
        <f t="shared" si="10"/>
        <v>378.16166666666669</v>
      </c>
    </row>
    <row r="152" spans="1:12" x14ac:dyDescent="0.25">
      <c r="A152" s="3">
        <v>151</v>
      </c>
      <c r="B152" s="4">
        <v>44468</v>
      </c>
      <c r="C152" s="5">
        <v>0.67305555555555552</v>
      </c>
      <c r="D152" s="4">
        <v>44468</v>
      </c>
      <c r="E152" s="5">
        <v>0.73208333333333331</v>
      </c>
      <c r="F152" s="3">
        <v>14</v>
      </c>
      <c r="G152" s="3">
        <v>8</v>
      </c>
      <c r="H152" s="2">
        <f t="shared" si="11"/>
        <v>5.902777777777779E-2</v>
      </c>
      <c r="I152" s="2">
        <f t="shared" si="12"/>
        <v>5.902777777777779E-2</v>
      </c>
      <c r="J152" s="21">
        <f t="shared" si="13"/>
        <v>85</v>
      </c>
      <c r="K152" s="21">
        <f t="shared" si="14"/>
        <v>22774.7</v>
      </c>
      <c r="L152">
        <f t="shared" si="10"/>
        <v>379.57833333333332</v>
      </c>
    </row>
    <row r="153" spans="1:12" x14ac:dyDescent="0.25">
      <c r="A153" s="3">
        <v>152</v>
      </c>
      <c r="B153" s="4">
        <v>44468</v>
      </c>
      <c r="C153" s="5">
        <v>0.79931712962962964</v>
      </c>
      <c r="D153" s="4">
        <v>44468</v>
      </c>
      <c r="E153" s="5">
        <v>0.84817129629629628</v>
      </c>
      <c r="F153" s="3">
        <v>16</v>
      </c>
      <c r="G153" s="3">
        <v>21</v>
      </c>
      <c r="H153" s="2">
        <f t="shared" si="11"/>
        <v>4.8854166666666643E-2</v>
      </c>
      <c r="I153" s="2">
        <f t="shared" si="12"/>
        <v>4.8854166666666643E-2</v>
      </c>
      <c r="J153" s="21">
        <f t="shared" si="13"/>
        <v>70.349999999999994</v>
      </c>
      <c r="K153" s="21">
        <f t="shared" si="14"/>
        <v>22845.05</v>
      </c>
      <c r="L153">
        <f t="shared" si="10"/>
        <v>380.75083333333333</v>
      </c>
    </row>
    <row r="154" spans="1:12" s="15" customFormat="1" x14ac:dyDescent="0.25">
      <c r="A154" s="12">
        <v>153</v>
      </c>
      <c r="B154" s="13">
        <v>44468</v>
      </c>
      <c r="C154" s="14">
        <v>0.9611574074074074</v>
      </c>
      <c r="D154" s="13">
        <v>44469</v>
      </c>
      <c r="E154" s="14">
        <v>3.9629629629629633E-2</v>
      </c>
      <c r="F154" s="12">
        <v>14</v>
      </c>
      <c r="G154" s="12">
        <v>9</v>
      </c>
      <c r="H154" s="2">
        <f t="shared" si="11"/>
        <v>1.0784722222222223</v>
      </c>
      <c r="I154" s="2">
        <f t="shared" si="12"/>
        <v>1.0388425925925926</v>
      </c>
      <c r="J154" s="21">
        <f t="shared" si="13"/>
        <v>1495.93</v>
      </c>
      <c r="K154" s="21">
        <f t="shared" si="14"/>
        <v>24340.98</v>
      </c>
      <c r="L154">
        <f t="shared" si="10"/>
        <v>405.68299999999999</v>
      </c>
    </row>
    <row r="155" spans="1:12" x14ac:dyDescent="0.25">
      <c r="A155" s="3">
        <v>154</v>
      </c>
      <c r="B155" s="4">
        <v>44469</v>
      </c>
      <c r="C155" s="5">
        <v>0.3125</v>
      </c>
      <c r="D155" s="4">
        <v>44469</v>
      </c>
      <c r="E155" s="5">
        <v>0.33385416666666662</v>
      </c>
      <c r="F155" s="3">
        <v>17</v>
      </c>
      <c r="G155" s="3">
        <v>3</v>
      </c>
      <c r="H155" s="2">
        <f t="shared" si="11"/>
        <v>2.1354166666666619E-2</v>
      </c>
      <c r="I155" s="2">
        <f t="shared" si="12"/>
        <v>2.1354166666666619E-2</v>
      </c>
      <c r="J155" s="21">
        <f t="shared" si="13"/>
        <v>30.75</v>
      </c>
      <c r="K155" s="21">
        <f t="shared" si="14"/>
        <v>24371.73</v>
      </c>
      <c r="L155">
        <f t="shared" si="10"/>
        <v>406.19549999999998</v>
      </c>
    </row>
    <row r="156" spans="1:12" x14ac:dyDescent="0.25">
      <c r="A156" s="3">
        <v>155</v>
      </c>
      <c r="B156" s="4">
        <v>44469</v>
      </c>
      <c r="C156" s="5">
        <v>0.44229166666666669</v>
      </c>
      <c r="D156" s="4">
        <v>44469</v>
      </c>
      <c r="E156" s="5">
        <v>0.50074074074074071</v>
      </c>
      <c r="F156" s="3">
        <v>0</v>
      </c>
      <c r="G156" s="3">
        <v>9</v>
      </c>
      <c r="H156" s="2">
        <f t="shared" si="11"/>
        <v>5.8449074074074014E-2</v>
      </c>
      <c r="I156" s="2">
        <f t="shared" si="12"/>
        <v>5.8449074074074014E-2</v>
      </c>
      <c r="J156" s="21">
        <f t="shared" si="13"/>
        <v>84.17</v>
      </c>
      <c r="K156" s="21">
        <f t="shared" si="14"/>
        <v>24455.899999999998</v>
      </c>
      <c r="L156">
        <f t="shared" si="10"/>
        <v>407.5983333333333</v>
      </c>
    </row>
    <row r="157" spans="1:12" x14ac:dyDescent="0.25">
      <c r="A157" s="3">
        <v>156</v>
      </c>
      <c r="B157" s="4">
        <v>44469</v>
      </c>
      <c r="C157" s="5">
        <v>0.59045138888888882</v>
      </c>
      <c r="D157" s="4">
        <v>44469</v>
      </c>
      <c r="E157" s="5">
        <v>0.63065972222222222</v>
      </c>
      <c r="F157" s="3">
        <v>14</v>
      </c>
      <c r="G157" s="3">
        <v>8</v>
      </c>
      <c r="H157" s="2">
        <f t="shared" si="11"/>
        <v>4.0208333333333401E-2</v>
      </c>
      <c r="I157" s="2">
        <f t="shared" si="12"/>
        <v>4.0208333333333401E-2</v>
      </c>
      <c r="J157" s="21">
        <f t="shared" si="13"/>
        <v>57.9</v>
      </c>
      <c r="K157" s="21">
        <f t="shared" si="14"/>
        <v>24513.8</v>
      </c>
      <c r="L157">
        <f t="shared" si="10"/>
        <v>408.56333333333333</v>
      </c>
    </row>
    <row r="158" spans="1:12" x14ac:dyDescent="0.25">
      <c r="A158" s="3">
        <v>157</v>
      </c>
      <c r="B158" s="4">
        <v>44469</v>
      </c>
      <c r="C158" s="5">
        <v>0.7142708333333333</v>
      </c>
      <c r="D158" s="4">
        <v>44469</v>
      </c>
      <c r="E158" s="5">
        <v>0.789525462962963</v>
      </c>
      <c r="F158" s="3">
        <v>6</v>
      </c>
      <c r="G158" s="3">
        <v>39</v>
      </c>
      <c r="H158" s="2">
        <f t="shared" si="11"/>
        <v>7.5254629629629699E-2</v>
      </c>
      <c r="I158" s="2">
        <f t="shared" si="12"/>
        <v>7.5254629629629699E-2</v>
      </c>
      <c r="J158" s="21">
        <f t="shared" si="13"/>
        <v>108.37</v>
      </c>
      <c r="K158" s="21">
        <f t="shared" si="14"/>
        <v>24622.17</v>
      </c>
      <c r="L158">
        <f t="shared" si="10"/>
        <v>410.36949999999996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3" sqref="A3:B34"/>
    </sheetView>
  </sheetViews>
  <sheetFormatPr defaultRowHeight="15" x14ac:dyDescent="0.25"/>
  <cols>
    <col min="1" max="1" width="17.7109375" customWidth="1"/>
    <col min="2" max="2" width="27.85546875" bestFit="1" customWidth="1"/>
  </cols>
  <sheetData>
    <row r="3" spans="1:2" x14ac:dyDescent="0.25">
      <c r="A3" s="19" t="s">
        <v>13</v>
      </c>
      <c r="B3" t="s">
        <v>18</v>
      </c>
    </row>
    <row r="4" spans="1:2" x14ac:dyDescent="0.25">
      <c r="A4" s="20">
        <v>44440</v>
      </c>
      <c r="B4" s="22">
        <v>586.77</v>
      </c>
    </row>
    <row r="5" spans="1:2" x14ac:dyDescent="0.25">
      <c r="A5" s="20">
        <v>44441</v>
      </c>
      <c r="B5" s="22">
        <v>650.96999999999991</v>
      </c>
    </row>
    <row r="6" spans="1:2" x14ac:dyDescent="0.25">
      <c r="A6" s="20">
        <v>44442</v>
      </c>
      <c r="B6" s="22">
        <v>836.69</v>
      </c>
    </row>
    <row r="7" spans="1:2" x14ac:dyDescent="0.25">
      <c r="A7" s="20">
        <v>44443</v>
      </c>
      <c r="B7" s="22">
        <v>685.83999999999992</v>
      </c>
    </row>
    <row r="8" spans="1:2" x14ac:dyDescent="0.25">
      <c r="A8" s="20">
        <v>44444</v>
      </c>
      <c r="B8" s="22">
        <v>2104.17</v>
      </c>
    </row>
    <row r="9" spans="1:2" x14ac:dyDescent="0.25">
      <c r="A9" s="20">
        <v>44445</v>
      </c>
      <c r="B9" s="22">
        <v>584.5</v>
      </c>
    </row>
    <row r="10" spans="1:2" x14ac:dyDescent="0.25">
      <c r="A10" s="20">
        <v>44446</v>
      </c>
      <c r="B10" s="22">
        <v>566.97</v>
      </c>
    </row>
    <row r="11" spans="1:2" x14ac:dyDescent="0.25">
      <c r="A11" s="20">
        <v>44447</v>
      </c>
      <c r="B11" s="22">
        <v>720.45</v>
      </c>
    </row>
    <row r="12" spans="1:2" x14ac:dyDescent="0.25">
      <c r="A12" s="20">
        <v>44448</v>
      </c>
      <c r="B12" s="22">
        <v>452.26</v>
      </c>
    </row>
    <row r="13" spans="1:2" x14ac:dyDescent="0.25">
      <c r="A13" s="20">
        <v>44449</v>
      </c>
      <c r="B13" s="22">
        <v>2103.9499999999998</v>
      </c>
    </row>
    <row r="14" spans="1:2" x14ac:dyDescent="0.25">
      <c r="A14" s="20">
        <v>44450</v>
      </c>
      <c r="B14" s="22">
        <v>499.09000000000003</v>
      </c>
    </row>
    <row r="15" spans="1:2" x14ac:dyDescent="0.25">
      <c r="A15" s="20">
        <v>44451</v>
      </c>
      <c r="B15" s="22">
        <v>407.41999999999996</v>
      </c>
    </row>
    <row r="16" spans="1:2" x14ac:dyDescent="0.25">
      <c r="A16" s="20">
        <v>44452</v>
      </c>
      <c r="B16" s="22">
        <v>671.70999999999992</v>
      </c>
    </row>
    <row r="17" spans="1:2" x14ac:dyDescent="0.25">
      <c r="A17" s="20">
        <v>44453</v>
      </c>
      <c r="B17" s="22">
        <v>545.04999999999995</v>
      </c>
    </row>
    <row r="18" spans="1:2" x14ac:dyDescent="0.25">
      <c r="A18" s="20">
        <v>44454</v>
      </c>
      <c r="B18" s="22">
        <v>606.54</v>
      </c>
    </row>
    <row r="19" spans="1:2" x14ac:dyDescent="0.25">
      <c r="A19" s="20">
        <v>44455</v>
      </c>
      <c r="B19" s="22">
        <v>562.55999999999995</v>
      </c>
    </row>
    <row r="20" spans="1:2" x14ac:dyDescent="0.25">
      <c r="A20" s="20">
        <v>44456</v>
      </c>
      <c r="B20" s="22">
        <v>385.64</v>
      </c>
    </row>
    <row r="21" spans="1:2" x14ac:dyDescent="0.25">
      <c r="A21" s="20">
        <v>44457</v>
      </c>
      <c r="B21" s="22">
        <v>358.83</v>
      </c>
    </row>
    <row r="22" spans="1:2" x14ac:dyDescent="0.25">
      <c r="A22" s="20">
        <v>44458</v>
      </c>
      <c r="B22" s="22">
        <v>1798.98</v>
      </c>
    </row>
    <row r="23" spans="1:2" x14ac:dyDescent="0.25">
      <c r="A23" s="20">
        <v>44459</v>
      </c>
      <c r="B23" s="22">
        <v>1985.08</v>
      </c>
    </row>
    <row r="24" spans="1:2" x14ac:dyDescent="0.25">
      <c r="A24" s="20">
        <v>44460</v>
      </c>
      <c r="B24" s="22">
        <v>577.78</v>
      </c>
    </row>
    <row r="25" spans="1:2" x14ac:dyDescent="0.25">
      <c r="A25" s="20">
        <v>44461</v>
      </c>
      <c r="B25" s="22">
        <v>1874.8799999999999</v>
      </c>
    </row>
    <row r="26" spans="1:2" x14ac:dyDescent="0.25">
      <c r="A26" s="20">
        <v>44462</v>
      </c>
      <c r="B26" s="22">
        <v>615.71</v>
      </c>
    </row>
    <row r="27" spans="1:2" x14ac:dyDescent="0.25">
      <c r="A27" s="20">
        <v>44463</v>
      </c>
      <c r="B27" s="22">
        <v>550.78</v>
      </c>
    </row>
    <row r="28" spans="1:2" x14ac:dyDescent="0.25">
      <c r="A28" s="20">
        <v>44464</v>
      </c>
      <c r="B28" s="22">
        <v>357.25</v>
      </c>
    </row>
    <row r="29" spans="1:2" x14ac:dyDescent="0.25">
      <c r="A29" s="20">
        <v>44465</v>
      </c>
      <c r="B29" s="22">
        <v>460.8</v>
      </c>
    </row>
    <row r="30" spans="1:2" x14ac:dyDescent="0.25">
      <c r="A30" s="20">
        <v>44466</v>
      </c>
      <c r="B30" s="22">
        <v>411.91999999999996</v>
      </c>
    </row>
    <row r="31" spans="1:2" x14ac:dyDescent="0.25">
      <c r="A31" s="20">
        <v>44467</v>
      </c>
      <c r="B31" s="22">
        <v>417.64</v>
      </c>
    </row>
    <row r="32" spans="1:2" x14ac:dyDescent="0.25">
      <c r="A32" s="20">
        <v>44468</v>
      </c>
      <c r="B32" s="22">
        <v>1960.75</v>
      </c>
    </row>
    <row r="33" spans="1:2" x14ac:dyDescent="0.25">
      <c r="A33" s="20">
        <v>44469</v>
      </c>
      <c r="B33" s="22">
        <v>281.19</v>
      </c>
    </row>
    <row r="34" spans="1:2" x14ac:dyDescent="0.25">
      <c r="A34" s="20" t="s">
        <v>14</v>
      </c>
      <c r="B34" s="22">
        <v>24622.169999999987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1" sqref="D1:E2"/>
    </sheetView>
  </sheetViews>
  <sheetFormatPr defaultRowHeight="15" x14ac:dyDescent="0.25"/>
  <cols>
    <col min="1" max="1" width="15.42578125" bestFit="1" customWidth="1"/>
    <col min="2" max="2" width="27.85546875" bestFit="1" customWidth="1"/>
  </cols>
  <sheetData>
    <row r="1" spans="1:5" ht="15.75" x14ac:dyDescent="0.25">
      <c r="A1" t="s">
        <v>21</v>
      </c>
      <c r="B1" t="s">
        <v>18</v>
      </c>
      <c r="D1" s="25" t="s">
        <v>19</v>
      </c>
      <c r="E1" s="25" t="s">
        <v>20</v>
      </c>
    </row>
    <row r="2" spans="1:5" ht="15.75" x14ac:dyDescent="0.25">
      <c r="A2" s="1">
        <v>44440</v>
      </c>
      <c r="B2">
        <v>586.77</v>
      </c>
      <c r="D2" s="25">
        <f>MAX(B2:B31)</f>
        <v>2104.17</v>
      </c>
      <c r="E2" s="25">
        <f>MIN(B2:B31)</f>
        <v>281.19</v>
      </c>
    </row>
    <row r="3" spans="1:5" x14ac:dyDescent="0.25">
      <c r="A3" s="1">
        <v>44441</v>
      </c>
      <c r="B3">
        <v>650.96999999999991</v>
      </c>
    </row>
    <row r="4" spans="1:5" x14ac:dyDescent="0.25">
      <c r="A4" s="1">
        <v>44442</v>
      </c>
      <c r="B4">
        <v>836.69</v>
      </c>
    </row>
    <row r="5" spans="1:5" x14ac:dyDescent="0.25">
      <c r="A5" s="1">
        <v>44443</v>
      </c>
      <c r="B5">
        <v>685.83999999999992</v>
      </c>
    </row>
    <row r="6" spans="1:5" x14ac:dyDescent="0.25">
      <c r="A6" s="23">
        <v>44444</v>
      </c>
      <c r="B6" s="15">
        <v>2104.17</v>
      </c>
    </row>
    <row r="7" spans="1:5" x14ac:dyDescent="0.25">
      <c r="A7" s="1">
        <v>44445</v>
      </c>
      <c r="B7">
        <v>584.5</v>
      </c>
    </row>
    <row r="8" spans="1:5" x14ac:dyDescent="0.25">
      <c r="A8" s="1">
        <v>44446</v>
      </c>
      <c r="B8">
        <v>566.97</v>
      </c>
    </row>
    <row r="9" spans="1:5" x14ac:dyDescent="0.25">
      <c r="A9" s="1">
        <v>44447</v>
      </c>
      <c r="B9">
        <v>720.45</v>
      </c>
    </row>
    <row r="10" spans="1:5" x14ac:dyDescent="0.25">
      <c r="A10" s="1">
        <v>44448</v>
      </c>
      <c r="B10">
        <v>452.26</v>
      </c>
    </row>
    <row r="11" spans="1:5" x14ac:dyDescent="0.25">
      <c r="A11" s="1">
        <v>44449</v>
      </c>
      <c r="B11">
        <v>2103.9499999999998</v>
      </c>
    </row>
    <row r="12" spans="1:5" x14ac:dyDescent="0.25">
      <c r="A12" s="1">
        <v>44450</v>
      </c>
      <c r="B12">
        <v>499.09000000000003</v>
      </c>
    </row>
    <row r="13" spans="1:5" x14ac:dyDescent="0.25">
      <c r="A13" s="1">
        <v>44451</v>
      </c>
      <c r="B13">
        <v>407.41999999999996</v>
      </c>
    </row>
    <row r="14" spans="1:5" x14ac:dyDescent="0.25">
      <c r="A14" s="1">
        <v>44452</v>
      </c>
      <c r="B14">
        <v>671.70999999999992</v>
      </c>
    </row>
    <row r="15" spans="1:5" x14ac:dyDescent="0.25">
      <c r="A15" s="1">
        <v>44453</v>
      </c>
      <c r="B15">
        <v>545.04999999999995</v>
      </c>
    </row>
    <row r="16" spans="1:5" x14ac:dyDescent="0.25">
      <c r="A16" s="1">
        <v>44454</v>
      </c>
      <c r="B16">
        <v>606.54</v>
      </c>
    </row>
    <row r="17" spans="1:2" x14ac:dyDescent="0.25">
      <c r="A17" s="1">
        <v>44455</v>
      </c>
      <c r="B17">
        <v>562.55999999999995</v>
      </c>
    </row>
    <row r="18" spans="1:2" x14ac:dyDescent="0.25">
      <c r="A18" s="1">
        <v>44456</v>
      </c>
      <c r="B18">
        <v>385.64</v>
      </c>
    </row>
    <row r="19" spans="1:2" x14ac:dyDescent="0.25">
      <c r="A19" s="1">
        <v>44457</v>
      </c>
      <c r="B19">
        <v>358.83</v>
      </c>
    </row>
    <row r="20" spans="1:2" x14ac:dyDescent="0.25">
      <c r="A20" s="1">
        <v>44458</v>
      </c>
      <c r="B20">
        <v>1798.98</v>
      </c>
    </row>
    <row r="21" spans="1:2" x14ac:dyDescent="0.25">
      <c r="A21" s="1">
        <v>44459</v>
      </c>
      <c r="B21">
        <v>1985.08</v>
      </c>
    </row>
    <row r="22" spans="1:2" x14ac:dyDescent="0.25">
      <c r="A22" s="1">
        <v>44460</v>
      </c>
      <c r="B22">
        <v>577.78</v>
      </c>
    </row>
    <row r="23" spans="1:2" x14ac:dyDescent="0.25">
      <c r="A23" s="1">
        <v>44461</v>
      </c>
      <c r="B23">
        <v>1874.8799999999999</v>
      </c>
    </row>
    <row r="24" spans="1:2" x14ac:dyDescent="0.25">
      <c r="A24" s="1">
        <v>44462</v>
      </c>
      <c r="B24">
        <v>615.71</v>
      </c>
    </row>
    <row r="25" spans="1:2" x14ac:dyDescent="0.25">
      <c r="A25" s="1">
        <v>44463</v>
      </c>
      <c r="B25">
        <v>550.78</v>
      </c>
    </row>
    <row r="26" spans="1:2" x14ac:dyDescent="0.25">
      <c r="A26" s="1">
        <v>44464</v>
      </c>
      <c r="B26">
        <v>357.25</v>
      </c>
    </row>
    <row r="27" spans="1:2" x14ac:dyDescent="0.25">
      <c r="A27" s="1">
        <v>44465</v>
      </c>
      <c r="B27">
        <v>460.8</v>
      </c>
    </row>
    <row r="28" spans="1:2" x14ac:dyDescent="0.25">
      <c r="A28" s="1">
        <v>44466</v>
      </c>
      <c r="B28">
        <v>411.91999999999996</v>
      </c>
    </row>
    <row r="29" spans="1:2" x14ac:dyDescent="0.25">
      <c r="A29" s="1">
        <v>44467</v>
      </c>
      <c r="B29">
        <v>417.64</v>
      </c>
    </row>
    <row r="30" spans="1:2" x14ac:dyDescent="0.25">
      <c r="A30" s="1">
        <v>44468</v>
      </c>
      <c r="B30">
        <v>1960.75</v>
      </c>
    </row>
    <row r="31" spans="1:2" x14ac:dyDescent="0.25">
      <c r="A31" s="23">
        <v>44469</v>
      </c>
      <c r="B31" s="15">
        <v>281.19</v>
      </c>
    </row>
    <row r="32" spans="1:2" x14ac:dyDescent="0.25">
      <c r="A32" t="s">
        <v>14</v>
      </c>
      <c r="B32">
        <v>24622.169999999987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topLeftCell="F27" workbookViewId="0">
      <selection activeCell="M41" sqref="M41"/>
    </sheetView>
  </sheetViews>
  <sheetFormatPr defaultRowHeight="15" x14ac:dyDescent="0.25"/>
  <cols>
    <col min="1" max="1" width="4" bestFit="1" customWidth="1"/>
    <col min="2" max="2" width="12" bestFit="1" customWidth="1"/>
    <col min="3" max="3" width="15.140625" bestFit="1" customWidth="1"/>
    <col min="4" max="4" width="13.28515625" bestFit="1" customWidth="1"/>
    <col min="5" max="5" width="16.28515625" bestFit="1" customWidth="1"/>
    <col min="6" max="6" width="16.140625" bestFit="1" customWidth="1"/>
    <col min="7" max="7" width="16.85546875" bestFit="1" customWidth="1"/>
    <col min="8" max="8" width="26.85546875" bestFit="1" customWidth="1"/>
    <col min="9" max="9" width="26.7109375" bestFit="1" customWidth="1"/>
    <col min="10" max="10" width="14.28515625" bestFit="1" customWidth="1"/>
    <col min="12" max="12" width="17.7109375" bestFit="1" customWidth="1"/>
    <col min="13" max="13" width="14" bestFit="1" customWidth="1"/>
    <col min="15" max="15" width="10.140625" bestFit="1" customWidth="1"/>
  </cols>
  <sheetData>
    <row r="1" spans="1:18" x14ac:dyDescent="0.25">
      <c r="A1" s="3" t="s">
        <v>0</v>
      </c>
      <c r="B1" s="3" t="s">
        <v>2</v>
      </c>
      <c r="C1" s="3" t="s">
        <v>3</v>
      </c>
      <c r="D1" s="3" t="s">
        <v>5</v>
      </c>
      <c r="E1" s="3" t="s">
        <v>6</v>
      </c>
      <c r="F1" s="3" t="s">
        <v>7</v>
      </c>
      <c r="G1" s="3" t="s">
        <v>8</v>
      </c>
      <c r="H1" t="s">
        <v>22</v>
      </c>
      <c r="I1" t="s">
        <v>23</v>
      </c>
      <c r="J1" t="s">
        <v>24</v>
      </c>
      <c r="K1" t="s">
        <v>25</v>
      </c>
      <c r="L1" s="19" t="s">
        <v>13</v>
      </c>
      <c r="M1" t="s">
        <v>26</v>
      </c>
      <c r="O1" s="1">
        <v>44440</v>
      </c>
      <c r="P1">
        <v>148000</v>
      </c>
      <c r="R1" t="s">
        <v>27</v>
      </c>
    </row>
    <row r="2" spans="1:18" x14ac:dyDescent="0.25">
      <c r="A2" s="3">
        <v>1</v>
      </c>
      <c r="B2" s="4">
        <v>44440</v>
      </c>
      <c r="C2" s="5">
        <v>0.33333333333333331</v>
      </c>
      <c r="D2" s="4">
        <v>44440</v>
      </c>
      <c r="E2" s="5">
        <v>0.38513888888888892</v>
      </c>
      <c r="F2" s="3">
        <v>12</v>
      </c>
      <c r="G2" s="3">
        <v>0</v>
      </c>
      <c r="H2">
        <f>F2+G2</f>
        <v>12</v>
      </c>
      <c r="I2">
        <f>H2*1500</f>
        <v>18000</v>
      </c>
      <c r="J2">
        <f>IF(F2&lt;10,F2*6000,IF(AND(F2&gt;=10,F2&lt;20),F2*5500,IF(AND(F2&gt;=20,F2&lt;30),F2*5000,IF(F2&gt;=30,F2*4000,0))))</f>
        <v>66000</v>
      </c>
      <c r="K2">
        <f>J2-I2</f>
        <v>48000</v>
      </c>
      <c r="L2" s="20">
        <v>44440</v>
      </c>
      <c r="M2" s="22">
        <v>148000</v>
      </c>
      <c r="O2" s="1">
        <v>44441</v>
      </c>
      <c r="P2">
        <v>169500</v>
      </c>
      <c r="R2">
        <f>MAX(P1:P30)</f>
        <v>230000</v>
      </c>
    </row>
    <row r="3" spans="1:18" x14ac:dyDescent="0.25">
      <c r="A3" s="3">
        <v>2</v>
      </c>
      <c r="B3" s="4">
        <v>44440</v>
      </c>
      <c r="C3" s="5">
        <v>0.42430555555555555</v>
      </c>
      <c r="D3" s="4">
        <v>44440</v>
      </c>
      <c r="E3" s="5">
        <v>0.55934027777777773</v>
      </c>
      <c r="F3" s="3">
        <v>11</v>
      </c>
      <c r="G3" s="3">
        <v>16</v>
      </c>
      <c r="H3">
        <f t="shared" ref="H3:H66" si="0">F3+G3</f>
        <v>27</v>
      </c>
      <c r="I3">
        <f t="shared" ref="I3:I66" si="1">H3*1500</f>
        <v>40500</v>
      </c>
      <c r="J3">
        <f t="shared" ref="J3:J66" si="2">IF(F3&lt;10,F3*6000,IF(AND(F3&gt;=10,F3&lt;20),F3*5500,IF(AND(F3&gt;=20,F3&lt;30),F3*5000,IF(F3&gt;=30,F3*4000,0))))</f>
        <v>60500</v>
      </c>
      <c r="K3">
        <f t="shared" ref="K3:K66" si="3">J3-I3</f>
        <v>20000</v>
      </c>
      <c r="L3" s="20">
        <v>44441</v>
      </c>
      <c r="M3" s="22">
        <v>169500</v>
      </c>
      <c r="O3" s="1">
        <v>44442</v>
      </c>
      <c r="P3">
        <v>225500</v>
      </c>
    </row>
    <row r="4" spans="1:18" x14ac:dyDescent="0.25">
      <c r="A4" s="3">
        <v>3</v>
      </c>
      <c r="B4" s="4">
        <v>44440</v>
      </c>
      <c r="C4" s="5">
        <v>0.64613425925925927</v>
      </c>
      <c r="D4" s="4">
        <v>44440</v>
      </c>
      <c r="E4" s="5">
        <v>0.71621527777777771</v>
      </c>
      <c r="F4" s="3">
        <v>9</v>
      </c>
      <c r="G4" s="3">
        <v>0</v>
      </c>
      <c r="H4">
        <f t="shared" si="0"/>
        <v>9</v>
      </c>
      <c r="I4">
        <f t="shared" si="1"/>
        <v>13500</v>
      </c>
      <c r="J4">
        <f t="shared" si="2"/>
        <v>54000</v>
      </c>
      <c r="K4">
        <f t="shared" si="3"/>
        <v>40500</v>
      </c>
      <c r="L4" s="20">
        <v>44442</v>
      </c>
      <c r="M4" s="22">
        <v>225500</v>
      </c>
      <c r="O4" s="1">
        <v>44443</v>
      </c>
      <c r="P4">
        <v>150500</v>
      </c>
    </row>
    <row r="5" spans="1:18" x14ac:dyDescent="0.25">
      <c r="A5" s="3">
        <v>4</v>
      </c>
      <c r="B5" s="4">
        <v>44440</v>
      </c>
      <c r="C5" s="5">
        <v>0.76347222222222222</v>
      </c>
      <c r="D5" s="4">
        <v>44440</v>
      </c>
      <c r="E5" s="5">
        <v>0.91402777777777777</v>
      </c>
      <c r="F5" s="3">
        <v>14</v>
      </c>
      <c r="G5" s="3">
        <v>11</v>
      </c>
      <c r="H5">
        <f t="shared" si="0"/>
        <v>25</v>
      </c>
      <c r="I5">
        <f t="shared" si="1"/>
        <v>37500</v>
      </c>
      <c r="J5">
        <f t="shared" si="2"/>
        <v>77000</v>
      </c>
      <c r="K5">
        <f t="shared" si="3"/>
        <v>39500</v>
      </c>
      <c r="L5" s="20">
        <v>44443</v>
      </c>
      <c r="M5" s="22">
        <v>150500</v>
      </c>
      <c r="O5" s="23">
        <v>44444</v>
      </c>
      <c r="P5" s="15">
        <v>230000</v>
      </c>
    </row>
    <row r="6" spans="1:18" x14ac:dyDescent="0.25">
      <c r="A6" s="3">
        <v>5</v>
      </c>
      <c r="B6" s="4">
        <v>44441</v>
      </c>
      <c r="C6" s="5">
        <v>0.17721064814814813</v>
      </c>
      <c r="D6" s="4">
        <v>44441</v>
      </c>
      <c r="E6" s="5">
        <v>0.27315972222222223</v>
      </c>
      <c r="F6" s="3">
        <v>21</v>
      </c>
      <c r="G6" s="3">
        <v>15</v>
      </c>
      <c r="H6">
        <f t="shared" si="0"/>
        <v>36</v>
      </c>
      <c r="I6">
        <f t="shared" si="1"/>
        <v>54000</v>
      </c>
      <c r="J6">
        <f t="shared" si="2"/>
        <v>105000</v>
      </c>
      <c r="K6">
        <f t="shared" si="3"/>
        <v>51000</v>
      </c>
      <c r="L6" s="20">
        <v>44444</v>
      </c>
      <c r="M6" s="22">
        <v>230000</v>
      </c>
      <c r="O6" s="1">
        <v>44445</v>
      </c>
      <c r="P6">
        <v>189500</v>
      </c>
    </row>
    <row r="7" spans="1:18" x14ac:dyDescent="0.25">
      <c r="A7" s="3">
        <v>6</v>
      </c>
      <c r="B7" s="4">
        <v>44441</v>
      </c>
      <c r="C7" s="5">
        <v>0.34736111111111106</v>
      </c>
      <c r="D7" s="4">
        <v>44441</v>
      </c>
      <c r="E7" s="5">
        <v>0.42460648148148145</v>
      </c>
      <c r="F7" s="3">
        <v>11</v>
      </c>
      <c r="G7" s="3">
        <v>24</v>
      </c>
      <c r="H7">
        <f t="shared" si="0"/>
        <v>35</v>
      </c>
      <c r="I7">
        <f t="shared" si="1"/>
        <v>52500</v>
      </c>
      <c r="J7">
        <f t="shared" si="2"/>
        <v>60500</v>
      </c>
      <c r="K7">
        <f t="shared" si="3"/>
        <v>8000</v>
      </c>
      <c r="L7" s="20">
        <v>44445</v>
      </c>
      <c r="M7" s="22">
        <v>189500</v>
      </c>
      <c r="O7" s="1">
        <v>44446</v>
      </c>
      <c r="P7">
        <v>186500</v>
      </c>
    </row>
    <row r="8" spans="1:18" x14ac:dyDescent="0.25">
      <c r="A8" s="3">
        <v>7</v>
      </c>
      <c r="B8" s="4">
        <v>44441</v>
      </c>
      <c r="C8" s="5">
        <v>0.48079861111111111</v>
      </c>
      <c r="D8" s="4">
        <v>44441</v>
      </c>
      <c r="E8" s="5">
        <v>0.57214120370370369</v>
      </c>
      <c r="F8" s="3">
        <v>19</v>
      </c>
      <c r="G8" s="3">
        <v>10</v>
      </c>
      <c r="H8">
        <f t="shared" si="0"/>
        <v>29</v>
      </c>
      <c r="I8">
        <f t="shared" si="1"/>
        <v>43500</v>
      </c>
      <c r="J8">
        <f t="shared" si="2"/>
        <v>104500</v>
      </c>
      <c r="K8">
        <f t="shared" si="3"/>
        <v>61000</v>
      </c>
      <c r="L8" s="20">
        <v>44446</v>
      </c>
      <c r="M8" s="22">
        <v>186500</v>
      </c>
      <c r="O8" s="1">
        <v>44447</v>
      </c>
      <c r="P8">
        <v>181500</v>
      </c>
    </row>
    <row r="9" spans="1:18" x14ac:dyDescent="0.25">
      <c r="A9" s="3">
        <v>8</v>
      </c>
      <c r="B9" s="4">
        <v>44441</v>
      </c>
      <c r="C9" s="5">
        <v>0.63290509259259264</v>
      </c>
      <c r="D9" s="4">
        <v>44441</v>
      </c>
      <c r="E9" s="5">
        <v>0.72944444444444445</v>
      </c>
      <c r="F9" s="3">
        <v>9</v>
      </c>
      <c r="G9" s="3">
        <v>11</v>
      </c>
      <c r="H9">
        <f t="shared" si="0"/>
        <v>20</v>
      </c>
      <c r="I9">
        <f t="shared" si="1"/>
        <v>30000</v>
      </c>
      <c r="J9">
        <f t="shared" si="2"/>
        <v>54000</v>
      </c>
      <c r="K9">
        <f t="shared" si="3"/>
        <v>24000</v>
      </c>
      <c r="L9" s="20">
        <v>44447</v>
      </c>
      <c r="M9" s="22">
        <v>181500</v>
      </c>
      <c r="O9" s="1">
        <v>44448</v>
      </c>
      <c r="P9">
        <v>155000</v>
      </c>
    </row>
    <row r="10" spans="1:18" x14ac:dyDescent="0.25">
      <c r="A10" s="3">
        <v>9</v>
      </c>
      <c r="B10" s="4">
        <v>44441</v>
      </c>
      <c r="C10" s="5">
        <v>0.80592592592592593</v>
      </c>
      <c r="D10" s="4">
        <v>44441</v>
      </c>
      <c r="E10" s="5">
        <v>0.89690972222222232</v>
      </c>
      <c r="F10" s="3">
        <v>12</v>
      </c>
      <c r="G10" s="3">
        <v>15</v>
      </c>
      <c r="H10">
        <f t="shared" si="0"/>
        <v>27</v>
      </c>
      <c r="I10">
        <f t="shared" si="1"/>
        <v>40500</v>
      </c>
      <c r="J10">
        <f t="shared" si="2"/>
        <v>66000</v>
      </c>
      <c r="K10">
        <f t="shared" si="3"/>
        <v>25500</v>
      </c>
      <c r="L10" s="20">
        <v>44448</v>
      </c>
      <c r="M10" s="22">
        <v>155000</v>
      </c>
      <c r="O10" s="1">
        <v>44449</v>
      </c>
      <c r="P10">
        <v>165000</v>
      </c>
    </row>
    <row r="11" spans="1:18" x14ac:dyDescent="0.25">
      <c r="A11" s="3">
        <v>10</v>
      </c>
      <c r="B11" s="4">
        <v>44442</v>
      </c>
      <c r="C11" s="5">
        <v>0.13548611111111111</v>
      </c>
      <c r="D11" s="4">
        <v>44442</v>
      </c>
      <c r="E11" s="5">
        <v>0.31579861111111113</v>
      </c>
      <c r="F11" s="3">
        <v>17</v>
      </c>
      <c r="G11" s="3">
        <v>22</v>
      </c>
      <c r="H11">
        <f t="shared" si="0"/>
        <v>39</v>
      </c>
      <c r="I11">
        <f t="shared" si="1"/>
        <v>58500</v>
      </c>
      <c r="J11">
        <f t="shared" si="2"/>
        <v>93500</v>
      </c>
      <c r="K11">
        <f t="shared" si="3"/>
        <v>35000</v>
      </c>
      <c r="L11" s="20">
        <v>44449</v>
      </c>
      <c r="M11" s="22">
        <v>165000</v>
      </c>
      <c r="O11" s="1">
        <v>44450</v>
      </c>
      <c r="P11">
        <v>163500</v>
      </c>
    </row>
    <row r="12" spans="1:18" x14ac:dyDescent="0.25">
      <c r="A12" s="3">
        <v>11</v>
      </c>
      <c r="B12" s="4">
        <v>44442</v>
      </c>
      <c r="C12" s="5">
        <v>0.37784722222222222</v>
      </c>
      <c r="D12" s="4">
        <v>44442</v>
      </c>
      <c r="E12" s="5">
        <v>0.46140046296296294</v>
      </c>
      <c r="F12" s="3">
        <v>14</v>
      </c>
      <c r="G12" s="3">
        <v>10</v>
      </c>
      <c r="H12">
        <f t="shared" si="0"/>
        <v>24</v>
      </c>
      <c r="I12">
        <f t="shared" si="1"/>
        <v>36000</v>
      </c>
      <c r="J12">
        <f t="shared" si="2"/>
        <v>77000</v>
      </c>
      <c r="K12">
        <f t="shared" si="3"/>
        <v>41000</v>
      </c>
      <c r="L12" s="20">
        <v>44450</v>
      </c>
      <c r="M12" s="22">
        <v>163500</v>
      </c>
      <c r="O12" s="1">
        <v>44451</v>
      </c>
      <c r="P12">
        <v>36000</v>
      </c>
    </row>
    <row r="13" spans="1:18" x14ac:dyDescent="0.25">
      <c r="A13" s="3">
        <v>12</v>
      </c>
      <c r="B13" s="4">
        <v>44442</v>
      </c>
      <c r="C13" s="5">
        <v>0.50086805555555558</v>
      </c>
      <c r="D13" s="4">
        <v>44442</v>
      </c>
      <c r="E13" s="5">
        <v>0.63633101851851859</v>
      </c>
      <c r="F13" s="3">
        <v>24</v>
      </c>
      <c r="G13" s="3">
        <v>19</v>
      </c>
      <c r="H13">
        <f t="shared" si="0"/>
        <v>43</v>
      </c>
      <c r="I13">
        <f t="shared" si="1"/>
        <v>64500</v>
      </c>
      <c r="J13">
        <f t="shared" si="2"/>
        <v>120000</v>
      </c>
      <c r="K13">
        <f t="shared" si="3"/>
        <v>55500</v>
      </c>
      <c r="L13" s="20">
        <v>44451</v>
      </c>
      <c r="M13" s="22">
        <v>36000</v>
      </c>
      <c r="O13" s="1">
        <v>44452</v>
      </c>
      <c r="P13">
        <v>169000</v>
      </c>
    </row>
    <row r="14" spans="1:18" x14ac:dyDescent="0.25">
      <c r="A14" s="3">
        <v>13</v>
      </c>
      <c r="B14" s="4">
        <v>44442</v>
      </c>
      <c r="C14" s="5">
        <v>0.7049305555555555</v>
      </c>
      <c r="D14" s="4">
        <v>44442</v>
      </c>
      <c r="E14" s="5">
        <v>0.76827546296296301</v>
      </c>
      <c r="F14" s="3">
        <v>16</v>
      </c>
      <c r="G14" s="3">
        <v>11</v>
      </c>
      <c r="H14">
        <f t="shared" si="0"/>
        <v>27</v>
      </c>
      <c r="I14">
        <f t="shared" si="1"/>
        <v>40500</v>
      </c>
      <c r="J14">
        <f t="shared" si="2"/>
        <v>88000</v>
      </c>
      <c r="K14">
        <f t="shared" si="3"/>
        <v>47500</v>
      </c>
      <c r="L14" s="20">
        <v>44452</v>
      </c>
      <c r="M14" s="22">
        <v>169000</v>
      </c>
      <c r="O14" s="1">
        <v>44453</v>
      </c>
      <c r="P14">
        <v>145000</v>
      </c>
    </row>
    <row r="15" spans="1:18" x14ac:dyDescent="0.25">
      <c r="A15" s="3">
        <v>14</v>
      </c>
      <c r="B15" s="4">
        <v>44442</v>
      </c>
      <c r="C15" s="5">
        <v>0.80994212962962964</v>
      </c>
      <c r="D15" s="4">
        <v>44442</v>
      </c>
      <c r="E15" s="5">
        <v>0.92829861111111101</v>
      </c>
      <c r="F15" s="3">
        <v>15</v>
      </c>
      <c r="G15" s="3">
        <v>9</v>
      </c>
      <c r="H15">
        <f t="shared" si="0"/>
        <v>24</v>
      </c>
      <c r="I15">
        <f t="shared" si="1"/>
        <v>36000</v>
      </c>
      <c r="J15">
        <f t="shared" si="2"/>
        <v>82500</v>
      </c>
      <c r="K15">
        <f t="shared" si="3"/>
        <v>46500</v>
      </c>
      <c r="L15" s="20">
        <v>44453</v>
      </c>
      <c r="M15" s="22">
        <v>145000</v>
      </c>
      <c r="O15" s="1">
        <v>44454</v>
      </c>
      <c r="P15">
        <v>91500</v>
      </c>
    </row>
    <row r="16" spans="1:18" x14ac:dyDescent="0.25">
      <c r="A16" s="3">
        <v>15</v>
      </c>
      <c r="B16" s="4">
        <v>44443</v>
      </c>
      <c r="C16" s="5">
        <v>0.17093749999999999</v>
      </c>
      <c r="D16" s="4">
        <v>44443</v>
      </c>
      <c r="E16" s="5">
        <v>0.25318287037037041</v>
      </c>
      <c r="F16" s="3">
        <v>7</v>
      </c>
      <c r="G16" s="3">
        <v>16</v>
      </c>
      <c r="H16">
        <f t="shared" si="0"/>
        <v>23</v>
      </c>
      <c r="I16">
        <f t="shared" si="1"/>
        <v>34500</v>
      </c>
      <c r="J16">
        <f t="shared" si="2"/>
        <v>42000</v>
      </c>
      <c r="K16">
        <f t="shared" si="3"/>
        <v>7500</v>
      </c>
      <c r="L16" s="20">
        <v>44454</v>
      </c>
      <c r="M16" s="22">
        <v>91500</v>
      </c>
      <c r="O16" s="1">
        <v>44455</v>
      </c>
      <c r="P16">
        <v>183000</v>
      </c>
    </row>
    <row r="17" spans="1:16" x14ac:dyDescent="0.25">
      <c r="A17" s="3">
        <v>16</v>
      </c>
      <c r="B17" s="4">
        <v>44443</v>
      </c>
      <c r="C17" s="5">
        <v>0.29620370370370369</v>
      </c>
      <c r="D17" s="4">
        <v>44443</v>
      </c>
      <c r="E17" s="5">
        <v>0.34704861111111113</v>
      </c>
      <c r="F17" s="3">
        <v>9</v>
      </c>
      <c r="G17" s="3">
        <v>11</v>
      </c>
      <c r="H17">
        <f t="shared" si="0"/>
        <v>20</v>
      </c>
      <c r="I17">
        <f t="shared" si="1"/>
        <v>30000</v>
      </c>
      <c r="J17">
        <f t="shared" si="2"/>
        <v>54000</v>
      </c>
      <c r="K17">
        <f t="shared" si="3"/>
        <v>24000</v>
      </c>
      <c r="L17" s="20">
        <v>44455</v>
      </c>
      <c r="M17" s="22">
        <v>183000</v>
      </c>
      <c r="O17" s="1">
        <v>44456</v>
      </c>
      <c r="P17">
        <v>128000</v>
      </c>
    </row>
    <row r="18" spans="1:16" x14ac:dyDescent="0.25">
      <c r="A18" s="3">
        <v>17</v>
      </c>
      <c r="B18" s="4">
        <v>44443</v>
      </c>
      <c r="C18" s="5">
        <v>0.3578587962962963</v>
      </c>
      <c r="D18" s="4">
        <v>44443</v>
      </c>
      <c r="E18" s="5">
        <v>0.42055555555555557</v>
      </c>
      <c r="F18" s="3">
        <v>13</v>
      </c>
      <c r="G18" s="3">
        <v>18</v>
      </c>
      <c r="H18">
        <f t="shared" si="0"/>
        <v>31</v>
      </c>
      <c r="I18">
        <f t="shared" si="1"/>
        <v>46500</v>
      </c>
      <c r="J18">
        <f t="shared" si="2"/>
        <v>71500</v>
      </c>
      <c r="K18">
        <f t="shared" si="3"/>
        <v>25000</v>
      </c>
      <c r="L18" s="20">
        <v>44456</v>
      </c>
      <c r="M18" s="22">
        <v>128000</v>
      </c>
      <c r="O18" s="1">
        <v>44457</v>
      </c>
      <c r="P18">
        <v>124500</v>
      </c>
    </row>
    <row r="19" spans="1:16" x14ac:dyDescent="0.25">
      <c r="A19" s="3">
        <v>18</v>
      </c>
      <c r="B19" s="4">
        <v>44443</v>
      </c>
      <c r="C19" s="5">
        <v>0.48564814814814811</v>
      </c>
      <c r="D19" s="4">
        <v>44443</v>
      </c>
      <c r="E19" s="5">
        <v>0.53831018518518514</v>
      </c>
      <c r="F19" s="3">
        <v>22</v>
      </c>
      <c r="G19" s="3">
        <v>5</v>
      </c>
      <c r="H19">
        <f t="shared" si="0"/>
        <v>27</v>
      </c>
      <c r="I19">
        <f t="shared" si="1"/>
        <v>40500</v>
      </c>
      <c r="J19">
        <f t="shared" si="2"/>
        <v>110000</v>
      </c>
      <c r="K19">
        <f t="shared" si="3"/>
        <v>69500</v>
      </c>
      <c r="L19" s="20">
        <v>44457</v>
      </c>
      <c r="M19" s="22">
        <v>124500</v>
      </c>
      <c r="O19" s="1">
        <v>44458</v>
      </c>
      <c r="P19">
        <v>163500</v>
      </c>
    </row>
    <row r="20" spans="1:16" x14ac:dyDescent="0.25">
      <c r="A20" s="3">
        <v>19</v>
      </c>
      <c r="B20" s="4">
        <v>44443</v>
      </c>
      <c r="C20" s="5">
        <v>0.70219907407407411</v>
      </c>
      <c r="D20" s="4">
        <v>44443</v>
      </c>
      <c r="E20" s="5">
        <v>0.7736574074074074</v>
      </c>
      <c r="F20" s="3">
        <v>8</v>
      </c>
      <c r="G20" s="3">
        <v>23</v>
      </c>
      <c r="H20">
        <f t="shared" si="0"/>
        <v>31</v>
      </c>
      <c r="I20">
        <f t="shared" si="1"/>
        <v>46500</v>
      </c>
      <c r="J20">
        <f t="shared" si="2"/>
        <v>48000</v>
      </c>
      <c r="K20">
        <f t="shared" si="3"/>
        <v>1500</v>
      </c>
      <c r="L20" s="20">
        <v>44458</v>
      </c>
      <c r="M20" s="22">
        <v>163500</v>
      </c>
      <c r="O20" s="1">
        <v>44459</v>
      </c>
      <c r="P20">
        <v>192500</v>
      </c>
    </row>
    <row r="21" spans="1:16" x14ac:dyDescent="0.25">
      <c r="A21" s="3">
        <v>20</v>
      </c>
      <c r="B21" s="4">
        <v>44443</v>
      </c>
      <c r="C21" s="5">
        <v>0.80978009259259265</v>
      </c>
      <c r="D21" s="4">
        <v>44443</v>
      </c>
      <c r="E21" s="5">
        <v>0.96615740740740741</v>
      </c>
      <c r="F21" s="3">
        <v>11</v>
      </c>
      <c r="G21" s="3">
        <v>14</v>
      </c>
      <c r="H21">
        <f t="shared" si="0"/>
        <v>25</v>
      </c>
      <c r="I21">
        <f t="shared" si="1"/>
        <v>37500</v>
      </c>
      <c r="J21">
        <f t="shared" si="2"/>
        <v>60500</v>
      </c>
      <c r="K21">
        <f t="shared" si="3"/>
        <v>23000</v>
      </c>
      <c r="L21" s="20">
        <v>44459</v>
      </c>
      <c r="M21" s="22">
        <v>192500</v>
      </c>
      <c r="O21" s="1">
        <v>44460</v>
      </c>
      <c r="P21">
        <v>101000</v>
      </c>
    </row>
    <row r="22" spans="1:16" x14ac:dyDescent="0.25">
      <c r="A22" s="3">
        <v>21</v>
      </c>
      <c r="B22" s="4">
        <v>44444</v>
      </c>
      <c r="C22" s="5">
        <v>0.3027083333333333</v>
      </c>
      <c r="D22" s="4">
        <v>44444</v>
      </c>
      <c r="E22" s="5">
        <v>0.3762152777777778</v>
      </c>
      <c r="F22" s="3">
        <v>17</v>
      </c>
      <c r="G22" s="3">
        <v>23</v>
      </c>
      <c r="H22">
        <f t="shared" si="0"/>
        <v>40</v>
      </c>
      <c r="I22">
        <f t="shared" si="1"/>
        <v>60000</v>
      </c>
      <c r="J22">
        <f t="shared" si="2"/>
        <v>93500</v>
      </c>
      <c r="K22">
        <f t="shared" si="3"/>
        <v>33500</v>
      </c>
      <c r="L22" s="20">
        <v>44460</v>
      </c>
      <c r="M22" s="22">
        <v>101000</v>
      </c>
      <c r="O22" s="1">
        <v>44461</v>
      </c>
      <c r="P22">
        <v>152000</v>
      </c>
    </row>
    <row r="23" spans="1:16" x14ac:dyDescent="0.25">
      <c r="A23" s="3">
        <v>22</v>
      </c>
      <c r="B23" s="4">
        <v>44444</v>
      </c>
      <c r="C23" s="5">
        <v>0.43002314814814818</v>
      </c>
      <c r="D23" s="4">
        <v>44444</v>
      </c>
      <c r="E23" s="5">
        <v>0.51140046296296293</v>
      </c>
      <c r="F23" s="3">
        <v>15</v>
      </c>
      <c r="G23" s="3">
        <v>11</v>
      </c>
      <c r="H23">
        <f t="shared" si="0"/>
        <v>26</v>
      </c>
      <c r="I23">
        <f t="shared" si="1"/>
        <v>39000</v>
      </c>
      <c r="J23">
        <f t="shared" si="2"/>
        <v>82500</v>
      </c>
      <c r="K23">
        <f t="shared" si="3"/>
        <v>43500</v>
      </c>
      <c r="L23" s="20">
        <v>44461</v>
      </c>
      <c r="M23" s="22">
        <v>152000</v>
      </c>
      <c r="O23" s="1">
        <v>44462</v>
      </c>
      <c r="P23">
        <v>166000</v>
      </c>
    </row>
    <row r="24" spans="1:16" x14ac:dyDescent="0.25">
      <c r="A24" s="3">
        <v>23</v>
      </c>
      <c r="B24" s="4">
        <v>44444</v>
      </c>
      <c r="C24" s="5">
        <v>0.55909722222222225</v>
      </c>
      <c r="D24" s="4">
        <v>44444</v>
      </c>
      <c r="E24" s="5">
        <v>0.64327546296296301</v>
      </c>
      <c r="F24" s="3">
        <v>19</v>
      </c>
      <c r="G24" s="3">
        <v>21</v>
      </c>
      <c r="H24">
        <f t="shared" si="0"/>
        <v>40</v>
      </c>
      <c r="I24">
        <f t="shared" si="1"/>
        <v>60000</v>
      </c>
      <c r="J24">
        <f t="shared" si="2"/>
        <v>104500</v>
      </c>
      <c r="K24">
        <f t="shared" si="3"/>
        <v>44500</v>
      </c>
      <c r="L24" s="20">
        <v>44462</v>
      </c>
      <c r="M24" s="22">
        <v>166000</v>
      </c>
      <c r="O24" s="1">
        <v>44463</v>
      </c>
      <c r="P24">
        <v>166000</v>
      </c>
    </row>
    <row r="25" spans="1:16" x14ac:dyDescent="0.25">
      <c r="A25" s="3">
        <v>24</v>
      </c>
      <c r="B25" s="4">
        <v>44444</v>
      </c>
      <c r="C25" s="5">
        <v>0.69188657407407417</v>
      </c>
      <c r="D25" s="4">
        <v>44444</v>
      </c>
      <c r="E25" s="5">
        <v>0.73365740740740737</v>
      </c>
      <c r="F25" s="3">
        <v>11</v>
      </c>
      <c r="G25" s="3">
        <v>9</v>
      </c>
      <c r="H25">
        <f t="shared" si="0"/>
        <v>20</v>
      </c>
      <c r="I25">
        <f t="shared" si="1"/>
        <v>30000</v>
      </c>
      <c r="J25">
        <f t="shared" si="2"/>
        <v>60500</v>
      </c>
      <c r="K25">
        <f t="shared" si="3"/>
        <v>30500</v>
      </c>
      <c r="L25" s="20">
        <v>44463</v>
      </c>
      <c r="M25" s="22">
        <v>166000</v>
      </c>
      <c r="O25" s="1">
        <v>44464</v>
      </c>
      <c r="P25">
        <v>102500</v>
      </c>
    </row>
    <row r="26" spans="1:16" x14ac:dyDescent="0.25">
      <c r="A26" s="3">
        <v>25</v>
      </c>
      <c r="B26" s="4">
        <v>44444</v>
      </c>
      <c r="C26" s="5">
        <v>0.77118055555555554</v>
      </c>
      <c r="D26" s="4">
        <v>44444</v>
      </c>
      <c r="E26" s="5">
        <v>0.82657407407407402</v>
      </c>
      <c r="F26" s="3">
        <v>15</v>
      </c>
      <c r="G26" s="3">
        <v>11</v>
      </c>
      <c r="H26">
        <f t="shared" si="0"/>
        <v>26</v>
      </c>
      <c r="I26">
        <f t="shared" si="1"/>
        <v>39000</v>
      </c>
      <c r="J26">
        <f t="shared" si="2"/>
        <v>82500</v>
      </c>
      <c r="K26">
        <f t="shared" si="3"/>
        <v>43500</v>
      </c>
      <c r="L26" s="20">
        <v>44464</v>
      </c>
      <c r="M26" s="22">
        <v>102500</v>
      </c>
      <c r="O26" s="1">
        <v>44465</v>
      </c>
      <c r="P26">
        <v>186000</v>
      </c>
    </row>
    <row r="27" spans="1:16" x14ac:dyDescent="0.25">
      <c r="A27" s="3">
        <v>26</v>
      </c>
      <c r="B27" s="4">
        <v>44444</v>
      </c>
      <c r="C27" s="5">
        <v>0.875</v>
      </c>
      <c r="D27" s="4">
        <v>44445</v>
      </c>
      <c r="E27" s="5">
        <v>1.3495370370370371E-2</v>
      </c>
      <c r="F27" s="3">
        <v>15</v>
      </c>
      <c r="G27" s="3">
        <v>17</v>
      </c>
      <c r="H27">
        <f t="shared" si="0"/>
        <v>32</v>
      </c>
      <c r="I27">
        <f t="shared" si="1"/>
        <v>48000</v>
      </c>
      <c r="J27">
        <f t="shared" si="2"/>
        <v>82500</v>
      </c>
      <c r="K27">
        <f t="shared" si="3"/>
        <v>34500</v>
      </c>
      <c r="L27" s="20">
        <v>44465</v>
      </c>
      <c r="M27" s="22">
        <v>186000</v>
      </c>
      <c r="O27" s="1">
        <v>44466</v>
      </c>
      <c r="P27">
        <v>76000</v>
      </c>
    </row>
    <row r="28" spans="1:16" x14ac:dyDescent="0.25">
      <c r="A28" s="3">
        <v>27</v>
      </c>
      <c r="B28" s="4">
        <v>44445</v>
      </c>
      <c r="C28" s="5">
        <v>0.2171990740740741</v>
      </c>
      <c r="D28" s="4">
        <v>44445</v>
      </c>
      <c r="E28" s="5">
        <v>0.2976388888888889</v>
      </c>
      <c r="F28" s="3">
        <v>9</v>
      </c>
      <c r="G28" s="3">
        <v>6</v>
      </c>
      <c r="H28">
        <f t="shared" si="0"/>
        <v>15</v>
      </c>
      <c r="I28">
        <f t="shared" si="1"/>
        <v>22500</v>
      </c>
      <c r="J28">
        <f t="shared" si="2"/>
        <v>54000</v>
      </c>
      <c r="K28">
        <f t="shared" si="3"/>
        <v>31500</v>
      </c>
      <c r="L28" s="20">
        <v>44466</v>
      </c>
      <c r="M28" s="22">
        <v>76000</v>
      </c>
      <c r="O28" s="1">
        <v>44467</v>
      </c>
      <c r="P28">
        <v>121000</v>
      </c>
    </row>
    <row r="29" spans="1:16" x14ac:dyDescent="0.25">
      <c r="A29" s="3">
        <v>28</v>
      </c>
      <c r="B29" s="4">
        <v>44445</v>
      </c>
      <c r="C29" s="5">
        <v>0.38305555555555554</v>
      </c>
      <c r="D29" s="4">
        <v>44445</v>
      </c>
      <c r="E29" s="5">
        <v>0.52521990740740743</v>
      </c>
      <c r="F29" s="3">
        <v>14</v>
      </c>
      <c r="G29" s="3">
        <v>22</v>
      </c>
      <c r="H29">
        <f t="shared" si="0"/>
        <v>36</v>
      </c>
      <c r="I29">
        <f t="shared" si="1"/>
        <v>54000</v>
      </c>
      <c r="J29">
        <f t="shared" si="2"/>
        <v>77000</v>
      </c>
      <c r="K29">
        <f t="shared" si="3"/>
        <v>23000</v>
      </c>
      <c r="L29" s="20">
        <v>44467</v>
      </c>
      <c r="M29" s="22">
        <v>121000</v>
      </c>
      <c r="O29" s="1">
        <v>44468</v>
      </c>
      <c r="P29">
        <v>198500</v>
      </c>
    </row>
    <row r="30" spans="1:16" x14ac:dyDescent="0.25">
      <c r="A30" s="3">
        <v>29</v>
      </c>
      <c r="B30" s="4">
        <v>44445</v>
      </c>
      <c r="C30" s="5">
        <v>0.55920138888888882</v>
      </c>
      <c r="D30" s="4">
        <v>44445</v>
      </c>
      <c r="E30" s="5">
        <v>0.62586805555555558</v>
      </c>
      <c r="F30" s="3">
        <v>14</v>
      </c>
      <c r="G30" s="3">
        <v>3</v>
      </c>
      <c r="H30">
        <f t="shared" si="0"/>
        <v>17</v>
      </c>
      <c r="I30">
        <f t="shared" si="1"/>
        <v>25500</v>
      </c>
      <c r="J30">
        <f t="shared" si="2"/>
        <v>77000</v>
      </c>
      <c r="K30">
        <f t="shared" si="3"/>
        <v>51500</v>
      </c>
      <c r="L30" s="20">
        <v>44468</v>
      </c>
      <c r="M30" s="22">
        <v>198500</v>
      </c>
      <c r="O30" s="1">
        <v>44469</v>
      </c>
      <c r="P30">
        <v>62500</v>
      </c>
    </row>
    <row r="31" spans="1:16" x14ac:dyDescent="0.25">
      <c r="A31" s="3">
        <v>30</v>
      </c>
      <c r="B31" s="4">
        <v>44445</v>
      </c>
      <c r="C31" s="5">
        <v>0.7160185185185185</v>
      </c>
      <c r="D31" s="4">
        <v>44445</v>
      </c>
      <c r="E31" s="5">
        <v>0.7631944444444444</v>
      </c>
      <c r="F31" s="3">
        <v>18</v>
      </c>
      <c r="G31" s="3">
        <v>14</v>
      </c>
      <c r="H31">
        <f t="shared" si="0"/>
        <v>32</v>
      </c>
      <c r="I31">
        <f t="shared" si="1"/>
        <v>48000</v>
      </c>
      <c r="J31">
        <f t="shared" si="2"/>
        <v>99000</v>
      </c>
      <c r="K31">
        <f t="shared" si="3"/>
        <v>51000</v>
      </c>
      <c r="L31" s="20">
        <v>44469</v>
      </c>
      <c r="M31" s="22">
        <v>62500</v>
      </c>
    </row>
    <row r="32" spans="1:16" x14ac:dyDescent="0.25">
      <c r="A32" s="3">
        <v>31</v>
      </c>
      <c r="B32" s="4">
        <v>44445</v>
      </c>
      <c r="C32" s="5">
        <v>0.82097222222222221</v>
      </c>
      <c r="D32" s="4">
        <v>44445</v>
      </c>
      <c r="E32" s="5">
        <v>0.89042824074074067</v>
      </c>
      <c r="F32" s="3">
        <v>16</v>
      </c>
      <c r="G32" s="3">
        <v>21</v>
      </c>
      <c r="H32">
        <f t="shared" si="0"/>
        <v>37</v>
      </c>
      <c r="I32">
        <f t="shared" si="1"/>
        <v>55500</v>
      </c>
      <c r="J32">
        <f t="shared" si="2"/>
        <v>88000</v>
      </c>
      <c r="K32">
        <f t="shared" si="3"/>
        <v>32500</v>
      </c>
      <c r="L32" s="20" t="s">
        <v>14</v>
      </c>
      <c r="M32" s="22">
        <v>4529000</v>
      </c>
    </row>
    <row r="33" spans="1:13" x14ac:dyDescent="0.25">
      <c r="A33" s="3">
        <v>32</v>
      </c>
      <c r="B33" s="4">
        <v>44446</v>
      </c>
      <c r="C33" s="5">
        <v>0.32383101851851853</v>
      </c>
      <c r="D33" s="4">
        <v>44446</v>
      </c>
      <c r="E33" s="5">
        <v>0.40016203703703707</v>
      </c>
      <c r="F33" s="3">
        <v>15</v>
      </c>
      <c r="G33" s="3">
        <v>14</v>
      </c>
      <c r="H33">
        <f t="shared" si="0"/>
        <v>29</v>
      </c>
      <c r="I33">
        <f t="shared" si="1"/>
        <v>43500</v>
      </c>
      <c r="J33">
        <f t="shared" si="2"/>
        <v>82500</v>
      </c>
      <c r="K33">
        <f t="shared" si="3"/>
        <v>39000</v>
      </c>
    </row>
    <row r="34" spans="1:13" x14ac:dyDescent="0.25">
      <c r="A34" s="3">
        <v>33</v>
      </c>
      <c r="B34" s="4">
        <v>44446</v>
      </c>
      <c r="C34" s="5">
        <v>0.46467592592592594</v>
      </c>
      <c r="D34" s="4">
        <v>44446</v>
      </c>
      <c r="E34" s="5">
        <v>0.52171296296296299</v>
      </c>
      <c r="F34" s="3">
        <v>12</v>
      </c>
      <c r="G34" s="3">
        <v>23</v>
      </c>
      <c r="H34">
        <f t="shared" si="0"/>
        <v>35</v>
      </c>
      <c r="I34">
        <f t="shared" si="1"/>
        <v>52500</v>
      </c>
      <c r="J34">
        <f t="shared" si="2"/>
        <v>66000</v>
      </c>
      <c r="K34">
        <f t="shared" si="3"/>
        <v>13500</v>
      </c>
      <c r="M34" s="21">
        <f>4529000/30</f>
        <v>150966.66666666666</v>
      </c>
    </row>
    <row r="35" spans="1:13" x14ac:dyDescent="0.25">
      <c r="A35" s="3">
        <v>34</v>
      </c>
      <c r="B35" s="4">
        <v>44446</v>
      </c>
      <c r="C35" s="5">
        <v>0.57347222222222227</v>
      </c>
      <c r="D35" s="4">
        <v>44446</v>
      </c>
      <c r="E35" s="5">
        <v>0.64879629629629632</v>
      </c>
      <c r="F35" s="3">
        <v>17</v>
      </c>
      <c r="G35" s="3">
        <v>6</v>
      </c>
      <c r="H35">
        <f t="shared" si="0"/>
        <v>23</v>
      </c>
      <c r="I35">
        <f t="shared" si="1"/>
        <v>34500</v>
      </c>
      <c r="J35">
        <f t="shared" si="2"/>
        <v>93500</v>
      </c>
      <c r="K35">
        <f t="shared" si="3"/>
        <v>59000</v>
      </c>
      <c r="M35">
        <v>150966.66666666666</v>
      </c>
    </row>
    <row r="36" spans="1:13" x14ac:dyDescent="0.25">
      <c r="A36" s="3">
        <v>35</v>
      </c>
      <c r="B36" s="4">
        <v>44446</v>
      </c>
      <c r="C36" s="5">
        <v>0.70577546296296301</v>
      </c>
      <c r="D36" s="4">
        <v>44446</v>
      </c>
      <c r="E36" s="5">
        <v>0.7917939814814815</v>
      </c>
      <c r="F36" s="3">
        <v>19</v>
      </c>
      <c r="G36" s="3">
        <v>16</v>
      </c>
      <c r="H36">
        <f t="shared" si="0"/>
        <v>35</v>
      </c>
      <c r="I36">
        <f t="shared" si="1"/>
        <v>52500</v>
      </c>
      <c r="J36">
        <f t="shared" si="2"/>
        <v>104500</v>
      </c>
      <c r="K36">
        <f t="shared" si="3"/>
        <v>52000</v>
      </c>
    </row>
    <row r="37" spans="1:13" x14ac:dyDescent="0.25">
      <c r="A37" s="3">
        <v>36</v>
      </c>
      <c r="B37" s="4">
        <v>44446</v>
      </c>
      <c r="C37" s="5">
        <v>0.84167824074074071</v>
      </c>
      <c r="D37" s="4">
        <v>44446</v>
      </c>
      <c r="E37" s="5">
        <v>0.9406944444444445</v>
      </c>
      <c r="F37" s="3">
        <v>11</v>
      </c>
      <c r="G37" s="3">
        <v>14</v>
      </c>
      <c r="H37">
        <f t="shared" si="0"/>
        <v>25</v>
      </c>
      <c r="I37">
        <f t="shared" si="1"/>
        <v>37500</v>
      </c>
      <c r="J37">
        <f t="shared" si="2"/>
        <v>60500</v>
      </c>
      <c r="K37">
        <f t="shared" si="3"/>
        <v>23000</v>
      </c>
    </row>
    <row r="38" spans="1:13" x14ac:dyDescent="0.25">
      <c r="A38" s="3">
        <v>37</v>
      </c>
      <c r="B38" s="4">
        <v>44447</v>
      </c>
      <c r="C38" s="5">
        <v>0.13560185185185183</v>
      </c>
      <c r="D38" s="4">
        <v>44447</v>
      </c>
      <c r="E38" s="5">
        <v>0.26116898148148149</v>
      </c>
      <c r="F38" s="3">
        <v>13</v>
      </c>
      <c r="G38" s="3">
        <v>22</v>
      </c>
      <c r="H38">
        <f t="shared" si="0"/>
        <v>35</v>
      </c>
      <c r="I38">
        <f t="shared" si="1"/>
        <v>52500</v>
      </c>
      <c r="J38">
        <f t="shared" si="2"/>
        <v>71500</v>
      </c>
      <c r="K38">
        <f t="shared" si="3"/>
        <v>19000</v>
      </c>
    </row>
    <row r="39" spans="1:13" x14ac:dyDescent="0.25">
      <c r="A39" s="3">
        <v>38</v>
      </c>
      <c r="B39" s="4">
        <v>44447</v>
      </c>
      <c r="C39" s="5">
        <v>0.32587962962962963</v>
      </c>
      <c r="D39" s="4">
        <v>44447</v>
      </c>
      <c r="E39" s="5">
        <v>0.39796296296296302</v>
      </c>
      <c r="F39" s="3">
        <v>11</v>
      </c>
      <c r="G39" s="3">
        <v>4</v>
      </c>
      <c r="H39">
        <f t="shared" si="0"/>
        <v>15</v>
      </c>
      <c r="I39">
        <f t="shared" si="1"/>
        <v>22500</v>
      </c>
      <c r="J39">
        <f t="shared" si="2"/>
        <v>60500</v>
      </c>
      <c r="K39">
        <f t="shared" si="3"/>
        <v>38000</v>
      </c>
    </row>
    <row r="40" spans="1:13" x14ac:dyDescent="0.25">
      <c r="A40" s="3">
        <v>39</v>
      </c>
      <c r="B40" s="4">
        <v>44447</v>
      </c>
      <c r="C40" s="5">
        <v>0.41761574074074076</v>
      </c>
      <c r="D40" s="4">
        <v>44447</v>
      </c>
      <c r="E40" s="5">
        <v>0.52447916666666672</v>
      </c>
      <c r="F40" s="3">
        <v>14</v>
      </c>
      <c r="G40" s="3">
        <v>21</v>
      </c>
      <c r="H40">
        <f t="shared" si="0"/>
        <v>35</v>
      </c>
      <c r="I40">
        <f t="shared" si="1"/>
        <v>52500</v>
      </c>
      <c r="J40">
        <f t="shared" si="2"/>
        <v>77000</v>
      </c>
      <c r="K40">
        <f t="shared" si="3"/>
        <v>24500</v>
      </c>
      <c r="M40" t="s">
        <v>28</v>
      </c>
    </row>
    <row r="41" spans="1:13" x14ac:dyDescent="0.25">
      <c r="A41" s="3">
        <v>40</v>
      </c>
      <c r="B41" s="4">
        <v>44447</v>
      </c>
      <c r="C41" s="5">
        <v>0.59138888888888885</v>
      </c>
      <c r="D41" s="4">
        <v>44447</v>
      </c>
      <c r="E41" s="5">
        <v>0.68494212962962964</v>
      </c>
      <c r="F41" s="3">
        <v>16</v>
      </c>
      <c r="G41" s="3">
        <v>9</v>
      </c>
      <c r="H41">
        <f t="shared" si="0"/>
        <v>25</v>
      </c>
      <c r="I41">
        <f t="shared" si="1"/>
        <v>37500</v>
      </c>
      <c r="J41">
        <f t="shared" si="2"/>
        <v>88000</v>
      </c>
      <c r="K41">
        <f t="shared" si="3"/>
        <v>50500</v>
      </c>
      <c r="M41">
        <f>COUNTIF(K2:K158,"&lt;0")</f>
        <v>12</v>
      </c>
    </row>
    <row r="42" spans="1:13" x14ac:dyDescent="0.25">
      <c r="A42" s="3">
        <v>41</v>
      </c>
      <c r="B42" s="4">
        <v>44447</v>
      </c>
      <c r="C42" s="5">
        <v>0.7338541666666667</v>
      </c>
      <c r="D42" s="4">
        <v>44447</v>
      </c>
      <c r="E42" s="5">
        <v>0.77248842592592604</v>
      </c>
      <c r="F42" s="3">
        <v>12</v>
      </c>
      <c r="G42" s="3">
        <v>24</v>
      </c>
      <c r="H42">
        <f t="shared" si="0"/>
        <v>36</v>
      </c>
      <c r="I42">
        <f t="shared" si="1"/>
        <v>54000</v>
      </c>
      <c r="J42">
        <f t="shared" si="2"/>
        <v>66000</v>
      </c>
      <c r="K42">
        <f t="shared" si="3"/>
        <v>12000</v>
      </c>
    </row>
    <row r="43" spans="1:13" x14ac:dyDescent="0.25">
      <c r="A43" s="3">
        <v>42</v>
      </c>
      <c r="B43" s="4">
        <v>44447</v>
      </c>
      <c r="C43" s="5">
        <v>0.83333333333333337</v>
      </c>
      <c r="D43" s="4">
        <v>44447</v>
      </c>
      <c r="E43" s="5">
        <v>0.89694444444444443</v>
      </c>
      <c r="F43" s="3">
        <v>9</v>
      </c>
      <c r="G43" s="3">
        <v>2</v>
      </c>
      <c r="H43">
        <f t="shared" si="0"/>
        <v>11</v>
      </c>
      <c r="I43">
        <f t="shared" si="1"/>
        <v>16500</v>
      </c>
      <c r="J43">
        <f t="shared" si="2"/>
        <v>54000</v>
      </c>
      <c r="K43">
        <f t="shared" si="3"/>
        <v>37500</v>
      </c>
    </row>
    <row r="44" spans="1:13" x14ac:dyDescent="0.25">
      <c r="A44" s="3">
        <v>43</v>
      </c>
      <c r="B44" s="4">
        <v>44448</v>
      </c>
      <c r="C44" s="5">
        <v>0.25793981481481482</v>
      </c>
      <c r="D44" s="4">
        <v>44448</v>
      </c>
      <c r="E44" s="5">
        <v>0.32356481481481481</v>
      </c>
      <c r="F44" s="3">
        <v>9</v>
      </c>
      <c r="G44" s="3">
        <v>4</v>
      </c>
      <c r="H44">
        <f t="shared" si="0"/>
        <v>13</v>
      </c>
      <c r="I44">
        <f t="shared" si="1"/>
        <v>19500</v>
      </c>
      <c r="J44">
        <f t="shared" si="2"/>
        <v>54000</v>
      </c>
      <c r="K44">
        <f t="shared" si="3"/>
        <v>34500</v>
      </c>
    </row>
    <row r="45" spans="1:13" x14ac:dyDescent="0.25">
      <c r="A45" s="3">
        <v>44</v>
      </c>
      <c r="B45" s="4">
        <v>44448</v>
      </c>
      <c r="C45" s="5">
        <v>0.41349537037037037</v>
      </c>
      <c r="D45" s="4">
        <v>44448</v>
      </c>
      <c r="E45" s="5">
        <v>0.45501157407407411</v>
      </c>
      <c r="F45" s="3">
        <v>9</v>
      </c>
      <c r="G45" s="3">
        <v>14</v>
      </c>
      <c r="H45">
        <f t="shared" si="0"/>
        <v>23</v>
      </c>
      <c r="I45">
        <f t="shared" si="1"/>
        <v>34500</v>
      </c>
      <c r="J45">
        <f t="shared" si="2"/>
        <v>54000</v>
      </c>
      <c r="K45">
        <f t="shared" si="3"/>
        <v>19500</v>
      </c>
    </row>
    <row r="46" spans="1:13" x14ac:dyDescent="0.25">
      <c r="A46" s="3">
        <v>45</v>
      </c>
      <c r="B46" s="4">
        <v>44448</v>
      </c>
      <c r="C46" s="5">
        <v>0.50607638888888895</v>
      </c>
      <c r="D46" s="4">
        <v>44448</v>
      </c>
      <c r="E46" s="5">
        <v>0.59107638888888892</v>
      </c>
      <c r="F46" s="3">
        <v>12</v>
      </c>
      <c r="G46" s="3">
        <v>10</v>
      </c>
      <c r="H46">
        <f t="shared" si="0"/>
        <v>22</v>
      </c>
      <c r="I46">
        <f t="shared" si="1"/>
        <v>33000</v>
      </c>
      <c r="J46">
        <f t="shared" si="2"/>
        <v>66000</v>
      </c>
      <c r="K46">
        <f t="shared" si="3"/>
        <v>33000</v>
      </c>
    </row>
    <row r="47" spans="1:13" x14ac:dyDescent="0.25">
      <c r="A47" s="3">
        <v>46</v>
      </c>
      <c r="B47" s="4">
        <v>44448</v>
      </c>
      <c r="C47" s="5">
        <v>0.68482638888888892</v>
      </c>
      <c r="D47" s="4">
        <v>44448</v>
      </c>
      <c r="E47" s="5">
        <v>0.77111111111111119</v>
      </c>
      <c r="F47" s="3">
        <v>16</v>
      </c>
      <c r="G47" s="3">
        <v>11</v>
      </c>
      <c r="H47">
        <f t="shared" si="0"/>
        <v>27</v>
      </c>
      <c r="I47">
        <f t="shared" si="1"/>
        <v>40500</v>
      </c>
      <c r="J47">
        <f t="shared" si="2"/>
        <v>88000</v>
      </c>
      <c r="K47">
        <f t="shared" si="3"/>
        <v>47500</v>
      </c>
    </row>
    <row r="48" spans="1:13" x14ac:dyDescent="0.25">
      <c r="A48" s="3">
        <v>47</v>
      </c>
      <c r="B48" s="4">
        <v>44448</v>
      </c>
      <c r="C48" s="5">
        <v>0.85435185185185192</v>
      </c>
      <c r="D48" s="4">
        <v>44448</v>
      </c>
      <c r="E48" s="5">
        <v>0.89</v>
      </c>
      <c r="F48" s="3">
        <v>13</v>
      </c>
      <c r="G48" s="3">
        <v>21</v>
      </c>
      <c r="H48">
        <f t="shared" si="0"/>
        <v>34</v>
      </c>
      <c r="I48">
        <f t="shared" si="1"/>
        <v>51000</v>
      </c>
      <c r="J48">
        <f t="shared" si="2"/>
        <v>71500</v>
      </c>
      <c r="K48">
        <f t="shared" si="3"/>
        <v>20500</v>
      </c>
    </row>
    <row r="49" spans="1:11" x14ac:dyDescent="0.25">
      <c r="A49" s="3">
        <v>48</v>
      </c>
      <c r="B49" s="4">
        <v>44449</v>
      </c>
      <c r="C49" s="5">
        <v>0.21634259259259259</v>
      </c>
      <c r="D49" s="4">
        <v>44449</v>
      </c>
      <c r="E49" s="5">
        <v>0.30988425925925928</v>
      </c>
      <c r="F49" s="3">
        <v>7</v>
      </c>
      <c r="G49" s="3">
        <v>15</v>
      </c>
      <c r="H49">
        <f t="shared" si="0"/>
        <v>22</v>
      </c>
      <c r="I49">
        <f t="shared" si="1"/>
        <v>33000</v>
      </c>
      <c r="J49">
        <f t="shared" si="2"/>
        <v>42000</v>
      </c>
      <c r="K49">
        <f t="shared" si="3"/>
        <v>9000</v>
      </c>
    </row>
    <row r="50" spans="1:11" x14ac:dyDescent="0.25">
      <c r="A50" s="3">
        <v>49</v>
      </c>
      <c r="B50" s="4">
        <v>44449</v>
      </c>
      <c r="C50" s="5">
        <v>0.38201388888888888</v>
      </c>
      <c r="D50" s="4">
        <v>44449</v>
      </c>
      <c r="E50" s="5">
        <v>0.44449074074074074</v>
      </c>
      <c r="F50" s="3">
        <v>7</v>
      </c>
      <c r="G50" s="3">
        <v>0</v>
      </c>
      <c r="H50">
        <f t="shared" si="0"/>
        <v>7</v>
      </c>
      <c r="I50">
        <f t="shared" si="1"/>
        <v>10500</v>
      </c>
      <c r="J50">
        <f t="shared" si="2"/>
        <v>42000</v>
      </c>
      <c r="K50">
        <f t="shared" si="3"/>
        <v>31500</v>
      </c>
    </row>
    <row r="51" spans="1:11" x14ac:dyDescent="0.25">
      <c r="A51" s="3">
        <v>50</v>
      </c>
      <c r="B51" s="4">
        <v>44449</v>
      </c>
      <c r="C51" s="5">
        <v>0.49995370370370368</v>
      </c>
      <c r="D51" s="4">
        <v>44449</v>
      </c>
      <c r="E51" s="5">
        <v>0.59361111111111109</v>
      </c>
      <c r="F51" s="3">
        <v>7</v>
      </c>
      <c r="G51" s="3">
        <v>1</v>
      </c>
      <c r="H51">
        <f t="shared" si="0"/>
        <v>8</v>
      </c>
      <c r="I51">
        <f t="shared" si="1"/>
        <v>12000</v>
      </c>
      <c r="J51">
        <f t="shared" si="2"/>
        <v>42000</v>
      </c>
      <c r="K51">
        <f t="shared" si="3"/>
        <v>30000</v>
      </c>
    </row>
    <row r="52" spans="1:11" x14ac:dyDescent="0.25">
      <c r="A52" s="3">
        <v>51</v>
      </c>
      <c r="B52" s="4">
        <v>44449</v>
      </c>
      <c r="C52" s="5">
        <v>0.64993055555555557</v>
      </c>
      <c r="D52" s="4">
        <v>44449</v>
      </c>
      <c r="E52" s="5">
        <v>0.70430555555555552</v>
      </c>
      <c r="F52" s="3">
        <v>13</v>
      </c>
      <c r="G52" s="3">
        <v>20</v>
      </c>
      <c r="H52">
        <f t="shared" si="0"/>
        <v>33</v>
      </c>
      <c r="I52">
        <f t="shared" si="1"/>
        <v>49500</v>
      </c>
      <c r="J52">
        <f t="shared" si="2"/>
        <v>71500</v>
      </c>
      <c r="K52">
        <f t="shared" si="3"/>
        <v>22000</v>
      </c>
    </row>
    <row r="53" spans="1:11" x14ac:dyDescent="0.25">
      <c r="A53" s="3">
        <v>52</v>
      </c>
      <c r="B53" s="4">
        <v>44449</v>
      </c>
      <c r="C53" s="5">
        <v>0.79276620370370365</v>
      </c>
      <c r="D53" s="4">
        <v>44449</v>
      </c>
      <c r="E53" s="5">
        <v>0.82553240740740741</v>
      </c>
      <c r="F53" s="3">
        <v>12</v>
      </c>
      <c r="G53" s="3">
        <v>4</v>
      </c>
      <c r="H53">
        <f t="shared" si="0"/>
        <v>16</v>
      </c>
      <c r="I53">
        <f t="shared" si="1"/>
        <v>24000</v>
      </c>
      <c r="J53">
        <f t="shared" si="2"/>
        <v>66000</v>
      </c>
      <c r="K53">
        <f t="shared" si="3"/>
        <v>42000</v>
      </c>
    </row>
    <row r="54" spans="1:11" x14ac:dyDescent="0.25">
      <c r="A54" s="3">
        <v>53</v>
      </c>
      <c r="B54" s="4">
        <v>44449</v>
      </c>
      <c r="C54" s="5">
        <v>0.87574074074074071</v>
      </c>
      <c r="D54" s="4">
        <v>44450</v>
      </c>
      <c r="E54" s="5">
        <v>3.770833333333333E-2</v>
      </c>
      <c r="F54" s="3">
        <v>11</v>
      </c>
      <c r="G54" s="3">
        <v>9</v>
      </c>
      <c r="H54">
        <f t="shared" si="0"/>
        <v>20</v>
      </c>
      <c r="I54">
        <f t="shared" si="1"/>
        <v>30000</v>
      </c>
      <c r="J54">
        <f t="shared" si="2"/>
        <v>60500</v>
      </c>
      <c r="K54">
        <f t="shared" si="3"/>
        <v>30500</v>
      </c>
    </row>
    <row r="55" spans="1:11" x14ac:dyDescent="0.25">
      <c r="A55" s="3">
        <v>54</v>
      </c>
      <c r="B55" s="4">
        <v>44450</v>
      </c>
      <c r="C55" s="5">
        <v>0.26106481481481481</v>
      </c>
      <c r="D55" s="4">
        <v>44450</v>
      </c>
      <c r="E55" s="5">
        <v>0.38315972222222222</v>
      </c>
      <c r="F55" s="3">
        <v>12</v>
      </c>
      <c r="G55" s="3">
        <v>21</v>
      </c>
      <c r="H55">
        <f t="shared" si="0"/>
        <v>33</v>
      </c>
      <c r="I55">
        <f t="shared" si="1"/>
        <v>49500</v>
      </c>
      <c r="J55">
        <f t="shared" si="2"/>
        <v>66000</v>
      </c>
      <c r="K55">
        <f t="shared" si="3"/>
        <v>16500</v>
      </c>
    </row>
    <row r="56" spans="1:11" x14ac:dyDescent="0.25">
      <c r="A56" s="3">
        <v>55</v>
      </c>
      <c r="B56" s="4">
        <v>44450</v>
      </c>
      <c r="C56" s="5">
        <v>0.46128472222222222</v>
      </c>
      <c r="D56" s="4">
        <v>44450</v>
      </c>
      <c r="E56" s="5">
        <v>0.50633101851851847</v>
      </c>
      <c r="F56" s="3">
        <v>14</v>
      </c>
      <c r="G56" s="3">
        <v>2</v>
      </c>
      <c r="H56">
        <f t="shared" si="0"/>
        <v>16</v>
      </c>
      <c r="I56">
        <f t="shared" si="1"/>
        <v>24000</v>
      </c>
      <c r="J56">
        <f t="shared" si="2"/>
        <v>77000</v>
      </c>
      <c r="K56">
        <f t="shared" si="3"/>
        <v>53000</v>
      </c>
    </row>
    <row r="57" spans="1:11" x14ac:dyDescent="0.25">
      <c r="A57" s="3">
        <v>56</v>
      </c>
      <c r="B57" s="4">
        <v>44450</v>
      </c>
      <c r="C57" s="5">
        <v>0.56730324074074068</v>
      </c>
      <c r="D57" s="4">
        <v>44450</v>
      </c>
      <c r="E57" s="5">
        <v>0.60193287037037035</v>
      </c>
      <c r="F57" s="3">
        <v>17</v>
      </c>
      <c r="G57" s="3">
        <v>9</v>
      </c>
      <c r="H57">
        <f t="shared" si="0"/>
        <v>26</v>
      </c>
      <c r="I57">
        <f t="shared" si="1"/>
        <v>39000</v>
      </c>
      <c r="J57">
        <f t="shared" si="2"/>
        <v>93500</v>
      </c>
      <c r="K57">
        <f t="shared" si="3"/>
        <v>54500</v>
      </c>
    </row>
    <row r="58" spans="1:11" x14ac:dyDescent="0.25">
      <c r="A58" s="3">
        <v>57</v>
      </c>
      <c r="B58" s="4">
        <v>44450</v>
      </c>
      <c r="C58" s="5">
        <v>0.66475694444444444</v>
      </c>
      <c r="D58" s="4">
        <v>44450</v>
      </c>
      <c r="E58" s="5">
        <v>0.71930555555555553</v>
      </c>
      <c r="F58" s="3">
        <v>3</v>
      </c>
      <c r="G58" s="3">
        <v>9</v>
      </c>
      <c r="H58">
        <f t="shared" si="0"/>
        <v>12</v>
      </c>
      <c r="I58">
        <f t="shared" si="1"/>
        <v>18000</v>
      </c>
      <c r="J58">
        <f t="shared" si="2"/>
        <v>18000</v>
      </c>
      <c r="K58">
        <f t="shared" si="3"/>
        <v>0</v>
      </c>
    </row>
    <row r="59" spans="1:11" x14ac:dyDescent="0.25">
      <c r="A59" s="3">
        <v>58</v>
      </c>
      <c r="B59" s="4">
        <v>44450</v>
      </c>
      <c r="C59" s="5">
        <v>0.79238425925925926</v>
      </c>
      <c r="D59" s="4">
        <v>44450</v>
      </c>
      <c r="E59" s="5">
        <v>0.88265046296296301</v>
      </c>
      <c r="F59" s="3">
        <v>11</v>
      </c>
      <c r="G59" s="3">
        <v>3</v>
      </c>
      <c r="H59">
        <f t="shared" si="0"/>
        <v>14</v>
      </c>
      <c r="I59">
        <f t="shared" si="1"/>
        <v>21000</v>
      </c>
      <c r="J59">
        <f t="shared" si="2"/>
        <v>60500</v>
      </c>
      <c r="K59">
        <f t="shared" si="3"/>
        <v>39500</v>
      </c>
    </row>
    <row r="60" spans="1:11" x14ac:dyDescent="0.25">
      <c r="A60" s="3">
        <v>59</v>
      </c>
      <c r="B60" s="4">
        <v>44451</v>
      </c>
      <c r="C60" s="5">
        <v>0.16666666666666666</v>
      </c>
      <c r="D60" s="4">
        <v>44451</v>
      </c>
      <c r="E60" s="5">
        <v>0.23270833333333332</v>
      </c>
      <c r="F60" s="3">
        <v>8</v>
      </c>
      <c r="G60" s="3">
        <v>4</v>
      </c>
      <c r="H60">
        <f t="shared" si="0"/>
        <v>12</v>
      </c>
      <c r="I60">
        <f t="shared" si="1"/>
        <v>18000</v>
      </c>
      <c r="J60">
        <f t="shared" si="2"/>
        <v>48000</v>
      </c>
      <c r="K60">
        <f t="shared" si="3"/>
        <v>30000</v>
      </c>
    </row>
    <row r="61" spans="1:11" x14ac:dyDescent="0.25">
      <c r="A61" s="3">
        <v>60</v>
      </c>
      <c r="B61" s="4">
        <v>44451</v>
      </c>
      <c r="C61" s="5">
        <v>0.34324074074074074</v>
      </c>
      <c r="D61" s="4">
        <v>44451</v>
      </c>
      <c r="E61" s="5">
        <v>0.42799768518518522</v>
      </c>
      <c r="F61" s="3">
        <v>1</v>
      </c>
      <c r="G61" s="3">
        <v>6</v>
      </c>
      <c r="H61">
        <f t="shared" si="0"/>
        <v>7</v>
      </c>
      <c r="I61">
        <f t="shared" si="1"/>
        <v>10500</v>
      </c>
      <c r="J61">
        <f t="shared" si="2"/>
        <v>6000</v>
      </c>
      <c r="K61">
        <f t="shared" si="3"/>
        <v>-4500</v>
      </c>
    </row>
    <row r="62" spans="1:11" x14ac:dyDescent="0.25">
      <c r="A62" s="3">
        <v>61</v>
      </c>
      <c r="B62" s="4">
        <v>44451</v>
      </c>
      <c r="C62" s="5">
        <v>0.52084490740740741</v>
      </c>
      <c r="D62" s="4">
        <v>44451</v>
      </c>
      <c r="E62" s="5">
        <v>0.59403935185185186</v>
      </c>
      <c r="F62" s="3">
        <v>4</v>
      </c>
      <c r="G62" s="3">
        <v>21</v>
      </c>
      <c r="H62">
        <f t="shared" si="0"/>
        <v>25</v>
      </c>
      <c r="I62">
        <f t="shared" si="1"/>
        <v>37500</v>
      </c>
      <c r="J62">
        <f t="shared" si="2"/>
        <v>24000</v>
      </c>
      <c r="K62">
        <f t="shared" si="3"/>
        <v>-13500</v>
      </c>
    </row>
    <row r="63" spans="1:11" x14ac:dyDescent="0.25">
      <c r="A63" s="3">
        <v>62</v>
      </c>
      <c r="B63" s="4">
        <v>44451</v>
      </c>
      <c r="C63" s="5">
        <v>0.73968750000000005</v>
      </c>
      <c r="D63" s="4">
        <v>44451</v>
      </c>
      <c r="E63" s="5">
        <v>0.79862268518518509</v>
      </c>
      <c r="F63" s="3">
        <v>9</v>
      </c>
      <c r="G63" s="3">
        <v>11</v>
      </c>
      <c r="H63">
        <f t="shared" si="0"/>
        <v>20</v>
      </c>
      <c r="I63">
        <f t="shared" si="1"/>
        <v>30000</v>
      </c>
      <c r="J63">
        <f t="shared" si="2"/>
        <v>54000</v>
      </c>
      <c r="K63">
        <f t="shared" si="3"/>
        <v>24000</v>
      </c>
    </row>
    <row r="64" spans="1:11" x14ac:dyDescent="0.25">
      <c r="A64" s="3">
        <v>63</v>
      </c>
      <c r="B64" s="4">
        <v>44452</v>
      </c>
      <c r="C64" s="5">
        <v>0.21440972222222221</v>
      </c>
      <c r="D64" s="4">
        <v>44452</v>
      </c>
      <c r="E64" s="5">
        <v>0.38071759259259258</v>
      </c>
      <c r="F64" s="3">
        <v>12</v>
      </c>
      <c r="G64" s="3">
        <v>7</v>
      </c>
      <c r="H64">
        <f t="shared" si="0"/>
        <v>19</v>
      </c>
      <c r="I64">
        <f t="shared" si="1"/>
        <v>28500</v>
      </c>
      <c r="J64">
        <f t="shared" si="2"/>
        <v>66000</v>
      </c>
      <c r="K64">
        <f t="shared" si="3"/>
        <v>37500</v>
      </c>
    </row>
    <row r="65" spans="1:11" x14ac:dyDescent="0.25">
      <c r="A65" s="3">
        <v>64</v>
      </c>
      <c r="B65" s="4">
        <v>44452</v>
      </c>
      <c r="C65" s="5">
        <v>0.46302083333333338</v>
      </c>
      <c r="D65" s="4">
        <v>44452</v>
      </c>
      <c r="E65" s="5">
        <v>0.53340277777777778</v>
      </c>
      <c r="F65" s="3">
        <v>11</v>
      </c>
      <c r="G65" s="3">
        <v>13</v>
      </c>
      <c r="H65">
        <f t="shared" si="0"/>
        <v>24</v>
      </c>
      <c r="I65">
        <f t="shared" si="1"/>
        <v>36000</v>
      </c>
      <c r="J65">
        <f t="shared" si="2"/>
        <v>60500</v>
      </c>
      <c r="K65">
        <f t="shared" si="3"/>
        <v>24500</v>
      </c>
    </row>
    <row r="66" spans="1:11" x14ac:dyDescent="0.25">
      <c r="A66" s="3">
        <v>65</v>
      </c>
      <c r="B66" s="4">
        <v>44452</v>
      </c>
      <c r="C66" s="5">
        <v>0.55218749999999994</v>
      </c>
      <c r="D66" s="4">
        <v>44452</v>
      </c>
      <c r="E66" s="5">
        <v>0.62197916666666664</v>
      </c>
      <c r="F66" s="3">
        <v>16</v>
      </c>
      <c r="G66" s="3">
        <v>21</v>
      </c>
      <c r="H66">
        <f t="shared" si="0"/>
        <v>37</v>
      </c>
      <c r="I66">
        <f t="shared" si="1"/>
        <v>55500</v>
      </c>
      <c r="J66">
        <f t="shared" si="2"/>
        <v>88000</v>
      </c>
      <c r="K66">
        <f t="shared" si="3"/>
        <v>32500</v>
      </c>
    </row>
    <row r="67" spans="1:11" x14ac:dyDescent="0.25">
      <c r="A67" s="3">
        <v>66</v>
      </c>
      <c r="B67" s="4">
        <v>44452</v>
      </c>
      <c r="C67" s="5">
        <v>0.6699652777777777</v>
      </c>
      <c r="D67" s="4">
        <v>44452</v>
      </c>
      <c r="E67" s="5">
        <v>0.75</v>
      </c>
      <c r="F67" s="3">
        <v>19</v>
      </c>
      <c r="G67" s="3">
        <v>10</v>
      </c>
      <c r="H67">
        <f t="shared" ref="H67:H130" si="4">F67+G67</f>
        <v>29</v>
      </c>
      <c r="I67">
        <f t="shared" ref="I67:I130" si="5">H67*1500</f>
        <v>43500</v>
      </c>
      <c r="J67">
        <f t="shared" ref="J67:J130" si="6">IF(F67&lt;10,F67*6000,IF(AND(F67&gt;=10,F67&lt;20),F67*5500,IF(AND(F67&gt;=20,F67&lt;30),F67*5000,IF(F67&gt;=30,F67*4000,0))))</f>
        <v>104500</v>
      </c>
      <c r="K67">
        <f t="shared" ref="K67:K130" si="7">J67-I67</f>
        <v>61000</v>
      </c>
    </row>
    <row r="68" spans="1:11" x14ac:dyDescent="0.25">
      <c r="A68" s="3">
        <v>67</v>
      </c>
      <c r="B68" s="4">
        <v>44452</v>
      </c>
      <c r="C68" s="5">
        <v>0.83971064814814822</v>
      </c>
      <c r="D68" s="4">
        <v>44452</v>
      </c>
      <c r="E68" s="5">
        <v>0.9196643518518518</v>
      </c>
      <c r="F68" s="3">
        <v>3</v>
      </c>
      <c r="G68" s="3">
        <v>0</v>
      </c>
      <c r="H68">
        <f t="shared" si="4"/>
        <v>3</v>
      </c>
      <c r="I68">
        <f t="shared" si="5"/>
        <v>4500</v>
      </c>
      <c r="J68">
        <f t="shared" si="6"/>
        <v>18000</v>
      </c>
      <c r="K68">
        <f t="shared" si="7"/>
        <v>13500</v>
      </c>
    </row>
    <row r="69" spans="1:11" x14ac:dyDescent="0.25">
      <c r="A69" s="3">
        <v>68</v>
      </c>
      <c r="B69" s="4">
        <v>44453</v>
      </c>
      <c r="C69" s="5">
        <v>0.17733796296296298</v>
      </c>
      <c r="D69" s="4">
        <v>44453</v>
      </c>
      <c r="E69" s="5">
        <v>0.26</v>
      </c>
      <c r="F69" s="3">
        <v>12</v>
      </c>
      <c r="G69" s="3">
        <v>21</v>
      </c>
      <c r="H69">
        <f t="shared" si="4"/>
        <v>33</v>
      </c>
      <c r="I69">
        <f t="shared" si="5"/>
        <v>49500</v>
      </c>
      <c r="J69">
        <f t="shared" si="6"/>
        <v>66000</v>
      </c>
      <c r="K69">
        <f t="shared" si="7"/>
        <v>16500</v>
      </c>
    </row>
    <row r="70" spans="1:11" x14ac:dyDescent="0.25">
      <c r="A70" s="3">
        <v>69</v>
      </c>
      <c r="B70" s="4">
        <v>44453</v>
      </c>
      <c r="C70" s="5">
        <v>0.34437500000000004</v>
      </c>
      <c r="D70" s="4">
        <v>44453</v>
      </c>
      <c r="E70" s="5">
        <v>0.42008101851851848</v>
      </c>
      <c r="F70" s="3">
        <v>17</v>
      </c>
      <c r="G70" s="3">
        <v>20</v>
      </c>
      <c r="H70">
        <f t="shared" si="4"/>
        <v>37</v>
      </c>
      <c r="I70">
        <f t="shared" si="5"/>
        <v>55500</v>
      </c>
      <c r="J70">
        <f t="shared" si="6"/>
        <v>93500</v>
      </c>
      <c r="K70">
        <f t="shared" si="7"/>
        <v>38000</v>
      </c>
    </row>
    <row r="71" spans="1:11" x14ac:dyDescent="0.25">
      <c r="A71" s="3">
        <v>70</v>
      </c>
      <c r="B71" s="4">
        <v>44453</v>
      </c>
      <c r="C71" s="5">
        <v>0.5</v>
      </c>
      <c r="D71" s="4">
        <v>44453</v>
      </c>
      <c r="E71" s="5">
        <v>0.58119212962962963</v>
      </c>
      <c r="F71" s="3">
        <v>11</v>
      </c>
      <c r="G71" s="3">
        <v>22</v>
      </c>
      <c r="H71">
        <f t="shared" si="4"/>
        <v>33</v>
      </c>
      <c r="I71">
        <f t="shared" si="5"/>
        <v>49500</v>
      </c>
      <c r="J71">
        <f t="shared" si="6"/>
        <v>60500</v>
      </c>
      <c r="K71">
        <f t="shared" si="7"/>
        <v>11000</v>
      </c>
    </row>
    <row r="72" spans="1:11" x14ac:dyDescent="0.25">
      <c r="A72" s="3">
        <v>71</v>
      </c>
      <c r="B72" s="4">
        <v>44453</v>
      </c>
      <c r="C72" s="5">
        <v>0.64340277777777777</v>
      </c>
      <c r="D72" s="4">
        <v>44453</v>
      </c>
      <c r="E72" s="5">
        <v>0.7085069444444444</v>
      </c>
      <c r="F72" s="3">
        <v>7</v>
      </c>
      <c r="G72" s="3">
        <v>2</v>
      </c>
      <c r="H72">
        <f t="shared" si="4"/>
        <v>9</v>
      </c>
      <c r="I72">
        <f t="shared" si="5"/>
        <v>13500</v>
      </c>
      <c r="J72">
        <f t="shared" si="6"/>
        <v>42000</v>
      </c>
      <c r="K72">
        <f t="shared" si="7"/>
        <v>28500</v>
      </c>
    </row>
    <row r="73" spans="1:11" x14ac:dyDescent="0.25">
      <c r="A73" s="3">
        <v>72</v>
      </c>
      <c r="B73" s="4">
        <v>44453</v>
      </c>
      <c r="C73" s="5">
        <v>0.77552083333333333</v>
      </c>
      <c r="D73" s="4">
        <v>44453</v>
      </c>
      <c r="E73" s="5">
        <v>0.80270833333333336</v>
      </c>
      <c r="F73" s="3">
        <v>8</v>
      </c>
      <c r="G73" s="3">
        <v>7</v>
      </c>
      <c r="H73">
        <f t="shared" si="4"/>
        <v>15</v>
      </c>
      <c r="I73">
        <f t="shared" si="5"/>
        <v>22500</v>
      </c>
      <c r="J73">
        <f t="shared" si="6"/>
        <v>48000</v>
      </c>
      <c r="K73">
        <f t="shared" si="7"/>
        <v>25500</v>
      </c>
    </row>
    <row r="74" spans="1:11" x14ac:dyDescent="0.25">
      <c r="A74" s="3">
        <v>73</v>
      </c>
      <c r="B74" s="4">
        <v>44453</v>
      </c>
      <c r="C74" s="5">
        <v>0.87285879629629637</v>
      </c>
      <c r="D74" s="4">
        <v>44453</v>
      </c>
      <c r="E74" s="5">
        <v>0.91951388888888885</v>
      </c>
      <c r="F74" s="3">
        <v>6</v>
      </c>
      <c r="G74" s="3">
        <v>1</v>
      </c>
      <c r="H74">
        <f t="shared" si="4"/>
        <v>7</v>
      </c>
      <c r="I74">
        <f t="shared" si="5"/>
        <v>10500</v>
      </c>
      <c r="J74">
        <f t="shared" si="6"/>
        <v>36000</v>
      </c>
      <c r="K74">
        <f t="shared" si="7"/>
        <v>25500</v>
      </c>
    </row>
    <row r="75" spans="1:11" x14ac:dyDescent="0.25">
      <c r="A75" s="3">
        <v>74</v>
      </c>
      <c r="B75" s="4">
        <v>44454</v>
      </c>
      <c r="C75" s="5">
        <v>4.2361111111111106E-2</v>
      </c>
      <c r="D75" s="4">
        <v>44454</v>
      </c>
      <c r="E75" s="5">
        <v>0.17298611111111109</v>
      </c>
      <c r="F75" s="3">
        <v>0</v>
      </c>
      <c r="G75" s="3">
        <v>6</v>
      </c>
      <c r="H75">
        <f t="shared" si="4"/>
        <v>6</v>
      </c>
      <c r="I75">
        <f t="shared" si="5"/>
        <v>9000</v>
      </c>
      <c r="J75">
        <f t="shared" si="6"/>
        <v>0</v>
      </c>
      <c r="K75">
        <f t="shared" si="7"/>
        <v>-9000</v>
      </c>
    </row>
    <row r="76" spans="1:11" x14ac:dyDescent="0.25">
      <c r="A76" s="3">
        <v>75</v>
      </c>
      <c r="B76" s="4">
        <v>44454</v>
      </c>
      <c r="C76" s="5">
        <v>0.28885416666666669</v>
      </c>
      <c r="D76" s="4">
        <v>44454</v>
      </c>
      <c r="E76" s="5">
        <v>0.34437500000000004</v>
      </c>
      <c r="F76" s="3">
        <v>0</v>
      </c>
      <c r="G76" s="3">
        <v>5</v>
      </c>
      <c r="H76">
        <f t="shared" si="4"/>
        <v>5</v>
      </c>
      <c r="I76">
        <f t="shared" si="5"/>
        <v>7500</v>
      </c>
      <c r="J76">
        <f t="shared" si="6"/>
        <v>0</v>
      </c>
      <c r="K76">
        <f t="shared" si="7"/>
        <v>-7500</v>
      </c>
    </row>
    <row r="77" spans="1:11" x14ac:dyDescent="0.25">
      <c r="A77" s="3">
        <v>76</v>
      </c>
      <c r="B77" s="4">
        <v>44454</v>
      </c>
      <c r="C77" s="5">
        <v>0.42424768518518513</v>
      </c>
      <c r="D77" s="4">
        <v>44454</v>
      </c>
      <c r="E77" s="5">
        <v>0.53179398148148149</v>
      </c>
      <c r="F77" s="3">
        <v>10</v>
      </c>
      <c r="G77" s="3">
        <v>1</v>
      </c>
      <c r="H77">
        <f t="shared" si="4"/>
        <v>11</v>
      </c>
      <c r="I77">
        <f t="shared" si="5"/>
        <v>16500</v>
      </c>
      <c r="J77">
        <f t="shared" si="6"/>
        <v>55000</v>
      </c>
      <c r="K77">
        <f t="shared" si="7"/>
        <v>38500</v>
      </c>
    </row>
    <row r="78" spans="1:11" x14ac:dyDescent="0.25">
      <c r="A78" s="3">
        <v>77</v>
      </c>
      <c r="B78" s="4">
        <v>44454</v>
      </c>
      <c r="C78" s="5">
        <v>0.5991319444444444</v>
      </c>
      <c r="D78" s="4">
        <v>44454</v>
      </c>
      <c r="E78" s="5">
        <v>0.63361111111111112</v>
      </c>
      <c r="F78" s="3">
        <v>14</v>
      </c>
      <c r="G78" s="3">
        <v>21</v>
      </c>
      <c r="H78">
        <f t="shared" si="4"/>
        <v>35</v>
      </c>
      <c r="I78">
        <f t="shared" si="5"/>
        <v>52500</v>
      </c>
      <c r="J78">
        <f t="shared" si="6"/>
        <v>77000</v>
      </c>
      <c r="K78">
        <f t="shared" si="7"/>
        <v>24500</v>
      </c>
    </row>
    <row r="79" spans="1:11" x14ac:dyDescent="0.25">
      <c r="A79" s="3">
        <v>78</v>
      </c>
      <c r="B79" s="4">
        <v>44454</v>
      </c>
      <c r="C79" s="5">
        <v>0.7228472222222222</v>
      </c>
      <c r="D79" s="4">
        <v>44454</v>
      </c>
      <c r="E79" s="5">
        <v>0.77552083333333333</v>
      </c>
      <c r="F79" s="3">
        <v>4</v>
      </c>
      <c r="G79" s="3">
        <v>1</v>
      </c>
      <c r="H79">
        <f t="shared" si="4"/>
        <v>5</v>
      </c>
      <c r="I79">
        <f t="shared" si="5"/>
        <v>7500</v>
      </c>
      <c r="J79">
        <f t="shared" si="6"/>
        <v>24000</v>
      </c>
      <c r="K79">
        <f t="shared" si="7"/>
        <v>16500</v>
      </c>
    </row>
    <row r="80" spans="1:11" x14ac:dyDescent="0.25">
      <c r="A80" s="3">
        <v>79</v>
      </c>
      <c r="B80" s="4">
        <v>44454</v>
      </c>
      <c r="C80" s="5">
        <v>0.86644675925925929</v>
      </c>
      <c r="D80" s="4">
        <v>44454</v>
      </c>
      <c r="E80" s="5">
        <v>0.90680555555555553</v>
      </c>
      <c r="F80" s="3">
        <v>7</v>
      </c>
      <c r="G80" s="3">
        <v>2</v>
      </c>
      <c r="H80">
        <f t="shared" si="4"/>
        <v>9</v>
      </c>
      <c r="I80">
        <f t="shared" si="5"/>
        <v>13500</v>
      </c>
      <c r="J80">
        <f t="shared" si="6"/>
        <v>42000</v>
      </c>
      <c r="K80">
        <f t="shared" si="7"/>
        <v>28500</v>
      </c>
    </row>
    <row r="81" spans="1:11" x14ac:dyDescent="0.25">
      <c r="A81" s="3">
        <v>80</v>
      </c>
      <c r="B81" s="4">
        <v>44455</v>
      </c>
      <c r="C81" s="5">
        <v>0.13571759259259261</v>
      </c>
      <c r="D81" s="4">
        <v>44455</v>
      </c>
      <c r="E81" s="5">
        <v>0.25288194444444445</v>
      </c>
      <c r="F81" s="3">
        <v>13</v>
      </c>
      <c r="G81" s="3">
        <v>5</v>
      </c>
      <c r="H81">
        <f t="shared" si="4"/>
        <v>18</v>
      </c>
      <c r="I81">
        <f t="shared" si="5"/>
        <v>27000</v>
      </c>
      <c r="J81">
        <f t="shared" si="6"/>
        <v>71500</v>
      </c>
      <c r="K81">
        <f t="shared" si="7"/>
        <v>44500</v>
      </c>
    </row>
    <row r="82" spans="1:11" x14ac:dyDescent="0.25">
      <c r="A82" s="3">
        <v>81</v>
      </c>
      <c r="B82" s="4">
        <v>44455</v>
      </c>
      <c r="C82" s="5">
        <v>0.29960648148148145</v>
      </c>
      <c r="D82" s="4">
        <v>44455</v>
      </c>
      <c r="E82" s="5">
        <v>0.37712962962962965</v>
      </c>
      <c r="F82" s="3">
        <v>13</v>
      </c>
      <c r="G82" s="3">
        <v>11</v>
      </c>
      <c r="H82">
        <f t="shared" si="4"/>
        <v>24</v>
      </c>
      <c r="I82">
        <f t="shared" si="5"/>
        <v>36000</v>
      </c>
      <c r="J82">
        <f t="shared" si="6"/>
        <v>71500</v>
      </c>
      <c r="K82">
        <f t="shared" si="7"/>
        <v>35500</v>
      </c>
    </row>
    <row r="83" spans="1:11" x14ac:dyDescent="0.25">
      <c r="A83" s="3">
        <v>82</v>
      </c>
      <c r="B83" s="4">
        <v>44455</v>
      </c>
      <c r="C83" s="5">
        <v>0.46118055555555554</v>
      </c>
      <c r="D83" s="4">
        <v>44455</v>
      </c>
      <c r="E83" s="5">
        <v>0.5005208333333333</v>
      </c>
      <c r="F83" s="3">
        <v>14</v>
      </c>
      <c r="G83" s="3">
        <v>9</v>
      </c>
      <c r="H83">
        <f t="shared" si="4"/>
        <v>23</v>
      </c>
      <c r="I83">
        <f t="shared" si="5"/>
        <v>34500</v>
      </c>
      <c r="J83">
        <f t="shared" si="6"/>
        <v>77000</v>
      </c>
      <c r="K83">
        <f t="shared" si="7"/>
        <v>42500</v>
      </c>
    </row>
    <row r="84" spans="1:11" x14ac:dyDescent="0.25">
      <c r="A84" s="3">
        <v>83</v>
      </c>
      <c r="B84" s="4">
        <v>44455</v>
      </c>
      <c r="C84" s="5">
        <v>0.57986111111111105</v>
      </c>
      <c r="D84" s="4">
        <v>44455</v>
      </c>
      <c r="E84" s="5">
        <v>0.61469907407407409</v>
      </c>
      <c r="F84" s="3">
        <v>14</v>
      </c>
      <c r="G84" s="3">
        <v>9</v>
      </c>
      <c r="H84">
        <f t="shared" si="4"/>
        <v>23</v>
      </c>
      <c r="I84">
        <f t="shared" si="5"/>
        <v>34500</v>
      </c>
      <c r="J84">
        <f t="shared" si="6"/>
        <v>77000</v>
      </c>
      <c r="K84">
        <f t="shared" si="7"/>
        <v>42500</v>
      </c>
    </row>
    <row r="85" spans="1:11" x14ac:dyDescent="0.25">
      <c r="A85" s="3">
        <v>84</v>
      </c>
      <c r="B85" s="4">
        <v>44455</v>
      </c>
      <c r="C85" s="5">
        <v>0.67444444444444451</v>
      </c>
      <c r="D85" s="4">
        <v>44455</v>
      </c>
      <c r="E85" s="5">
        <v>0.72362268518518524</v>
      </c>
      <c r="F85" s="3">
        <v>12</v>
      </c>
      <c r="G85" s="3">
        <v>7</v>
      </c>
      <c r="H85">
        <f t="shared" si="4"/>
        <v>19</v>
      </c>
      <c r="I85">
        <f t="shared" si="5"/>
        <v>28500</v>
      </c>
      <c r="J85">
        <f t="shared" si="6"/>
        <v>66000</v>
      </c>
      <c r="K85">
        <f t="shared" si="7"/>
        <v>37500</v>
      </c>
    </row>
    <row r="86" spans="1:11" x14ac:dyDescent="0.25">
      <c r="A86" s="3">
        <v>85</v>
      </c>
      <c r="B86" s="4">
        <v>44455</v>
      </c>
      <c r="C86" s="5">
        <v>0.7926157407407407</v>
      </c>
      <c r="D86" s="4">
        <v>44455</v>
      </c>
      <c r="E86" s="5">
        <v>0.86523148148148143</v>
      </c>
      <c r="F86" s="3">
        <v>2</v>
      </c>
      <c r="G86" s="3">
        <v>19</v>
      </c>
      <c r="H86">
        <f t="shared" si="4"/>
        <v>21</v>
      </c>
      <c r="I86">
        <f t="shared" si="5"/>
        <v>31500</v>
      </c>
      <c r="J86">
        <f t="shared" si="6"/>
        <v>12000</v>
      </c>
      <c r="K86">
        <f t="shared" si="7"/>
        <v>-19500</v>
      </c>
    </row>
    <row r="87" spans="1:11" x14ac:dyDescent="0.25">
      <c r="A87" s="3">
        <v>86</v>
      </c>
      <c r="B87" s="4">
        <v>44456</v>
      </c>
      <c r="C87" s="5">
        <v>0.28914351851851855</v>
      </c>
      <c r="D87" s="4">
        <v>44456</v>
      </c>
      <c r="E87" s="5">
        <v>0.33407407407407402</v>
      </c>
      <c r="F87" s="3">
        <v>4</v>
      </c>
      <c r="G87" s="3">
        <v>11</v>
      </c>
      <c r="H87">
        <f t="shared" si="4"/>
        <v>15</v>
      </c>
      <c r="I87">
        <f t="shared" si="5"/>
        <v>22500</v>
      </c>
      <c r="J87">
        <f t="shared" si="6"/>
        <v>24000</v>
      </c>
      <c r="K87">
        <f t="shared" si="7"/>
        <v>1500</v>
      </c>
    </row>
    <row r="88" spans="1:11" x14ac:dyDescent="0.25">
      <c r="A88" s="3">
        <v>87</v>
      </c>
      <c r="B88" s="4">
        <v>44456</v>
      </c>
      <c r="C88" s="5">
        <v>0.45840277777777777</v>
      </c>
      <c r="D88" s="4">
        <v>44456</v>
      </c>
      <c r="E88" s="5">
        <v>0.47927083333333331</v>
      </c>
      <c r="F88" s="3">
        <v>21</v>
      </c>
      <c r="G88" s="3">
        <v>15</v>
      </c>
      <c r="H88">
        <f t="shared" si="4"/>
        <v>36</v>
      </c>
      <c r="I88">
        <f t="shared" si="5"/>
        <v>54000</v>
      </c>
      <c r="J88">
        <f t="shared" si="6"/>
        <v>105000</v>
      </c>
      <c r="K88">
        <f t="shared" si="7"/>
        <v>51000</v>
      </c>
    </row>
    <row r="89" spans="1:11" x14ac:dyDescent="0.25">
      <c r="A89" s="3">
        <v>88</v>
      </c>
      <c r="B89" s="4">
        <v>44456</v>
      </c>
      <c r="C89" s="5">
        <v>0.55218749999999994</v>
      </c>
      <c r="D89" s="4">
        <v>44456</v>
      </c>
      <c r="E89" s="5">
        <v>0.62156250000000002</v>
      </c>
      <c r="F89" s="3">
        <v>7</v>
      </c>
      <c r="G89" s="3">
        <v>13</v>
      </c>
      <c r="H89">
        <f t="shared" si="4"/>
        <v>20</v>
      </c>
      <c r="I89">
        <f t="shared" si="5"/>
        <v>30000</v>
      </c>
      <c r="J89">
        <f t="shared" si="6"/>
        <v>42000</v>
      </c>
      <c r="K89">
        <f t="shared" si="7"/>
        <v>12000</v>
      </c>
    </row>
    <row r="90" spans="1:11" x14ac:dyDescent="0.25">
      <c r="A90" s="3">
        <v>89</v>
      </c>
      <c r="B90" s="4">
        <v>44456</v>
      </c>
      <c r="C90" s="5">
        <v>0.64994212962962961</v>
      </c>
      <c r="D90" s="4">
        <v>44456</v>
      </c>
      <c r="E90" s="5">
        <v>0.71797453703703706</v>
      </c>
      <c r="F90" s="3">
        <v>14</v>
      </c>
      <c r="G90" s="3">
        <v>16</v>
      </c>
      <c r="H90">
        <f t="shared" si="4"/>
        <v>30</v>
      </c>
      <c r="I90">
        <f t="shared" si="5"/>
        <v>45000</v>
      </c>
      <c r="J90">
        <f t="shared" si="6"/>
        <v>77000</v>
      </c>
      <c r="K90">
        <f t="shared" si="7"/>
        <v>32000</v>
      </c>
    </row>
    <row r="91" spans="1:11" x14ac:dyDescent="0.25">
      <c r="A91" s="3">
        <v>90</v>
      </c>
      <c r="B91" s="4">
        <v>44456</v>
      </c>
      <c r="C91" s="5">
        <v>0.80049768518518516</v>
      </c>
      <c r="D91" s="4">
        <v>44456</v>
      </c>
      <c r="E91" s="5">
        <v>0.86509259259259252</v>
      </c>
      <c r="F91" s="3">
        <v>7</v>
      </c>
      <c r="G91" s="3">
        <v>0</v>
      </c>
      <c r="H91">
        <f t="shared" si="4"/>
        <v>7</v>
      </c>
      <c r="I91">
        <f t="shared" si="5"/>
        <v>10500</v>
      </c>
      <c r="J91">
        <f t="shared" si="6"/>
        <v>42000</v>
      </c>
      <c r="K91">
        <f t="shared" si="7"/>
        <v>31500</v>
      </c>
    </row>
    <row r="92" spans="1:11" x14ac:dyDescent="0.25">
      <c r="A92" s="3">
        <v>91</v>
      </c>
      <c r="B92" s="4">
        <v>44457</v>
      </c>
      <c r="C92" s="5">
        <v>0.21187500000000001</v>
      </c>
      <c r="D92" s="4">
        <v>44457</v>
      </c>
      <c r="E92" s="5">
        <v>0.26673611111111112</v>
      </c>
      <c r="F92" s="3">
        <v>17</v>
      </c>
      <c r="G92" s="3">
        <v>15</v>
      </c>
      <c r="H92">
        <f t="shared" si="4"/>
        <v>32</v>
      </c>
      <c r="I92">
        <f t="shared" si="5"/>
        <v>48000</v>
      </c>
      <c r="J92">
        <f t="shared" si="6"/>
        <v>93500</v>
      </c>
      <c r="K92">
        <f t="shared" si="7"/>
        <v>45500</v>
      </c>
    </row>
    <row r="93" spans="1:11" x14ac:dyDescent="0.25">
      <c r="A93" s="3">
        <v>92</v>
      </c>
      <c r="B93" s="4">
        <v>44457</v>
      </c>
      <c r="C93" s="5">
        <v>0.38490740740740742</v>
      </c>
      <c r="D93" s="4">
        <v>44457</v>
      </c>
      <c r="E93" s="5">
        <v>0.41679398148148145</v>
      </c>
      <c r="F93" s="3">
        <v>5</v>
      </c>
      <c r="G93" s="3">
        <v>8</v>
      </c>
      <c r="H93">
        <f t="shared" si="4"/>
        <v>13</v>
      </c>
      <c r="I93">
        <f t="shared" si="5"/>
        <v>19500</v>
      </c>
      <c r="J93">
        <f t="shared" si="6"/>
        <v>30000</v>
      </c>
      <c r="K93">
        <f t="shared" si="7"/>
        <v>10500</v>
      </c>
    </row>
    <row r="94" spans="1:11" x14ac:dyDescent="0.25">
      <c r="A94" s="3">
        <v>93</v>
      </c>
      <c r="B94" s="4">
        <v>44457</v>
      </c>
      <c r="C94" s="5">
        <v>0.47458333333333336</v>
      </c>
      <c r="D94" s="4">
        <v>44457</v>
      </c>
      <c r="E94" s="5">
        <v>0.5599884259259259</v>
      </c>
      <c r="F94" s="3">
        <v>14</v>
      </c>
      <c r="G94" s="3">
        <v>9</v>
      </c>
      <c r="H94">
        <f t="shared" si="4"/>
        <v>23</v>
      </c>
      <c r="I94">
        <f t="shared" si="5"/>
        <v>34500</v>
      </c>
      <c r="J94">
        <f t="shared" si="6"/>
        <v>77000</v>
      </c>
      <c r="K94">
        <f t="shared" si="7"/>
        <v>42500</v>
      </c>
    </row>
    <row r="95" spans="1:11" x14ac:dyDescent="0.25">
      <c r="A95" s="3">
        <v>94</v>
      </c>
      <c r="B95" s="4">
        <v>44457</v>
      </c>
      <c r="C95" s="5">
        <v>0.62175925925925923</v>
      </c>
      <c r="D95" s="4">
        <v>44457</v>
      </c>
      <c r="E95" s="5">
        <v>0.64258101851851845</v>
      </c>
      <c r="F95" s="3">
        <v>11</v>
      </c>
      <c r="G95" s="3">
        <v>17</v>
      </c>
      <c r="H95">
        <f t="shared" si="4"/>
        <v>28</v>
      </c>
      <c r="I95">
        <f t="shared" si="5"/>
        <v>42000</v>
      </c>
      <c r="J95">
        <f t="shared" si="6"/>
        <v>60500</v>
      </c>
      <c r="K95">
        <f t="shared" si="7"/>
        <v>18500</v>
      </c>
    </row>
    <row r="96" spans="1:11" x14ac:dyDescent="0.25">
      <c r="A96" s="3">
        <v>95</v>
      </c>
      <c r="B96" s="4">
        <v>44457</v>
      </c>
      <c r="C96" s="5">
        <v>0.72517361111111101</v>
      </c>
      <c r="D96" s="4">
        <v>44457</v>
      </c>
      <c r="E96" s="5">
        <v>0.78138888888888891</v>
      </c>
      <c r="F96" s="3">
        <v>7</v>
      </c>
      <c r="G96" s="3">
        <v>16</v>
      </c>
      <c r="H96">
        <f t="shared" si="4"/>
        <v>23</v>
      </c>
      <c r="I96">
        <f t="shared" si="5"/>
        <v>34500</v>
      </c>
      <c r="J96">
        <f t="shared" si="6"/>
        <v>42000</v>
      </c>
      <c r="K96">
        <f t="shared" si="7"/>
        <v>7500</v>
      </c>
    </row>
    <row r="97" spans="1:11" x14ac:dyDescent="0.25">
      <c r="A97" s="3">
        <v>96</v>
      </c>
      <c r="B97" s="4">
        <v>44458</v>
      </c>
      <c r="C97" s="5">
        <v>0.37921296296296297</v>
      </c>
      <c r="D97" s="4">
        <v>44458</v>
      </c>
      <c r="E97" s="5">
        <v>0.44873842592592594</v>
      </c>
      <c r="F97" s="3">
        <v>5</v>
      </c>
      <c r="G97" s="3">
        <v>1</v>
      </c>
      <c r="H97">
        <f t="shared" si="4"/>
        <v>6</v>
      </c>
      <c r="I97">
        <f t="shared" si="5"/>
        <v>9000</v>
      </c>
      <c r="J97">
        <f t="shared" si="6"/>
        <v>30000</v>
      </c>
      <c r="K97">
        <f t="shared" si="7"/>
        <v>21000</v>
      </c>
    </row>
    <row r="98" spans="1:11" x14ac:dyDescent="0.25">
      <c r="A98" s="3">
        <v>97</v>
      </c>
      <c r="B98" s="4">
        <v>44458</v>
      </c>
      <c r="C98" s="5">
        <v>0.58005787037037038</v>
      </c>
      <c r="D98" s="4">
        <v>44458</v>
      </c>
      <c r="E98" s="5">
        <v>0.62572916666666667</v>
      </c>
      <c r="F98" s="3">
        <v>14</v>
      </c>
      <c r="G98" s="3">
        <v>7</v>
      </c>
      <c r="H98">
        <f t="shared" si="4"/>
        <v>21</v>
      </c>
      <c r="I98">
        <f t="shared" si="5"/>
        <v>31500</v>
      </c>
      <c r="J98">
        <f t="shared" si="6"/>
        <v>77000</v>
      </c>
      <c r="K98">
        <f t="shared" si="7"/>
        <v>45500</v>
      </c>
    </row>
    <row r="99" spans="1:11" x14ac:dyDescent="0.25">
      <c r="A99" s="3">
        <v>98</v>
      </c>
      <c r="B99" s="4">
        <v>44458</v>
      </c>
      <c r="C99" s="5">
        <v>0.67716435185185186</v>
      </c>
      <c r="D99" s="4">
        <v>44458</v>
      </c>
      <c r="E99" s="5">
        <v>0.73178240740740741</v>
      </c>
      <c r="F99" s="3">
        <v>12</v>
      </c>
      <c r="G99" s="3">
        <v>9</v>
      </c>
      <c r="H99">
        <f t="shared" si="4"/>
        <v>21</v>
      </c>
      <c r="I99">
        <f t="shared" si="5"/>
        <v>31500</v>
      </c>
      <c r="J99">
        <f t="shared" si="6"/>
        <v>66000</v>
      </c>
      <c r="K99">
        <f t="shared" si="7"/>
        <v>34500</v>
      </c>
    </row>
    <row r="100" spans="1:11" x14ac:dyDescent="0.25">
      <c r="A100" s="3">
        <v>99</v>
      </c>
      <c r="B100" s="4">
        <v>44458</v>
      </c>
      <c r="C100" s="5">
        <v>0.81361111111111117</v>
      </c>
      <c r="D100" s="4">
        <v>44458</v>
      </c>
      <c r="E100" s="5">
        <v>0.84862268518518524</v>
      </c>
      <c r="F100" s="3">
        <v>11</v>
      </c>
      <c r="G100" s="3">
        <v>9</v>
      </c>
      <c r="H100">
        <f t="shared" si="4"/>
        <v>20</v>
      </c>
      <c r="I100">
        <f t="shared" si="5"/>
        <v>30000</v>
      </c>
      <c r="J100">
        <f t="shared" si="6"/>
        <v>60500</v>
      </c>
      <c r="K100">
        <f t="shared" si="7"/>
        <v>30500</v>
      </c>
    </row>
    <row r="101" spans="1:11" x14ac:dyDescent="0.25">
      <c r="A101" s="3">
        <v>100</v>
      </c>
      <c r="B101" s="4">
        <v>44458</v>
      </c>
      <c r="C101" s="5">
        <v>0.95554398148148145</v>
      </c>
      <c r="D101" s="4">
        <v>44459</v>
      </c>
      <c r="E101" s="5">
        <v>5.0520833333333327E-2</v>
      </c>
      <c r="F101" s="3">
        <v>11</v>
      </c>
      <c r="G101" s="3">
        <v>8</v>
      </c>
      <c r="H101">
        <f t="shared" si="4"/>
        <v>19</v>
      </c>
      <c r="I101">
        <f t="shared" si="5"/>
        <v>28500</v>
      </c>
      <c r="J101">
        <f t="shared" si="6"/>
        <v>60500</v>
      </c>
      <c r="K101">
        <f t="shared" si="7"/>
        <v>32000</v>
      </c>
    </row>
    <row r="102" spans="1:11" x14ac:dyDescent="0.25">
      <c r="A102" s="3">
        <v>101</v>
      </c>
      <c r="B102" s="4">
        <v>44459</v>
      </c>
      <c r="C102" s="5">
        <v>0.3830324074074074</v>
      </c>
      <c r="D102" s="4">
        <v>44459</v>
      </c>
      <c r="E102" s="5">
        <v>0.44746527777777773</v>
      </c>
      <c r="F102" s="3">
        <v>12</v>
      </c>
      <c r="G102" s="3">
        <v>3</v>
      </c>
      <c r="H102">
        <f t="shared" si="4"/>
        <v>15</v>
      </c>
      <c r="I102">
        <f t="shared" si="5"/>
        <v>22500</v>
      </c>
      <c r="J102">
        <f t="shared" si="6"/>
        <v>66000</v>
      </c>
      <c r="K102">
        <f t="shared" si="7"/>
        <v>43500</v>
      </c>
    </row>
    <row r="103" spans="1:11" x14ac:dyDescent="0.25">
      <c r="A103" s="3">
        <v>102</v>
      </c>
      <c r="B103" s="4">
        <v>44459</v>
      </c>
      <c r="C103" s="5">
        <v>0.47513888888888883</v>
      </c>
      <c r="D103" s="4">
        <v>44459</v>
      </c>
      <c r="E103" s="5">
        <v>0.52998842592592588</v>
      </c>
      <c r="F103" s="3">
        <v>7</v>
      </c>
      <c r="G103" s="3">
        <v>12</v>
      </c>
      <c r="H103">
        <f t="shared" si="4"/>
        <v>19</v>
      </c>
      <c r="I103">
        <f t="shared" si="5"/>
        <v>28500</v>
      </c>
      <c r="J103">
        <f t="shared" si="6"/>
        <v>42000</v>
      </c>
      <c r="K103">
        <f t="shared" si="7"/>
        <v>13500</v>
      </c>
    </row>
    <row r="104" spans="1:11" x14ac:dyDescent="0.25">
      <c r="A104" s="3">
        <v>103</v>
      </c>
      <c r="B104" s="4">
        <v>44459</v>
      </c>
      <c r="C104" s="5">
        <v>0.54886574074074079</v>
      </c>
      <c r="D104" s="4">
        <v>44459</v>
      </c>
      <c r="E104" s="5">
        <v>0.59329861111111104</v>
      </c>
      <c r="F104" s="3">
        <v>9</v>
      </c>
      <c r="G104" s="3">
        <v>14</v>
      </c>
      <c r="H104">
        <f t="shared" si="4"/>
        <v>23</v>
      </c>
      <c r="I104">
        <f t="shared" si="5"/>
        <v>34500</v>
      </c>
      <c r="J104">
        <f t="shared" si="6"/>
        <v>54000</v>
      </c>
      <c r="K104">
        <f t="shared" si="7"/>
        <v>19500</v>
      </c>
    </row>
    <row r="105" spans="1:11" x14ac:dyDescent="0.25">
      <c r="A105" s="3">
        <v>104</v>
      </c>
      <c r="B105" s="4">
        <v>44459</v>
      </c>
      <c r="C105" s="5">
        <v>0.63266203703703705</v>
      </c>
      <c r="D105" s="4">
        <v>44459</v>
      </c>
      <c r="E105" s="5">
        <v>0.67504629629629631</v>
      </c>
      <c r="F105" s="3">
        <v>8</v>
      </c>
      <c r="G105" s="3">
        <v>19</v>
      </c>
      <c r="H105">
        <f t="shared" si="4"/>
        <v>27</v>
      </c>
      <c r="I105">
        <f t="shared" si="5"/>
        <v>40500</v>
      </c>
      <c r="J105">
        <f t="shared" si="6"/>
        <v>48000</v>
      </c>
      <c r="K105">
        <f t="shared" si="7"/>
        <v>7500</v>
      </c>
    </row>
    <row r="106" spans="1:11" x14ac:dyDescent="0.25">
      <c r="A106" s="3">
        <v>105</v>
      </c>
      <c r="B106" s="4">
        <v>44459</v>
      </c>
      <c r="C106" s="5">
        <v>0.70928240740740733</v>
      </c>
      <c r="D106" s="4">
        <v>44459</v>
      </c>
      <c r="E106" s="5">
        <v>0.72917824074074078</v>
      </c>
      <c r="F106" s="3">
        <v>23</v>
      </c>
      <c r="G106" s="3">
        <v>14</v>
      </c>
      <c r="H106">
        <f t="shared" si="4"/>
        <v>37</v>
      </c>
      <c r="I106">
        <f t="shared" si="5"/>
        <v>55500</v>
      </c>
      <c r="J106">
        <f t="shared" si="6"/>
        <v>115000</v>
      </c>
      <c r="K106">
        <f t="shared" si="7"/>
        <v>59500</v>
      </c>
    </row>
    <row r="107" spans="1:11" x14ac:dyDescent="0.25">
      <c r="A107" s="3">
        <v>106</v>
      </c>
      <c r="B107" s="4">
        <v>44459</v>
      </c>
      <c r="C107" s="5">
        <v>0.74663194444444436</v>
      </c>
      <c r="D107" s="4">
        <v>44459</v>
      </c>
      <c r="E107" s="5">
        <v>0.78163194444444439</v>
      </c>
      <c r="F107" s="3">
        <v>19</v>
      </c>
      <c r="G107" s="3">
        <v>9</v>
      </c>
      <c r="H107">
        <f t="shared" si="4"/>
        <v>28</v>
      </c>
      <c r="I107">
        <f t="shared" si="5"/>
        <v>42000</v>
      </c>
      <c r="J107">
        <f t="shared" si="6"/>
        <v>104500</v>
      </c>
      <c r="K107">
        <f t="shared" si="7"/>
        <v>62500</v>
      </c>
    </row>
    <row r="108" spans="1:11" x14ac:dyDescent="0.25">
      <c r="A108" s="3">
        <v>107</v>
      </c>
      <c r="B108" s="4">
        <v>44459</v>
      </c>
      <c r="C108" s="5">
        <v>0.82415509259259256</v>
      </c>
      <c r="D108" s="4">
        <v>44459</v>
      </c>
      <c r="E108" s="5">
        <v>0.91810185185185178</v>
      </c>
      <c r="F108" s="3">
        <v>0</v>
      </c>
      <c r="G108" s="3">
        <v>6</v>
      </c>
      <c r="H108">
        <f t="shared" si="4"/>
        <v>6</v>
      </c>
      <c r="I108">
        <f t="shared" si="5"/>
        <v>9000</v>
      </c>
      <c r="J108">
        <f t="shared" si="6"/>
        <v>0</v>
      </c>
      <c r="K108">
        <f t="shared" si="7"/>
        <v>-9000</v>
      </c>
    </row>
    <row r="109" spans="1:11" x14ac:dyDescent="0.25">
      <c r="A109" s="3">
        <v>108</v>
      </c>
      <c r="B109" s="4">
        <v>44459</v>
      </c>
      <c r="C109" s="5">
        <v>0.97640046296296301</v>
      </c>
      <c r="D109" s="4">
        <v>44460</v>
      </c>
      <c r="E109" s="5">
        <v>5.7824074074074076E-2</v>
      </c>
      <c r="F109" s="3">
        <v>4</v>
      </c>
      <c r="G109" s="3">
        <v>15</v>
      </c>
      <c r="H109">
        <f t="shared" si="4"/>
        <v>19</v>
      </c>
      <c r="I109">
        <f t="shared" si="5"/>
        <v>28500</v>
      </c>
      <c r="J109">
        <f t="shared" si="6"/>
        <v>24000</v>
      </c>
      <c r="K109">
        <f t="shared" si="7"/>
        <v>-4500</v>
      </c>
    </row>
    <row r="110" spans="1:11" x14ac:dyDescent="0.25">
      <c r="A110" s="3">
        <v>109</v>
      </c>
      <c r="B110" s="4">
        <v>44460</v>
      </c>
      <c r="C110" s="5">
        <v>0.29172453703703705</v>
      </c>
      <c r="D110" s="4">
        <v>44460</v>
      </c>
      <c r="E110" s="5">
        <v>0.33641203703703698</v>
      </c>
      <c r="F110" s="3">
        <v>11</v>
      </c>
      <c r="G110" s="3">
        <v>0</v>
      </c>
      <c r="H110">
        <f t="shared" si="4"/>
        <v>11</v>
      </c>
      <c r="I110">
        <f t="shared" si="5"/>
        <v>16500</v>
      </c>
      <c r="J110">
        <f t="shared" si="6"/>
        <v>60500</v>
      </c>
      <c r="K110">
        <f t="shared" si="7"/>
        <v>44000</v>
      </c>
    </row>
    <row r="111" spans="1:11" x14ac:dyDescent="0.25">
      <c r="A111" s="3">
        <v>110</v>
      </c>
      <c r="B111" s="4">
        <v>44460</v>
      </c>
      <c r="C111" s="5">
        <v>0.42815972222222221</v>
      </c>
      <c r="D111" s="4">
        <v>44460</v>
      </c>
      <c r="E111" s="5">
        <v>0.58225694444444442</v>
      </c>
      <c r="F111" s="3">
        <v>9</v>
      </c>
      <c r="G111" s="3">
        <v>4</v>
      </c>
      <c r="H111">
        <f t="shared" si="4"/>
        <v>13</v>
      </c>
      <c r="I111">
        <f t="shared" si="5"/>
        <v>19500</v>
      </c>
      <c r="J111">
        <f t="shared" si="6"/>
        <v>54000</v>
      </c>
      <c r="K111">
        <f t="shared" si="7"/>
        <v>34500</v>
      </c>
    </row>
    <row r="112" spans="1:11" x14ac:dyDescent="0.25">
      <c r="A112" s="3">
        <v>111</v>
      </c>
      <c r="B112" s="4">
        <v>44460</v>
      </c>
      <c r="C112" s="5">
        <v>0.62174768518518519</v>
      </c>
      <c r="D112" s="4">
        <v>44460</v>
      </c>
      <c r="E112" s="5">
        <v>0.66903935185185182</v>
      </c>
      <c r="F112" s="3">
        <v>9</v>
      </c>
      <c r="G112" s="3">
        <v>28</v>
      </c>
      <c r="H112">
        <f t="shared" si="4"/>
        <v>37</v>
      </c>
      <c r="I112">
        <f t="shared" si="5"/>
        <v>55500</v>
      </c>
      <c r="J112">
        <f t="shared" si="6"/>
        <v>54000</v>
      </c>
      <c r="K112">
        <f t="shared" si="7"/>
        <v>-1500</v>
      </c>
    </row>
    <row r="113" spans="1:11" x14ac:dyDescent="0.25">
      <c r="A113" s="3">
        <v>112</v>
      </c>
      <c r="B113" s="4">
        <v>44460</v>
      </c>
      <c r="C113" s="5">
        <v>0.71136574074074066</v>
      </c>
      <c r="D113" s="4">
        <v>44460</v>
      </c>
      <c r="E113" s="5">
        <v>0.76173611111111106</v>
      </c>
      <c r="F113" s="3">
        <v>0</v>
      </c>
      <c r="G113" s="3">
        <v>10</v>
      </c>
      <c r="H113">
        <f t="shared" si="4"/>
        <v>10</v>
      </c>
      <c r="I113">
        <f t="shared" si="5"/>
        <v>15000</v>
      </c>
      <c r="J113">
        <f t="shared" si="6"/>
        <v>0</v>
      </c>
      <c r="K113">
        <f t="shared" si="7"/>
        <v>-15000</v>
      </c>
    </row>
    <row r="114" spans="1:11" x14ac:dyDescent="0.25">
      <c r="A114" s="3">
        <v>113</v>
      </c>
      <c r="B114" s="4">
        <v>44460</v>
      </c>
      <c r="C114" s="5">
        <v>0.83270833333333327</v>
      </c>
      <c r="D114" s="4">
        <v>44460</v>
      </c>
      <c r="E114" s="5">
        <v>0.9375</v>
      </c>
      <c r="F114" s="3">
        <v>12</v>
      </c>
      <c r="G114" s="3">
        <v>6</v>
      </c>
      <c r="H114">
        <f t="shared" si="4"/>
        <v>18</v>
      </c>
      <c r="I114">
        <f t="shared" si="5"/>
        <v>27000</v>
      </c>
      <c r="J114">
        <f t="shared" si="6"/>
        <v>66000</v>
      </c>
      <c r="K114">
        <f t="shared" si="7"/>
        <v>39000</v>
      </c>
    </row>
    <row r="115" spans="1:11" x14ac:dyDescent="0.25">
      <c r="A115" s="3">
        <v>114</v>
      </c>
      <c r="B115" s="4">
        <v>44461</v>
      </c>
      <c r="C115" s="5">
        <v>0.29829861111111111</v>
      </c>
      <c r="D115" s="4">
        <v>44461</v>
      </c>
      <c r="E115" s="5">
        <v>0.3449652777777778</v>
      </c>
      <c r="F115" s="3">
        <v>11</v>
      </c>
      <c r="G115" s="3">
        <v>5</v>
      </c>
      <c r="H115">
        <f t="shared" si="4"/>
        <v>16</v>
      </c>
      <c r="I115">
        <f t="shared" si="5"/>
        <v>24000</v>
      </c>
      <c r="J115">
        <f t="shared" si="6"/>
        <v>60500</v>
      </c>
      <c r="K115">
        <f t="shared" si="7"/>
        <v>36500</v>
      </c>
    </row>
    <row r="116" spans="1:11" x14ac:dyDescent="0.25">
      <c r="A116" s="3">
        <v>115</v>
      </c>
      <c r="B116" s="4">
        <v>44461</v>
      </c>
      <c r="C116" s="5">
        <v>0.38718750000000002</v>
      </c>
      <c r="D116" s="4">
        <v>44461</v>
      </c>
      <c r="E116" s="5">
        <v>0.46149305555555559</v>
      </c>
      <c r="F116" s="3">
        <v>13</v>
      </c>
      <c r="G116" s="3">
        <v>9</v>
      </c>
      <c r="H116">
        <f t="shared" si="4"/>
        <v>22</v>
      </c>
      <c r="I116">
        <f t="shared" si="5"/>
        <v>33000</v>
      </c>
      <c r="J116">
        <f t="shared" si="6"/>
        <v>71500</v>
      </c>
      <c r="K116">
        <f t="shared" si="7"/>
        <v>38500</v>
      </c>
    </row>
    <row r="117" spans="1:11" x14ac:dyDescent="0.25">
      <c r="A117" s="3">
        <v>116</v>
      </c>
      <c r="B117" s="4">
        <v>44461</v>
      </c>
      <c r="C117" s="5">
        <v>0.60652777777777778</v>
      </c>
      <c r="D117" s="4">
        <v>44461</v>
      </c>
      <c r="E117" s="5">
        <v>0.63285879629629627</v>
      </c>
      <c r="F117" s="3">
        <v>14</v>
      </c>
      <c r="G117" s="3">
        <v>11</v>
      </c>
      <c r="H117">
        <f t="shared" si="4"/>
        <v>25</v>
      </c>
      <c r="I117">
        <f t="shared" si="5"/>
        <v>37500</v>
      </c>
      <c r="J117">
        <f t="shared" si="6"/>
        <v>77000</v>
      </c>
      <c r="K117">
        <f t="shared" si="7"/>
        <v>39500</v>
      </c>
    </row>
    <row r="118" spans="1:11" x14ac:dyDescent="0.25">
      <c r="A118" s="3">
        <v>117</v>
      </c>
      <c r="B118" s="4">
        <v>44461</v>
      </c>
      <c r="C118" s="5">
        <v>0.64589120370370368</v>
      </c>
      <c r="D118" s="4">
        <v>44461</v>
      </c>
      <c r="E118" s="5">
        <v>0.70006944444444441</v>
      </c>
      <c r="F118" s="3">
        <v>2</v>
      </c>
      <c r="G118" s="3">
        <v>0</v>
      </c>
      <c r="H118">
        <f t="shared" si="4"/>
        <v>2</v>
      </c>
      <c r="I118">
        <f t="shared" si="5"/>
        <v>3000</v>
      </c>
      <c r="J118">
        <f t="shared" si="6"/>
        <v>12000</v>
      </c>
      <c r="K118">
        <f t="shared" si="7"/>
        <v>9000</v>
      </c>
    </row>
    <row r="119" spans="1:11" x14ac:dyDescent="0.25">
      <c r="A119" s="3">
        <v>118</v>
      </c>
      <c r="B119" s="4">
        <v>44461</v>
      </c>
      <c r="C119" s="5">
        <v>0.76406249999999998</v>
      </c>
      <c r="D119" s="4">
        <v>44461</v>
      </c>
      <c r="E119" s="5">
        <v>0.84799768518518526</v>
      </c>
      <c r="F119" s="3">
        <v>6</v>
      </c>
      <c r="G119" s="3">
        <v>0</v>
      </c>
      <c r="H119">
        <f t="shared" si="4"/>
        <v>6</v>
      </c>
      <c r="I119">
        <f t="shared" si="5"/>
        <v>9000</v>
      </c>
      <c r="J119">
        <f t="shared" si="6"/>
        <v>36000</v>
      </c>
      <c r="K119">
        <f t="shared" si="7"/>
        <v>27000</v>
      </c>
    </row>
    <row r="120" spans="1:11" x14ac:dyDescent="0.25">
      <c r="A120" s="3">
        <v>119</v>
      </c>
      <c r="B120" s="4">
        <v>44461</v>
      </c>
      <c r="C120" s="5">
        <v>0.98342592592592604</v>
      </c>
      <c r="D120" s="4">
        <v>44462</v>
      </c>
      <c r="E120" s="5">
        <v>4.2638888888888893E-2</v>
      </c>
      <c r="F120" s="3">
        <v>4</v>
      </c>
      <c r="G120" s="3">
        <v>11</v>
      </c>
      <c r="H120">
        <f t="shared" si="4"/>
        <v>15</v>
      </c>
      <c r="I120">
        <f t="shared" si="5"/>
        <v>22500</v>
      </c>
      <c r="J120">
        <f t="shared" si="6"/>
        <v>24000</v>
      </c>
      <c r="K120">
        <f t="shared" si="7"/>
        <v>1500</v>
      </c>
    </row>
    <row r="121" spans="1:11" x14ac:dyDescent="0.25">
      <c r="A121" s="3">
        <v>120</v>
      </c>
      <c r="B121" s="4">
        <v>44462</v>
      </c>
      <c r="C121" s="5">
        <v>0.29726851851851849</v>
      </c>
      <c r="D121" s="4">
        <v>44462</v>
      </c>
      <c r="E121" s="5">
        <v>0.39068287037037036</v>
      </c>
      <c r="F121" s="3">
        <v>19</v>
      </c>
      <c r="G121" s="3">
        <v>3</v>
      </c>
      <c r="H121">
        <f t="shared" si="4"/>
        <v>22</v>
      </c>
      <c r="I121">
        <f t="shared" si="5"/>
        <v>33000</v>
      </c>
      <c r="J121">
        <f t="shared" si="6"/>
        <v>104500</v>
      </c>
      <c r="K121">
        <f t="shared" si="7"/>
        <v>71500</v>
      </c>
    </row>
    <row r="122" spans="1:11" x14ac:dyDescent="0.25">
      <c r="A122" s="3">
        <v>121</v>
      </c>
      <c r="B122" s="4">
        <v>44462</v>
      </c>
      <c r="C122" s="5">
        <v>0.43444444444444441</v>
      </c>
      <c r="D122" s="4">
        <v>44462</v>
      </c>
      <c r="E122" s="5">
        <v>0.51065972222222222</v>
      </c>
      <c r="F122" s="3">
        <v>3</v>
      </c>
      <c r="G122" s="3">
        <v>21</v>
      </c>
      <c r="H122">
        <f t="shared" si="4"/>
        <v>24</v>
      </c>
      <c r="I122">
        <f t="shared" si="5"/>
        <v>36000</v>
      </c>
      <c r="J122">
        <f t="shared" si="6"/>
        <v>18000</v>
      </c>
      <c r="K122">
        <f t="shared" si="7"/>
        <v>-18000</v>
      </c>
    </row>
    <row r="123" spans="1:11" x14ac:dyDescent="0.25">
      <c r="A123" s="3">
        <v>122</v>
      </c>
      <c r="B123" s="4">
        <v>44462</v>
      </c>
      <c r="C123" s="5">
        <v>0.54518518518518522</v>
      </c>
      <c r="D123" s="4">
        <v>44462</v>
      </c>
      <c r="E123" s="5">
        <v>0.58775462962962965</v>
      </c>
      <c r="F123" s="3">
        <v>19</v>
      </c>
      <c r="G123" s="3">
        <v>22</v>
      </c>
      <c r="H123">
        <f t="shared" si="4"/>
        <v>41</v>
      </c>
      <c r="I123">
        <f t="shared" si="5"/>
        <v>61500</v>
      </c>
      <c r="J123">
        <f t="shared" si="6"/>
        <v>104500</v>
      </c>
      <c r="K123">
        <f t="shared" si="7"/>
        <v>43000</v>
      </c>
    </row>
    <row r="124" spans="1:11" x14ac:dyDescent="0.25">
      <c r="A124" s="3">
        <v>123</v>
      </c>
      <c r="B124" s="4">
        <v>44462</v>
      </c>
      <c r="C124" s="5">
        <v>0.63270833333333332</v>
      </c>
      <c r="D124" s="4">
        <v>44462</v>
      </c>
      <c r="E124" s="5">
        <v>0.74785879629629637</v>
      </c>
      <c r="F124" s="3">
        <v>13</v>
      </c>
      <c r="G124" s="3">
        <v>14</v>
      </c>
      <c r="H124">
        <f t="shared" si="4"/>
        <v>27</v>
      </c>
      <c r="I124">
        <f t="shared" si="5"/>
        <v>40500</v>
      </c>
      <c r="J124">
        <f t="shared" si="6"/>
        <v>71500</v>
      </c>
      <c r="K124">
        <f t="shared" si="7"/>
        <v>31000</v>
      </c>
    </row>
    <row r="125" spans="1:11" x14ac:dyDescent="0.25">
      <c r="A125" s="3">
        <v>124</v>
      </c>
      <c r="B125" s="4">
        <v>44462</v>
      </c>
      <c r="C125" s="5">
        <v>0.78940972222222217</v>
      </c>
      <c r="D125" s="4">
        <v>44462</v>
      </c>
      <c r="E125" s="5">
        <v>0.88962962962962966</v>
      </c>
      <c r="F125" s="3">
        <v>19</v>
      </c>
      <c r="G125" s="3">
        <v>25</v>
      </c>
      <c r="H125">
        <f t="shared" si="4"/>
        <v>44</v>
      </c>
      <c r="I125">
        <f t="shared" si="5"/>
        <v>66000</v>
      </c>
      <c r="J125">
        <f t="shared" si="6"/>
        <v>104500</v>
      </c>
      <c r="K125">
        <f t="shared" si="7"/>
        <v>38500</v>
      </c>
    </row>
    <row r="126" spans="1:11" x14ac:dyDescent="0.25">
      <c r="A126" s="3">
        <v>125</v>
      </c>
      <c r="B126" s="4">
        <v>44463</v>
      </c>
      <c r="C126" s="5">
        <v>0.17437499999999997</v>
      </c>
      <c r="D126" s="4">
        <v>44463</v>
      </c>
      <c r="E126" s="5">
        <v>0.30024305555555558</v>
      </c>
      <c r="F126" s="3">
        <v>19</v>
      </c>
      <c r="G126" s="3">
        <v>11</v>
      </c>
      <c r="H126">
        <f t="shared" si="4"/>
        <v>30</v>
      </c>
      <c r="I126">
        <f t="shared" si="5"/>
        <v>45000</v>
      </c>
      <c r="J126">
        <f t="shared" si="6"/>
        <v>104500</v>
      </c>
      <c r="K126">
        <f t="shared" si="7"/>
        <v>59500</v>
      </c>
    </row>
    <row r="127" spans="1:11" x14ac:dyDescent="0.25">
      <c r="A127" s="3">
        <v>126</v>
      </c>
      <c r="B127" s="4">
        <v>44463</v>
      </c>
      <c r="C127" s="5">
        <v>0.45619212962962963</v>
      </c>
      <c r="D127" s="4">
        <v>44463</v>
      </c>
      <c r="E127" s="5">
        <v>0.59104166666666669</v>
      </c>
      <c r="F127" s="3">
        <v>13</v>
      </c>
      <c r="G127" s="3">
        <v>4</v>
      </c>
      <c r="H127">
        <f t="shared" si="4"/>
        <v>17</v>
      </c>
      <c r="I127">
        <f t="shared" si="5"/>
        <v>25500</v>
      </c>
      <c r="J127">
        <f t="shared" si="6"/>
        <v>71500</v>
      </c>
      <c r="K127">
        <f t="shared" si="7"/>
        <v>46000</v>
      </c>
    </row>
    <row r="128" spans="1:11" x14ac:dyDescent="0.25">
      <c r="A128" s="3">
        <v>127</v>
      </c>
      <c r="B128" s="4">
        <v>44463</v>
      </c>
      <c r="C128" s="5">
        <v>0.72642361111111109</v>
      </c>
      <c r="D128" s="4">
        <v>44463</v>
      </c>
      <c r="E128" s="5">
        <v>0.78383101851851855</v>
      </c>
      <c r="F128" s="3">
        <v>13</v>
      </c>
      <c r="G128" s="3">
        <v>9</v>
      </c>
      <c r="H128">
        <f t="shared" si="4"/>
        <v>22</v>
      </c>
      <c r="I128">
        <f t="shared" si="5"/>
        <v>33000</v>
      </c>
      <c r="J128">
        <f t="shared" si="6"/>
        <v>71500</v>
      </c>
      <c r="K128">
        <f t="shared" si="7"/>
        <v>38500</v>
      </c>
    </row>
    <row r="129" spans="1:11" x14ac:dyDescent="0.25">
      <c r="A129" s="3">
        <v>128</v>
      </c>
      <c r="B129" s="4">
        <v>44463</v>
      </c>
      <c r="C129" s="5">
        <v>0.8197106481481482</v>
      </c>
      <c r="D129" s="4">
        <v>44463</v>
      </c>
      <c r="E129" s="5">
        <v>0.88407407407407401</v>
      </c>
      <c r="F129" s="3">
        <v>10</v>
      </c>
      <c r="G129" s="3">
        <v>12</v>
      </c>
      <c r="H129">
        <f t="shared" si="4"/>
        <v>22</v>
      </c>
      <c r="I129">
        <f t="shared" si="5"/>
        <v>33000</v>
      </c>
      <c r="J129">
        <f t="shared" si="6"/>
        <v>55000</v>
      </c>
      <c r="K129">
        <f t="shared" si="7"/>
        <v>22000</v>
      </c>
    </row>
    <row r="130" spans="1:11" x14ac:dyDescent="0.25">
      <c r="A130" s="3">
        <v>129</v>
      </c>
      <c r="B130" s="4">
        <v>44464</v>
      </c>
      <c r="C130" s="5">
        <v>0.29473379629629631</v>
      </c>
      <c r="D130" s="4">
        <v>44464</v>
      </c>
      <c r="E130" s="5">
        <v>0.3518634259259259</v>
      </c>
      <c r="F130" s="3">
        <v>9</v>
      </c>
      <c r="G130" s="3">
        <v>11</v>
      </c>
      <c r="H130">
        <f t="shared" si="4"/>
        <v>20</v>
      </c>
      <c r="I130">
        <f t="shared" si="5"/>
        <v>30000</v>
      </c>
      <c r="J130">
        <f t="shared" si="6"/>
        <v>54000</v>
      </c>
      <c r="K130">
        <f t="shared" si="7"/>
        <v>24000</v>
      </c>
    </row>
    <row r="131" spans="1:11" x14ac:dyDescent="0.25">
      <c r="A131" s="3">
        <v>130</v>
      </c>
      <c r="B131" s="4">
        <v>44464</v>
      </c>
      <c r="C131" s="5">
        <v>0.42454861111111114</v>
      </c>
      <c r="D131" s="4">
        <v>44464</v>
      </c>
      <c r="E131" s="5">
        <v>0.50074074074074071</v>
      </c>
      <c r="F131" s="3">
        <v>14</v>
      </c>
      <c r="G131" s="3">
        <v>20</v>
      </c>
      <c r="H131">
        <f t="shared" ref="H131:H158" si="8">F131+G131</f>
        <v>34</v>
      </c>
      <c r="I131">
        <f t="shared" ref="I131:I158" si="9">H131*1500</f>
        <v>51000</v>
      </c>
      <c r="J131">
        <f t="shared" ref="J131:J158" si="10">IF(F131&lt;10,F131*6000,IF(AND(F131&gt;=10,F131&lt;20),F131*5500,IF(AND(F131&gt;=20,F131&lt;30),F131*5000,IF(F131&gt;=30,F131*4000,0))))</f>
        <v>77000</v>
      </c>
      <c r="K131">
        <f t="shared" ref="K131:K158" si="11">J131-I131</f>
        <v>26000</v>
      </c>
    </row>
    <row r="132" spans="1:11" x14ac:dyDescent="0.25">
      <c r="A132" s="3">
        <v>131</v>
      </c>
      <c r="B132" s="4">
        <v>44464</v>
      </c>
      <c r="C132" s="5">
        <v>0.5447453703703703</v>
      </c>
      <c r="D132" s="4">
        <v>44464</v>
      </c>
      <c r="E132" s="5">
        <v>0.57574074074074078</v>
      </c>
      <c r="F132" s="3">
        <v>1</v>
      </c>
      <c r="G132" s="3">
        <v>3</v>
      </c>
      <c r="H132">
        <f t="shared" si="8"/>
        <v>4</v>
      </c>
      <c r="I132">
        <f t="shared" si="9"/>
        <v>6000</v>
      </c>
      <c r="J132">
        <f t="shared" si="10"/>
        <v>6000</v>
      </c>
      <c r="K132">
        <f t="shared" si="11"/>
        <v>0</v>
      </c>
    </row>
    <row r="133" spans="1:11" x14ac:dyDescent="0.25">
      <c r="A133" s="3">
        <v>132</v>
      </c>
      <c r="B133" s="4">
        <v>44464</v>
      </c>
      <c r="C133" s="5">
        <v>0.63065972222222222</v>
      </c>
      <c r="D133" s="4">
        <v>44464</v>
      </c>
      <c r="E133" s="5">
        <v>0.66954861111111119</v>
      </c>
      <c r="F133" s="3">
        <v>5</v>
      </c>
      <c r="G133" s="3">
        <v>6</v>
      </c>
      <c r="H133">
        <f t="shared" si="8"/>
        <v>11</v>
      </c>
      <c r="I133">
        <f t="shared" si="9"/>
        <v>16500</v>
      </c>
      <c r="J133">
        <f t="shared" si="10"/>
        <v>30000</v>
      </c>
      <c r="K133">
        <f t="shared" si="11"/>
        <v>13500</v>
      </c>
    </row>
    <row r="134" spans="1:11" x14ac:dyDescent="0.25">
      <c r="A134" s="3">
        <v>133</v>
      </c>
      <c r="B134" s="4">
        <v>44464</v>
      </c>
      <c r="C134" s="5">
        <v>0.71141203703703704</v>
      </c>
      <c r="D134" s="4">
        <v>44464</v>
      </c>
      <c r="E134" s="5">
        <v>0.75629629629629624</v>
      </c>
      <c r="F134" s="3">
        <v>12</v>
      </c>
      <c r="G134" s="3">
        <v>6</v>
      </c>
      <c r="H134">
        <f t="shared" si="8"/>
        <v>18</v>
      </c>
      <c r="I134">
        <f t="shared" si="9"/>
        <v>27000</v>
      </c>
      <c r="J134">
        <f t="shared" si="10"/>
        <v>66000</v>
      </c>
      <c r="K134">
        <f t="shared" si="11"/>
        <v>39000</v>
      </c>
    </row>
    <row r="135" spans="1:11" x14ac:dyDescent="0.25">
      <c r="A135" s="3">
        <v>134</v>
      </c>
      <c r="B135" s="4">
        <v>44465</v>
      </c>
      <c r="C135" s="5">
        <v>0.26834490740740741</v>
      </c>
      <c r="D135" s="4">
        <v>44465</v>
      </c>
      <c r="E135" s="5">
        <v>0.33027777777777778</v>
      </c>
      <c r="F135" s="3">
        <v>13</v>
      </c>
      <c r="G135" s="3">
        <v>24</v>
      </c>
      <c r="H135">
        <f t="shared" si="8"/>
        <v>37</v>
      </c>
      <c r="I135">
        <f t="shared" si="9"/>
        <v>55500</v>
      </c>
      <c r="J135">
        <f t="shared" si="10"/>
        <v>71500</v>
      </c>
      <c r="K135">
        <f t="shared" si="11"/>
        <v>16000</v>
      </c>
    </row>
    <row r="136" spans="1:11" x14ac:dyDescent="0.25">
      <c r="A136" s="3">
        <v>135</v>
      </c>
      <c r="B136" s="4">
        <v>44465</v>
      </c>
      <c r="C136" s="5">
        <v>0.38269675925925922</v>
      </c>
      <c r="D136" s="4">
        <v>44465</v>
      </c>
      <c r="E136" s="5">
        <v>0.42315972222222226</v>
      </c>
      <c r="F136" s="3">
        <v>9</v>
      </c>
      <c r="G136" s="3">
        <v>2</v>
      </c>
      <c r="H136">
        <f t="shared" si="8"/>
        <v>11</v>
      </c>
      <c r="I136">
        <f t="shared" si="9"/>
        <v>16500</v>
      </c>
      <c r="J136">
        <f t="shared" si="10"/>
        <v>54000</v>
      </c>
      <c r="K136">
        <f t="shared" si="11"/>
        <v>37500</v>
      </c>
    </row>
    <row r="137" spans="1:11" x14ac:dyDescent="0.25">
      <c r="A137" s="3">
        <v>136</v>
      </c>
      <c r="B137" s="4">
        <v>44465</v>
      </c>
      <c r="C137" s="5">
        <v>0.45490740740740737</v>
      </c>
      <c r="D137" s="4">
        <v>44465</v>
      </c>
      <c r="E137" s="5">
        <v>0.49594907407407413</v>
      </c>
      <c r="F137" s="3">
        <v>11</v>
      </c>
      <c r="G137" s="3">
        <v>6</v>
      </c>
      <c r="H137">
        <f t="shared" si="8"/>
        <v>17</v>
      </c>
      <c r="I137">
        <f t="shared" si="9"/>
        <v>25500</v>
      </c>
      <c r="J137">
        <f t="shared" si="10"/>
        <v>60500</v>
      </c>
      <c r="K137">
        <f t="shared" si="11"/>
        <v>35000</v>
      </c>
    </row>
    <row r="138" spans="1:11" x14ac:dyDescent="0.25">
      <c r="A138" s="3">
        <v>137</v>
      </c>
      <c r="B138" s="4">
        <v>44465</v>
      </c>
      <c r="C138" s="5">
        <v>0.54450231481481481</v>
      </c>
      <c r="D138" s="4">
        <v>44465</v>
      </c>
      <c r="E138" s="5">
        <v>0.58751157407407406</v>
      </c>
      <c r="F138" s="3">
        <v>11</v>
      </c>
      <c r="G138" s="3">
        <v>9</v>
      </c>
      <c r="H138">
        <f t="shared" si="8"/>
        <v>20</v>
      </c>
      <c r="I138">
        <f t="shared" si="9"/>
        <v>30000</v>
      </c>
      <c r="J138">
        <f t="shared" si="10"/>
        <v>60500</v>
      </c>
      <c r="K138">
        <f t="shared" si="11"/>
        <v>30500</v>
      </c>
    </row>
    <row r="139" spans="1:11" x14ac:dyDescent="0.25">
      <c r="A139" s="3">
        <v>138</v>
      </c>
      <c r="B139" s="4">
        <v>44465</v>
      </c>
      <c r="C139" s="5">
        <v>0.67274305555555547</v>
      </c>
      <c r="D139" s="4">
        <v>44465</v>
      </c>
      <c r="E139" s="5">
        <v>0.74657407407407417</v>
      </c>
      <c r="F139" s="3">
        <v>13</v>
      </c>
      <c r="G139" s="3">
        <v>24</v>
      </c>
      <c r="H139">
        <f t="shared" si="8"/>
        <v>37</v>
      </c>
      <c r="I139">
        <f t="shared" si="9"/>
        <v>55500</v>
      </c>
      <c r="J139">
        <f t="shared" si="10"/>
        <v>71500</v>
      </c>
      <c r="K139">
        <f t="shared" si="11"/>
        <v>16000</v>
      </c>
    </row>
    <row r="140" spans="1:11" x14ac:dyDescent="0.25">
      <c r="A140" s="3">
        <v>139</v>
      </c>
      <c r="B140" s="4">
        <v>44465</v>
      </c>
      <c r="C140" s="5">
        <v>0.79449074074074078</v>
      </c>
      <c r="D140" s="4">
        <v>44465</v>
      </c>
      <c r="E140" s="5">
        <v>0.85421296296296301</v>
      </c>
      <c r="F140" s="3">
        <v>15</v>
      </c>
      <c r="G140" s="3">
        <v>6</v>
      </c>
      <c r="H140">
        <f t="shared" si="8"/>
        <v>21</v>
      </c>
      <c r="I140">
        <f t="shared" si="9"/>
        <v>31500</v>
      </c>
      <c r="J140">
        <f t="shared" si="10"/>
        <v>82500</v>
      </c>
      <c r="K140">
        <f t="shared" si="11"/>
        <v>51000</v>
      </c>
    </row>
    <row r="141" spans="1:11" x14ac:dyDescent="0.25">
      <c r="A141" s="3">
        <v>140</v>
      </c>
      <c r="B141" s="4">
        <v>44466</v>
      </c>
      <c r="C141" s="5">
        <v>0.25283564814814813</v>
      </c>
      <c r="D141" s="4">
        <v>44466</v>
      </c>
      <c r="E141" s="5">
        <v>0.33119212962962963</v>
      </c>
      <c r="F141" s="3">
        <v>15</v>
      </c>
      <c r="G141" s="3">
        <v>9</v>
      </c>
      <c r="H141">
        <f t="shared" si="8"/>
        <v>24</v>
      </c>
      <c r="I141">
        <f t="shared" si="9"/>
        <v>36000</v>
      </c>
      <c r="J141">
        <f t="shared" si="10"/>
        <v>82500</v>
      </c>
      <c r="K141">
        <f t="shared" si="11"/>
        <v>46500</v>
      </c>
    </row>
    <row r="142" spans="1:11" x14ac:dyDescent="0.25">
      <c r="A142" s="3">
        <v>141</v>
      </c>
      <c r="B142" s="4">
        <v>44466</v>
      </c>
      <c r="C142" s="5">
        <v>0.38195601851851851</v>
      </c>
      <c r="D142" s="4">
        <v>44466</v>
      </c>
      <c r="E142" s="5">
        <v>0.42439814814814819</v>
      </c>
      <c r="F142" s="3">
        <v>10</v>
      </c>
      <c r="G142" s="3">
        <v>19</v>
      </c>
      <c r="H142">
        <f t="shared" si="8"/>
        <v>29</v>
      </c>
      <c r="I142">
        <f t="shared" si="9"/>
        <v>43500</v>
      </c>
      <c r="J142">
        <f t="shared" si="10"/>
        <v>55000</v>
      </c>
      <c r="K142">
        <f t="shared" si="11"/>
        <v>11500</v>
      </c>
    </row>
    <row r="143" spans="1:11" x14ac:dyDescent="0.25">
      <c r="A143" s="3">
        <v>142</v>
      </c>
      <c r="B143" s="4">
        <v>44466</v>
      </c>
      <c r="C143" s="5">
        <v>0.54520833333333341</v>
      </c>
      <c r="D143" s="4">
        <v>44466</v>
      </c>
      <c r="E143" s="5">
        <v>0.62854166666666667</v>
      </c>
      <c r="F143" s="3">
        <v>1</v>
      </c>
      <c r="G143" s="3">
        <v>0</v>
      </c>
      <c r="H143">
        <f t="shared" si="8"/>
        <v>1</v>
      </c>
      <c r="I143">
        <f t="shared" si="9"/>
        <v>1500</v>
      </c>
      <c r="J143">
        <f t="shared" si="10"/>
        <v>6000</v>
      </c>
      <c r="K143">
        <f t="shared" si="11"/>
        <v>4500</v>
      </c>
    </row>
    <row r="144" spans="1:11" x14ac:dyDescent="0.25">
      <c r="A144" s="3">
        <v>143</v>
      </c>
      <c r="B144" s="4">
        <v>44466</v>
      </c>
      <c r="C144" s="5">
        <v>0.71118055555555548</v>
      </c>
      <c r="D144" s="4">
        <v>44466</v>
      </c>
      <c r="E144" s="5">
        <v>0.79310185185185178</v>
      </c>
      <c r="F144" s="3">
        <v>3</v>
      </c>
      <c r="G144" s="3">
        <v>0</v>
      </c>
      <c r="H144">
        <f t="shared" si="8"/>
        <v>3</v>
      </c>
      <c r="I144">
        <f t="shared" si="9"/>
        <v>4500</v>
      </c>
      <c r="J144">
        <f t="shared" si="10"/>
        <v>18000</v>
      </c>
      <c r="K144">
        <f t="shared" si="11"/>
        <v>13500</v>
      </c>
    </row>
    <row r="145" spans="1:11" x14ac:dyDescent="0.25">
      <c r="A145" s="3">
        <v>144</v>
      </c>
      <c r="B145" s="4">
        <v>44467</v>
      </c>
      <c r="C145" s="5">
        <v>0.41951388888888891</v>
      </c>
      <c r="D145" s="4">
        <v>44467</v>
      </c>
      <c r="E145" s="5">
        <v>0.4959027777777778</v>
      </c>
      <c r="F145" s="3">
        <v>9</v>
      </c>
      <c r="G145" s="3">
        <v>14</v>
      </c>
      <c r="H145">
        <f t="shared" si="8"/>
        <v>23</v>
      </c>
      <c r="I145">
        <f t="shared" si="9"/>
        <v>34500</v>
      </c>
      <c r="J145">
        <f t="shared" si="10"/>
        <v>54000</v>
      </c>
      <c r="K145">
        <f t="shared" si="11"/>
        <v>19500</v>
      </c>
    </row>
    <row r="146" spans="1:11" x14ac:dyDescent="0.25">
      <c r="A146" s="3">
        <v>145</v>
      </c>
      <c r="B146" s="4">
        <v>44467</v>
      </c>
      <c r="C146" s="5">
        <v>0.54101851851851845</v>
      </c>
      <c r="D146" s="4">
        <v>44467</v>
      </c>
      <c r="E146" s="5">
        <v>0.62842592592592594</v>
      </c>
      <c r="F146" s="3">
        <v>11</v>
      </c>
      <c r="G146" s="3">
        <v>13</v>
      </c>
      <c r="H146">
        <f t="shared" si="8"/>
        <v>24</v>
      </c>
      <c r="I146">
        <f t="shared" si="9"/>
        <v>36000</v>
      </c>
      <c r="J146">
        <f t="shared" si="10"/>
        <v>60500</v>
      </c>
      <c r="K146">
        <f t="shared" si="11"/>
        <v>24500</v>
      </c>
    </row>
    <row r="147" spans="1:11" x14ac:dyDescent="0.25">
      <c r="A147" s="3">
        <v>146</v>
      </c>
      <c r="B147" s="4">
        <v>44467</v>
      </c>
      <c r="C147" s="5">
        <v>0.7125462962962964</v>
      </c>
      <c r="D147" s="4">
        <v>44467</v>
      </c>
      <c r="E147" s="5">
        <v>0.75473379629629633</v>
      </c>
      <c r="F147" s="3">
        <v>12</v>
      </c>
      <c r="G147" s="3">
        <v>9</v>
      </c>
      <c r="H147">
        <f t="shared" si="8"/>
        <v>21</v>
      </c>
      <c r="I147">
        <f t="shared" si="9"/>
        <v>31500</v>
      </c>
      <c r="J147">
        <f t="shared" si="10"/>
        <v>66000</v>
      </c>
      <c r="K147">
        <f t="shared" si="11"/>
        <v>34500</v>
      </c>
    </row>
    <row r="148" spans="1:11" x14ac:dyDescent="0.25">
      <c r="A148" s="3">
        <v>147</v>
      </c>
      <c r="B148" s="4">
        <v>44467</v>
      </c>
      <c r="C148" s="5">
        <v>0.79166666666666663</v>
      </c>
      <c r="D148" s="4">
        <v>44467</v>
      </c>
      <c r="E148" s="5">
        <v>0.87570601851851848</v>
      </c>
      <c r="F148" s="3">
        <v>14</v>
      </c>
      <c r="G148" s="3">
        <v>9</v>
      </c>
      <c r="H148">
        <f t="shared" si="8"/>
        <v>23</v>
      </c>
      <c r="I148">
        <f t="shared" si="9"/>
        <v>34500</v>
      </c>
      <c r="J148">
        <f t="shared" si="10"/>
        <v>77000</v>
      </c>
      <c r="K148">
        <f t="shared" si="11"/>
        <v>42500</v>
      </c>
    </row>
    <row r="149" spans="1:11" x14ac:dyDescent="0.25">
      <c r="A149" s="3">
        <v>148</v>
      </c>
      <c r="B149" s="4">
        <v>44468</v>
      </c>
      <c r="C149" s="5">
        <v>0.29934027777777777</v>
      </c>
      <c r="D149" s="4">
        <v>44468</v>
      </c>
      <c r="E149" s="5">
        <v>0.37398148148148147</v>
      </c>
      <c r="F149" s="3">
        <v>12</v>
      </c>
      <c r="G149" s="3">
        <v>16</v>
      </c>
      <c r="H149">
        <f t="shared" si="8"/>
        <v>28</v>
      </c>
      <c r="I149">
        <f t="shared" si="9"/>
        <v>42000</v>
      </c>
      <c r="J149">
        <f t="shared" si="10"/>
        <v>66000</v>
      </c>
      <c r="K149">
        <f t="shared" si="11"/>
        <v>24000</v>
      </c>
    </row>
    <row r="150" spans="1:11" x14ac:dyDescent="0.25">
      <c r="A150" s="3">
        <v>149</v>
      </c>
      <c r="B150" s="4">
        <v>44468</v>
      </c>
      <c r="C150" s="5">
        <v>0.41740740740740739</v>
      </c>
      <c r="D150" s="4">
        <v>44468</v>
      </c>
      <c r="E150" s="5">
        <v>0.50071759259259252</v>
      </c>
      <c r="F150" s="3">
        <v>9</v>
      </c>
      <c r="G150" s="3">
        <v>21</v>
      </c>
      <c r="H150">
        <f t="shared" si="8"/>
        <v>30</v>
      </c>
      <c r="I150">
        <f t="shared" si="9"/>
        <v>45000</v>
      </c>
      <c r="J150">
        <f t="shared" si="10"/>
        <v>54000</v>
      </c>
      <c r="K150">
        <f t="shared" si="11"/>
        <v>9000</v>
      </c>
    </row>
    <row r="151" spans="1:11" x14ac:dyDescent="0.25">
      <c r="A151" s="3">
        <v>150</v>
      </c>
      <c r="B151" s="4">
        <v>44468</v>
      </c>
      <c r="C151" s="5">
        <v>0.55636574074074074</v>
      </c>
      <c r="D151" s="4">
        <v>44468</v>
      </c>
      <c r="E151" s="5">
        <v>0.61332175925925925</v>
      </c>
      <c r="F151" s="3">
        <v>15</v>
      </c>
      <c r="G151" s="3">
        <v>9</v>
      </c>
      <c r="H151">
        <f t="shared" si="8"/>
        <v>24</v>
      </c>
      <c r="I151">
        <f t="shared" si="9"/>
        <v>36000</v>
      </c>
      <c r="J151">
        <f t="shared" si="10"/>
        <v>82500</v>
      </c>
      <c r="K151">
        <f t="shared" si="11"/>
        <v>46500</v>
      </c>
    </row>
    <row r="152" spans="1:11" x14ac:dyDescent="0.25">
      <c r="A152" s="3">
        <v>151</v>
      </c>
      <c r="B152" s="4">
        <v>44468</v>
      </c>
      <c r="C152" s="5">
        <v>0.67305555555555552</v>
      </c>
      <c r="D152" s="4">
        <v>44468</v>
      </c>
      <c r="E152" s="5">
        <v>0.73208333333333331</v>
      </c>
      <c r="F152" s="3">
        <v>14</v>
      </c>
      <c r="G152" s="3">
        <v>8</v>
      </c>
      <c r="H152">
        <f t="shared" si="8"/>
        <v>22</v>
      </c>
      <c r="I152">
        <f t="shared" si="9"/>
        <v>33000</v>
      </c>
      <c r="J152">
        <f t="shared" si="10"/>
        <v>77000</v>
      </c>
      <c r="K152">
        <f t="shared" si="11"/>
        <v>44000</v>
      </c>
    </row>
    <row r="153" spans="1:11" x14ac:dyDescent="0.25">
      <c r="A153" s="3">
        <v>152</v>
      </c>
      <c r="B153" s="4">
        <v>44468</v>
      </c>
      <c r="C153" s="5">
        <v>0.79931712962962964</v>
      </c>
      <c r="D153" s="4">
        <v>44468</v>
      </c>
      <c r="E153" s="5">
        <v>0.84817129629629628</v>
      </c>
      <c r="F153" s="3">
        <v>16</v>
      </c>
      <c r="G153" s="3">
        <v>21</v>
      </c>
      <c r="H153">
        <f t="shared" si="8"/>
        <v>37</v>
      </c>
      <c r="I153">
        <f t="shared" si="9"/>
        <v>55500</v>
      </c>
      <c r="J153">
        <f t="shared" si="10"/>
        <v>88000</v>
      </c>
      <c r="K153">
        <f t="shared" si="11"/>
        <v>32500</v>
      </c>
    </row>
    <row r="154" spans="1:11" x14ac:dyDescent="0.25">
      <c r="A154" s="3">
        <v>153</v>
      </c>
      <c r="B154" s="4">
        <v>44468</v>
      </c>
      <c r="C154" s="5">
        <v>0.9611574074074074</v>
      </c>
      <c r="D154" s="4">
        <v>44469</v>
      </c>
      <c r="E154" s="5">
        <v>3.9629629629629633E-2</v>
      </c>
      <c r="F154" s="3">
        <v>14</v>
      </c>
      <c r="G154" s="3">
        <v>9</v>
      </c>
      <c r="H154">
        <f t="shared" si="8"/>
        <v>23</v>
      </c>
      <c r="I154">
        <f t="shared" si="9"/>
        <v>34500</v>
      </c>
      <c r="J154">
        <f t="shared" si="10"/>
        <v>77000</v>
      </c>
      <c r="K154">
        <f t="shared" si="11"/>
        <v>42500</v>
      </c>
    </row>
    <row r="155" spans="1:11" x14ac:dyDescent="0.25">
      <c r="A155" s="3">
        <v>154</v>
      </c>
      <c r="B155" s="4">
        <v>44469</v>
      </c>
      <c r="C155" s="5">
        <v>0.3125</v>
      </c>
      <c r="D155" s="4">
        <v>44469</v>
      </c>
      <c r="E155" s="5">
        <v>0.33385416666666662</v>
      </c>
      <c r="F155" s="3">
        <v>17</v>
      </c>
      <c r="G155" s="3">
        <v>3</v>
      </c>
      <c r="H155">
        <f t="shared" si="8"/>
        <v>20</v>
      </c>
      <c r="I155">
        <f t="shared" si="9"/>
        <v>30000</v>
      </c>
      <c r="J155">
        <f t="shared" si="10"/>
        <v>93500</v>
      </c>
      <c r="K155">
        <f t="shared" si="11"/>
        <v>63500</v>
      </c>
    </row>
    <row r="156" spans="1:11" x14ac:dyDescent="0.25">
      <c r="A156" s="3">
        <v>155</v>
      </c>
      <c r="B156" s="4">
        <v>44469</v>
      </c>
      <c r="C156" s="5">
        <v>0.44229166666666669</v>
      </c>
      <c r="D156" s="4">
        <v>44469</v>
      </c>
      <c r="E156" s="5">
        <v>0.50074074074074071</v>
      </c>
      <c r="F156" s="3">
        <v>0</v>
      </c>
      <c r="G156" s="3">
        <v>9</v>
      </c>
      <c r="H156">
        <f t="shared" si="8"/>
        <v>9</v>
      </c>
      <c r="I156">
        <f t="shared" si="9"/>
        <v>13500</v>
      </c>
      <c r="J156">
        <f t="shared" si="10"/>
        <v>0</v>
      </c>
      <c r="K156">
        <f t="shared" si="11"/>
        <v>-13500</v>
      </c>
    </row>
    <row r="157" spans="1:11" x14ac:dyDescent="0.25">
      <c r="A157" s="3">
        <v>156</v>
      </c>
      <c r="B157" s="4">
        <v>44469</v>
      </c>
      <c r="C157" s="5">
        <v>0.59045138888888882</v>
      </c>
      <c r="D157" s="4">
        <v>44469</v>
      </c>
      <c r="E157" s="5">
        <v>0.63065972222222222</v>
      </c>
      <c r="F157" s="3">
        <v>14</v>
      </c>
      <c r="G157" s="3">
        <v>8</v>
      </c>
      <c r="H157">
        <f t="shared" si="8"/>
        <v>22</v>
      </c>
      <c r="I157">
        <f t="shared" si="9"/>
        <v>33000</v>
      </c>
      <c r="J157">
        <f t="shared" si="10"/>
        <v>77000</v>
      </c>
      <c r="K157">
        <f t="shared" si="11"/>
        <v>44000</v>
      </c>
    </row>
    <row r="158" spans="1:11" x14ac:dyDescent="0.25">
      <c r="A158" s="3">
        <v>157</v>
      </c>
      <c r="B158" s="4">
        <v>44469</v>
      </c>
      <c r="C158" s="5">
        <v>0.7142708333333333</v>
      </c>
      <c r="D158" s="4">
        <v>44469</v>
      </c>
      <c r="E158" s="5">
        <v>0.789525462962963</v>
      </c>
      <c r="F158" s="3">
        <v>6</v>
      </c>
      <c r="G158" s="3">
        <v>39</v>
      </c>
      <c r="H158">
        <f t="shared" si="8"/>
        <v>45</v>
      </c>
      <c r="I158">
        <f t="shared" si="9"/>
        <v>67500</v>
      </c>
      <c r="J158">
        <f t="shared" si="10"/>
        <v>36000</v>
      </c>
      <c r="K158">
        <f t="shared" si="11"/>
        <v>-31500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6</vt:i4>
      </vt:variant>
    </vt:vector>
  </HeadingPairs>
  <TitlesOfParts>
    <vt:vector size="14" baseType="lpstr">
      <vt:lpstr>dane</vt:lpstr>
      <vt:lpstr>1</vt:lpstr>
      <vt:lpstr>2</vt:lpstr>
      <vt:lpstr>3</vt:lpstr>
      <vt:lpstr>3-2</vt:lpstr>
      <vt:lpstr>Arkusz7</vt:lpstr>
      <vt:lpstr>3-3</vt:lpstr>
      <vt:lpstr>5</vt:lpstr>
      <vt:lpstr>'1'!loty_mod</vt:lpstr>
      <vt:lpstr>'2'!loty_mod</vt:lpstr>
      <vt:lpstr>'3'!loty_mod</vt:lpstr>
      <vt:lpstr>'3-2'!loty_mod</vt:lpstr>
      <vt:lpstr>'5'!loty_mod</vt:lpstr>
      <vt:lpstr>dane!loty_mod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2021-11-22T14:05:03Z</dcterms:modified>
</cp:coreProperties>
</file>