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la Mańkowska\Desktop\SZKOŁA\OPERON\2021\zestaw 1\rozwiązania\"/>
    </mc:Choice>
  </mc:AlternateContent>
  <bookViews>
    <workbookView xWindow="0" yWindow="0" windowWidth="20490" windowHeight="7755" activeTab="4"/>
  </bookViews>
  <sheets>
    <sheet name="Wykres1" sheetId="8" r:id="rId1"/>
    <sheet name="5.3" sheetId="7" r:id="rId2"/>
    <sheet name="5.1 5.2 5.3" sheetId="6" r:id="rId3"/>
    <sheet name="5.5" sheetId="12" r:id="rId4"/>
    <sheet name="do 5.5 i 5.6" sheetId="9" r:id="rId5"/>
  </sheets>
  <definedNames>
    <definedName name="_xlnm._FilterDatabase" localSheetId="2" hidden="1">'5.1 5.2 5.3'!$A$1:$H$159</definedName>
  </definedNames>
  <calcPr calcId="152511"/>
  <pivotCaches>
    <pivotCache cacheId="2" r:id="rId6"/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9" i="9" l="1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53" i="9"/>
  <c r="L54" i="9"/>
  <c r="L55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30" i="9"/>
  <c r="L31" i="9"/>
  <c r="L32" i="9"/>
  <c r="L33" i="9"/>
  <c r="L34" i="9"/>
  <c r="L35" i="9"/>
  <c r="L36" i="9"/>
  <c r="L37" i="9"/>
  <c r="L38" i="9"/>
  <c r="L39" i="9"/>
  <c r="L29" i="9"/>
  <c r="L28" i="9"/>
  <c r="L23" i="9"/>
  <c r="L24" i="9"/>
  <c r="L25" i="9"/>
  <c r="L26" i="9"/>
  <c r="L27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5" i="9"/>
  <c r="L4" i="9"/>
  <c r="L3" i="9"/>
  <c r="L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2" i="9"/>
  <c r="M5" i="9"/>
  <c r="M3" i="9" l="1"/>
  <c r="M4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2" i="9"/>
  <c r="N159" i="9" s="1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316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159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3" i="9"/>
  <c r="K4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2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2" i="6"/>
  <c r="M4" i="6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3" i="6"/>
  <c r="M2" i="6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4" i="7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26" i="6"/>
  <c r="L27" i="6"/>
  <c r="L28" i="6"/>
  <c r="L29" i="6"/>
  <c r="L30" i="6"/>
  <c r="L31" i="6"/>
  <c r="L32" i="6"/>
  <c r="L33" i="6"/>
  <c r="L34" i="6"/>
  <c r="L19" i="6"/>
  <c r="L20" i="6"/>
  <c r="L21" i="6"/>
  <c r="L22" i="6"/>
  <c r="L23" i="6"/>
  <c r="L24" i="6"/>
  <c r="L25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3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2" i="6"/>
  <c r="I4" i="6"/>
  <c r="J4" i="6"/>
  <c r="I5" i="6" s="1"/>
  <c r="J5" i="6" s="1"/>
  <c r="I6" i="6" s="1"/>
  <c r="J6" i="6" s="1"/>
  <c r="I7" i="6" s="1"/>
  <c r="J7" i="6" s="1"/>
  <c r="I8" i="6" s="1"/>
  <c r="J8" i="6" s="1"/>
  <c r="I9" i="6" s="1"/>
  <c r="J9" i="6" s="1"/>
  <c r="I10" i="6" s="1"/>
  <c r="J10" i="6" s="1"/>
  <c r="I11" i="6" s="1"/>
  <c r="J11" i="6" s="1"/>
  <c r="I12" i="6" s="1"/>
  <c r="J12" i="6" s="1"/>
  <c r="I13" i="6" s="1"/>
  <c r="J13" i="6" s="1"/>
  <c r="I14" i="6" s="1"/>
  <c r="J14" i="6" s="1"/>
  <c r="I15" i="6" s="1"/>
  <c r="J15" i="6" s="1"/>
  <c r="I16" i="6" s="1"/>
  <c r="J16" i="6" s="1"/>
  <c r="I17" i="6" s="1"/>
  <c r="J17" i="6" s="1"/>
  <c r="I18" i="6" s="1"/>
  <c r="J18" i="6" s="1"/>
  <c r="I19" i="6" s="1"/>
  <c r="J19" i="6" s="1"/>
  <c r="I20" i="6" s="1"/>
  <c r="J20" i="6" s="1"/>
  <c r="I21" i="6" s="1"/>
  <c r="J21" i="6" s="1"/>
  <c r="I22" i="6" s="1"/>
  <c r="J22" i="6" s="1"/>
  <c r="I23" i="6" s="1"/>
  <c r="J23" i="6" s="1"/>
  <c r="I24" i="6" s="1"/>
  <c r="J24" i="6" s="1"/>
  <c r="I25" i="6" s="1"/>
  <c r="J25" i="6" s="1"/>
  <c r="I26" i="6" s="1"/>
  <c r="J26" i="6" s="1"/>
  <c r="I27" i="6" s="1"/>
  <c r="J27" i="6" s="1"/>
  <c r="I28" i="6" s="1"/>
  <c r="J28" i="6" s="1"/>
  <c r="I29" i="6" s="1"/>
  <c r="J29" i="6" s="1"/>
  <c r="I30" i="6" s="1"/>
  <c r="J30" i="6" s="1"/>
  <c r="I31" i="6" s="1"/>
  <c r="J31" i="6" s="1"/>
  <c r="I32" i="6" s="1"/>
  <c r="J32" i="6" s="1"/>
  <c r="I33" i="6" s="1"/>
  <c r="J33" i="6" s="1"/>
  <c r="I34" i="6" s="1"/>
  <c r="J34" i="6" s="1"/>
  <c r="I35" i="6" s="1"/>
  <c r="J35" i="6" s="1"/>
  <c r="I36" i="6" s="1"/>
  <c r="J36" i="6" s="1"/>
  <c r="I37" i="6" s="1"/>
  <c r="J37" i="6" s="1"/>
  <c r="I38" i="6" s="1"/>
  <c r="J38" i="6" s="1"/>
  <c r="I39" i="6" s="1"/>
  <c r="J39" i="6" s="1"/>
  <c r="I40" i="6" s="1"/>
  <c r="J40" i="6" s="1"/>
  <c r="I41" i="6" s="1"/>
  <c r="J41" i="6" s="1"/>
  <c r="I42" i="6" s="1"/>
  <c r="J42" i="6" s="1"/>
  <c r="I43" i="6" s="1"/>
  <c r="J43" i="6" s="1"/>
  <c r="I44" i="6" s="1"/>
  <c r="J44" i="6" s="1"/>
  <c r="I45" i="6" s="1"/>
  <c r="J45" i="6" s="1"/>
  <c r="I46" i="6" s="1"/>
  <c r="J46" i="6" s="1"/>
  <c r="I47" i="6" s="1"/>
  <c r="J47" i="6" s="1"/>
  <c r="I48" i="6" s="1"/>
  <c r="J48" i="6" s="1"/>
  <c r="I49" i="6" s="1"/>
  <c r="J49" i="6" s="1"/>
  <c r="I50" i="6" s="1"/>
  <c r="J50" i="6" s="1"/>
  <c r="I51" i="6" s="1"/>
  <c r="J51" i="6" s="1"/>
  <c r="I52" i="6" s="1"/>
  <c r="J52" i="6" s="1"/>
  <c r="I53" i="6" s="1"/>
  <c r="J53" i="6" s="1"/>
  <c r="I54" i="6" s="1"/>
  <c r="J54" i="6" s="1"/>
  <c r="I55" i="6" s="1"/>
  <c r="J55" i="6" s="1"/>
  <c r="I56" i="6" s="1"/>
  <c r="J56" i="6" s="1"/>
  <c r="I57" i="6" s="1"/>
  <c r="J57" i="6" s="1"/>
  <c r="I58" i="6" s="1"/>
  <c r="J58" i="6" s="1"/>
  <c r="I59" i="6" s="1"/>
  <c r="J59" i="6" s="1"/>
  <c r="I60" i="6" s="1"/>
  <c r="J60" i="6" s="1"/>
  <c r="I61" i="6" s="1"/>
  <c r="J61" i="6" s="1"/>
  <c r="I62" i="6" s="1"/>
  <c r="J62" i="6" s="1"/>
  <c r="I63" i="6" s="1"/>
  <c r="J63" i="6" s="1"/>
  <c r="I64" i="6" s="1"/>
  <c r="J64" i="6" s="1"/>
  <c r="I65" i="6" s="1"/>
  <c r="J65" i="6" s="1"/>
  <c r="I66" i="6" s="1"/>
  <c r="J66" i="6" s="1"/>
  <c r="I67" i="6" s="1"/>
  <c r="J67" i="6" s="1"/>
  <c r="I68" i="6" s="1"/>
  <c r="J68" i="6" s="1"/>
  <c r="I69" i="6" s="1"/>
  <c r="J69" i="6" s="1"/>
  <c r="I70" i="6" s="1"/>
  <c r="J70" i="6" s="1"/>
  <c r="I71" i="6" s="1"/>
  <c r="J71" i="6" s="1"/>
  <c r="I72" i="6" s="1"/>
  <c r="J72" i="6" s="1"/>
  <c r="I73" i="6" s="1"/>
  <c r="J73" i="6" s="1"/>
  <c r="I74" i="6" s="1"/>
  <c r="J74" i="6" s="1"/>
  <c r="I75" i="6" s="1"/>
  <c r="J75" i="6" s="1"/>
  <c r="I76" i="6" s="1"/>
  <c r="J76" i="6" s="1"/>
  <c r="I77" i="6" s="1"/>
  <c r="J77" i="6" s="1"/>
  <c r="I78" i="6" s="1"/>
  <c r="J78" i="6" s="1"/>
  <c r="I79" i="6" s="1"/>
  <c r="J79" i="6" s="1"/>
  <c r="I80" i="6" s="1"/>
  <c r="J80" i="6" s="1"/>
  <c r="I81" i="6" s="1"/>
  <c r="J81" i="6" s="1"/>
  <c r="I82" i="6" s="1"/>
  <c r="J82" i="6" s="1"/>
  <c r="I83" i="6" s="1"/>
  <c r="J83" i="6" s="1"/>
  <c r="I84" i="6" s="1"/>
  <c r="J84" i="6" s="1"/>
  <c r="I85" i="6" s="1"/>
  <c r="J85" i="6" s="1"/>
  <c r="I86" i="6" s="1"/>
  <c r="J86" i="6" s="1"/>
  <c r="I87" i="6" s="1"/>
  <c r="J87" i="6" s="1"/>
  <c r="I88" i="6" s="1"/>
  <c r="J88" i="6" s="1"/>
  <c r="I89" i="6" s="1"/>
  <c r="J89" i="6" s="1"/>
  <c r="I90" i="6" s="1"/>
  <c r="J90" i="6" s="1"/>
  <c r="I91" i="6" s="1"/>
  <c r="J91" i="6" s="1"/>
  <c r="I92" i="6" s="1"/>
  <c r="J92" i="6" s="1"/>
  <c r="I93" i="6" s="1"/>
  <c r="J93" i="6" s="1"/>
  <c r="I94" i="6" s="1"/>
  <c r="J94" i="6" s="1"/>
  <c r="I95" i="6" s="1"/>
  <c r="J95" i="6" s="1"/>
  <c r="I96" i="6" s="1"/>
  <c r="J96" i="6" s="1"/>
  <c r="I97" i="6" s="1"/>
  <c r="J97" i="6" s="1"/>
  <c r="I98" i="6" s="1"/>
  <c r="J98" i="6" s="1"/>
  <c r="I99" i="6" s="1"/>
  <c r="J99" i="6" s="1"/>
  <c r="I100" i="6" s="1"/>
  <c r="J100" i="6" s="1"/>
  <c r="I101" i="6" s="1"/>
  <c r="J101" i="6" s="1"/>
  <c r="I102" i="6" s="1"/>
  <c r="J102" i="6" s="1"/>
  <c r="I103" i="6" s="1"/>
  <c r="J103" i="6" s="1"/>
  <c r="I104" i="6" s="1"/>
  <c r="J104" i="6" s="1"/>
  <c r="I105" i="6" s="1"/>
  <c r="J105" i="6" s="1"/>
  <c r="I106" i="6" s="1"/>
  <c r="J106" i="6" s="1"/>
  <c r="I107" i="6" s="1"/>
  <c r="J107" i="6" s="1"/>
  <c r="I108" i="6" s="1"/>
  <c r="J108" i="6" s="1"/>
  <c r="I109" i="6" s="1"/>
  <c r="J109" i="6" s="1"/>
  <c r="I110" i="6" s="1"/>
  <c r="J110" i="6" s="1"/>
  <c r="I111" i="6" s="1"/>
  <c r="J111" i="6" s="1"/>
  <c r="I112" i="6" s="1"/>
  <c r="J112" i="6" s="1"/>
  <c r="I113" i="6" s="1"/>
  <c r="J113" i="6" s="1"/>
  <c r="I114" i="6" s="1"/>
  <c r="J114" i="6" s="1"/>
  <c r="I115" i="6" s="1"/>
  <c r="J115" i="6" s="1"/>
  <c r="I116" i="6" s="1"/>
  <c r="J116" i="6" s="1"/>
  <c r="I117" i="6" s="1"/>
  <c r="J117" i="6" s="1"/>
  <c r="I118" i="6" s="1"/>
  <c r="J118" i="6" s="1"/>
  <c r="I119" i="6" s="1"/>
  <c r="J119" i="6" s="1"/>
  <c r="I120" i="6" s="1"/>
  <c r="J120" i="6" s="1"/>
  <c r="I121" i="6" s="1"/>
  <c r="J121" i="6" s="1"/>
  <c r="I122" i="6" s="1"/>
  <c r="J122" i="6" s="1"/>
  <c r="I123" i="6" s="1"/>
  <c r="J123" i="6" s="1"/>
  <c r="I124" i="6" s="1"/>
  <c r="J124" i="6" s="1"/>
  <c r="I125" i="6" s="1"/>
  <c r="J125" i="6" s="1"/>
  <c r="I126" i="6" s="1"/>
  <c r="J126" i="6" s="1"/>
  <c r="I127" i="6" s="1"/>
  <c r="J127" i="6" s="1"/>
  <c r="I128" i="6" s="1"/>
  <c r="J128" i="6" s="1"/>
  <c r="I129" i="6" s="1"/>
  <c r="J129" i="6" s="1"/>
  <c r="I130" i="6" s="1"/>
  <c r="J130" i="6" s="1"/>
  <c r="I131" i="6" s="1"/>
  <c r="J131" i="6" s="1"/>
  <c r="I132" i="6" s="1"/>
  <c r="J132" i="6" s="1"/>
  <c r="I133" i="6" s="1"/>
  <c r="J133" i="6" s="1"/>
  <c r="I134" i="6" s="1"/>
  <c r="J134" i="6" s="1"/>
  <c r="I135" i="6" s="1"/>
  <c r="J135" i="6" s="1"/>
  <c r="I136" i="6" s="1"/>
  <c r="J136" i="6" s="1"/>
  <c r="I137" i="6" s="1"/>
  <c r="J137" i="6" s="1"/>
  <c r="I138" i="6" s="1"/>
  <c r="J138" i="6" s="1"/>
  <c r="I139" i="6" s="1"/>
  <c r="J139" i="6" s="1"/>
  <c r="I140" i="6" s="1"/>
  <c r="J140" i="6" s="1"/>
  <c r="I141" i="6" s="1"/>
  <c r="J141" i="6" s="1"/>
  <c r="I142" i="6" s="1"/>
  <c r="J142" i="6" s="1"/>
  <c r="I143" i="6" s="1"/>
  <c r="J143" i="6" s="1"/>
  <c r="I144" i="6" s="1"/>
  <c r="J144" i="6" s="1"/>
  <c r="I145" i="6" s="1"/>
  <c r="J145" i="6" s="1"/>
  <c r="I146" i="6" s="1"/>
  <c r="J146" i="6" s="1"/>
  <c r="I147" i="6" s="1"/>
  <c r="J147" i="6" s="1"/>
  <c r="I148" i="6" s="1"/>
  <c r="J148" i="6" s="1"/>
  <c r="I149" i="6" s="1"/>
  <c r="J149" i="6" s="1"/>
  <c r="I150" i="6" s="1"/>
  <c r="J150" i="6" s="1"/>
  <c r="I151" i="6" s="1"/>
  <c r="J151" i="6" s="1"/>
  <c r="I152" i="6" s="1"/>
  <c r="J152" i="6" s="1"/>
  <c r="I153" i="6" s="1"/>
  <c r="J153" i="6" s="1"/>
  <c r="I154" i="6" s="1"/>
  <c r="J154" i="6" s="1"/>
  <c r="I155" i="6" s="1"/>
  <c r="J155" i="6" s="1"/>
  <c r="I156" i="6" s="1"/>
  <c r="J156" i="6" s="1"/>
  <c r="I157" i="6" s="1"/>
  <c r="J157" i="6" s="1"/>
  <c r="I158" i="6" s="1"/>
  <c r="J158" i="6" s="1"/>
  <c r="J3" i="6"/>
  <c r="I3" i="6"/>
  <c r="J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2" i="6"/>
  <c r="I159" i="6" l="1"/>
  <c r="H159" i="6"/>
</calcChain>
</file>

<file path=xl/sharedStrings.xml><?xml version="1.0" encoding="utf-8"?>
<sst xmlns="http://schemas.openxmlformats.org/spreadsheetml/2006/main" count="1414" uniqueCount="366">
  <si>
    <t>01-09-2021</t>
  </si>
  <si>
    <t>lp</t>
  </si>
  <si>
    <t>data wylotu</t>
  </si>
  <si>
    <t>godzina wylotu</t>
  </si>
  <si>
    <t>data przylotu</t>
  </si>
  <si>
    <t>godzina przylotu</t>
  </si>
  <si>
    <t>02-09-2021</t>
  </si>
  <si>
    <t>03-09-2021</t>
  </si>
  <si>
    <t>Cargo załadunek</t>
  </si>
  <si>
    <t>Cargo wyładunek</t>
  </si>
  <si>
    <t>08:00:00</t>
  </si>
  <si>
    <t>09:14:36</t>
  </si>
  <si>
    <t>10:11:00</t>
  </si>
  <si>
    <t>13:25:27</t>
  </si>
  <si>
    <t>17:11:21</t>
  </si>
  <si>
    <t>15:30:26</t>
  </si>
  <si>
    <t>18:19:24</t>
  </si>
  <si>
    <t>21:56:12</t>
  </si>
  <si>
    <t>04:15:11</t>
  </si>
  <si>
    <t>08:20:12</t>
  </si>
  <si>
    <t>10:11:26</t>
  </si>
  <si>
    <t>11:32:21</t>
  </si>
  <si>
    <t>13:43:53</t>
  </si>
  <si>
    <t>15:11:23</t>
  </si>
  <si>
    <t>17:30:24</t>
  </si>
  <si>
    <t>19:20:32</t>
  </si>
  <si>
    <t>21:31:33</t>
  </si>
  <si>
    <t>30-09-2021</t>
  </si>
  <si>
    <t>03:15:06</t>
  </si>
  <si>
    <t>07:34:45</t>
  </si>
  <si>
    <t>09:04:06</t>
  </si>
  <si>
    <t>11:04:25</t>
  </si>
  <si>
    <t>12:01:15</t>
  </si>
  <si>
    <t>15:01:15</t>
  </si>
  <si>
    <t>15:16:19</t>
  </si>
  <si>
    <t>16:55:06</t>
  </si>
  <si>
    <t>18:26:19</t>
  </si>
  <si>
    <t>19:26:19</t>
  </si>
  <si>
    <t>22:16:45</t>
  </si>
  <si>
    <t>04-09-2021</t>
  </si>
  <si>
    <t>04:06:09</t>
  </si>
  <si>
    <t>06:04:35</t>
  </si>
  <si>
    <t>07:06:32</t>
  </si>
  <si>
    <t>08:19:45</t>
  </si>
  <si>
    <t>08:35:19</t>
  </si>
  <si>
    <t>10:05:36</t>
  </si>
  <si>
    <t>11:39:20</t>
  </si>
  <si>
    <t>12:55:10</t>
  </si>
  <si>
    <t>16:51:10</t>
  </si>
  <si>
    <t>18:34:04</t>
  </si>
  <si>
    <t>19:26:05</t>
  </si>
  <si>
    <t>23:11:16</t>
  </si>
  <si>
    <t>05-09-2021</t>
  </si>
  <si>
    <t>07:15:54</t>
  </si>
  <si>
    <t>09:01:45</t>
  </si>
  <si>
    <t>10:19:14</t>
  </si>
  <si>
    <t>12:16:25</t>
  </si>
  <si>
    <t>13:25:06</t>
  </si>
  <si>
    <t>15:26:19</t>
  </si>
  <si>
    <t>16:36:19</t>
  </si>
  <si>
    <t>17:36:28</t>
  </si>
  <si>
    <t>18:30:30</t>
  </si>
  <si>
    <t>19:50:16</t>
  </si>
  <si>
    <t>21:00:00</t>
  </si>
  <si>
    <t>06-09-2021</t>
  </si>
  <si>
    <t>00:19:26</t>
  </si>
  <si>
    <t>05:12:46</t>
  </si>
  <si>
    <t>07:08:36</t>
  </si>
  <si>
    <t>09:11:36</t>
  </si>
  <si>
    <t>12:36:19</t>
  </si>
  <si>
    <t>13:25:15</t>
  </si>
  <si>
    <t>17:11:04</t>
  </si>
  <si>
    <t>18:19:00</t>
  </si>
  <si>
    <t>19:42:12</t>
  </si>
  <si>
    <t>21:22:13</t>
  </si>
  <si>
    <t>07-09-2021</t>
  </si>
  <si>
    <t>07:46:19</t>
  </si>
  <si>
    <t>09:36:14</t>
  </si>
  <si>
    <t>11:09:08</t>
  </si>
  <si>
    <t>12:31:16</t>
  </si>
  <si>
    <t>13:45:48</t>
  </si>
  <si>
    <t>15:34:16</t>
  </si>
  <si>
    <t>16:56:19</t>
  </si>
  <si>
    <t>19:00:11</t>
  </si>
  <si>
    <t>20:12:01</t>
  </si>
  <si>
    <t>22:34:36</t>
  </si>
  <si>
    <t>08-09-2021</t>
  </si>
  <si>
    <t>03:15:16</t>
  </si>
  <si>
    <t>06:15:65</t>
  </si>
  <si>
    <t>07:49:16</t>
  </si>
  <si>
    <t>09:33:04</t>
  </si>
  <si>
    <t>10:01:22</t>
  </si>
  <si>
    <t>12:35:15</t>
  </si>
  <si>
    <t>14:11:36</t>
  </si>
  <si>
    <t>16:26:19</t>
  </si>
  <si>
    <t>17:36:45</t>
  </si>
  <si>
    <t>18:32:23</t>
  </si>
  <si>
    <t>20:00:00</t>
  </si>
  <si>
    <t>21:31:36</t>
  </si>
  <si>
    <t>09-09-2021</t>
  </si>
  <si>
    <t>06:11:26</t>
  </si>
  <si>
    <t>07:45:56</t>
  </si>
  <si>
    <t>09:55:26</t>
  </si>
  <si>
    <t>10:55:13</t>
  </si>
  <si>
    <t>12:08:45</t>
  </si>
  <si>
    <t>14:11:09</t>
  </si>
  <si>
    <t>16:26:09</t>
  </si>
  <si>
    <t>18:30:24</t>
  </si>
  <si>
    <t>20:30:16</t>
  </si>
  <si>
    <t>21:21:36</t>
  </si>
  <si>
    <t>10-09-2021</t>
  </si>
  <si>
    <t>05:11:32</t>
  </si>
  <si>
    <t>07:26:14</t>
  </si>
  <si>
    <t>09:10:06</t>
  </si>
  <si>
    <t>10:39:64</t>
  </si>
  <si>
    <t>11:59:56</t>
  </si>
  <si>
    <t>14:14:48</t>
  </si>
  <si>
    <t>15:35:54</t>
  </si>
  <si>
    <t>16:54:12</t>
  </si>
  <si>
    <t>19:01:35</t>
  </si>
  <si>
    <t>19:48:46</t>
  </si>
  <si>
    <t>21:01:04</t>
  </si>
  <si>
    <t>11-09-2021</t>
  </si>
  <si>
    <t>00:54:18</t>
  </si>
  <si>
    <t>06:15:56</t>
  </si>
  <si>
    <t>09:11:45</t>
  </si>
  <si>
    <t>11:04:15</t>
  </si>
  <si>
    <t>12:09:07</t>
  </si>
  <si>
    <t>13:36:55</t>
  </si>
  <si>
    <t>14:26:47</t>
  </si>
  <si>
    <t>15:57:15</t>
  </si>
  <si>
    <t>17:15:48</t>
  </si>
  <si>
    <t>19:01:02</t>
  </si>
  <si>
    <t>21:11:01</t>
  </si>
  <si>
    <t>12-09-2021</t>
  </si>
  <si>
    <t>04:00:00</t>
  </si>
  <si>
    <t>05:35:06</t>
  </si>
  <si>
    <t>08:14:16</t>
  </si>
  <si>
    <t>10:16:19</t>
  </si>
  <si>
    <t>12:30:01</t>
  </si>
  <si>
    <t>14:15:25</t>
  </si>
  <si>
    <t>17:45:09</t>
  </si>
  <si>
    <t>19:10:01</t>
  </si>
  <si>
    <t>13-09-2021</t>
  </si>
  <si>
    <t>05:08:45</t>
  </si>
  <si>
    <t>09:08:14</t>
  </si>
  <si>
    <t>11:06:45</t>
  </si>
  <si>
    <t>12:48:06</t>
  </si>
  <si>
    <t>13:15:09</t>
  </si>
  <si>
    <t>14:55:39</t>
  </si>
  <si>
    <t>16:04:45</t>
  </si>
  <si>
    <t>18:00:00</t>
  </si>
  <si>
    <t>20:09:11</t>
  </si>
  <si>
    <t>22:04:19</t>
  </si>
  <si>
    <t>14-09-2021</t>
  </si>
  <si>
    <t>04:15:22</t>
  </si>
  <si>
    <t>06:14:24</t>
  </si>
  <si>
    <t>08:15:54</t>
  </si>
  <si>
    <t>10:04:55</t>
  </si>
  <si>
    <t>12:00:00</t>
  </si>
  <si>
    <t>13:56:55</t>
  </si>
  <si>
    <t>15:26:30</t>
  </si>
  <si>
    <t>17:00:15</t>
  </si>
  <si>
    <t>18:36:45</t>
  </si>
  <si>
    <t>19:15:54</t>
  </si>
  <si>
    <t>20:56:55</t>
  </si>
  <si>
    <t>22:04:06</t>
  </si>
  <si>
    <t>15-09-2021</t>
  </si>
  <si>
    <t>16-09-2021</t>
  </si>
  <si>
    <t>01:01:00</t>
  </si>
  <si>
    <t>04:09:06</t>
  </si>
  <si>
    <t>06:55:57</t>
  </si>
  <si>
    <t>10:10:55</t>
  </si>
  <si>
    <t>12:45:47</t>
  </si>
  <si>
    <t>14:22:45</t>
  </si>
  <si>
    <t>15:12:24</t>
  </si>
  <si>
    <t>17:20:54</t>
  </si>
  <si>
    <t>20:47:41</t>
  </si>
  <si>
    <t>21:45:48</t>
  </si>
  <si>
    <t>03:15:26</t>
  </si>
  <si>
    <t>06:04:09</t>
  </si>
  <si>
    <t>07:11:26</t>
  </si>
  <si>
    <t>09:03:04</t>
  </si>
  <si>
    <t>11:04:06</t>
  </si>
  <si>
    <t>12:00:45</t>
  </si>
  <si>
    <t>13:55:00</t>
  </si>
  <si>
    <t>14:45:10</t>
  </si>
  <si>
    <t>16:11:12</t>
  </si>
  <si>
    <t>17:22:01</t>
  </si>
  <si>
    <t>19:01:22</t>
  </si>
  <si>
    <t>20:45:56</t>
  </si>
  <si>
    <t>17-09-2021</t>
  </si>
  <si>
    <t>06:56:22</t>
  </si>
  <si>
    <t>08:01:04</t>
  </si>
  <si>
    <t>11:00:06</t>
  </si>
  <si>
    <t>11:30:09</t>
  </si>
  <si>
    <t>14:55:03</t>
  </si>
  <si>
    <t>15:35:55</t>
  </si>
  <si>
    <t>17:13:53</t>
  </si>
  <si>
    <t>19:12:43</t>
  </si>
  <si>
    <t>20:45:44</t>
  </si>
  <si>
    <t>18-09-2021</t>
  </si>
  <si>
    <t>05:05:06</t>
  </si>
  <si>
    <t>06:24:06</t>
  </si>
  <si>
    <t>09:14:16</t>
  </si>
  <si>
    <t>10:00:11</t>
  </si>
  <si>
    <t>11:23:24</t>
  </si>
  <si>
    <t>13:26:23</t>
  </si>
  <si>
    <t>14:55:20</t>
  </si>
  <si>
    <t>15:25:19</t>
  </si>
  <si>
    <t>17:24:15</t>
  </si>
  <si>
    <t>18:45:12</t>
  </si>
  <si>
    <t>19-09-2021</t>
  </si>
  <si>
    <t>09:06:04</t>
  </si>
  <si>
    <t>10:46:11</t>
  </si>
  <si>
    <t>13:55:17</t>
  </si>
  <si>
    <t>15:01:03</t>
  </si>
  <si>
    <t>16:15:07</t>
  </si>
  <si>
    <t>17:33:46</t>
  </si>
  <si>
    <t>19:31:36</t>
  </si>
  <si>
    <t>20:22:01</t>
  </si>
  <si>
    <t>22:55:59</t>
  </si>
  <si>
    <t>01:12:45</t>
  </si>
  <si>
    <t>20-09-2021</t>
  </si>
  <si>
    <t>09:11:34</t>
  </si>
  <si>
    <t>10:44:21</t>
  </si>
  <si>
    <t>11:24:12</t>
  </si>
  <si>
    <t>12:43:11</t>
  </si>
  <si>
    <t>13:10:22</t>
  </si>
  <si>
    <t>14:14:21</t>
  </si>
  <si>
    <t>15:11:02</t>
  </si>
  <si>
    <t>16:12:04</t>
  </si>
  <si>
    <t>17:01:22</t>
  </si>
  <si>
    <t>17:30:01</t>
  </si>
  <si>
    <t>17:55:09</t>
  </si>
  <si>
    <t>18:45:33</t>
  </si>
  <si>
    <t>19:46:47</t>
  </si>
  <si>
    <t>22:02:04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</si>
  <si>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</si>
  <si>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</si>
  <si>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</si>
  <si>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</si>
  <si>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</si>
  <si>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</si>
  <si>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</si>
  <si>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</si>
  <si>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</si>
  <si>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23:26:01</t>
  </si>
  <si>
    <t>01:23:16</t>
  </si>
  <si>
    <t>07:00:05</t>
  </si>
  <si>
    <t>08:04:26</t>
  </si>
  <si>
    <t>10:16:33</t>
  </si>
  <si>
    <t>13:58:27</t>
  </si>
  <si>
    <t>14:55:19</t>
  </si>
  <si>
    <t>16:03:25</t>
  </si>
  <si>
    <t>17:04:22</t>
  </si>
  <si>
    <t>18:16:54</t>
  </si>
  <si>
    <t>19:59:06</t>
  </si>
  <si>
    <t>22:30:00</t>
  </si>
  <si>
    <t>07:09:33</t>
  </si>
  <si>
    <t>08:16:45</t>
  </si>
  <si>
    <t>09:17:33</t>
  </si>
  <si>
    <t>11:04:33</t>
  </si>
  <si>
    <t>14:33:24</t>
  </si>
  <si>
    <t>15:11:19</t>
  </si>
  <si>
    <t>15:30:05</t>
  </si>
  <si>
    <t>16:48:06</t>
  </si>
  <si>
    <t>18:20:15</t>
  </si>
  <si>
    <t>20:21:07</t>
  </si>
  <si>
    <t>23:36:08</t>
  </si>
  <si>
    <t>01:01:24</t>
  </si>
  <si>
    <t>07:08:04</t>
  </si>
  <si>
    <t>09:22:35</t>
  </si>
  <si>
    <t>10:25:36</t>
  </si>
  <si>
    <t>12:15:21</t>
  </si>
  <si>
    <t>13:05:04</t>
  </si>
  <si>
    <t>14:06:22</t>
  </si>
  <si>
    <t>15:11:06</t>
  </si>
  <si>
    <t>17:56:55</t>
  </si>
  <si>
    <t>18:56:45</t>
  </si>
  <si>
    <t>21:21:04</t>
  </si>
  <si>
    <t>04:11:06</t>
  </si>
  <si>
    <t>07:12:21</t>
  </si>
  <si>
    <t>10:56:55</t>
  </si>
  <si>
    <t>14:11:06</t>
  </si>
  <si>
    <t>17:26:03</t>
  </si>
  <si>
    <t>18:48:43</t>
  </si>
  <si>
    <t>19:40:23</t>
  </si>
  <si>
    <t>21:13:04</t>
  </si>
  <si>
    <t>07:04:25</t>
  </si>
  <si>
    <t>08:26:41</t>
  </si>
  <si>
    <t>10:11:21</t>
  </si>
  <si>
    <t>12:01:04</t>
  </si>
  <si>
    <t>13:04:26</t>
  </si>
  <si>
    <t>13:49:04</t>
  </si>
  <si>
    <t>15:08:09</t>
  </si>
  <si>
    <t>16:04:09</t>
  </si>
  <si>
    <t>17:04:26</t>
  </si>
  <si>
    <t>18:09:04</t>
  </si>
  <si>
    <t>06:26:25</t>
  </si>
  <si>
    <t>07:55:36</t>
  </si>
  <si>
    <t>09:11:05</t>
  </si>
  <si>
    <t>10:09:21</t>
  </si>
  <si>
    <t>10:55:04</t>
  </si>
  <si>
    <t>11:54:10</t>
  </si>
  <si>
    <t>13:04:05</t>
  </si>
  <si>
    <t>14:06:01</t>
  </si>
  <si>
    <t>16:08:45</t>
  </si>
  <si>
    <t>17:55:04</t>
  </si>
  <si>
    <t>19:04:04</t>
  </si>
  <si>
    <t>20:30:04</t>
  </si>
  <si>
    <t>06:04:05</t>
  </si>
  <si>
    <t>07:56:55</t>
  </si>
  <si>
    <t>09:10:01</t>
  </si>
  <si>
    <t>10:11:08</t>
  </si>
  <si>
    <t>13:05:06</t>
  </si>
  <si>
    <t>15:05:06</t>
  </si>
  <si>
    <t>17:04:06</t>
  </si>
  <si>
    <t>19:02:04</t>
  </si>
  <si>
    <t>10:04:06</t>
  </si>
  <si>
    <t>11:54:06</t>
  </si>
  <si>
    <t>12:59:04</t>
  </si>
  <si>
    <t>15:04:56</t>
  </si>
  <si>
    <t>17:06:04</t>
  </si>
  <si>
    <t>18:06:49</t>
  </si>
  <si>
    <t>19:00:00</t>
  </si>
  <si>
    <t>21:01:01</t>
  </si>
  <si>
    <t>07:11:03</t>
  </si>
  <si>
    <t>08:58:32</t>
  </si>
  <si>
    <t>10:01:04</t>
  </si>
  <si>
    <t>12:01:02</t>
  </si>
  <si>
    <t>13:21:10</t>
  </si>
  <si>
    <t>14:43:11</t>
  </si>
  <si>
    <t>16:09:12</t>
  </si>
  <si>
    <t>17:34:12</t>
  </si>
  <si>
    <t>19:11:01</t>
  </si>
  <si>
    <t>20:21:22</t>
  </si>
  <si>
    <t>23:04:04</t>
  </si>
  <si>
    <t>00:57:04</t>
  </si>
  <si>
    <t>07:30:00</t>
  </si>
  <si>
    <t>08:00:45</t>
  </si>
  <si>
    <t>10:36:54</t>
  </si>
  <si>
    <t>14:10:15</t>
  </si>
  <si>
    <t>17:08:33</t>
  </si>
  <si>
    <t>18:56:55</t>
  </si>
  <si>
    <t>06:33:21</t>
  </si>
  <si>
    <t>czas lotu</t>
  </si>
  <si>
    <t>załadunkek</t>
  </si>
  <si>
    <t>wyładunek</t>
  </si>
  <si>
    <t>dzień</t>
  </si>
  <si>
    <t>czas</t>
  </si>
  <si>
    <t>Etykiety wierszy</t>
  </si>
  <si>
    <t>(puste)</t>
  </si>
  <si>
    <t>Suma końcowa</t>
  </si>
  <si>
    <t>Suma z czas</t>
  </si>
  <si>
    <t>Data</t>
  </si>
  <si>
    <t>Łączny czas przelotu w dniu</t>
  </si>
  <si>
    <t>data</t>
  </si>
  <si>
    <t>&lt;-zadanie 5.6</t>
  </si>
  <si>
    <t>&lt;-5.4</t>
  </si>
  <si>
    <t>5.1</t>
  </si>
  <si>
    <t>5.2</t>
  </si>
  <si>
    <t>zysk</t>
  </si>
  <si>
    <t>koszt</t>
  </si>
  <si>
    <t>opłata</t>
  </si>
  <si>
    <t>Suma z 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</si>
</sst>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'5.3'!$I$3</c:f>
              <c:strCache>
                <c:ptCount val="1"/>
                <c:pt idx="0">
                  <c:v>Łączny czas przelotu w dniu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'5.3'!$H$4:$H$33</c:f>
              <c:strCache>
                <c:ptCount val="30"/>
                <c:pt idx="0">
                  <c:v>01-09-2021</c:v>
                </c:pt>
                <c:pt idx="1">
                  <c:v>02-09-2021</c:v>
                </c:pt>
                <c:pt idx="2">
                  <c:v>03-09-2021</c:v>
                </c:pt>
                <c:pt idx="3">
                  <c:v>04-09-2021</c:v>
                </c:pt>
                <c:pt idx="4">
                  <c:v>05-09-2021</c:v>
                </c:pt>
                <c:pt idx="5">
                  <c:v>06-09-2021</c:v>
                </c:pt>
                <c:pt idx="6">
                  <c:v>07-09-2021</c:v>
                </c:pt>
                <c:pt idx="7">
                  <c:v>08-09-2021</c:v>
                </c:pt>
                <c:pt idx="8">
                  <c:v>09-09-2021</c:v>
                </c:pt>
                <c:pt idx="9">
                  <c:v>10-09-2021</c:v>
                </c:pt>
                <c:pt idx="10">
                  <c:v>11-09-2021</c:v>
                </c:pt>
                <c:pt idx="11">
                  <c:v>12-09-2021</c:v>
                </c:pt>
                <c:pt idx="12">
                  <c:v>13-09-2021</c:v>
                </c:pt>
                <c:pt idx="13">
                  <c:v>14-09-2021</c:v>
                </c:pt>
                <c:pt idx="14">
                  <c:v>15-09-2021</c:v>
                </c:pt>
                <c:pt idx="15">
                  <c:v>16-09-2021</c:v>
                </c:pt>
                <c:pt idx="16">
                  <c:v>17-09-2021</c:v>
                </c:pt>
                <c:pt idx="17">
                  <c:v>18-09-2021</c:v>
                </c:pt>
                <c:pt idx="18">
                  <c:v>19-09-2021</c:v>
                </c:pt>
                <c:pt idx="19">
                  <c:v>20-09-2021</c:v>
                </c:pt>
                <c:pt idx="20">
                  <c:v>21-09-2021</c:v>
                </c:pt>
                <c:pt idx="21">
                  <c:v>22-09-2021</c:v>
                </c:pt>
                <c:pt idx="22">
                  <c:v>23-09-2021</c:v>
                </c:pt>
                <c:pt idx="23">
                  <c:v>24-09-2021</c:v>
                </c:pt>
                <c:pt idx="24">
                  <c:v>25-09-2021</c:v>
                </c:pt>
                <c:pt idx="25">
                  <c:v>26-09-2021</c:v>
                </c:pt>
                <c:pt idx="26">
                  <c:v>27-09-2021</c:v>
                </c:pt>
                <c:pt idx="27">
                  <c:v>28-09-2021</c:v>
                </c:pt>
                <c:pt idx="28">
                  <c:v>29-09-2021</c:v>
                </c:pt>
                <c:pt idx="29">
                  <c:v>30-09-2021</c:v>
                </c:pt>
              </c:strCache>
            </c:strRef>
          </c:cat>
          <c:val>
            <c:numRef>
              <c:f>'5.3'!$I$4:$I$33</c:f>
              <c:numCache>
                <c:formatCode>General</c:formatCode>
                <c:ptCount val="30"/>
                <c:pt idx="0">
                  <c:v>586.77</c:v>
                </c:pt>
                <c:pt idx="1">
                  <c:v>650.97</c:v>
                </c:pt>
                <c:pt idx="2">
                  <c:v>836.68</c:v>
                </c:pt>
                <c:pt idx="3">
                  <c:v>685.85</c:v>
                </c:pt>
                <c:pt idx="4">
                  <c:v>664.17</c:v>
                </c:pt>
                <c:pt idx="5">
                  <c:v>603.92999999999995</c:v>
                </c:pt>
                <c:pt idx="6">
                  <c:v>566.97</c:v>
                </c:pt>
                <c:pt idx="7">
                  <c:v>720.45</c:v>
                </c:pt>
                <c:pt idx="8">
                  <c:v>452.27</c:v>
                </c:pt>
                <c:pt idx="9">
                  <c:v>663.95</c:v>
                </c:pt>
                <c:pt idx="10">
                  <c:v>553.38</c:v>
                </c:pt>
                <c:pt idx="11">
                  <c:v>407.42</c:v>
                </c:pt>
                <c:pt idx="12">
                  <c:v>671.72</c:v>
                </c:pt>
                <c:pt idx="13">
                  <c:v>545.04999999999995</c:v>
                </c:pt>
                <c:pt idx="14">
                  <c:v>606.53</c:v>
                </c:pt>
                <c:pt idx="15">
                  <c:v>562.54999999999995</c:v>
                </c:pt>
                <c:pt idx="16">
                  <c:v>385.63</c:v>
                </c:pt>
                <c:pt idx="17">
                  <c:v>358.83</c:v>
                </c:pt>
                <c:pt idx="18">
                  <c:v>358.97</c:v>
                </c:pt>
                <c:pt idx="19">
                  <c:v>617.85</c:v>
                </c:pt>
                <c:pt idx="20">
                  <c:v>661.05</c:v>
                </c:pt>
                <c:pt idx="21">
                  <c:v>434.87</c:v>
                </c:pt>
                <c:pt idx="22">
                  <c:v>677.1</c:v>
                </c:pt>
                <c:pt idx="23">
                  <c:v>550.78</c:v>
                </c:pt>
                <c:pt idx="24">
                  <c:v>357.25</c:v>
                </c:pt>
                <c:pt idx="25">
                  <c:v>460.8</c:v>
                </c:pt>
                <c:pt idx="26">
                  <c:v>411.92</c:v>
                </c:pt>
                <c:pt idx="27">
                  <c:v>417.63</c:v>
                </c:pt>
                <c:pt idx="28">
                  <c:v>520.75</c:v>
                </c:pt>
                <c:pt idx="29">
                  <c:v>338.25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702544"/>
        <c:axId val="1133696016"/>
      </c:barChart>
      <c:catAx>
        <c:axId val="11337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696016"/>
        <c:crosses val="autoZero"/>
        <c:auto val="1"/>
        <c:lblAlgn val="ctr"/>
        <c:lblOffset val="100"/>
        <c:noMultiLvlLbl val="0"/>
      </c:catAx>
      <c:valAx>
        <c:axId val="11336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7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" refreshedDate="44345.924141550924" createdVersion="5" refreshedVersion="5" minRefreshableVersion="3" recordCount="159">
  <cacheSource type="worksheet">
    <worksheetSource ref="A1:L160" sheet="5.1 5.2 5.3"/>
  </cacheSource>
  <cacheFields count="12">
    <cacheField name="lp" numFmtId="0">
      <sharedItems containsString="0" containsBlank="1" containsNumber="1" containsInteger="1" minValue="1" maxValue="157"/>
    </cacheField>
    <cacheField name="data wylotu" numFmtId="0">
      <sharedItems containsBlank="1"/>
    </cacheField>
    <cacheField name="godzina wylotu" numFmtId="49">
      <sharedItems containsBlank="1"/>
    </cacheField>
    <cacheField name="data przylotu" numFmtId="0">
      <sharedItems containsBlank="1"/>
    </cacheField>
    <cacheField name="godzina przylotu" numFmtId="49">
      <sharedItems containsBlank="1"/>
    </cacheField>
    <cacheField name="Cargo załadunek" numFmtId="0">
      <sharedItems containsString="0" containsBlank="1" containsNumber="1" containsInteger="1" minValue="0" maxValue="24"/>
    </cacheField>
    <cacheField name="Cargo wyładunek" numFmtId="0">
      <sharedItems containsString="0" containsBlank="1" containsNumber="1" containsInteger="1" minValue="0" maxValue="39"/>
    </cacheField>
    <cacheField name="czas lotu" numFmtId="0">
      <sharedItems containsMixedTypes="1" containsNumber="1" minValue="28.65" maxValue="259.64999999999998"/>
    </cacheField>
    <cacheField name="załadunkek" numFmtId="0">
      <sharedItems containsMixedTypes="1" containsNumber="1" containsInteger="1" minValue="3" maxValue="42"/>
    </cacheField>
    <cacheField name="wyładunek" numFmtId="0">
      <sharedItems containsString="0" containsBlank="1" containsNumber="1" containsInteger="1" minValue="0" maxValue="37"/>
    </cacheField>
    <cacheField name="dzień" numFmtId="0">
      <sharedItems containsBlank="1" count="31">
        <s v="01-09-2021"/>
        <s v="02-09-2021"/>
        <s v="03-09-2021"/>
        <s v="04-09-2021"/>
        <s v="05-09-2021"/>
        <s v="06-09-2021"/>
        <s v="07-09-2021"/>
        <s v="08-09-2021"/>
        <s v="09-09-2021"/>
        <s v="10-09-2021"/>
        <s v="11-09-2021"/>
        <s v="12-09-2021"/>
        <s v="13-09-2021"/>
        <s v="14-09-2021"/>
        <s v="15-09-2021"/>
        <s v="16-09-2021"/>
        <s v="17-09-2021"/>
        <s v="18-09-2021"/>
        <s v="19-09-2021"/>
        <s v="20-09-2021"/>
        <s v="21-09-2021"/>
        <s v="22-09-2021"/>
        <s v="23-09-2021"/>
        <s v="24-09-2021"/>
        <s v="25-09-2021"/>
        <s v="26-09-2021"/>
        <s v="27-09-2021"/>
        <s v="28-09-2021"/>
        <s v="29-09-2021"/>
        <s v="30-09-2021"/>
        <m/>
      </sharedItems>
    </cacheField>
    <cacheField name="czas" numFmtId="0">
      <sharedItems containsString="0" containsBlank="1" containsNumber="1" minValue="23.866666666666507" maxValue="259.65000000000003" count="158">
        <n v="74.600000000000065"/>
        <n v="194.44999999999993"/>
        <n v="100.91666666666657"/>
        <n v="216.8"/>
        <n v="138.16666666666671"/>
        <n v="111.23333333333335"/>
        <n v="131.53333333333333"/>
        <n v="139.01666666666659"/>
        <n v="131.01666666666677"/>
        <n v="259.65000000000003"/>
        <n v="120.31666666666663"/>
        <n v="195.06666666666672"/>
        <n v="91.216666666666811"/>
        <n v="170.43333333333317"/>
        <n v="118.43333333333339"/>
        <n v="73.216666666666711"/>
        <n v="90.283333333333346"/>
        <n v="75.833333333333343"/>
        <n v="102.89999999999995"/>
        <n v="225.18333333333328"/>
        <n v="105.85000000000008"/>
        <n v="117.18333333333325"/>
        <n v="121.2166666666667"/>
        <n v="60.149999999999807"/>
        <n v="79.766666666666609"/>
        <n v="180"/>
        <n v="135.26666666666662"/>
        <n v="204.71666666666673"/>
        <n v="96.000000000000128"/>
        <n v="67.933333333333294"/>
        <n v="100.01666666666658"/>
        <n v="109.9166666666667"/>
        <n v="82.133333333333354"/>
        <n v="108.46666666666661"/>
        <n v="123.86666666666663"/>
        <n v="142.58333333333343"/>
        <n v="180.81666666666669"/>
        <n v="103.80000000000007"/>
        <n v="153.88333333333338"/>
        <n v="134.71666666666675"/>
        <n v="55.633333333333454"/>
        <n v="91.599999999999937"/>
        <n v="94.499999999999972"/>
        <n v="59.783333333333374"/>
        <n v="122.39999999999995"/>
        <n v="124.25000000000009"/>
        <n v="51.333333333333258"/>
        <n v="134.70000000000005"/>
        <n v="89.966666666666683"/>
        <n v="134.86666666666667"/>
        <n v="78.299999999999926"/>
        <n v="47.183333333333408"/>
        <n v="178.93333333333339"/>
        <n v="230.11666666666667"/>
        <n v="64.866666666666589"/>
        <n v="49.866666666666731"/>
        <n v="78.549999999999969"/>
        <n v="129.98333333333341"/>
        <n v="95.1"/>
        <n v="122.05000000000005"/>
        <n v="105.40000000000002"/>
        <n v="84.866666666666447"/>
        <n v="239.48333333333335"/>
        <n v="101.34999999999994"/>
        <n v="100.50000000000004"/>
        <n v="115.2500000000001"/>
        <n v="115.13333333333317"/>
        <n v="119.03333333333333"/>
        <n v="109.01666666666654"/>
        <n v="116.91666666666666"/>
        <n v="93.749999999999943"/>
        <n v="39.150000000000048"/>
        <n v="67.183333333333181"/>
        <n v="188.1"/>
        <n v="79.950000000000031"/>
        <n v="154.86666666666676"/>
        <n v="49.650000000000091"/>
        <n v="75.850000000000023"/>
        <n v="58.116666666666589"/>
        <n v="168.71666666666664"/>
        <n v="111.63333333333341"/>
        <n v="56.649999999999977"/>
        <n v="50.166666666666785"/>
        <n v="70.816666666666649"/>
        <n v="104.56666666666666"/>
        <n v="64.699999999999875"/>
        <n v="30.049999999999983"/>
        <n v="99.900000000000119"/>
        <n v="97.96666666666674"/>
        <n v="93.016666666666609"/>
        <n v="79"/>
        <n v="45.9166666666666"/>
        <n v="122.98333333333328"/>
        <n v="29.983333333333277"/>
        <n v="80.950000000000188"/>
        <n v="100.11666666666667"/>
        <n v="65.766666666666666"/>
        <n v="78.649999999999977"/>
        <n v="50.416666666666657"/>
        <n v="64.016666666666708"/>
        <n v="165.53333333333327"/>
        <n v="78.983333333333348"/>
        <n v="63.983333333333157"/>
        <n v="61.033333333333331"/>
        <n v="28.650000000000162"/>
        <n v="50.400000000000048"/>
        <n v="135.28333333333325"/>
        <n v="33.983333333333263"/>
        <n v="147.61666666666656"/>
        <n v="221.9"/>
        <n v="68.099999999999937"/>
        <n v="72.533333333333374"/>
        <n v="150.90000000000009"/>
        <n v="67.200000000000045"/>
        <n v="107.00000000000001"/>
        <n v="37.916666666666629"/>
        <n v="78.016666666666652"/>
        <n v="120.8666666666668"/>
        <n v="23.866666666666507"/>
        <n v="195.91666666666671"/>
        <n v="109.75000000000006"/>
        <n v="61.29999999999999"/>
        <n v="165.8166666666668"/>
        <n v="144.31666666666678"/>
        <n v="181.25000000000009"/>
        <n v="194.18333333333337"/>
        <n v="82.666666666666742"/>
        <n v="92.683333333333167"/>
        <n v="82.266666666666609"/>
        <n v="109.71666666666658"/>
        <n v="44.633333333333489"/>
        <n v="56.000000000000121"/>
        <n v="64.633333333333255"/>
        <n v="89.183333333333337"/>
        <n v="58.266666666666765"/>
        <n v="59.100000000000122"/>
        <n v="61.933333333333316"/>
        <n v="106.31666666666692"/>
        <n v="86.000000000000014"/>
        <n v="112.83333333333337"/>
        <n v="61.116666666666731"/>
        <n v="119.99999999999989"/>
        <n v="117.96666666666667"/>
        <n v="110.00000000000001"/>
        <n v="125.86666666666677"/>
        <n v="60.749999999999901"/>
        <n v="121.01666666666667"/>
        <n v="107.48333333333332"/>
        <n v="119.96666666666658"/>
        <n v="82.016666666666652"/>
        <n v="85.000000000000014"/>
        <n v="70.349999999999966"/>
        <n v="55.933333333333337"/>
        <n v="87.816666666666606"/>
        <n v="84.166666666666586"/>
        <n v="57.900000000000098"/>
        <n v="108.366666666666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otr" refreshedDate="44407.865317939817" createdVersion="5" refreshedVersion="5" minRefreshableVersion="3" recordCount="157">
  <cacheSource type="worksheet">
    <worksheetSource ref="J1:M158" sheet="do 5.5 i 5.6"/>
  </cacheSource>
  <cacheFields count="4">
    <cacheField name="data" numFmtId="0">
      <sharedItems count="30">
        <s v="01-09-2021"/>
        <s v="02-09-2021"/>
        <s v="03-09-2021"/>
        <s v="04-09-2021"/>
        <s v="05-09-2021"/>
        <s v="06-09-2021"/>
        <s v="07-09-2021"/>
        <s v="08-09-2021"/>
        <s v="09-09-2021"/>
        <s v="10-09-2021"/>
        <s v="11-09-2021"/>
        <s v="12-09-2021"/>
        <s v="13-09-2021"/>
        <s v="14-09-2021"/>
        <s v="15-09-2021"/>
        <s v="16-09-2021"/>
        <s v="17-09-2021"/>
        <s v="18-09-2021"/>
        <s v="19-09-2021"/>
        <s v="20-09-2021"/>
        <s v="21-09-2021"/>
        <s v="22-09-2021"/>
        <s v="23-09-2021"/>
        <s v="24-09-2021"/>
        <s v="25-09-2021"/>
        <s v="26-09-2021"/>
        <s v="27-09-2021"/>
        <s v="28-09-2021"/>
        <s v="29-09-2021"/>
        <s v="30-09-2021"/>
      </sharedItems>
    </cacheField>
    <cacheField name="opłata" numFmtId="0">
      <sharedItems containsSemiMixedTypes="0" containsString="0" containsNumber="1" containsInteger="1" minValue="0" maxValue="120000"/>
    </cacheField>
    <cacheField name="koszt" numFmtId="0">
      <sharedItems containsSemiMixedTypes="0" containsString="0" containsNumber="1" containsInteger="1" minValue="1500" maxValue="67500"/>
    </cacheField>
    <cacheField name="zysk" numFmtId="0">
      <sharedItems containsSemiMixedTypes="0" containsString="0" containsNumber="1" containsInteger="1" minValue="-31500" maxValue="6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n v="1"/>
    <s v="01-09-2021"/>
    <s v="08:00:00"/>
    <s v="01-09-2021"/>
    <s v="09:14:36"/>
    <n v="12"/>
    <n v="0"/>
    <n v="74.599999999999994"/>
    <n v="12"/>
    <n v="12"/>
    <x v="0"/>
    <x v="0"/>
  </r>
  <r>
    <n v="2"/>
    <s v="01-09-2021"/>
    <s v="10:11:00"/>
    <s v="01-09-2021"/>
    <s v="13:25:27"/>
    <n v="11"/>
    <n v="16"/>
    <n v="194.45"/>
    <n v="23"/>
    <n v="7"/>
    <x v="0"/>
    <x v="1"/>
  </r>
  <r>
    <n v="3"/>
    <s v="01-09-2021"/>
    <s v="15:30:26"/>
    <s v="01-09-2021"/>
    <s v="17:11:21"/>
    <n v="9"/>
    <n v="0"/>
    <n v="100.92"/>
    <n v="16"/>
    <n v="16"/>
    <x v="0"/>
    <x v="2"/>
  </r>
  <r>
    <n v="4"/>
    <s v="01-09-2021"/>
    <s v="18:19:24"/>
    <s v="01-09-2021"/>
    <s v="21:56:12"/>
    <n v="14"/>
    <n v="11"/>
    <n v="216.8"/>
    <n v="30"/>
    <n v="19"/>
    <x v="0"/>
    <x v="3"/>
  </r>
  <r>
    <n v="5"/>
    <s v="02-09-2021"/>
    <s v="04:15:11"/>
    <s v="02-09-2021"/>
    <s v="06:33:21"/>
    <n v="21"/>
    <n v="15"/>
    <n v="138.16999999999999"/>
    <n v="40"/>
    <n v="25"/>
    <x v="1"/>
    <x v="4"/>
  </r>
  <r>
    <n v="6"/>
    <s v="02-09-2021"/>
    <s v="08:20:12"/>
    <s v="02-09-2021"/>
    <s v="10:11:26"/>
    <n v="11"/>
    <n v="24"/>
    <n v="111.23"/>
    <n v="36"/>
    <n v="12"/>
    <x v="1"/>
    <x v="5"/>
  </r>
  <r>
    <n v="7"/>
    <s v="02-09-2021"/>
    <s v="11:32:21"/>
    <s v="02-09-2021"/>
    <s v="13:43:53"/>
    <n v="19"/>
    <n v="10"/>
    <n v="131.53"/>
    <n v="31"/>
    <n v="21"/>
    <x v="1"/>
    <x v="6"/>
  </r>
  <r>
    <n v="8"/>
    <s v="02-09-2021"/>
    <s v="15:11:23"/>
    <s v="02-09-2021"/>
    <s v="17:30:24"/>
    <n v="9"/>
    <n v="11"/>
    <n v="139.02000000000001"/>
    <n v="30"/>
    <n v="19"/>
    <x v="1"/>
    <x v="7"/>
  </r>
  <r>
    <n v="9"/>
    <s v="02-09-2021"/>
    <s v="19:20:32"/>
    <s v="02-09-2021"/>
    <s v="21:31:33"/>
    <n v="12"/>
    <n v="15"/>
    <n v="131.02000000000001"/>
    <n v="31"/>
    <n v="16"/>
    <x v="1"/>
    <x v="8"/>
  </r>
  <r>
    <n v="10"/>
    <s v="03-09-2021"/>
    <s v="03:15:06"/>
    <s v="03-09-2021"/>
    <s v="07:34:45"/>
    <n v="17"/>
    <n v="22"/>
    <n v="259.64999999999998"/>
    <n v="33"/>
    <n v="11"/>
    <x v="2"/>
    <x v="9"/>
  </r>
  <r>
    <n v="11"/>
    <s v="03-09-2021"/>
    <s v="09:04:06"/>
    <s v="03-09-2021"/>
    <s v="11:04:25"/>
    <n v="14"/>
    <n v="10"/>
    <n v="120.32"/>
    <n v="25"/>
    <n v="15"/>
    <x v="2"/>
    <x v="10"/>
  </r>
  <r>
    <n v="12"/>
    <s v="03-09-2021"/>
    <s v="12:01:15"/>
    <s v="03-09-2021"/>
    <s v="15:16:19"/>
    <n v="24"/>
    <n v="19"/>
    <n v="195.07"/>
    <n v="39"/>
    <n v="20"/>
    <x v="2"/>
    <x v="11"/>
  </r>
  <r>
    <n v="13"/>
    <s v="03-09-2021"/>
    <s v="16:55:06"/>
    <s v="03-09-2021"/>
    <s v="18:26:19"/>
    <n v="16"/>
    <n v="11"/>
    <n v="91.22"/>
    <n v="36"/>
    <n v="25"/>
    <x v="2"/>
    <x v="12"/>
  </r>
  <r>
    <n v="14"/>
    <s v="03-09-2021"/>
    <s v="19:26:19"/>
    <s v="03-09-2021"/>
    <s v="22:16:45"/>
    <n v="15"/>
    <n v="9"/>
    <n v="170.43"/>
    <n v="40"/>
    <n v="31"/>
    <x v="2"/>
    <x v="13"/>
  </r>
  <r>
    <n v="15"/>
    <s v="04-09-2021"/>
    <s v="04:06:09"/>
    <s v="04-09-2021"/>
    <s v="06:04:35"/>
    <n v="7"/>
    <n v="16"/>
    <n v="118.43"/>
    <n v="38"/>
    <n v="22"/>
    <x v="3"/>
    <x v="14"/>
  </r>
  <r>
    <n v="16"/>
    <s v="04-09-2021"/>
    <s v="07:06:32"/>
    <s v="04-09-2021"/>
    <s v="08:19:45"/>
    <n v="9"/>
    <n v="11"/>
    <n v="73.22"/>
    <n v="31"/>
    <n v="20"/>
    <x v="3"/>
    <x v="15"/>
  </r>
  <r>
    <n v="17"/>
    <s v="04-09-2021"/>
    <s v="08:35:19"/>
    <s v="04-09-2021"/>
    <s v="10:05:36"/>
    <n v="13"/>
    <n v="18"/>
    <n v="90.28"/>
    <n v="33"/>
    <n v="15"/>
    <x v="3"/>
    <x v="16"/>
  </r>
  <r>
    <n v="18"/>
    <s v="04-09-2021"/>
    <s v="11:39:20"/>
    <s v="04-09-2021"/>
    <s v="12:55:10"/>
    <n v="22"/>
    <n v="5"/>
    <n v="75.83"/>
    <n v="37"/>
    <n v="32"/>
    <x v="3"/>
    <x v="17"/>
  </r>
  <r>
    <n v="19"/>
    <s v="04-09-2021"/>
    <s v="16:51:10"/>
    <s v="04-09-2021"/>
    <s v="18:34:04"/>
    <n v="8"/>
    <n v="23"/>
    <n v="102.9"/>
    <n v="40"/>
    <n v="17"/>
    <x v="3"/>
    <x v="18"/>
  </r>
  <r>
    <n v="20"/>
    <s v="04-09-2021"/>
    <s v="19:26:05"/>
    <s v="04-09-2021"/>
    <s v="23:11:16"/>
    <n v="11"/>
    <n v="14"/>
    <n v="225.18"/>
    <n v="28"/>
    <n v="14"/>
    <x v="3"/>
    <x v="19"/>
  </r>
  <r>
    <n v="21"/>
    <s v="05-09-2021"/>
    <s v="07:15:54"/>
    <s v="05-09-2021"/>
    <s v="09:01:45"/>
    <n v="17"/>
    <n v="23"/>
    <n v="105.85"/>
    <n v="31"/>
    <n v="8"/>
    <x v="4"/>
    <x v="20"/>
  </r>
  <r>
    <n v="22"/>
    <s v="05-09-2021"/>
    <s v="10:19:14"/>
    <s v="05-09-2021"/>
    <s v="12:16:25"/>
    <n v="15"/>
    <n v="11"/>
    <n v="117.18"/>
    <n v="23"/>
    <n v="12"/>
    <x v="4"/>
    <x v="21"/>
  </r>
  <r>
    <n v="23"/>
    <s v="05-09-2021"/>
    <s v="13:25:06"/>
    <s v="05-09-2021"/>
    <s v="15:26:19"/>
    <n v="19"/>
    <n v="21"/>
    <n v="121.22"/>
    <n v="31"/>
    <n v="10"/>
    <x v="4"/>
    <x v="22"/>
  </r>
  <r>
    <n v="24"/>
    <s v="05-09-2021"/>
    <s v="16:36:19"/>
    <s v="05-09-2021"/>
    <s v="17:36:28"/>
    <n v="11"/>
    <n v="9"/>
    <n v="60.15"/>
    <n v="21"/>
    <n v="12"/>
    <x v="4"/>
    <x v="23"/>
  </r>
  <r>
    <n v="25"/>
    <s v="05-09-2021"/>
    <s v="18:30:30"/>
    <s v="05-09-2021"/>
    <s v="19:50:16"/>
    <n v="15"/>
    <n v="11"/>
    <n v="79.77"/>
    <n v="27"/>
    <n v="16"/>
    <x v="4"/>
    <x v="24"/>
  </r>
  <r>
    <n v="26"/>
    <s v="05-09-2021"/>
    <s v="21:00:00"/>
    <s v="06-09-2021"/>
    <s v="00:19:26"/>
    <n v="15"/>
    <n v="17"/>
    <n v="199.43"/>
    <n v="31"/>
    <n v="14"/>
    <x v="4"/>
    <x v="25"/>
  </r>
  <r>
    <n v="27"/>
    <s v="06-09-2021"/>
    <s v="05:12:46"/>
    <s v="06-09-2021"/>
    <s v="07:08:36"/>
    <n v="9"/>
    <n v="6"/>
    <n v="115.83"/>
    <n v="23"/>
    <n v="17"/>
    <x v="5"/>
    <x v="26"/>
  </r>
  <r>
    <n v="28"/>
    <s v="06-09-2021"/>
    <s v="09:11:36"/>
    <s v="06-09-2021"/>
    <s v="12:36:19"/>
    <n v="14"/>
    <n v="22"/>
    <n v="204.72"/>
    <n v="31"/>
    <n v="9"/>
    <x v="5"/>
    <x v="27"/>
  </r>
  <r>
    <n v="29"/>
    <s v="06-09-2021"/>
    <s v="13:25:15"/>
    <s v="06-09-2021"/>
    <s v="15:01:15"/>
    <n v="14"/>
    <n v="3"/>
    <n v="96"/>
    <n v="23"/>
    <n v="20"/>
    <x v="5"/>
    <x v="28"/>
  </r>
  <r>
    <n v="30"/>
    <s v="06-09-2021"/>
    <s v="17:11:04"/>
    <s v="06-09-2021"/>
    <s v="18:19:00"/>
    <n v="18"/>
    <n v="14"/>
    <n v="67.930000000000007"/>
    <n v="38"/>
    <n v="24"/>
    <x v="5"/>
    <x v="29"/>
  </r>
  <r>
    <n v="31"/>
    <s v="06-09-2021"/>
    <s v="19:42:12"/>
    <s v="06-09-2021"/>
    <s v="21:22:13"/>
    <n v="16"/>
    <n v="21"/>
    <n v="100.02"/>
    <n v="40"/>
    <n v="19"/>
    <x v="5"/>
    <x v="30"/>
  </r>
  <r>
    <n v="32"/>
    <s v="07-09-2021"/>
    <s v="07:46:19"/>
    <s v="07-09-2021"/>
    <s v="09:36:14"/>
    <n v="15"/>
    <n v="14"/>
    <n v="109.92"/>
    <n v="34"/>
    <n v="20"/>
    <x v="6"/>
    <x v="31"/>
  </r>
  <r>
    <n v="33"/>
    <s v="07-09-2021"/>
    <s v="11:09:08"/>
    <s v="07-09-2021"/>
    <s v="12:31:16"/>
    <n v="12"/>
    <n v="23"/>
    <n v="82.13"/>
    <n v="32"/>
    <n v="9"/>
    <x v="6"/>
    <x v="32"/>
  </r>
  <r>
    <n v="34"/>
    <s v="07-09-2021"/>
    <s v="13:45:48"/>
    <s v="07-09-2021"/>
    <s v="15:34:16"/>
    <n v="17"/>
    <n v="6"/>
    <n v="108.47"/>
    <n v="26"/>
    <n v="20"/>
    <x v="6"/>
    <x v="33"/>
  </r>
  <r>
    <n v="35"/>
    <s v="07-09-2021"/>
    <s v="16:56:19"/>
    <s v="07-09-2021"/>
    <s v="19:00:11"/>
    <n v="19"/>
    <n v="16"/>
    <n v="123.87"/>
    <n v="39"/>
    <n v="23"/>
    <x v="6"/>
    <x v="34"/>
  </r>
  <r>
    <n v="36"/>
    <s v="07-09-2021"/>
    <s v="20:12:01"/>
    <s v="07-09-2021"/>
    <s v="22:34:36"/>
    <n v="11"/>
    <n v="14"/>
    <n v="142.58000000000001"/>
    <n v="34"/>
    <n v="20"/>
    <x v="6"/>
    <x v="35"/>
  </r>
  <r>
    <n v="37"/>
    <s v="08-09-2021"/>
    <s v="03:15:16"/>
    <s v="08-09-2021"/>
    <s v="06:15:65"/>
    <n v="13"/>
    <n v="22"/>
    <n v="180.82"/>
    <n v="33"/>
    <n v="11"/>
    <x v="7"/>
    <x v="36"/>
  </r>
  <r>
    <n v="38"/>
    <s v="08-09-2021"/>
    <s v="07:49:16"/>
    <s v="08-09-2021"/>
    <s v="09:33:04"/>
    <n v="11"/>
    <n v="4"/>
    <n v="103.8"/>
    <n v="22"/>
    <n v="18"/>
    <x v="7"/>
    <x v="37"/>
  </r>
  <r>
    <n v="39"/>
    <s v="08-09-2021"/>
    <s v="10:01:22"/>
    <s v="08-09-2021"/>
    <s v="12:35:15"/>
    <n v="14"/>
    <n v="21"/>
    <n v="153.88"/>
    <n v="32"/>
    <n v="11"/>
    <x v="7"/>
    <x v="38"/>
  </r>
  <r>
    <n v="40"/>
    <s v="08-09-2021"/>
    <s v="14:11:36"/>
    <s v="08-09-2021"/>
    <s v="16:26:19"/>
    <n v="16"/>
    <n v="9"/>
    <n v="134.72"/>
    <n v="27"/>
    <n v="18"/>
    <x v="7"/>
    <x v="39"/>
  </r>
  <r>
    <n v="41"/>
    <s v="08-09-2021"/>
    <s v="17:36:45"/>
    <s v="08-09-2021"/>
    <s v="18:32:23"/>
    <n v="12"/>
    <n v="24"/>
    <n v="55.63"/>
    <n v="30"/>
    <n v="6"/>
    <x v="7"/>
    <x v="40"/>
  </r>
  <r>
    <n v="42"/>
    <s v="08-09-2021"/>
    <s v="20:00:00"/>
    <s v="08-09-2021"/>
    <s v="21:31:36"/>
    <n v="9"/>
    <n v="2"/>
    <n v="91.6"/>
    <n v="15"/>
    <n v="13"/>
    <x v="7"/>
    <x v="41"/>
  </r>
  <r>
    <n v="43"/>
    <s v="09-09-2021"/>
    <s v="06:11:26"/>
    <s v="09-09-2021"/>
    <s v="07:45:56"/>
    <n v="9"/>
    <n v="4"/>
    <n v="94.5"/>
    <n v="22"/>
    <n v="18"/>
    <x v="8"/>
    <x v="42"/>
  </r>
  <r>
    <n v="44"/>
    <s v="09-09-2021"/>
    <s v="09:55:26"/>
    <s v="09-09-2021"/>
    <s v="10:55:13"/>
    <n v="9"/>
    <n v="14"/>
    <n v="59.78"/>
    <n v="27"/>
    <n v="13"/>
    <x v="8"/>
    <x v="43"/>
  </r>
  <r>
    <n v="45"/>
    <s v="09-09-2021"/>
    <s v="12:08:45"/>
    <s v="09-09-2021"/>
    <s v="14:11:09"/>
    <n v="12"/>
    <n v="10"/>
    <n v="122.4"/>
    <n v="25"/>
    <n v="15"/>
    <x v="8"/>
    <x v="44"/>
  </r>
  <r>
    <n v="46"/>
    <s v="09-09-2021"/>
    <s v="16:26:09"/>
    <s v="09-09-2021"/>
    <s v="18:30:24"/>
    <n v="16"/>
    <n v="11"/>
    <n v="124.25"/>
    <n v="31"/>
    <n v="20"/>
    <x v="8"/>
    <x v="45"/>
  </r>
  <r>
    <n v="47"/>
    <s v="09-09-2021"/>
    <s v="20:30:16"/>
    <s v="09-09-2021"/>
    <s v="21:21:36"/>
    <n v="13"/>
    <n v="21"/>
    <n v="51.33"/>
    <n v="33"/>
    <n v="12"/>
    <x v="8"/>
    <x v="46"/>
  </r>
  <r>
    <n v="48"/>
    <s v="10-09-2021"/>
    <s v="05:11:32"/>
    <s v="10-09-2021"/>
    <s v="07:26:14"/>
    <n v="7"/>
    <n v="15"/>
    <n v="134.69999999999999"/>
    <n v="19"/>
    <n v="4"/>
    <x v="9"/>
    <x v="47"/>
  </r>
  <r>
    <n v="49"/>
    <s v="10-09-2021"/>
    <s v="09:10:06"/>
    <s v="10-09-2021"/>
    <s v="10:39:64"/>
    <n v="7"/>
    <n v="0"/>
    <n v="89.97"/>
    <n v="11"/>
    <n v="11"/>
    <x v="9"/>
    <x v="48"/>
  </r>
  <r>
    <n v="50"/>
    <s v="10-09-2021"/>
    <s v="11:59:56"/>
    <s v="10-09-2021"/>
    <s v="14:14:48"/>
    <n v="7"/>
    <n v="1"/>
    <n v="134.87"/>
    <n v="18"/>
    <n v="17"/>
    <x v="9"/>
    <x v="49"/>
  </r>
  <r>
    <n v="51"/>
    <s v="10-09-2021"/>
    <s v="15:35:54"/>
    <s v="10-09-2021"/>
    <s v="16:54:12"/>
    <n v="13"/>
    <n v="20"/>
    <n v="78.3"/>
    <n v="30"/>
    <n v="10"/>
    <x v="9"/>
    <x v="50"/>
  </r>
  <r>
    <n v="52"/>
    <s v="10-09-2021"/>
    <s v="19:01:35"/>
    <s v="10-09-2021"/>
    <s v="19:48:46"/>
    <n v="12"/>
    <n v="4"/>
    <n v="47.18"/>
    <n v="22"/>
    <n v="18"/>
    <x v="9"/>
    <x v="51"/>
  </r>
  <r>
    <n v="53"/>
    <s v="10-09-2021"/>
    <s v="21:01:04"/>
    <s v="11-09-2021"/>
    <s v="00:54:18"/>
    <n v="11"/>
    <n v="9"/>
    <n v="233.23"/>
    <n v="29"/>
    <n v="20"/>
    <x v="9"/>
    <x v="52"/>
  </r>
  <r>
    <n v="54"/>
    <s v="11-09-2021"/>
    <s v="06:15:56"/>
    <s v="11-09-2021"/>
    <s v="09:11:45"/>
    <n v="12"/>
    <n v="21"/>
    <n v="175.82"/>
    <n v="32"/>
    <n v="11"/>
    <x v="10"/>
    <x v="53"/>
  </r>
  <r>
    <n v="55"/>
    <s v="11-09-2021"/>
    <s v="11:04:15"/>
    <s v="11-09-2021"/>
    <s v="12:09:07"/>
    <n v="14"/>
    <n v="2"/>
    <n v="64.87"/>
    <n v="25"/>
    <n v="23"/>
    <x v="10"/>
    <x v="54"/>
  </r>
  <r>
    <n v="56"/>
    <s v="11-09-2021"/>
    <s v="13:36:55"/>
    <s v="11-09-2021"/>
    <s v="14:26:47"/>
    <n v="17"/>
    <n v="9"/>
    <n v="49.87"/>
    <n v="40"/>
    <n v="31"/>
    <x v="10"/>
    <x v="55"/>
  </r>
  <r>
    <n v="57"/>
    <s v="11-09-2021"/>
    <s v="15:57:15"/>
    <s v="11-09-2021"/>
    <s v="17:15:48"/>
    <n v="3"/>
    <n v="9"/>
    <n v="78.55"/>
    <n v="34"/>
    <n v="25"/>
    <x v="10"/>
    <x v="56"/>
  </r>
  <r>
    <n v="58"/>
    <s v="11-09-2021"/>
    <s v="19:01:02"/>
    <s v="11-09-2021"/>
    <s v="21:11:01"/>
    <n v="11"/>
    <n v="3"/>
    <n v="129.97999999999999"/>
    <n v="36"/>
    <n v="33"/>
    <x v="10"/>
    <x v="57"/>
  </r>
  <r>
    <n v="59"/>
    <s v="12-09-2021"/>
    <s v="04:00:00"/>
    <s v="12-09-2021"/>
    <s v="05:35:06"/>
    <n v="8"/>
    <n v="4"/>
    <n v="95.1"/>
    <n v="41"/>
    <n v="37"/>
    <x v="11"/>
    <x v="58"/>
  </r>
  <r>
    <n v="60"/>
    <s v="12-09-2021"/>
    <s v="08:14:16"/>
    <s v="12-09-2021"/>
    <s v="10:16:19"/>
    <n v="1"/>
    <n v="6"/>
    <n v="122.05"/>
    <n v="38"/>
    <n v="32"/>
    <x v="11"/>
    <x v="59"/>
  </r>
  <r>
    <n v="61"/>
    <s v="12-09-2021"/>
    <s v="12:30:01"/>
    <s v="12-09-2021"/>
    <s v="14:15:25"/>
    <n v="4"/>
    <n v="21"/>
    <n v="105.4"/>
    <n v="36"/>
    <n v="15"/>
    <x v="11"/>
    <x v="60"/>
  </r>
  <r>
    <n v="62"/>
    <s v="12-09-2021"/>
    <s v="17:45:09"/>
    <s v="12-09-2021"/>
    <s v="19:10:01"/>
    <n v="9"/>
    <n v="11"/>
    <n v="84.87"/>
    <n v="24"/>
    <n v="13"/>
    <x v="11"/>
    <x v="61"/>
  </r>
  <r>
    <n v="63"/>
    <s v="13-09-2021"/>
    <s v="05:08:45"/>
    <s v="13-09-2021"/>
    <s v="09:08:14"/>
    <n v="12"/>
    <n v="7"/>
    <n v="239.48"/>
    <n v="25"/>
    <n v="18"/>
    <x v="12"/>
    <x v="62"/>
  </r>
  <r>
    <n v="64"/>
    <s v="13-09-2021"/>
    <s v="11:06:45"/>
    <s v="13-09-2021"/>
    <s v="12:48:06"/>
    <n v="11"/>
    <n v="13"/>
    <n v="101.35"/>
    <n v="29"/>
    <n v="16"/>
    <x v="12"/>
    <x v="63"/>
  </r>
  <r>
    <n v="65"/>
    <s v="13-09-2021"/>
    <s v="13:15:09"/>
    <s v="13-09-2021"/>
    <s v="14:55:39"/>
    <n v="16"/>
    <n v="21"/>
    <n v="100.5"/>
    <n v="32"/>
    <n v="11"/>
    <x v="12"/>
    <x v="64"/>
  </r>
  <r>
    <n v="66"/>
    <s v="13-09-2021"/>
    <s v="16:04:45"/>
    <s v="13-09-2021"/>
    <s v="18:00:00"/>
    <n v="19"/>
    <n v="10"/>
    <n v="115.25"/>
    <n v="30"/>
    <n v="20"/>
    <x v="12"/>
    <x v="65"/>
  </r>
  <r>
    <n v="67"/>
    <s v="13-09-2021"/>
    <s v="20:09:11"/>
    <s v="13-09-2021"/>
    <s v="22:04:19"/>
    <n v="3"/>
    <n v="0"/>
    <n v="115.13"/>
    <n v="23"/>
    <n v="23"/>
    <x v="12"/>
    <x v="66"/>
  </r>
  <r>
    <n v="68"/>
    <s v="14-09-2021"/>
    <s v="04:15:22"/>
    <s v="14-09-2021"/>
    <s v="06:14:24"/>
    <n v="12"/>
    <n v="21"/>
    <n v="119.03"/>
    <n v="35"/>
    <n v="14"/>
    <x v="13"/>
    <x v="67"/>
  </r>
  <r>
    <n v="69"/>
    <s v="14-09-2021"/>
    <s v="08:15:54"/>
    <s v="14-09-2021"/>
    <s v="10:04:55"/>
    <n v="17"/>
    <n v="20"/>
    <n v="109.02"/>
    <n v="31"/>
    <n v="11"/>
    <x v="13"/>
    <x v="68"/>
  </r>
  <r>
    <n v="70"/>
    <s v="14-09-2021"/>
    <s v="12:00:00"/>
    <s v="14-09-2021"/>
    <s v="13:56:55"/>
    <n v="11"/>
    <n v="22"/>
    <n v="116.92"/>
    <n v="22"/>
    <n v="0"/>
    <x v="13"/>
    <x v="69"/>
  </r>
  <r>
    <n v="71"/>
    <s v="14-09-2021"/>
    <s v="15:26:30"/>
    <s v="14-09-2021"/>
    <s v="17:00:15"/>
    <n v="7"/>
    <n v="2"/>
    <n v="93.75"/>
    <n v="7"/>
    <n v="5"/>
    <x v="13"/>
    <x v="70"/>
  </r>
  <r>
    <n v="72"/>
    <s v="14-09-2021"/>
    <s v="18:36:45"/>
    <s v="14-09-2021"/>
    <s v="19:15:54"/>
    <n v="8"/>
    <n v="7"/>
    <n v="39.15"/>
    <n v="13"/>
    <n v="6"/>
    <x v="13"/>
    <x v="71"/>
  </r>
  <r>
    <n v="73"/>
    <s v="14-09-2021"/>
    <s v="20:56:55"/>
    <s v="14-09-2021"/>
    <s v="22:04:06"/>
    <n v="6"/>
    <n v="1"/>
    <n v="67.180000000000007"/>
    <n v="12"/>
    <n v="11"/>
    <x v="13"/>
    <x v="72"/>
  </r>
  <r>
    <n v="74"/>
    <s v="15-09-2021"/>
    <s v="01:01:00"/>
    <s v="15-09-2021"/>
    <s v="04:09:06"/>
    <n v="0"/>
    <n v="6"/>
    <n v="188.1"/>
    <n v="11"/>
    <n v="5"/>
    <x v="14"/>
    <x v="73"/>
  </r>
  <r>
    <n v="75"/>
    <s v="15-09-2021"/>
    <s v="06:55:57"/>
    <s v="15-09-2021"/>
    <s v="08:15:54"/>
    <n v="0"/>
    <n v="5"/>
    <n v="79.95"/>
    <n v="5"/>
    <n v="0"/>
    <x v="14"/>
    <x v="74"/>
  </r>
  <r>
    <n v="76"/>
    <s v="15-09-2021"/>
    <s v="10:10:55"/>
    <s v="15-09-2021"/>
    <s v="12:45:47"/>
    <n v="10"/>
    <n v="1"/>
    <n v="154.87"/>
    <n v="10"/>
    <n v="9"/>
    <x v="14"/>
    <x v="75"/>
  </r>
  <r>
    <n v="77"/>
    <s v="15-09-2021"/>
    <s v="14:22:45"/>
    <s v="15-09-2021"/>
    <s v="15:12:24"/>
    <n v="14"/>
    <n v="21"/>
    <n v="49.65"/>
    <n v="23"/>
    <n v="2"/>
    <x v="14"/>
    <x v="76"/>
  </r>
  <r>
    <n v="78"/>
    <s v="15-09-2021"/>
    <s v="17:20:54"/>
    <s v="15-09-2021"/>
    <s v="18:36:45"/>
    <n v="4"/>
    <n v="1"/>
    <n v="75.849999999999994"/>
    <n v="6"/>
    <n v="5"/>
    <x v="14"/>
    <x v="77"/>
  </r>
  <r>
    <n v="79"/>
    <s v="15-09-2021"/>
    <s v="20:47:41"/>
    <s v="15-09-2021"/>
    <s v="21:45:48"/>
    <n v="7"/>
    <n v="2"/>
    <n v="58.12"/>
    <n v="12"/>
    <n v="10"/>
    <x v="14"/>
    <x v="78"/>
  </r>
  <r>
    <n v="80"/>
    <s v="16-09-2021"/>
    <s v="03:15:26"/>
    <s v="16-09-2021"/>
    <s v="06:04:09"/>
    <n v="13"/>
    <n v="5"/>
    <n v="168.72"/>
    <n v="23"/>
    <n v="18"/>
    <x v="15"/>
    <x v="79"/>
  </r>
  <r>
    <n v="81"/>
    <s v="16-09-2021"/>
    <s v="07:11:26"/>
    <s v="16-09-2021"/>
    <s v="09:03:04"/>
    <n v="13"/>
    <n v="11"/>
    <n v="111.63"/>
    <n v="31"/>
    <n v="20"/>
    <x v="15"/>
    <x v="80"/>
  </r>
  <r>
    <n v="82"/>
    <s v="16-09-2021"/>
    <s v="11:04:06"/>
    <s v="16-09-2021"/>
    <s v="12:00:45"/>
    <n v="14"/>
    <n v="9"/>
    <n v="56.65"/>
    <n v="34"/>
    <n v="25"/>
    <x v="15"/>
    <x v="81"/>
  </r>
  <r>
    <n v="83"/>
    <s v="16-09-2021"/>
    <s v="13:55:00"/>
    <s v="16-09-2021"/>
    <s v="14:45:10"/>
    <n v="14"/>
    <n v="9"/>
    <n v="50.17"/>
    <n v="39"/>
    <n v="30"/>
    <x v="15"/>
    <x v="82"/>
  </r>
  <r>
    <n v="84"/>
    <s v="16-09-2021"/>
    <s v="16:11:12"/>
    <s v="16-09-2021"/>
    <s v="17:22:01"/>
    <n v="12"/>
    <n v="7"/>
    <n v="70.819999999999993"/>
    <n v="42"/>
    <n v="35"/>
    <x v="15"/>
    <x v="83"/>
  </r>
  <r>
    <n v="85"/>
    <s v="16-09-2021"/>
    <s v="19:01:22"/>
    <s v="16-09-2021"/>
    <s v="20:45:56"/>
    <n v="2"/>
    <n v="19"/>
    <n v="104.57"/>
    <n v="37"/>
    <n v="18"/>
    <x v="15"/>
    <x v="84"/>
  </r>
  <r>
    <n v="86"/>
    <s v="17-09-2021"/>
    <s v="06:56:22"/>
    <s v="17-09-2021"/>
    <s v="08:01:04"/>
    <n v="4"/>
    <n v="11"/>
    <n v="64.7"/>
    <n v="22"/>
    <n v="11"/>
    <x v="16"/>
    <x v="85"/>
  </r>
  <r>
    <n v="87"/>
    <s v="17-09-2021"/>
    <s v="11:00:06"/>
    <s v="17-09-2021"/>
    <s v="11:30:09"/>
    <n v="21"/>
    <n v="15"/>
    <n v="30.05"/>
    <n v="32"/>
    <n v="17"/>
    <x v="16"/>
    <x v="86"/>
  </r>
  <r>
    <n v="88"/>
    <s v="17-09-2021"/>
    <s v="13:15:09"/>
    <s v="17-09-2021"/>
    <s v="14:55:03"/>
    <n v="7"/>
    <n v="13"/>
    <n v="99.9"/>
    <n v="24"/>
    <n v="11"/>
    <x v="16"/>
    <x v="87"/>
  </r>
  <r>
    <n v="89"/>
    <s v="17-09-2021"/>
    <s v="15:35:55"/>
    <s v="17-09-2021"/>
    <s v="17:13:53"/>
    <n v="14"/>
    <n v="16"/>
    <n v="97.97"/>
    <n v="25"/>
    <n v="9"/>
    <x v="16"/>
    <x v="88"/>
  </r>
  <r>
    <n v="90"/>
    <s v="17-09-2021"/>
    <s v="19:12:43"/>
    <s v="17-09-2021"/>
    <s v="20:45:44"/>
    <n v="7"/>
    <n v="0"/>
    <n v="93.02"/>
    <n v="16"/>
    <n v="16"/>
    <x v="16"/>
    <x v="89"/>
  </r>
  <r>
    <n v="91"/>
    <s v="18-09-2021"/>
    <s v="05:05:06"/>
    <s v="18-09-2021"/>
    <s v="06:24:06"/>
    <n v="17"/>
    <n v="15"/>
    <n v="79"/>
    <n v="33"/>
    <n v="18"/>
    <x v="17"/>
    <x v="90"/>
  </r>
  <r>
    <n v="92"/>
    <s v="18-09-2021"/>
    <s v="09:14:16"/>
    <s v="18-09-2021"/>
    <s v="10:00:11"/>
    <n v="5"/>
    <n v="8"/>
    <n v="45.92"/>
    <n v="23"/>
    <n v="15"/>
    <x v="17"/>
    <x v="91"/>
  </r>
  <r>
    <n v="93"/>
    <s v="18-09-2021"/>
    <s v="11:23:24"/>
    <s v="18-09-2021"/>
    <s v="13:26:23"/>
    <n v="14"/>
    <n v="9"/>
    <n v="122.98"/>
    <n v="29"/>
    <n v="20"/>
    <x v="17"/>
    <x v="92"/>
  </r>
  <r>
    <n v="94"/>
    <s v="18-09-2021"/>
    <s v="14:55:20"/>
    <s v="18-09-2021"/>
    <s v="15:25:19"/>
    <n v="11"/>
    <n v="17"/>
    <n v="29.98"/>
    <n v="31"/>
    <n v="14"/>
    <x v="17"/>
    <x v="93"/>
  </r>
  <r>
    <n v="95"/>
    <s v="18-09-2021"/>
    <s v="17:24:15"/>
    <s v="18-09-2021"/>
    <s v="18:45:12"/>
    <n v="7"/>
    <n v="16"/>
    <n v="80.95"/>
    <n v="21"/>
    <n v="5"/>
    <x v="17"/>
    <x v="94"/>
  </r>
  <r>
    <n v="96"/>
    <s v="19-09-2021"/>
    <s v="09:06:04"/>
    <s v="19-09-2021"/>
    <s v="10:46:11"/>
    <n v="5"/>
    <n v="1"/>
    <n v="100.12"/>
    <n v="10"/>
    <n v="9"/>
    <x v="18"/>
    <x v="95"/>
  </r>
  <r>
    <n v="97"/>
    <s v="19-09-2021"/>
    <s v="13:55:17"/>
    <s v="19-09-2021"/>
    <s v="15:01:03"/>
    <n v="14"/>
    <n v="7"/>
    <n v="65.77"/>
    <n v="23"/>
    <n v="16"/>
    <x v="18"/>
    <x v="96"/>
  </r>
  <r>
    <n v="98"/>
    <s v="19-09-2021"/>
    <s v="16:15:07"/>
    <s v="19-09-2021"/>
    <s v="17:33:46"/>
    <n v="12"/>
    <n v="9"/>
    <n v="78.650000000000006"/>
    <n v="28"/>
    <n v="19"/>
    <x v="18"/>
    <x v="97"/>
  </r>
  <r>
    <n v="99"/>
    <s v="19-09-2021"/>
    <s v="19:31:36"/>
    <s v="19-09-2021"/>
    <s v="20:22:01"/>
    <n v="11"/>
    <n v="9"/>
    <n v="50.42"/>
    <n v="30"/>
    <n v="21"/>
    <x v="18"/>
    <x v="98"/>
  </r>
  <r>
    <n v="100"/>
    <s v="19-09-2021"/>
    <s v="22:55:59"/>
    <s v="20-09-2021"/>
    <s v="01:12:45"/>
    <n v="11"/>
    <n v="8"/>
    <n v="136.77000000000001"/>
    <n v="32"/>
    <n v="24"/>
    <x v="18"/>
    <x v="99"/>
  </r>
  <r>
    <n v="101"/>
    <s v="20-09-2021"/>
    <s v="09:11:34"/>
    <s v="20-09-2021"/>
    <s v="10:44:21"/>
    <n v="12"/>
    <n v="3"/>
    <n v="92.78"/>
    <n v="36"/>
    <n v="33"/>
    <x v="19"/>
    <x v="100"/>
  </r>
  <r>
    <n v="102"/>
    <s v="20-09-2021"/>
    <s v="11:24:12"/>
    <s v="20-09-2021"/>
    <s v="12:43:11"/>
    <n v="7"/>
    <n v="12"/>
    <n v="78.98"/>
    <n v="40"/>
    <n v="28"/>
    <x v="19"/>
    <x v="101"/>
  </r>
  <r>
    <n v="103"/>
    <s v="20-09-2021"/>
    <s v="13:10:22"/>
    <s v="20-09-2021"/>
    <s v="14:14:21"/>
    <n v="9"/>
    <n v="14"/>
    <n v="63.98"/>
    <n v="37"/>
    <n v="23"/>
    <x v="19"/>
    <x v="102"/>
  </r>
  <r>
    <n v="104"/>
    <s v="20-09-2021"/>
    <s v="15:11:02"/>
    <s v="20-09-2021"/>
    <s v="16:12:04"/>
    <n v="8"/>
    <n v="19"/>
    <n v="61.03"/>
    <n v="31"/>
    <n v="12"/>
    <x v="19"/>
    <x v="103"/>
  </r>
  <r>
    <n v="105"/>
    <s v="20-09-2021"/>
    <s v="17:01:22"/>
    <s v="20-09-2021"/>
    <s v="17:30:01"/>
    <n v="23"/>
    <n v="14"/>
    <n v="28.65"/>
    <n v="35"/>
    <n v="21"/>
    <x v="19"/>
    <x v="104"/>
  </r>
  <r>
    <n v="106"/>
    <s v="20-09-2021"/>
    <s v="17:55:09"/>
    <s v="20-09-2021"/>
    <s v="18:45:33"/>
    <n v="19"/>
    <n v="9"/>
    <n v="50.4"/>
    <n v="40"/>
    <n v="31"/>
    <x v="19"/>
    <x v="105"/>
  </r>
  <r>
    <n v="107"/>
    <s v="20-09-2021"/>
    <s v="19:46:47"/>
    <s v="20-09-2021"/>
    <s v="22:02:04"/>
    <n v="0"/>
    <n v="6"/>
    <n v="135.28"/>
    <n v="31"/>
    <n v="25"/>
    <x v="19"/>
    <x v="106"/>
  </r>
  <r>
    <n v="108"/>
    <s v="20-09-2021"/>
    <s v="23:26:01"/>
    <s v="21-09-2021"/>
    <s v="01:23:16"/>
    <n v="4"/>
    <n v="15"/>
    <n v="117.25"/>
    <n v="29"/>
    <n v="14"/>
    <x v="19"/>
    <x v="107"/>
  </r>
  <r>
    <n v="109"/>
    <s v="21-09-2021"/>
    <s v="07:00:05"/>
    <s v="21-09-2021"/>
    <s v="08:04:26"/>
    <n v="11"/>
    <n v="0"/>
    <n v="64.349999999999994"/>
    <n v="25"/>
    <n v="25"/>
    <x v="20"/>
    <x v="108"/>
  </r>
  <r>
    <n v="110"/>
    <s v="21-09-2021"/>
    <s v="10:16:33"/>
    <s v="21-09-2021"/>
    <s v="13:58:27"/>
    <n v="9"/>
    <n v="4"/>
    <n v="221.9"/>
    <n v="34"/>
    <n v="30"/>
    <x v="20"/>
    <x v="109"/>
  </r>
  <r>
    <n v="111"/>
    <s v="21-09-2021"/>
    <s v="14:55:19"/>
    <s v="21-09-2021"/>
    <s v="16:03:25"/>
    <n v="9"/>
    <n v="28"/>
    <n v="68.099999999999994"/>
    <n v="39"/>
    <n v="11"/>
    <x v="20"/>
    <x v="110"/>
  </r>
  <r>
    <n v="112"/>
    <s v="21-09-2021"/>
    <s v="17:04:22"/>
    <s v="21-09-2021"/>
    <s v="18:16:54"/>
    <n v="0"/>
    <n v="10"/>
    <n v="72.53"/>
    <n v="11"/>
    <n v="1"/>
    <x v="20"/>
    <x v="111"/>
  </r>
  <r>
    <n v="113"/>
    <s v="21-09-2021"/>
    <s v="19:59:06"/>
    <s v="21-09-2021"/>
    <s v="22:30:00"/>
    <n v="12"/>
    <n v="6"/>
    <n v="150.9"/>
    <n v="13"/>
    <n v="7"/>
    <x v="20"/>
    <x v="112"/>
  </r>
  <r>
    <n v="114"/>
    <s v="22-09-2021"/>
    <s v="07:09:33"/>
    <s v="22-09-2021"/>
    <s v="08:16:45"/>
    <n v="11"/>
    <n v="5"/>
    <n v="67.2"/>
    <n v="18"/>
    <n v="13"/>
    <x v="21"/>
    <x v="113"/>
  </r>
  <r>
    <n v="115"/>
    <s v="22-09-2021"/>
    <s v="09:17:33"/>
    <s v="22-09-2021"/>
    <s v="11:04:33"/>
    <n v="13"/>
    <n v="9"/>
    <n v="107"/>
    <n v="26"/>
    <n v="17"/>
    <x v="21"/>
    <x v="114"/>
  </r>
  <r>
    <n v="116"/>
    <s v="22-09-2021"/>
    <s v="14:33:24"/>
    <s v="22-09-2021"/>
    <s v="15:11:19"/>
    <n v="14"/>
    <n v="11"/>
    <n v="37.92"/>
    <n v="31"/>
    <n v="20"/>
    <x v="21"/>
    <x v="115"/>
  </r>
  <r>
    <n v="117"/>
    <s v="22-09-2021"/>
    <s v="15:30:05"/>
    <s v="22-09-2021"/>
    <s v="16:48:06"/>
    <n v="2"/>
    <n v="0"/>
    <n v="78.02"/>
    <n v="22"/>
    <n v="22"/>
    <x v="21"/>
    <x v="116"/>
  </r>
  <r>
    <n v="118"/>
    <s v="22-09-2021"/>
    <s v="18:20:15"/>
    <s v="22-09-2021"/>
    <s v="20:21:07"/>
    <n v="6"/>
    <n v="0"/>
    <n v="120.87"/>
    <n v="28"/>
    <n v="28"/>
    <x v="21"/>
    <x v="117"/>
  </r>
  <r>
    <n v="119"/>
    <s v="22-09-2021"/>
    <s v="23:36:08"/>
    <s v="23-09-2021"/>
    <s v="01:01:24"/>
    <n v="4"/>
    <n v="11"/>
    <n v="85.27"/>
    <n v="32"/>
    <n v="21"/>
    <x v="21"/>
    <x v="118"/>
  </r>
  <r>
    <n v="120"/>
    <s v="23-09-2021"/>
    <s v="07:08:04"/>
    <s v="23-09-2021"/>
    <s v="09:22:35"/>
    <n v="19"/>
    <n v="3"/>
    <n v="134.52000000000001"/>
    <n v="40"/>
    <n v="37"/>
    <x v="22"/>
    <x v="119"/>
  </r>
  <r>
    <n v="121"/>
    <s v="23-09-2021"/>
    <s v="10:25:36"/>
    <s v="23-09-2021"/>
    <s v="12:15:21"/>
    <n v="3"/>
    <n v="21"/>
    <n v="109.75"/>
    <n v="40"/>
    <n v="19"/>
    <x v="22"/>
    <x v="120"/>
  </r>
  <r>
    <n v="122"/>
    <s v="23-09-2021"/>
    <s v="13:05:04"/>
    <s v="23-09-2021"/>
    <s v="14:06:22"/>
    <n v="19"/>
    <n v="22"/>
    <n v="61.3"/>
    <n v="38"/>
    <n v="16"/>
    <x v="22"/>
    <x v="121"/>
  </r>
  <r>
    <n v="123"/>
    <s v="23-09-2021"/>
    <s v="15:11:06"/>
    <s v="23-09-2021"/>
    <s v="17:56:55"/>
    <n v="13"/>
    <n v="14"/>
    <n v="165.82"/>
    <n v="29"/>
    <n v="15"/>
    <x v="22"/>
    <x v="122"/>
  </r>
  <r>
    <n v="124"/>
    <s v="23-09-2021"/>
    <s v="18:56:45"/>
    <s v="23-09-2021"/>
    <s v="21:21:04"/>
    <n v="19"/>
    <n v="25"/>
    <n v="144.32"/>
    <n v="34"/>
    <n v="9"/>
    <x v="22"/>
    <x v="123"/>
  </r>
  <r>
    <n v="125"/>
    <s v="24-09-2021"/>
    <s v="04:11:06"/>
    <s v="24-09-2021"/>
    <s v="07:12:21"/>
    <n v="19"/>
    <n v="11"/>
    <n v="181.25"/>
    <n v="28"/>
    <n v="17"/>
    <x v="23"/>
    <x v="124"/>
  </r>
  <r>
    <n v="126"/>
    <s v="24-09-2021"/>
    <s v="10:56:55"/>
    <s v="24-09-2021"/>
    <s v="14:11:06"/>
    <n v="13"/>
    <n v="4"/>
    <n v="194.18"/>
    <n v="30"/>
    <n v="26"/>
    <x v="23"/>
    <x v="125"/>
  </r>
  <r>
    <n v="127"/>
    <s v="24-09-2021"/>
    <s v="17:26:03"/>
    <s v="24-09-2021"/>
    <s v="18:48:43"/>
    <n v="13"/>
    <n v="9"/>
    <n v="82.67"/>
    <n v="39"/>
    <n v="30"/>
    <x v="23"/>
    <x v="126"/>
  </r>
  <r>
    <n v="128"/>
    <s v="24-09-2021"/>
    <s v="19:40:23"/>
    <s v="24-09-2021"/>
    <s v="21:13:04"/>
    <n v="10"/>
    <n v="12"/>
    <n v="92.68"/>
    <n v="40"/>
    <n v="28"/>
    <x v="23"/>
    <x v="127"/>
  </r>
  <r>
    <n v="129"/>
    <s v="25-09-2021"/>
    <s v="07:04:25"/>
    <s v="25-09-2021"/>
    <s v="08:26:41"/>
    <n v="9"/>
    <n v="11"/>
    <n v="82.27"/>
    <n v="37"/>
    <n v="26"/>
    <x v="24"/>
    <x v="128"/>
  </r>
  <r>
    <n v="130"/>
    <s v="25-09-2021"/>
    <s v="10:11:21"/>
    <s v="25-09-2021"/>
    <s v="12:01:04"/>
    <n v="14"/>
    <n v="20"/>
    <n v="109.72"/>
    <n v="40"/>
    <n v="20"/>
    <x v="24"/>
    <x v="129"/>
  </r>
  <r>
    <n v="131"/>
    <s v="25-09-2021"/>
    <s v="13:04:26"/>
    <s v="25-09-2021"/>
    <s v="13:49:04"/>
    <n v="1"/>
    <n v="3"/>
    <n v="44.63"/>
    <n v="21"/>
    <n v="18"/>
    <x v="24"/>
    <x v="130"/>
  </r>
  <r>
    <n v="132"/>
    <s v="25-09-2021"/>
    <s v="15:08:09"/>
    <s v="25-09-2021"/>
    <s v="16:04:09"/>
    <n v="5"/>
    <n v="6"/>
    <n v="56"/>
    <n v="23"/>
    <n v="17"/>
    <x v="24"/>
    <x v="131"/>
  </r>
  <r>
    <n v="133"/>
    <s v="25-09-2021"/>
    <s v="17:04:26"/>
    <s v="25-09-2021"/>
    <s v="18:09:04"/>
    <n v="12"/>
    <n v="6"/>
    <n v="64.63"/>
    <n v="29"/>
    <n v="23"/>
    <x v="24"/>
    <x v="132"/>
  </r>
  <r>
    <n v="134"/>
    <s v="26-09-2021"/>
    <s v="06:26:25"/>
    <s v="26-09-2021"/>
    <s v="07:55:36"/>
    <n v="13"/>
    <n v="24"/>
    <n v="89.18"/>
    <n v="36"/>
    <n v="12"/>
    <x v="25"/>
    <x v="133"/>
  </r>
  <r>
    <n v="135"/>
    <s v="26-09-2021"/>
    <s v="09:11:05"/>
    <s v="26-09-2021"/>
    <s v="10:09:21"/>
    <n v="9"/>
    <n v="2"/>
    <n v="58.27"/>
    <n v="21"/>
    <n v="19"/>
    <x v="25"/>
    <x v="134"/>
  </r>
  <r>
    <n v="136"/>
    <s v="26-09-2021"/>
    <s v="10:55:04"/>
    <s v="26-09-2021"/>
    <s v="11:54:10"/>
    <n v="11"/>
    <n v="6"/>
    <n v="59.1"/>
    <n v="30"/>
    <n v="24"/>
    <x v="25"/>
    <x v="135"/>
  </r>
  <r>
    <n v="137"/>
    <s v="26-09-2021"/>
    <s v="13:04:05"/>
    <s v="26-09-2021"/>
    <s v="14:06:01"/>
    <n v="11"/>
    <n v="9"/>
    <n v="61.93"/>
    <n v="35"/>
    <n v="26"/>
    <x v="25"/>
    <x v="136"/>
  </r>
  <r>
    <n v="138"/>
    <s v="26-09-2021"/>
    <s v="16:08:45"/>
    <s v="26-09-2021"/>
    <s v="17:55:04"/>
    <n v="13"/>
    <n v="24"/>
    <n v="106.32"/>
    <n v="39"/>
    <n v="15"/>
    <x v="25"/>
    <x v="137"/>
  </r>
  <r>
    <n v="139"/>
    <s v="26-09-2021"/>
    <s v="19:04:04"/>
    <s v="26-09-2021"/>
    <s v="20:30:04"/>
    <n v="15"/>
    <n v="6"/>
    <n v="86"/>
    <n v="30"/>
    <n v="24"/>
    <x v="25"/>
    <x v="138"/>
  </r>
  <r>
    <n v="140"/>
    <s v="27-09-2021"/>
    <s v="06:04:05"/>
    <s v="27-09-2021"/>
    <s v="07:56:55"/>
    <n v="15"/>
    <n v="9"/>
    <n v="112.83"/>
    <n v="39"/>
    <n v="30"/>
    <x v="26"/>
    <x v="139"/>
  </r>
  <r>
    <n v="141"/>
    <s v="27-09-2021"/>
    <s v="09:10:01"/>
    <s v="27-09-2021"/>
    <s v="10:11:08"/>
    <n v="10"/>
    <n v="19"/>
    <n v="61.12"/>
    <n v="40"/>
    <n v="21"/>
    <x v="26"/>
    <x v="140"/>
  </r>
  <r>
    <n v="142"/>
    <s v="27-09-2021"/>
    <s v="13:05:06"/>
    <s v="27-09-2021"/>
    <s v="15:05:06"/>
    <n v="1"/>
    <n v="0"/>
    <n v="120"/>
    <n v="22"/>
    <n v="22"/>
    <x v="26"/>
    <x v="141"/>
  </r>
  <r>
    <n v="143"/>
    <s v="27-09-2021"/>
    <s v="17:04:06"/>
    <s v="27-09-2021"/>
    <s v="19:02:04"/>
    <n v="3"/>
    <n v="0"/>
    <n v="117.97"/>
    <n v="25"/>
    <n v="25"/>
    <x v="26"/>
    <x v="142"/>
  </r>
  <r>
    <n v="144"/>
    <s v="28-09-2021"/>
    <s v="10:04:06"/>
    <s v="28-09-2021"/>
    <s v="11:54:06"/>
    <n v="9"/>
    <n v="14"/>
    <n v="110"/>
    <n v="34"/>
    <n v="20"/>
    <x v="27"/>
    <x v="143"/>
  </r>
  <r>
    <n v="145"/>
    <s v="28-09-2021"/>
    <s v="12:59:04"/>
    <s v="28-09-2021"/>
    <s v="15:04:56"/>
    <n v="11"/>
    <n v="13"/>
    <n v="125.87"/>
    <n v="31"/>
    <n v="18"/>
    <x v="27"/>
    <x v="144"/>
  </r>
  <r>
    <n v="146"/>
    <s v="28-09-2021"/>
    <s v="17:06:04"/>
    <s v="28-09-2021"/>
    <s v="18:06:49"/>
    <n v="12"/>
    <n v="9"/>
    <n v="60.75"/>
    <n v="30"/>
    <n v="21"/>
    <x v="27"/>
    <x v="145"/>
  </r>
  <r>
    <n v="147"/>
    <s v="28-09-2021"/>
    <s v="19:00:00"/>
    <s v="28-09-2021"/>
    <s v="21:01:01"/>
    <n v="14"/>
    <n v="9"/>
    <n v="121.02"/>
    <n v="35"/>
    <n v="26"/>
    <x v="27"/>
    <x v="146"/>
  </r>
  <r>
    <n v="148"/>
    <s v="29-09-2021"/>
    <s v="07:11:03"/>
    <s v="29-09-2021"/>
    <s v="08:58:32"/>
    <n v="12"/>
    <n v="16"/>
    <n v="107.48"/>
    <n v="38"/>
    <n v="22"/>
    <x v="28"/>
    <x v="147"/>
  </r>
  <r>
    <n v="149"/>
    <s v="29-09-2021"/>
    <s v="10:01:04"/>
    <s v="29-09-2021"/>
    <s v="12:01:02"/>
    <n v="9"/>
    <n v="21"/>
    <n v="119.97"/>
    <n v="31"/>
    <n v="10"/>
    <x v="28"/>
    <x v="148"/>
  </r>
  <r>
    <n v="150"/>
    <s v="29-09-2021"/>
    <s v="13:21:10"/>
    <s v="29-09-2021"/>
    <s v="14:43:11"/>
    <n v="15"/>
    <n v="9"/>
    <n v="82.02"/>
    <n v="25"/>
    <n v="16"/>
    <x v="28"/>
    <x v="149"/>
  </r>
  <r>
    <n v="151"/>
    <s v="29-09-2021"/>
    <s v="16:09:12"/>
    <s v="29-09-2021"/>
    <s v="17:34:12"/>
    <n v="14"/>
    <n v="8"/>
    <n v="85"/>
    <n v="30"/>
    <n v="22"/>
    <x v="28"/>
    <x v="150"/>
  </r>
  <r>
    <n v="152"/>
    <s v="29-09-2021"/>
    <s v="19:11:01"/>
    <s v="29-09-2021"/>
    <s v="20:21:22"/>
    <n v="16"/>
    <n v="21"/>
    <n v="70.349999999999994"/>
    <n v="38"/>
    <n v="17"/>
    <x v="28"/>
    <x v="151"/>
  </r>
  <r>
    <n v="153"/>
    <s v="29-09-2021"/>
    <s v="23:04:04"/>
    <s v="30-09-2021"/>
    <s v="00:57:04"/>
    <n v="14"/>
    <n v="9"/>
    <n v="113"/>
    <n v="31"/>
    <n v="22"/>
    <x v="28"/>
    <x v="152"/>
  </r>
  <r>
    <n v="154"/>
    <s v="30-09-2021"/>
    <s v="07:30:00"/>
    <s v="30-09-2021"/>
    <s v="08:00:45"/>
    <n v="17"/>
    <n v="3"/>
    <n v="30.75"/>
    <n v="39"/>
    <n v="36"/>
    <x v="29"/>
    <x v="153"/>
  </r>
  <r>
    <n v="155"/>
    <s v="30-09-2021"/>
    <s v="10:36:54"/>
    <s v="30-09-2021"/>
    <s v="12:01:04"/>
    <n v="0"/>
    <n v="9"/>
    <n v="84.17"/>
    <n v="36"/>
    <n v="27"/>
    <x v="29"/>
    <x v="154"/>
  </r>
  <r>
    <n v="156"/>
    <s v="30-09-2021"/>
    <s v="14:10:15"/>
    <s v="30-09-2021"/>
    <s v="15:08:09"/>
    <n v="14"/>
    <n v="8"/>
    <n v="57.9"/>
    <n v="41"/>
    <n v="33"/>
    <x v="29"/>
    <x v="155"/>
  </r>
  <r>
    <n v="157"/>
    <s v="30-09-2021"/>
    <s v="17:08:33"/>
    <s v="30-09-2021"/>
    <s v="18:56:55"/>
    <n v="6"/>
    <n v="39"/>
    <n v="108.37"/>
    <n v="39"/>
    <n v="0"/>
    <x v="29"/>
    <x v="156"/>
  </r>
  <r>
    <m/>
    <m/>
    <m/>
    <m/>
    <m/>
    <m/>
    <m/>
    <n v="259.64999999999998"/>
    <n v="3"/>
    <m/>
    <x v="30"/>
    <x v="157"/>
  </r>
  <r>
    <m/>
    <m/>
    <m/>
    <m/>
    <m/>
    <m/>
    <m/>
    <s v="odp1"/>
    <s v="odp2"/>
    <m/>
    <x v="30"/>
    <x v="1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">
  <r>
    <x v="0"/>
    <n v="66000"/>
    <n v="18000"/>
    <n v="48000"/>
  </r>
  <r>
    <x v="0"/>
    <n v="60500"/>
    <n v="40500"/>
    <n v="20000"/>
  </r>
  <r>
    <x v="0"/>
    <n v="54000"/>
    <n v="13500"/>
    <n v="40500"/>
  </r>
  <r>
    <x v="0"/>
    <n v="77000"/>
    <n v="37500"/>
    <n v="39500"/>
  </r>
  <r>
    <x v="1"/>
    <n v="105000"/>
    <n v="54000"/>
    <n v="51000"/>
  </r>
  <r>
    <x v="1"/>
    <n v="60500"/>
    <n v="52500"/>
    <n v="8000"/>
  </r>
  <r>
    <x v="1"/>
    <n v="104500"/>
    <n v="43500"/>
    <n v="61000"/>
  </r>
  <r>
    <x v="1"/>
    <n v="54000"/>
    <n v="30000"/>
    <n v="24000"/>
  </r>
  <r>
    <x v="1"/>
    <n v="66000"/>
    <n v="40500"/>
    <n v="25500"/>
  </r>
  <r>
    <x v="2"/>
    <n v="93500"/>
    <n v="58500"/>
    <n v="35000"/>
  </r>
  <r>
    <x v="2"/>
    <n v="77000"/>
    <n v="36000"/>
    <n v="41000"/>
  </r>
  <r>
    <x v="2"/>
    <n v="120000"/>
    <n v="64500"/>
    <n v="55500"/>
  </r>
  <r>
    <x v="2"/>
    <n v="88000"/>
    <n v="40500"/>
    <n v="47500"/>
  </r>
  <r>
    <x v="2"/>
    <n v="82500"/>
    <n v="36000"/>
    <n v="46500"/>
  </r>
  <r>
    <x v="3"/>
    <n v="42000"/>
    <n v="34500"/>
    <n v="7500"/>
  </r>
  <r>
    <x v="3"/>
    <n v="54000"/>
    <n v="30000"/>
    <n v="24000"/>
  </r>
  <r>
    <x v="3"/>
    <n v="71500"/>
    <n v="46500"/>
    <n v="25000"/>
  </r>
  <r>
    <x v="3"/>
    <n v="110000"/>
    <n v="40500"/>
    <n v="69500"/>
  </r>
  <r>
    <x v="3"/>
    <n v="48000"/>
    <n v="46500"/>
    <n v="1500"/>
  </r>
  <r>
    <x v="3"/>
    <n v="60500"/>
    <n v="37500"/>
    <n v="23000"/>
  </r>
  <r>
    <x v="4"/>
    <n v="93500"/>
    <n v="60000"/>
    <n v="33500"/>
  </r>
  <r>
    <x v="4"/>
    <n v="82500"/>
    <n v="39000"/>
    <n v="43500"/>
  </r>
  <r>
    <x v="4"/>
    <n v="104500"/>
    <n v="60000"/>
    <n v="44500"/>
  </r>
  <r>
    <x v="4"/>
    <n v="60500"/>
    <n v="30000"/>
    <n v="30500"/>
  </r>
  <r>
    <x v="4"/>
    <n v="82500"/>
    <n v="39000"/>
    <n v="43500"/>
  </r>
  <r>
    <x v="4"/>
    <n v="82500"/>
    <n v="22500"/>
    <n v="60000"/>
  </r>
  <r>
    <x v="5"/>
    <n v="54000"/>
    <n v="48000"/>
    <n v="6000"/>
  </r>
  <r>
    <x v="5"/>
    <n v="77000"/>
    <n v="54000"/>
    <n v="23000"/>
  </r>
  <r>
    <x v="5"/>
    <n v="77000"/>
    <n v="25500"/>
    <n v="51500"/>
  </r>
  <r>
    <x v="5"/>
    <n v="99000"/>
    <n v="48000"/>
    <n v="51000"/>
  </r>
  <r>
    <x v="5"/>
    <n v="88000"/>
    <n v="55500"/>
    <n v="32500"/>
  </r>
  <r>
    <x v="6"/>
    <n v="82500"/>
    <n v="43500"/>
    <n v="39000"/>
  </r>
  <r>
    <x v="6"/>
    <n v="66000"/>
    <n v="52500"/>
    <n v="13500"/>
  </r>
  <r>
    <x v="6"/>
    <n v="93500"/>
    <n v="34500"/>
    <n v="59000"/>
  </r>
  <r>
    <x v="6"/>
    <n v="104500"/>
    <n v="52500"/>
    <n v="52000"/>
  </r>
  <r>
    <x v="6"/>
    <n v="60500"/>
    <n v="37500"/>
    <n v="23000"/>
  </r>
  <r>
    <x v="7"/>
    <n v="71500"/>
    <n v="52500"/>
    <n v="19000"/>
  </r>
  <r>
    <x v="7"/>
    <n v="60500"/>
    <n v="22500"/>
    <n v="38000"/>
  </r>
  <r>
    <x v="7"/>
    <n v="77000"/>
    <n v="52500"/>
    <n v="24500"/>
  </r>
  <r>
    <x v="7"/>
    <n v="88000"/>
    <n v="37500"/>
    <n v="50500"/>
  </r>
  <r>
    <x v="7"/>
    <n v="66000"/>
    <n v="54000"/>
    <n v="12000"/>
  </r>
  <r>
    <x v="7"/>
    <n v="54000"/>
    <n v="16500"/>
    <n v="37500"/>
  </r>
  <r>
    <x v="8"/>
    <n v="54000"/>
    <n v="19500"/>
    <n v="34500"/>
  </r>
  <r>
    <x v="8"/>
    <n v="54000"/>
    <n v="34500"/>
    <n v="19500"/>
  </r>
  <r>
    <x v="8"/>
    <n v="66000"/>
    <n v="33000"/>
    <n v="33000"/>
  </r>
  <r>
    <x v="8"/>
    <n v="88000"/>
    <n v="40500"/>
    <n v="47500"/>
  </r>
  <r>
    <x v="8"/>
    <n v="71500"/>
    <n v="51000"/>
    <n v="20500"/>
  </r>
  <r>
    <x v="9"/>
    <n v="42000"/>
    <n v="33000"/>
    <n v="9000"/>
  </r>
  <r>
    <x v="9"/>
    <n v="42000"/>
    <n v="10500"/>
    <n v="31500"/>
  </r>
  <r>
    <x v="9"/>
    <n v="42000"/>
    <n v="12000"/>
    <n v="30000"/>
  </r>
  <r>
    <x v="9"/>
    <n v="71500"/>
    <n v="49500"/>
    <n v="22000"/>
  </r>
  <r>
    <x v="9"/>
    <n v="66000"/>
    <n v="24000"/>
    <n v="42000"/>
  </r>
  <r>
    <x v="9"/>
    <n v="60500"/>
    <n v="16500"/>
    <n v="44000"/>
  </r>
  <r>
    <x v="10"/>
    <n v="66000"/>
    <n v="63000"/>
    <n v="3000"/>
  </r>
  <r>
    <x v="10"/>
    <n v="77000"/>
    <n v="24000"/>
    <n v="53000"/>
  </r>
  <r>
    <x v="10"/>
    <n v="93500"/>
    <n v="39000"/>
    <n v="54500"/>
  </r>
  <r>
    <x v="10"/>
    <n v="18000"/>
    <n v="18000"/>
    <n v="0"/>
  </r>
  <r>
    <x v="10"/>
    <n v="60500"/>
    <n v="21000"/>
    <n v="39500"/>
  </r>
  <r>
    <x v="11"/>
    <n v="48000"/>
    <n v="18000"/>
    <n v="30000"/>
  </r>
  <r>
    <x v="11"/>
    <n v="6000"/>
    <n v="10500"/>
    <n v="-4500"/>
  </r>
  <r>
    <x v="11"/>
    <n v="24000"/>
    <n v="37500"/>
    <n v="-13500"/>
  </r>
  <r>
    <x v="11"/>
    <n v="54000"/>
    <n v="30000"/>
    <n v="24000"/>
  </r>
  <r>
    <x v="12"/>
    <n v="66000"/>
    <n v="28500"/>
    <n v="37500"/>
  </r>
  <r>
    <x v="12"/>
    <n v="60500"/>
    <n v="36000"/>
    <n v="24500"/>
  </r>
  <r>
    <x v="12"/>
    <n v="88000"/>
    <n v="55500"/>
    <n v="32500"/>
  </r>
  <r>
    <x v="12"/>
    <n v="104500"/>
    <n v="43500"/>
    <n v="61000"/>
  </r>
  <r>
    <x v="12"/>
    <n v="18000"/>
    <n v="4500"/>
    <n v="13500"/>
  </r>
  <r>
    <x v="13"/>
    <n v="66000"/>
    <n v="49500"/>
    <n v="16500"/>
  </r>
  <r>
    <x v="13"/>
    <n v="93500"/>
    <n v="55500"/>
    <n v="38000"/>
  </r>
  <r>
    <x v="13"/>
    <n v="60500"/>
    <n v="49500"/>
    <n v="11000"/>
  </r>
  <r>
    <x v="13"/>
    <n v="42000"/>
    <n v="13500"/>
    <n v="28500"/>
  </r>
  <r>
    <x v="13"/>
    <n v="48000"/>
    <n v="22500"/>
    <n v="25500"/>
  </r>
  <r>
    <x v="13"/>
    <n v="36000"/>
    <n v="10500"/>
    <n v="25500"/>
  </r>
  <r>
    <x v="14"/>
    <n v="0"/>
    <n v="9000"/>
    <n v="-9000"/>
  </r>
  <r>
    <x v="14"/>
    <n v="0"/>
    <n v="7500"/>
    <n v="-7500"/>
  </r>
  <r>
    <x v="14"/>
    <n v="55000"/>
    <n v="16500"/>
    <n v="38500"/>
  </r>
  <r>
    <x v="14"/>
    <n v="77000"/>
    <n v="52500"/>
    <n v="24500"/>
  </r>
  <r>
    <x v="14"/>
    <n v="24000"/>
    <n v="7500"/>
    <n v="16500"/>
  </r>
  <r>
    <x v="14"/>
    <n v="42000"/>
    <n v="13500"/>
    <n v="28500"/>
  </r>
  <r>
    <x v="15"/>
    <n v="71500"/>
    <n v="27000"/>
    <n v="44500"/>
  </r>
  <r>
    <x v="15"/>
    <n v="71500"/>
    <n v="36000"/>
    <n v="35500"/>
  </r>
  <r>
    <x v="15"/>
    <n v="77000"/>
    <n v="34500"/>
    <n v="42500"/>
  </r>
  <r>
    <x v="15"/>
    <n v="77000"/>
    <n v="34500"/>
    <n v="42500"/>
  </r>
  <r>
    <x v="15"/>
    <n v="66000"/>
    <n v="28500"/>
    <n v="37500"/>
  </r>
  <r>
    <x v="15"/>
    <n v="12000"/>
    <n v="31500"/>
    <n v="-19500"/>
  </r>
  <r>
    <x v="16"/>
    <n v="24000"/>
    <n v="22500"/>
    <n v="1500"/>
  </r>
  <r>
    <x v="16"/>
    <n v="105000"/>
    <n v="54000"/>
    <n v="51000"/>
  </r>
  <r>
    <x v="16"/>
    <n v="42000"/>
    <n v="30000"/>
    <n v="12000"/>
  </r>
  <r>
    <x v="16"/>
    <n v="77000"/>
    <n v="45000"/>
    <n v="32000"/>
  </r>
  <r>
    <x v="16"/>
    <n v="42000"/>
    <n v="10500"/>
    <n v="31500"/>
  </r>
  <r>
    <x v="17"/>
    <n v="93500"/>
    <n v="48000"/>
    <n v="45500"/>
  </r>
  <r>
    <x v="17"/>
    <n v="30000"/>
    <n v="19500"/>
    <n v="10500"/>
  </r>
  <r>
    <x v="17"/>
    <n v="77000"/>
    <n v="34500"/>
    <n v="42500"/>
  </r>
  <r>
    <x v="17"/>
    <n v="60500"/>
    <n v="42000"/>
    <n v="18500"/>
  </r>
  <r>
    <x v="17"/>
    <n v="42000"/>
    <n v="34500"/>
    <n v="7500"/>
  </r>
  <r>
    <x v="18"/>
    <n v="30000"/>
    <n v="9000"/>
    <n v="21000"/>
  </r>
  <r>
    <x v="18"/>
    <n v="77000"/>
    <n v="31500"/>
    <n v="45500"/>
  </r>
  <r>
    <x v="18"/>
    <n v="66000"/>
    <n v="31500"/>
    <n v="34500"/>
  </r>
  <r>
    <x v="18"/>
    <n v="60500"/>
    <n v="30000"/>
    <n v="30500"/>
  </r>
  <r>
    <x v="18"/>
    <n v="60500"/>
    <n v="16500"/>
    <n v="44000"/>
  </r>
  <r>
    <x v="19"/>
    <n v="66000"/>
    <n v="34500"/>
    <n v="31500"/>
  </r>
  <r>
    <x v="19"/>
    <n v="42000"/>
    <n v="28500"/>
    <n v="13500"/>
  </r>
  <r>
    <x v="19"/>
    <n v="54000"/>
    <n v="34500"/>
    <n v="19500"/>
  </r>
  <r>
    <x v="19"/>
    <n v="48000"/>
    <n v="40500"/>
    <n v="7500"/>
  </r>
  <r>
    <x v="19"/>
    <n v="115000"/>
    <n v="55500"/>
    <n v="59500"/>
  </r>
  <r>
    <x v="19"/>
    <n v="104500"/>
    <n v="42000"/>
    <n v="62500"/>
  </r>
  <r>
    <x v="19"/>
    <n v="0"/>
    <n v="9000"/>
    <n v="-9000"/>
  </r>
  <r>
    <x v="19"/>
    <n v="24000"/>
    <n v="6000"/>
    <n v="18000"/>
  </r>
  <r>
    <x v="20"/>
    <n v="60500"/>
    <n v="39000"/>
    <n v="21500"/>
  </r>
  <r>
    <x v="20"/>
    <n v="54000"/>
    <n v="19500"/>
    <n v="34500"/>
  </r>
  <r>
    <x v="20"/>
    <n v="54000"/>
    <n v="55500"/>
    <n v="-1500"/>
  </r>
  <r>
    <x v="20"/>
    <n v="0"/>
    <n v="15000"/>
    <n v="-15000"/>
  </r>
  <r>
    <x v="20"/>
    <n v="66000"/>
    <n v="27000"/>
    <n v="39000"/>
  </r>
  <r>
    <x v="21"/>
    <n v="60500"/>
    <n v="24000"/>
    <n v="36500"/>
  </r>
  <r>
    <x v="21"/>
    <n v="71500"/>
    <n v="33000"/>
    <n v="38500"/>
  </r>
  <r>
    <x v="21"/>
    <n v="77000"/>
    <n v="37500"/>
    <n v="39500"/>
  </r>
  <r>
    <x v="21"/>
    <n v="12000"/>
    <n v="3000"/>
    <n v="9000"/>
  </r>
  <r>
    <x v="21"/>
    <n v="36000"/>
    <n v="9000"/>
    <n v="27000"/>
  </r>
  <r>
    <x v="21"/>
    <n v="24000"/>
    <n v="6000"/>
    <n v="18000"/>
  </r>
  <r>
    <x v="22"/>
    <n v="104500"/>
    <n v="49500"/>
    <n v="55000"/>
  </r>
  <r>
    <x v="22"/>
    <n v="18000"/>
    <n v="36000"/>
    <n v="-18000"/>
  </r>
  <r>
    <x v="22"/>
    <n v="104500"/>
    <n v="61500"/>
    <n v="43000"/>
  </r>
  <r>
    <x v="22"/>
    <n v="71500"/>
    <n v="40500"/>
    <n v="31000"/>
  </r>
  <r>
    <x v="22"/>
    <n v="104500"/>
    <n v="66000"/>
    <n v="38500"/>
  </r>
  <r>
    <x v="23"/>
    <n v="104500"/>
    <n v="45000"/>
    <n v="59500"/>
  </r>
  <r>
    <x v="23"/>
    <n v="71500"/>
    <n v="25500"/>
    <n v="46000"/>
  </r>
  <r>
    <x v="23"/>
    <n v="71500"/>
    <n v="33000"/>
    <n v="38500"/>
  </r>
  <r>
    <x v="23"/>
    <n v="55000"/>
    <n v="33000"/>
    <n v="22000"/>
  </r>
  <r>
    <x v="24"/>
    <n v="54000"/>
    <n v="30000"/>
    <n v="24000"/>
  </r>
  <r>
    <x v="24"/>
    <n v="77000"/>
    <n v="51000"/>
    <n v="26000"/>
  </r>
  <r>
    <x v="24"/>
    <n v="6000"/>
    <n v="6000"/>
    <n v="0"/>
  </r>
  <r>
    <x v="24"/>
    <n v="30000"/>
    <n v="16500"/>
    <n v="13500"/>
  </r>
  <r>
    <x v="24"/>
    <n v="66000"/>
    <n v="27000"/>
    <n v="39000"/>
  </r>
  <r>
    <x v="25"/>
    <n v="71500"/>
    <n v="55500"/>
    <n v="16000"/>
  </r>
  <r>
    <x v="25"/>
    <n v="54000"/>
    <n v="16500"/>
    <n v="37500"/>
  </r>
  <r>
    <x v="25"/>
    <n v="60500"/>
    <n v="25500"/>
    <n v="35000"/>
  </r>
  <r>
    <x v="25"/>
    <n v="60500"/>
    <n v="30000"/>
    <n v="30500"/>
  </r>
  <r>
    <x v="25"/>
    <n v="71500"/>
    <n v="55500"/>
    <n v="16000"/>
  </r>
  <r>
    <x v="25"/>
    <n v="82500"/>
    <n v="31500"/>
    <n v="51000"/>
  </r>
  <r>
    <x v="26"/>
    <n v="82500"/>
    <n v="36000"/>
    <n v="46500"/>
  </r>
  <r>
    <x v="26"/>
    <n v="55000"/>
    <n v="43500"/>
    <n v="11500"/>
  </r>
  <r>
    <x v="26"/>
    <n v="6000"/>
    <n v="1500"/>
    <n v="4500"/>
  </r>
  <r>
    <x v="26"/>
    <n v="18000"/>
    <n v="4500"/>
    <n v="13500"/>
  </r>
  <r>
    <x v="27"/>
    <n v="54000"/>
    <n v="34500"/>
    <n v="19500"/>
  </r>
  <r>
    <x v="27"/>
    <n v="60500"/>
    <n v="36000"/>
    <n v="24500"/>
  </r>
  <r>
    <x v="27"/>
    <n v="66000"/>
    <n v="31500"/>
    <n v="34500"/>
  </r>
  <r>
    <x v="27"/>
    <n v="77000"/>
    <n v="34500"/>
    <n v="42500"/>
  </r>
  <r>
    <x v="28"/>
    <n v="66000"/>
    <n v="42000"/>
    <n v="24000"/>
  </r>
  <r>
    <x v="28"/>
    <n v="54000"/>
    <n v="45000"/>
    <n v="9000"/>
  </r>
  <r>
    <x v="28"/>
    <n v="82500"/>
    <n v="36000"/>
    <n v="46500"/>
  </r>
  <r>
    <x v="28"/>
    <n v="77000"/>
    <n v="33000"/>
    <n v="44000"/>
  </r>
  <r>
    <x v="28"/>
    <n v="88000"/>
    <n v="55500"/>
    <n v="32500"/>
  </r>
  <r>
    <x v="28"/>
    <n v="77000"/>
    <n v="21000"/>
    <n v="56000"/>
  </r>
  <r>
    <x v="29"/>
    <n v="93500"/>
    <n v="43500"/>
    <n v="50000"/>
  </r>
  <r>
    <x v="29"/>
    <n v="0"/>
    <n v="13500"/>
    <n v="-13500"/>
  </r>
  <r>
    <x v="29"/>
    <n v="77000"/>
    <n v="33000"/>
    <n v="44000"/>
  </r>
  <r>
    <x v="29"/>
    <n v="36000"/>
    <n v="67500"/>
    <n v="-3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3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59">
        <item x="118"/>
        <item x="104"/>
        <item x="93"/>
        <item x="86"/>
        <item x="107"/>
        <item x="115"/>
        <item x="71"/>
        <item x="130"/>
        <item x="91"/>
        <item x="51"/>
        <item x="76"/>
        <item x="55"/>
        <item x="82"/>
        <item x="105"/>
        <item x="98"/>
        <item x="46"/>
        <item x="40"/>
        <item x="152"/>
        <item x="131"/>
        <item x="81"/>
        <item x="155"/>
        <item x="78"/>
        <item x="134"/>
        <item x="135"/>
        <item x="43"/>
        <item x="23"/>
        <item x="145"/>
        <item x="103"/>
        <item x="140"/>
        <item x="121"/>
        <item x="136"/>
        <item x="102"/>
        <item x="99"/>
        <item x="132"/>
        <item x="85"/>
        <item x="54"/>
        <item x="96"/>
        <item x="72"/>
        <item x="113"/>
        <item x="29"/>
        <item x="110"/>
        <item x="151"/>
        <item x="83"/>
        <item x="111"/>
        <item x="15"/>
        <item x="0"/>
        <item x="17"/>
        <item x="77"/>
        <item x="116"/>
        <item x="50"/>
        <item x="56"/>
        <item x="97"/>
        <item x="101"/>
        <item x="90"/>
        <item x="24"/>
        <item x="74"/>
        <item x="94"/>
        <item x="149"/>
        <item x="32"/>
        <item x="128"/>
        <item x="126"/>
        <item x="154"/>
        <item x="61"/>
        <item x="150"/>
        <item x="138"/>
        <item x="153"/>
        <item x="133"/>
        <item x="48"/>
        <item x="16"/>
        <item x="12"/>
        <item x="41"/>
        <item x="127"/>
        <item x="89"/>
        <item x="70"/>
        <item x="42"/>
        <item x="58"/>
        <item x="28"/>
        <item x="88"/>
        <item x="87"/>
        <item x="30"/>
        <item x="95"/>
        <item x="64"/>
        <item x="2"/>
        <item x="63"/>
        <item x="18"/>
        <item x="37"/>
        <item x="84"/>
        <item x="60"/>
        <item x="20"/>
        <item x="137"/>
        <item x="114"/>
        <item x="147"/>
        <item x="156"/>
        <item x="33"/>
        <item x="68"/>
        <item x="129"/>
        <item x="120"/>
        <item x="31"/>
        <item x="143"/>
        <item x="5"/>
        <item x="80"/>
        <item x="139"/>
        <item x="66"/>
        <item x="65"/>
        <item x="69"/>
        <item x="21"/>
        <item x="142"/>
        <item x="14"/>
        <item x="67"/>
        <item x="148"/>
        <item x="141"/>
        <item x="10"/>
        <item x="117"/>
        <item x="146"/>
        <item x="22"/>
        <item x="59"/>
        <item x="44"/>
        <item x="92"/>
        <item x="34"/>
        <item x="45"/>
        <item x="144"/>
        <item x="57"/>
        <item x="8"/>
        <item x="6"/>
        <item x="47"/>
        <item x="39"/>
        <item x="49"/>
        <item x="26"/>
        <item x="106"/>
        <item x="4"/>
        <item x="7"/>
        <item x="35"/>
        <item x="123"/>
        <item x="108"/>
        <item x="112"/>
        <item x="38"/>
        <item x="75"/>
        <item x="100"/>
        <item x="122"/>
        <item x="79"/>
        <item x="13"/>
        <item x="52"/>
        <item x="25"/>
        <item x="36"/>
        <item x="124"/>
        <item x="73"/>
        <item x="125"/>
        <item x="1"/>
        <item x="11"/>
        <item x="119"/>
        <item x="27"/>
        <item x="3"/>
        <item x="109"/>
        <item x="19"/>
        <item x="53"/>
        <item x="62"/>
        <item x="9"/>
        <item x="157"/>
        <item t="default"/>
      </items>
    </pivotField>
  </pivotFields>
  <rowFields count="1">
    <field x="1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a z czas" fld="11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34" firstHeaderRow="1" firstDataRow="1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zys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5"/>
  <sheetViews>
    <sheetView workbookViewId="0">
      <selection activeCell="I4" sqref="I4"/>
    </sheetView>
  </sheetViews>
  <sheetFormatPr defaultRowHeight="15" x14ac:dyDescent="0.25"/>
  <cols>
    <col min="1" max="1" width="17.7109375" bestFit="1" customWidth="1"/>
    <col min="2" max="2" width="12" bestFit="1" customWidth="1"/>
    <col min="8" max="8" width="15.42578125" bestFit="1" customWidth="1"/>
    <col min="9" max="9" width="12.7109375" bestFit="1" customWidth="1"/>
    <col min="12" max="12" width="15.42578125" bestFit="1" customWidth="1"/>
  </cols>
  <sheetData>
    <row r="3" spans="1:13" x14ac:dyDescent="0.25">
      <c r="A3" s="7" t="s">
        <v>351</v>
      </c>
      <c r="B3" t="s">
        <v>354</v>
      </c>
      <c r="F3" s="9" t="s">
        <v>354</v>
      </c>
      <c r="H3" s="10" t="s">
        <v>355</v>
      </c>
      <c r="I3" s="11" t="s">
        <v>356</v>
      </c>
      <c r="L3" t="s">
        <v>7</v>
      </c>
      <c r="M3">
        <v>836.68</v>
      </c>
    </row>
    <row r="4" spans="1:13" x14ac:dyDescent="0.25">
      <c r="A4" s="8" t="s">
        <v>0</v>
      </c>
      <c r="B4" s="3">
        <v>586.76666666666665</v>
      </c>
      <c r="F4" s="3">
        <v>586.76666666666665</v>
      </c>
      <c r="H4" s="8" t="s">
        <v>0</v>
      </c>
      <c r="I4">
        <f>ROUND(F4,2)</f>
        <v>586.77</v>
      </c>
      <c r="L4" t="s">
        <v>86</v>
      </c>
      <c r="M4">
        <v>720.45</v>
      </c>
    </row>
    <row r="5" spans="1:13" x14ac:dyDescent="0.25">
      <c r="A5" s="8" t="s">
        <v>6</v>
      </c>
      <c r="B5" s="3">
        <v>650.96666666666681</v>
      </c>
      <c r="F5" s="3">
        <v>650.96666666666681</v>
      </c>
      <c r="H5" s="8" t="s">
        <v>6</v>
      </c>
      <c r="I5">
        <f t="shared" ref="I5:I33" si="0">ROUND(F5,2)</f>
        <v>650.97</v>
      </c>
      <c r="L5" t="s">
        <v>39</v>
      </c>
      <c r="M5">
        <v>685.85</v>
      </c>
    </row>
    <row r="6" spans="1:13" x14ac:dyDescent="0.25">
      <c r="A6" s="8" t="s">
        <v>7</v>
      </c>
      <c r="B6" s="3">
        <v>836.68333333333339</v>
      </c>
      <c r="F6" s="3">
        <v>836.68333333333339</v>
      </c>
      <c r="H6" s="8" t="s">
        <v>7</v>
      </c>
      <c r="I6">
        <f t="shared" si="0"/>
        <v>836.68</v>
      </c>
      <c r="L6" t="s">
        <v>240</v>
      </c>
      <c r="M6">
        <v>677.1</v>
      </c>
    </row>
    <row r="7" spans="1:13" x14ac:dyDescent="0.25">
      <c r="A7" s="8" t="s">
        <v>39</v>
      </c>
      <c r="B7" s="3">
        <v>685.85</v>
      </c>
      <c r="F7" s="3">
        <v>685.85</v>
      </c>
      <c r="H7" s="8" t="s">
        <v>39</v>
      </c>
      <c r="I7">
        <f t="shared" si="0"/>
        <v>685.85</v>
      </c>
      <c r="L7" t="s">
        <v>143</v>
      </c>
      <c r="M7">
        <v>671.72</v>
      </c>
    </row>
    <row r="8" spans="1:13" x14ac:dyDescent="0.25">
      <c r="A8" s="8" t="s">
        <v>52</v>
      </c>
      <c r="B8" s="3">
        <v>664.1666666666664</v>
      </c>
      <c r="F8" s="3">
        <v>664.1666666666664</v>
      </c>
      <c r="H8" s="8" t="s">
        <v>52</v>
      </c>
      <c r="I8">
        <f t="shared" si="0"/>
        <v>664.17</v>
      </c>
      <c r="L8" t="s">
        <v>52</v>
      </c>
      <c r="M8">
        <v>664.17</v>
      </c>
    </row>
    <row r="9" spans="1:13" x14ac:dyDescent="0.25">
      <c r="A9" s="8" t="s">
        <v>64</v>
      </c>
      <c r="B9" s="3">
        <v>603.93333333333328</v>
      </c>
      <c r="F9" s="3">
        <v>603.93333333333328</v>
      </c>
      <c r="H9" s="8" t="s">
        <v>64</v>
      </c>
      <c r="I9">
        <f t="shared" si="0"/>
        <v>603.92999999999995</v>
      </c>
      <c r="L9" t="s">
        <v>110</v>
      </c>
      <c r="M9">
        <v>663.95</v>
      </c>
    </row>
    <row r="10" spans="1:13" x14ac:dyDescent="0.25">
      <c r="A10" s="8" t="s">
        <v>75</v>
      </c>
      <c r="B10" s="3">
        <v>566.9666666666667</v>
      </c>
      <c r="F10" s="3">
        <v>566.9666666666667</v>
      </c>
      <c r="H10" s="8" t="s">
        <v>75</v>
      </c>
      <c r="I10">
        <f t="shared" si="0"/>
        <v>566.97</v>
      </c>
      <c r="L10" t="s">
        <v>238</v>
      </c>
      <c r="M10">
        <v>661.05</v>
      </c>
    </row>
    <row r="11" spans="1:13" x14ac:dyDescent="0.25">
      <c r="A11" s="8" t="s">
        <v>86</v>
      </c>
      <c r="B11" s="3">
        <v>720.45000000000027</v>
      </c>
      <c r="F11" s="3">
        <v>720.45000000000027</v>
      </c>
      <c r="H11" s="8" t="s">
        <v>86</v>
      </c>
      <c r="I11">
        <f t="shared" si="0"/>
        <v>720.45</v>
      </c>
      <c r="L11" t="s">
        <v>6</v>
      </c>
      <c r="M11">
        <v>650.97</v>
      </c>
    </row>
    <row r="12" spans="1:13" x14ac:dyDescent="0.25">
      <c r="A12" s="8" t="s">
        <v>99</v>
      </c>
      <c r="B12" s="3">
        <v>452.26666666666665</v>
      </c>
      <c r="F12" s="3">
        <v>452.26666666666665</v>
      </c>
      <c r="H12" s="8" t="s">
        <v>99</v>
      </c>
      <c r="I12">
        <f t="shared" si="0"/>
        <v>452.27</v>
      </c>
      <c r="L12" t="s">
        <v>223</v>
      </c>
      <c r="M12">
        <v>617.85</v>
      </c>
    </row>
    <row r="13" spans="1:13" x14ac:dyDescent="0.25">
      <c r="A13" s="8" t="s">
        <v>110</v>
      </c>
      <c r="B13" s="3">
        <v>663.95000000000016</v>
      </c>
      <c r="F13" s="3">
        <v>663.95000000000016</v>
      </c>
      <c r="H13" s="8" t="s">
        <v>110</v>
      </c>
      <c r="I13">
        <f t="shared" si="0"/>
        <v>663.95</v>
      </c>
      <c r="L13" t="s">
        <v>167</v>
      </c>
      <c r="M13">
        <v>606.53</v>
      </c>
    </row>
    <row r="14" spans="1:13" x14ac:dyDescent="0.25">
      <c r="A14" s="8" t="s">
        <v>122</v>
      </c>
      <c r="B14" s="3">
        <v>553.38333333333333</v>
      </c>
      <c r="F14" s="3">
        <v>553.38333333333333</v>
      </c>
      <c r="H14" s="8" t="s">
        <v>122</v>
      </c>
      <c r="I14">
        <f t="shared" si="0"/>
        <v>553.38</v>
      </c>
      <c r="L14" t="s">
        <v>64</v>
      </c>
      <c r="M14">
        <v>603.92999999999995</v>
      </c>
    </row>
    <row r="15" spans="1:13" x14ac:dyDescent="0.25">
      <c r="A15" s="8" t="s">
        <v>134</v>
      </c>
      <c r="B15" s="3">
        <v>407.41666666666652</v>
      </c>
      <c r="F15" s="3">
        <v>407.41666666666652</v>
      </c>
      <c r="H15" s="8" t="s">
        <v>134</v>
      </c>
      <c r="I15">
        <f t="shared" si="0"/>
        <v>407.42</v>
      </c>
      <c r="L15" t="s">
        <v>0</v>
      </c>
      <c r="M15">
        <v>586.77</v>
      </c>
    </row>
    <row r="16" spans="1:13" x14ac:dyDescent="0.25">
      <c r="A16" s="8" t="s">
        <v>143</v>
      </c>
      <c r="B16" s="3">
        <v>671.71666666666658</v>
      </c>
      <c r="F16" s="3">
        <v>671.71666666666658</v>
      </c>
      <c r="H16" s="8" t="s">
        <v>143</v>
      </c>
      <c r="I16">
        <f t="shared" si="0"/>
        <v>671.72</v>
      </c>
      <c r="L16" t="s">
        <v>75</v>
      </c>
      <c r="M16">
        <v>566.97</v>
      </c>
    </row>
    <row r="17" spans="1:13" x14ac:dyDescent="0.25">
      <c r="A17" s="8" t="s">
        <v>154</v>
      </c>
      <c r="B17" s="3">
        <v>545.04999999999973</v>
      </c>
      <c r="F17" s="3">
        <v>545.04999999999973</v>
      </c>
      <c r="H17" s="8" t="s">
        <v>154</v>
      </c>
      <c r="I17">
        <f t="shared" si="0"/>
        <v>545.04999999999995</v>
      </c>
      <c r="L17" t="s">
        <v>168</v>
      </c>
      <c r="M17">
        <v>562.54999999999995</v>
      </c>
    </row>
    <row r="18" spans="1:13" x14ac:dyDescent="0.25">
      <c r="A18" s="8" t="s">
        <v>167</v>
      </c>
      <c r="B18" s="3">
        <v>606.53333333333342</v>
      </c>
      <c r="F18" s="3">
        <v>606.53333333333342</v>
      </c>
      <c r="H18" s="8" t="s">
        <v>167</v>
      </c>
      <c r="I18">
        <f t="shared" si="0"/>
        <v>606.53</v>
      </c>
      <c r="L18" t="s">
        <v>122</v>
      </c>
      <c r="M18">
        <v>553.38</v>
      </c>
    </row>
    <row r="19" spans="1:13" x14ac:dyDescent="0.25">
      <c r="A19" s="8" t="s">
        <v>168</v>
      </c>
      <c r="B19" s="3">
        <v>562.55000000000018</v>
      </c>
      <c r="F19" s="3">
        <v>562.55000000000018</v>
      </c>
      <c r="H19" s="8" t="s">
        <v>168</v>
      </c>
      <c r="I19">
        <f t="shared" si="0"/>
        <v>562.54999999999995</v>
      </c>
      <c r="L19" t="s">
        <v>241</v>
      </c>
      <c r="M19">
        <v>550.78</v>
      </c>
    </row>
    <row r="20" spans="1:13" x14ac:dyDescent="0.25">
      <c r="A20" s="8" t="s">
        <v>191</v>
      </c>
      <c r="B20" s="3">
        <v>385.63333333333333</v>
      </c>
      <c r="F20" s="3">
        <v>385.63333333333333</v>
      </c>
      <c r="H20" s="8" t="s">
        <v>191</v>
      </c>
      <c r="I20">
        <f t="shared" si="0"/>
        <v>385.63</v>
      </c>
      <c r="L20" t="s">
        <v>154</v>
      </c>
      <c r="M20">
        <v>545.04999999999995</v>
      </c>
    </row>
    <row r="21" spans="1:13" x14ac:dyDescent="0.25">
      <c r="A21" s="8" t="s">
        <v>201</v>
      </c>
      <c r="B21" s="3">
        <v>358.83333333333337</v>
      </c>
      <c r="F21" s="3">
        <v>358.83333333333337</v>
      </c>
      <c r="H21" s="8" t="s">
        <v>201</v>
      </c>
      <c r="I21">
        <f t="shared" si="0"/>
        <v>358.83</v>
      </c>
      <c r="L21" t="s">
        <v>246</v>
      </c>
      <c r="M21">
        <v>520.75</v>
      </c>
    </row>
    <row r="22" spans="1:13" x14ac:dyDescent="0.25">
      <c r="A22" s="8" t="s">
        <v>212</v>
      </c>
      <c r="B22" s="3">
        <v>358.96666666666664</v>
      </c>
      <c r="F22" s="3">
        <v>358.96666666666664</v>
      </c>
      <c r="H22" s="8" t="s">
        <v>212</v>
      </c>
      <c r="I22">
        <f t="shared" si="0"/>
        <v>358.97</v>
      </c>
      <c r="L22" t="s">
        <v>243</v>
      </c>
      <c r="M22">
        <v>460.8</v>
      </c>
    </row>
    <row r="23" spans="1:13" x14ac:dyDescent="0.25">
      <c r="A23" s="8" t="s">
        <v>223</v>
      </c>
      <c r="B23" s="3">
        <v>617.8499999999998</v>
      </c>
      <c r="F23" s="3">
        <v>617.8499999999998</v>
      </c>
      <c r="H23" s="8" t="s">
        <v>223</v>
      </c>
      <c r="I23">
        <f t="shared" si="0"/>
        <v>617.85</v>
      </c>
      <c r="L23" t="s">
        <v>99</v>
      </c>
      <c r="M23">
        <v>452.27</v>
      </c>
    </row>
    <row r="24" spans="1:13" x14ac:dyDescent="0.25">
      <c r="A24" s="8" t="s">
        <v>238</v>
      </c>
      <c r="B24" s="3">
        <v>661.05</v>
      </c>
      <c r="F24" s="3">
        <v>661.05</v>
      </c>
      <c r="H24" s="8" t="s">
        <v>238</v>
      </c>
      <c r="I24">
        <f t="shared" si="0"/>
        <v>661.05</v>
      </c>
      <c r="L24" t="s">
        <v>239</v>
      </c>
      <c r="M24">
        <v>434.87</v>
      </c>
    </row>
    <row r="25" spans="1:13" x14ac:dyDescent="0.25">
      <c r="A25" s="8" t="s">
        <v>239</v>
      </c>
      <c r="B25" s="3">
        <v>434.86666666666662</v>
      </c>
      <c r="F25" s="3">
        <v>434.86666666666662</v>
      </c>
      <c r="H25" s="8" t="s">
        <v>239</v>
      </c>
      <c r="I25">
        <f t="shared" si="0"/>
        <v>434.87</v>
      </c>
      <c r="L25" t="s">
        <v>245</v>
      </c>
      <c r="M25">
        <v>417.63</v>
      </c>
    </row>
    <row r="26" spans="1:13" x14ac:dyDescent="0.25">
      <c r="A26" s="8" t="s">
        <v>240</v>
      </c>
      <c r="B26" s="3">
        <v>677.10000000000036</v>
      </c>
      <c r="F26" s="3">
        <v>677.10000000000036</v>
      </c>
      <c r="H26" s="8" t="s">
        <v>240</v>
      </c>
      <c r="I26">
        <f t="shared" si="0"/>
        <v>677.1</v>
      </c>
      <c r="L26" t="s">
        <v>244</v>
      </c>
      <c r="M26">
        <v>411.92</v>
      </c>
    </row>
    <row r="27" spans="1:13" x14ac:dyDescent="0.25">
      <c r="A27" s="8" t="s">
        <v>241</v>
      </c>
      <c r="B27" s="3">
        <v>550.7833333333333</v>
      </c>
      <c r="F27" s="3">
        <v>550.7833333333333</v>
      </c>
      <c r="H27" s="8" t="s">
        <v>241</v>
      </c>
      <c r="I27">
        <f t="shared" si="0"/>
        <v>550.78</v>
      </c>
      <c r="L27" t="s">
        <v>134</v>
      </c>
      <c r="M27">
        <v>407.42</v>
      </c>
    </row>
    <row r="28" spans="1:13" x14ac:dyDescent="0.25">
      <c r="A28" s="8" t="s">
        <v>242</v>
      </c>
      <c r="B28" s="3">
        <v>357.25000000000006</v>
      </c>
      <c r="F28" s="3">
        <v>357.25000000000006</v>
      </c>
      <c r="H28" s="8" t="s">
        <v>242</v>
      </c>
      <c r="I28">
        <f t="shared" si="0"/>
        <v>357.25</v>
      </c>
      <c r="L28" t="s">
        <v>191</v>
      </c>
      <c r="M28">
        <v>385.63</v>
      </c>
    </row>
    <row r="29" spans="1:13" x14ac:dyDescent="0.25">
      <c r="A29" s="8" t="s">
        <v>243</v>
      </c>
      <c r="B29" s="3">
        <v>460.80000000000052</v>
      </c>
      <c r="F29" s="3">
        <v>460.80000000000052</v>
      </c>
      <c r="H29" s="8" t="s">
        <v>243</v>
      </c>
      <c r="I29">
        <f t="shared" si="0"/>
        <v>460.8</v>
      </c>
      <c r="L29" t="s">
        <v>212</v>
      </c>
      <c r="M29">
        <v>358.97</v>
      </c>
    </row>
    <row r="30" spans="1:13" x14ac:dyDescent="0.25">
      <c r="A30" s="8" t="s">
        <v>244</v>
      </c>
      <c r="B30" s="3">
        <v>411.91666666666663</v>
      </c>
      <c r="F30" s="3">
        <v>411.91666666666663</v>
      </c>
      <c r="H30" s="8" t="s">
        <v>244</v>
      </c>
      <c r="I30">
        <f t="shared" si="0"/>
        <v>411.92</v>
      </c>
      <c r="L30" t="s">
        <v>201</v>
      </c>
      <c r="M30">
        <v>358.83</v>
      </c>
    </row>
    <row r="31" spans="1:13" x14ac:dyDescent="0.25">
      <c r="A31" s="8" t="s">
        <v>245</v>
      </c>
      <c r="B31" s="3">
        <v>417.63333333333333</v>
      </c>
      <c r="F31" s="3">
        <v>417.63333333333333</v>
      </c>
      <c r="H31" s="8" t="s">
        <v>245</v>
      </c>
      <c r="I31">
        <f t="shared" si="0"/>
        <v>417.63</v>
      </c>
      <c r="L31" t="s">
        <v>242</v>
      </c>
      <c r="M31">
        <v>357.25</v>
      </c>
    </row>
    <row r="32" spans="1:13" x14ac:dyDescent="0.25">
      <c r="A32" s="8" t="s">
        <v>246</v>
      </c>
      <c r="B32" s="3">
        <v>520.74999999999989</v>
      </c>
      <c r="F32" s="3">
        <v>520.74999999999989</v>
      </c>
      <c r="H32" s="8" t="s">
        <v>246</v>
      </c>
      <c r="I32">
        <f t="shared" si="0"/>
        <v>520.75</v>
      </c>
      <c r="L32" t="s">
        <v>27</v>
      </c>
      <c r="M32">
        <v>338.25</v>
      </c>
    </row>
    <row r="33" spans="1:12" x14ac:dyDescent="0.25">
      <c r="A33" s="8" t="s">
        <v>27</v>
      </c>
      <c r="B33" s="3">
        <v>338.25</v>
      </c>
      <c r="F33" s="3">
        <v>338.25</v>
      </c>
      <c r="H33" s="8" t="s">
        <v>27</v>
      </c>
      <c r="I33">
        <f t="shared" si="0"/>
        <v>338.25</v>
      </c>
      <c r="L33" t="s">
        <v>351</v>
      </c>
    </row>
    <row r="34" spans="1:12" x14ac:dyDescent="0.25">
      <c r="A34" s="8" t="s">
        <v>352</v>
      </c>
      <c r="B34" s="3"/>
    </row>
    <row r="35" spans="1:12" x14ac:dyDescent="0.25">
      <c r="A35" s="8" t="s">
        <v>353</v>
      </c>
      <c r="B35" s="3">
        <v>16330.333333333336</v>
      </c>
    </row>
  </sheetData>
  <sortState ref="L3:M33">
    <sortCondition descending="1" ref="M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A142" workbookViewId="0">
      <selection activeCell="I161" sqref="I161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4.5703125" style="2" bestFit="1" customWidth="1"/>
    <col min="4" max="4" width="12.5703125" style="1" bestFit="1" customWidth="1"/>
    <col min="5" max="5" width="15.7109375" style="2" bestFit="1" customWidth="1"/>
    <col min="6" max="6" width="15.5703125" style="1" bestFit="1" customWidth="1"/>
    <col min="7" max="7" width="16.28515625" style="1" bestFit="1" customWidth="1"/>
    <col min="8" max="8" width="12.7109375" customWidth="1"/>
    <col min="9" max="9" width="13" style="3" customWidth="1"/>
    <col min="10" max="10" width="10" bestFit="1" customWidth="1"/>
    <col min="11" max="11" width="10.42578125" bestFit="1" customWidth="1"/>
  </cols>
  <sheetData>
    <row r="1" spans="1:14" x14ac:dyDescent="0.25">
      <c r="A1" s="1" t="s">
        <v>1</v>
      </c>
      <c r="B1" s="1" t="s">
        <v>2</v>
      </c>
      <c r="C1" s="2" t="s">
        <v>3</v>
      </c>
      <c r="D1" s="1" t="s">
        <v>4</v>
      </c>
      <c r="E1" s="2" t="s">
        <v>5</v>
      </c>
      <c r="F1" s="1" t="s">
        <v>8</v>
      </c>
      <c r="G1" s="1" t="s">
        <v>9</v>
      </c>
      <c r="H1" s="1" t="s">
        <v>346</v>
      </c>
      <c r="I1" s="4" t="s">
        <v>347</v>
      </c>
      <c r="J1" s="4" t="s">
        <v>348</v>
      </c>
      <c r="K1" s="4" t="s">
        <v>349</v>
      </c>
      <c r="L1" s="4" t="s">
        <v>350</v>
      </c>
    </row>
    <row r="2" spans="1:14" x14ac:dyDescent="0.25">
      <c r="A2" s="1">
        <v>1</v>
      </c>
      <c r="B2" s="1" t="s">
        <v>0</v>
      </c>
      <c r="C2" s="2" t="s">
        <v>10</v>
      </c>
      <c r="D2" s="1" t="s">
        <v>0</v>
      </c>
      <c r="E2" s="2" t="s">
        <v>11</v>
      </c>
      <c r="F2" s="1">
        <v>12</v>
      </c>
      <c r="G2" s="1">
        <v>0</v>
      </c>
      <c r="H2" s="3">
        <f>ROUND(IF(D2&gt;B2,(1+E2-C2)*24*60,(E2-C2)*24*60),2)</f>
        <v>74.599999999999994</v>
      </c>
      <c r="I2" s="3">
        <f>F2-G2</f>
        <v>12</v>
      </c>
      <c r="J2" s="3">
        <f>I2-G2</f>
        <v>12</v>
      </c>
      <c r="K2" t="str">
        <f>B2</f>
        <v>01-09-2021</v>
      </c>
      <c r="L2">
        <f>IF(D2&gt;B2,(1-C2)*60*24,(E2-C2)*60*24)</f>
        <v>74.600000000000065</v>
      </c>
      <c r="M2">
        <f>L2</f>
        <v>74.600000000000065</v>
      </c>
      <c r="N2">
        <f>M2/60</f>
        <v>1.2433333333333345</v>
      </c>
    </row>
    <row r="3" spans="1:14" x14ac:dyDescent="0.25">
      <c r="A3" s="1">
        <v>2</v>
      </c>
      <c r="B3" s="1" t="s">
        <v>0</v>
      </c>
      <c r="C3" s="2" t="s">
        <v>12</v>
      </c>
      <c r="D3" s="1" t="s">
        <v>0</v>
      </c>
      <c r="E3" s="2" t="s">
        <v>13</v>
      </c>
      <c r="F3" s="1">
        <v>11</v>
      </c>
      <c r="G3" s="1">
        <v>16</v>
      </c>
      <c r="H3" s="3">
        <f t="shared" ref="H3:H66" si="0">ROUND(IF(D3&gt;B3,(1+E3-C3)*24*60,(E3-C3)*24*60),2)</f>
        <v>194.45</v>
      </c>
      <c r="I3" s="3">
        <f>J2+F3</f>
        <v>23</v>
      </c>
      <c r="J3">
        <f>I3-G3</f>
        <v>7</v>
      </c>
      <c r="K3" t="str">
        <f t="shared" ref="K3:K66" si="1">B3</f>
        <v>01-09-2021</v>
      </c>
      <c r="L3">
        <f>IF(D3&gt;B3,(1-C3)*60*24,(E3-C3)*60*24)+IF(D2&gt;B2,E2*24*60,0)</f>
        <v>194.44999999999993</v>
      </c>
      <c r="M3">
        <f>M2+H3</f>
        <v>269.05000000000007</v>
      </c>
      <c r="N3">
        <f t="shared" ref="N3:N66" si="2">M3/60</f>
        <v>4.4841666666666677</v>
      </c>
    </row>
    <row r="4" spans="1:14" x14ac:dyDescent="0.25">
      <c r="A4" s="1">
        <v>3</v>
      </c>
      <c r="B4" s="1" t="s">
        <v>0</v>
      </c>
      <c r="C4" s="2" t="s">
        <v>15</v>
      </c>
      <c r="D4" s="1" t="s">
        <v>0</v>
      </c>
      <c r="E4" s="2" t="s">
        <v>14</v>
      </c>
      <c r="F4" s="1">
        <v>9</v>
      </c>
      <c r="G4" s="1">
        <v>0</v>
      </c>
      <c r="H4" s="3">
        <f t="shared" si="0"/>
        <v>100.92</v>
      </c>
      <c r="I4" s="3">
        <f t="shared" ref="I4:I67" si="3">J3+F4</f>
        <v>16</v>
      </c>
      <c r="J4">
        <f t="shared" ref="J4:J67" si="4">I4-G4</f>
        <v>16</v>
      </c>
      <c r="K4" t="str">
        <f t="shared" si="1"/>
        <v>01-09-2021</v>
      </c>
      <c r="L4">
        <f t="shared" ref="L4:L67" si="5">IF(D4&gt;B4,(1-C4)*60*24,(E4-C4)*60*24)+IF(D3&gt;B3,E3*24*60,0)</f>
        <v>100.91666666666657</v>
      </c>
      <c r="M4">
        <f t="shared" ref="M4:M67" si="6">M3+H4</f>
        <v>369.97000000000008</v>
      </c>
      <c r="N4">
        <f t="shared" si="2"/>
        <v>6.1661666666666681</v>
      </c>
    </row>
    <row r="5" spans="1:14" x14ac:dyDescent="0.25">
      <c r="A5" s="1">
        <v>4</v>
      </c>
      <c r="B5" s="1" t="s">
        <v>0</v>
      </c>
      <c r="C5" s="2" t="s">
        <v>16</v>
      </c>
      <c r="D5" s="1" t="s">
        <v>0</v>
      </c>
      <c r="E5" s="2" t="s">
        <v>17</v>
      </c>
      <c r="F5" s="1">
        <v>14</v>
      </c>
      <c r="G5" s="1">
        <v>11</v>
      </c>
      <c r="H5" s="3">
        <f t="shared" si="0"/>
        <v>216.8</v>
      </c>
      <c r="I5" s="3">
        <f t="shared" si="3"/>
        <v>30</v>
      </c>
      <c r="J5">
        <f t="shared" si="4"/>
        <v>19</v>
      </c>
      <c r="K5" t="str">
        <f t="shared" si="1"/>
        <v>01-09-2021</v>
      </c>
      <c r="L5">
        <f t="shared" si="5"/>
        <v>216.8</v>
      </c>
      <c r="M5">
        <f t="shared" si="6"/>
        <v>586.7700000000001</v>
      </c>
      <c r="N5">
        <f t="shared" si="2"/>
        <v>9.7795000000000023</v>
      </c>
    </row>
    <row r="6" spans="1:14" x14ac:dyDescent="0.25">
      <c r="A6" s="1">
        <v>5</v>
      </c>
      <c r="B6" s="1" t="s">
        <v>6</v>
      </c>
      <c r="C6" s="2" t="s">
        <v>18</v>
      </c>
      <c r="D6" s="1" t="s">
        <v>6</v>
      </c>
      <c r="E6" s="2" t="s">
        <v>345</v>
      </c>
      <c r="F6" s="1">
        <v>21</v>
      </c>
      <c r="G6" s="1">
        <v>15</v>
      </c>
      <c r="H6" s="3">
        <f t="shared" si="0"/>
        <v>138.16999999999999</v>
      </c>
      <c r="I6" s="3">
        <f t="shared" si="3"/>
        <v>40</v>
      </c>
      <c r="J6">
        <f t="shared" si="4"/>
        <v>25</v>
      </c>
      <c r="K6" t="str">
        <f t="shared" si="1"/>
        <v>02-09-2021</v>
      </c>
      <c r="L6">
        <f t="shared" si="5"/>
        <v>138.16666666666671</v>
      </c>
      <c r="M6">
        <f t="shared" si="6"/>
        <v>724.94</v>
      </c>
      <c r="N6">
        <f t="shared" si="2"/>
        <v>12.082333333333334</v>
      </c>
    </row>
    <row r="7" spans="1:14" x14ac:dyDescent="0.25">
      <c r="A7" s="1">
        <v>6</v>
      </c>
      <c r="B7" s="1" t="s">
        <v>6</v>
      </c>
      <c r="C7" s="2" t="s">
        <v>19</v>
      </c>
      <c r="D7" s="1" t="s">
        <v>6</v>
      </c>
      <c r="E7" s="2" t="s">
        <v>20</v>
      </c>
      <c r="F7" s="1">
        <v>11</v>
      </c>
      <c r="G7" s="1">
        <v>24</v>
      </c>
      <c r="H7" s="3">
        <f t="shared" si="0"/>
        <v>111.23</v>
      </c>
      <c r="I7" s="3">
        <f t="shared" si="3"/>
        <v>36</v>
      </c>
      <c r="J7">
        <f t="shared" si="4"/>
        <v>12</v>
      </c>
      <c r="K7" t="str">
        <f t="shared" si="1"/>
        <v>02-09-2021</v>
      </c>
      <c r="L7">
        <f t="shared" si="5"/>
        <v>111.23333333333335</v>
      </c>
      <c r="M7">
        <f t="shared" si="6"/>
        <v>836.17000000000007</v>
      </c>
      <c r="N7">
        <f t="shared" si="2"/>
        <v>13.936166666666669</v>
      </c>
    </row>
    <row r="8" spans="1:14" x14ac:dyDescent="0.25">
      <c r="A8" s="1">
        <v>7</v>
      </c>
      <c r="B8" s="1" t="s">
        <v>6</v>
      </c>
      <c r="C8" s="2" t="s">
        <v>21</v>
      </c>
      <c r="D8" s="1" t="s">
        <v>6</v>
      </c>
      <c r="E8" s="2" t="s">
        <v>22</v>
      </c>
      <c r="F8" s="1">
        <v>19</v>
      </c>
      <c r="G8" s="1">
        <v>10</v>
      </c>
      <c r="H8" s="3">
        <f t="shared" si="0"/>
        <v>131.53</v>
      </c>
      <c r="I8" s="3">
        <f t="shared" si="3"/>
        <v>31</v>
      </c>
      <c r="J8">
        <f t="shared" si="4"/>
        <v>21</v>
      </c>
      <c r="K8" t="str">
        <f t="shared" si="1"/>
        <v>02-09-2021</v>
      </c>
      <c r="L8">
        <f t="shared" si="5"/>
        <v>131.53333333333333</v>
      </c>
      <c r="M8">
        <f t="shared" si="6"/>
        <v>967.7</v>
      </c>
      <c r="N8">
        <f t="shared" si="2"/>
        <v>16.128333333333334</v>
      </c>
    </row>
    <row r="9" spans="1:14" x14ac:dyDescent="0.25">
      <c r="A9" s="1">
        <v>8</v>
      </c>
      <c r="B9" s="1" t="s">
        <v>6</v>
      </c>
      <c r="C9" s="2" t="s">
        <v>23</v>
      </c>
      <c r="D9" s="1" t="s">
        <v>6</v>
      </c>
      <c r="E9" s="2" t="s">
        <v>24</v>
      </c>
      <c r="F9" s="1">
        <v>9</v>
      </c>
      <c r="G9" s="1">
        <v>11</v>
      </c>
      <c r="H9" s="3">
        <f t="shared" si="0"/>
        <v>139.02000000000001</v>
      </c>
      <c r="I9" s="3">
        <f t="shared" si="3"/>
        <v>30</v>
      </c>
      <c r="J9">
        <f t="shared" si="4"/>
        <v>19</v>
      </c>
      <c r="K9" t="str">
        <f t="shared" si="1"/>
        <v>02-09-2021</v>
      </c>
      <c r="L9">
        <f t="shared" si="5"/>
        <v>139.01666666666659</v>
      </c>
      <c r="M9">
        <f t="shared" si="6"/>
        <v>1106.72</v>
      </c>
      <c r="N9">
        <f t="shared" si="2"/>
        <v>18.445333333333334</v>
      </c>
    </row>
    <row r="10" spans="1:14" x14ac:dyDescent="0.25">
      <c r="A10" s="1">
        <v>9</v>
      </c>
      <c r="B10" s="1" t="s">
        <v>6</v>
      </c>
      <c r="C10" s="2" t="s">
        <v>25</v>
      </c>
      <c r="D10" s="1" t="s">
        <v>6</v>
      </c>
      <c r="E10" s="2" t="s">
        <v>26</v>
      </c>
      <c r="F10" s="1">
        <v>12</v>
      </c>
      <c r="G10" s="1">
        <v>15</v>
      </c>
      <c r="H10" s="3">
        <f t="shared" si="0"/>
        <v>131.02000000000001</v>
      </c>
      <c r="I10" s="3">
        <f t="shared" si="3"/>
        <v>31</v>
      </c>
      <c r="J10">
        <f t="shared" si="4"/>
        <v>16</v>
      </c>
      <c r="K10" t="str">
        <f t="shared" si="1"/>
        <v>02-09-2021</v>
      </c>
      <c r="L10">
        <f t="shared" si="5"/>
        <v>131.01666666666677</v>
      </c>
      <c r="M10">
        <f t="shared" si="6"/>
        <v>1237.74</v>
      </c>
      <c r="N10">
        <f t="shared" si="2"/>
        <v>20.629000000000001</v>
      </c>
    </row>
    <row r="11" spans="1:14" x14ac:dyDescent="0.25">
      <c r="A11" s="1">
        <v>10</v>
      </c>
      <c r="B11" s="1" t="s">
        <v>7</v>
      </c>
      <c r="C11" s="2" t="s">
        <v>28</v>
      </c>
      <c r="D11" s="1" t="s">
        <v>7</v>
      </c>
      <c r="E11" s="2" t="s">
        <v>29</v>
      </c>
      <c r="F11" s="1">
        <v>17</v>
      </c>
      <c r="G11" s="1">
        <v>22</v>
      </c>
      <c r="H11" s="3">
        <f t="shared" si="0"/>
        <v>259.64999999999998</v>
      </c>
      <c r="I11" s="3">
        <f t="shared" si="3"/>
        <v>33</v>
      </c>
      <c r="J11">
        <f t="shared" si="4"/>
        <v>11</v>
      </c>
      <c r="K11" t="str">
        <f t="shared" si="1"/>
        <v>03-09-2021</v>
      </c>
      <c r="L11">
        <f t="shared" si="5"/>
        <v>259.65000000000003</v>
      </c>
      <c r="M11">
        <f t="shared" si="6"/>
        <v>1497.3899999999999</v>
      </c>
      <c r="N11">
        <f t="shared" si="2"/>
        <v>24.956499999999998</v>
      </c>
    </row>
    <row r="12" spans="1:14" x14ac:dyDescent="0.25">
      <c r="A12" s="1">
        <v>11</v>
      </c>
      <c r="B12" s="1" t="s">
        <v>7</v>
      </c>
      <c r="C12" s="2" t="s">
        <v>30</v>
      </c>
      <c r="D12" s="1" t="s">
        <v>7</v>
      </c>
      <c r="E12" s="2" t="s">
        <v>31</v>
      </c>
      <c r="F12" s="1">
        <v>14</v>
      </c>
      <c r="G12" s="1">
        <v>10</v>
      </c>
      <c r="H12" s="3">
        <f t="shared" si="0"/>
        <v>120.32</v>
      </c>
      <c r="I12" s="3">
        <f t="shared" si="3"/>
        <v>25</v>
      </c>
      <c r="J12">
        <f t="shared" si="4"/>
        <v>15</v>
      </c>
      <c r="K12" t="str">
        <f t="shared" si="1"/>
        <v>03-09-2021</v>
      </c>
      <c r="L12">
        <f t="shared" si="5"/>
        <v>120.31666666666663</v>
      </c>
      <c r="M12">
        <f t="shared" si="6"/>
        <v>1617.7099999999998</v>
      </c>
      <c r="N12">
        <f t="shared" si="2"/>
        <v>26.961833333333331</v>
      </c>
    </row>
    <row r="13" spans="1:14" x14ac:dyDescent="0.25">
      <c r="A13" s="1">
        <v>12</v>
      </c>
      <c r="B13" s="1" t="s">
        <v>7</v>
      </c>
      <c r="C13" s="2" t="s">
        <v>32</v>
      </c>
      <c r="D13" s="1" t="s">
        <v>7</v>
      </c>
      <c r="E13" s="2" t="s">
        <v>34</v>
      </c>
      <c r="F13" s="1">
        <v>24</v>
      </c>
      <c r="G13" s="1">
        <v>19</v>
      </c>
      <c r="H13" s="3">
        <f t="shared" si="0"/>
        <v>195.07</v>
      </c>
      <c r="I13" s="3">
        <f t="shared" si="3"/>
        <v>39</v>
      </c>
      <c r="J13">
        <f t="shared" si="4"/>
        <v>20</v>
      </c>
      <c r="K13" t="str">
        <f t="shared" si="1"/>
        <v>03-09-2021</v>
      </c>
      <c r="L13">
        <f t="shared" si="5"/>
        <v>195.06666666666672</v>
      </c>
      <c r="M13">
        <f t="shared" si="6"/>
        <v>1812.7799999999997</v>
      </c>
      <c r="N13">
        <f t="shared" si="2"/>
        <v>30.212999999999997</v>
      </c>
    </row>
    <row r="14" spans="1:14" x14ac:dyDescent="0.25">
      <c r="A14" s="1">
        <v>13</v>
      </c>
      <c r="B14" s="1" t="s">
        <v>7</v>
      </c>
      <c r="C14" s="2" t="s">
        <v>35</v>
      </c>
      <c r="D14" s="1" t="s">
        <v>7</v>
      </c>
      <c r="E14" s="2" t="s">
        <v>36</v>
      </c>
      <c r="F14" s="1">
        <v>16</v>
      </c>
      <c r="G14" s="1">
        <v>11</v>
      </c>
      <c r="H14" s="3">
        <f t="shared" si="0"/>
        <v>91.22</v>
      </c>
      <c r="I14" s="3">
        <f t="shared" si="3"/>
        <v>36</v>
      </c>
      <c r="J14">
        <f t="shared" si="4"/>
        <v>25</v>
      </c>
      <c r="K14" t="str">
        <f t="shared" si="1"/>
        <v>03-09-2021</v>
      </c>
      <c r="L14">
        <f t="shared" si="5"/>
        <v>91.216666666666811</v>
      </c>
      <c r="M14">
        <f t="shared" si="6"/>
        <v>1903.9999999999998</v>
      </c>
      <c r="N14">
        <f t="shared" si="2"/>
        <v>31.733333333333331</v>
      </c>
    </row>
    <row r="15" spans="1:14" x14ac:dyDescent="0.25">
      <c r="A15" s="1">
        <v>14</v>
      </c>
      <c r="B15" s="1" t="s">
        <v>7</v>
      </c>
      <c r="C15" s="2" t="s">
        <v>37</v>
      </c>
      <c r="D15" s="1" t="s">
        <v>7</v>
      </c>
      <c r="E15" s="2" t="s">
        <v>38</v>
      </c>
      <c r="F15" s="1">
        <v>15</v>
      </c>
      <c r="G15" s="1">
        <v>9</v>
      </c>
      <c r="H15" s="3">
        <f t="shared" si="0"/>
        <v>170.43</v>
      </c>
      <c r="I15" s="3">
        <f t="shared" si="3"/>
        <v>40</v>
      </c>
      <c r="J15">
        <f t="shared" si="4"/>
        <v>31</v>
      </c>
      <c r="K15" t="str">
        <f t="shared" si="1"/>
        <v>03-09-2021</v>
      </c>
      <c r="L15">
        <f t="shared" si="5"/>
        <v>170.43333333333317</v>
      </c>
      <c r="M15">
        <f t="shared" si="6"/>
        <v>2074.4299999999998</v>
      </c>
      <c r="N15">
        <f t="shared" si="2"/>
        <v>34.573833333333333</v>
      </c>
    </row>
    <row r="16" spans="1:14" x14ac:dyDescent="0.25">
      <c r="A16" s="1">
        <v>15</v>
      </c>
      <c r="B16" s="1" t="s">
        <v>39</v>
      </c>
      <c r="C16" s="2" t="s">
        <v>40</v>
      </c>
      <c r="D16" s="1" t="s">
        <v>39</v>
      </c>
      <c r="E16" s="2" t="s">
        <v>41</v>
      </c>
      <c r="F16" s="1">
        <v>7</v>
      </c>
      <c r="G16" s="1">
        <v>16</v>
      </c>
      <c r="H16" s="3">
        <f t="shared" si="0"/>
        <v>118.43</v>
      </c>
      <c r="I16" s="3">
        <f t="shared" si="3"/>
        <v>38</v>
      </c>
      <c r="J16">
        <f t="shared" si="4"/>
        <v>22</v>
      </c>
      <c r="K16" t="str">
        <f t="shared" si="1"/>
        <v>04-09-2021</v>
      </c>
      <c r="L16">
        <f t="shared" si="5"/>
        <v>118.43333333333339</v>
      </c>
      <c r="M16">
        <f t="shared" si="6"/>
        <v>2192.8599999999997</v>
      </c>
      <c r="N16">
        <f t="shared" si="2"/>
        <v>36.547666666666665</v>
      </c>
    </row>
    <row r="17" spans="1:14" x14ac:dyDescent="0.25">
      <c r="A17" s="1">
        <v>16</v>
      </c>
      <c r="B17" s="1" t="s">
        <v>39</v>
      </c>
      <c r="C17" s="2" t="s">
        <v>42</v>
      </c>
      <c r="D17" s="1" t="s">
        <v>39</v>
      </c>
      <c r="E17" s="2" t="s">
        <v>43</v>
      </c>
      <c r="F17" s="1">
        <v>9</v>
      </c>
      <c r="G17" s="1">
        <v>11</v>
      </c>
      <c r="H17" s="3">
        <f t="shared" si="0"/>
        <v>73.22</v>
      </c>
      <c r="I17" s="3">
        <f t="shared" si="3"/>
        <v>31</v>
      </c>
      <c r="J17">
        <f t="shared" si="4"/>
        <v>20</v>
      </c>
      <c r="K17" t="str">
        <f t="shared" si="1"/>
        <v>04-09-2021</v>
      </c>
      <c r="L17">
        <f t="shared" si="5"/>
        <v>73.216666666666711</v>
      </c>
      <c r="M17">
        <f t="shared" si="6"/>
        <v>2266.0799999999995</v>
      </c>
      <c r="N17">
        <f t="shared" si="2"/>
        <v>37.767999999999994</v>
      </c>
    </row>
    <row r="18" spans="1:14" x14ac:dyDescent="0.25">
      <c r="A18" s="1">
        <v>17</v>
      </c>
      <c r="B18" s="1" t="s">
        <v>39</v>
      </c>
      <c r="C18" s="2" t="s">
        <v>44</v>
      </c>
      <c r="D18" s="1" t="s">
        <v>39</v>
      </c>
      <c r="E18" s="2" t="s">
        <v>45</v>
      </c>
      <c r="F18" s="1">
        <v>13</v>
      </c>
      <c r="G18" s="1">
        <v>18</v>
      </c>
      <c r="H18" s="3">
        <f t="shared" si="0"/>
        <v>90.28</v>
      </c>
      <c r="I18" s="3">
        <f t="shared" si="3"/>
        <v>33</v>
      </c>
      <c r="J18">
        <f t="shared" si="4"/>
        <v>15</v>
      </c>
      <c r="K18" t="str">
        <f t="shared" si="1"/>
        <v>04-09-2021</v>
      </c>
      <c r="L18">
        <f t="shared" si="5"/>
        <v>90.283333333333346</v>
      </c>
      <c r="M18">
        <f t="shared" si="6"/>
        <v>2356.3599999999997</v>
      </c>
      <c r="N18">
        <f t="shared" si="2"/>
        <v>39.272666666666659</v>
      </c>
    </row>
    <row r="19" spans="1:14" x14ac:dyDescent="0.25">
      <c r="A19" s="1">
        <v>18</v>
      </c>
      <c r="B19" s="1" t="s">
        <v>39</v>
      </c>
      <c r="C19" s="2" t="s">
        <v>46</v>
      </c>
      <c r="D19" s="1" t="s">
        <v>39</v>
      </c>
      <c r="E19" s="2" t="s">
        <v>47</v>
      </c>
      <c r="F19" s="1">
        <v>22</v>
      </c>
      <c r="G19" s="1">
        <v>5</v>
      </c>
      <c r="H19" s="3">
        <f t="shared" si="0"/>
        <v>75.83</v>
      </c>
      <c r="I19" s="3">
        <f t="shared" si="3"/>
        <v>37</v>
      </c>
      <c r="J19">
        <f t="shared" si="4"/>
        <v>32</v>
      </c>
      <c r="K19" t="str">
        <f t="shared" si="1"/>
        <v>04-09-2021</v>
      </c>
      <c r="L19">
        <f>IF(D19&gt;B19,(1-C19)*60*24,(E19-C19)*60*24)+IF(D18&gt;B18,E18*24*60,0)</f>
        <v>75.833333333333343</v>
      </c>
      <c r="M19">
        <f t="shared" si="6"/>
        <v>2432.1899999999996</v>
      </c>
      <c r="N19">
        <f t="shared" si="2"/>
        <v>40.536499999999997</v>
      </c>
    </row>
    <row r="20" spans="1:14" x14ac:dyDescent="0.25">
      <c r="A20" s="1">
        <v>19</v>
      </c>
      <c r="B20" s="1" t="s">
        <v>39</v>
      </c>
      <c r="C20" s="2" t="s">
        <v>48</v>
      </c>
      <c r="D20" s="1" t="s">
        <v>39</v>
      </c>
      <c r="E20" s="2" t="s">
        <v>49</v>
      </c>
      <c r="F20" s="1">
        <v>8</v>
      </c>
      <c r="G20" s="1">
        <v>23</v>
      </c>
      <c r="H20" s="3">
        <f t="shared" si="0"/>
        <v>102.9</v>
      </c>
      <c r="I20" s="3">
        <f t="shared" si="3"/>
        <v>40</v>
      </c>
      <c r="J20">
        <f t="shared" si="4"/>
        <v>17</v>
      </c>
      <c r="K20" t="str">
        <f t="shared" si="1"/>
        <v>04-09-2021</v>
      </c>
      <c r="L20">
        <f t="shared" si="5"/>
        <v>102.89999999999995</v>
      </c>
      <c r="M20">
        <f t="shared" si="6"/>
        <v>2535.0899999999997</v>
      </c>
      <c r="N20">
        <f t="shared" si="2"/>
        <v>42.251499999999993</v>
      </c>
    </row>
    <row r="21" spans="1:14" x14ac:dyDescent="0.25">
      <c r="A21" s="1">
        <v>20</v>
      </c>
      <c r="B21" s="1" t="s">
        <v>39</v>
      </c>
      <c r="C21" s="2" t="s">
        <v>50</v>
      </c>
      <c r="D21" s="1" t="s">
        <v>39</v>
      </c>
      <c r="E21" s="2" t="s">
        <v>51</v>
      </c>
      <c r="F21" s="1">
        <v>11</v>
      </c>
      <c r="G21" s="1">
        <v>14</v>
      </c>
      <c r="H21" s="3">
        <f t="shared" si="0"/>
        <v>225.18</v>
      </c>
      <c r="I21" s="3">
        <f t="shared" si="3"/>
        <v>28</v>
      </c>
      <c r="J21">
        <f t="shared" si="4"/>
        <v>14</v>
      </c>
      <c r="K21" t="str">
        <f t="shared" si="1"/>
        <v>04-09-2021</v>
      </c>
      <c r="L21">
        <f t="shared" si="5"/>
        <v>225.18333333333328</v>
      </c>
      <c r="M21">
        <f t="shared" si="6"/>
        <v>2760.2699999999995</v>
      </c>
      <c r="N21">
        <f t="shared" si="2"/>
        <v>46.004499999999993</v>
      </c>
    </row>
    <row r="22" spans="1:14" x14ac:dyDescent="0.25">
      <c r="A22" s="1">
        <v>21</v>
      </c>
      <c r="B22" s="1" t="s">
        <v>52</v>
      </c>
      <c r="C22" s="2" t="s">
        <v>53</v>
      </c>
      <c r="D22" s="1" t="s">
        <v>52</v>
      </c>
      <c r="E22" s="2" t="s">
        <v>54</v>
      </c>
      <c r="F22" s="1">
        <v>17</v>
      </c>
      <c r="G22" s="1">
        <v>23</v>
      </c>
      <c r="H22" s="3">
        <f t="shared" si="0"/>
        <v>105.85</v>
      </c>
      <c r="I22" s="3">
        <f t="shared" si="3"/>
        <v>31</v>
      </c>
      <c r="J22">
        <f t="shared" si="4"/>
        <v>8</v>
      </c>
      <c r="K22" t="str">
        <f t="shared" si="1"/>
        <v>05-09-2021</v>
      </c>
      <c r="L22">
        <f t="shared" si="5"/>
        <v>105.85000000000008</v>
      </c>
      <c r="M22">
        <f t="shared" si="6"/>
        <v>2866.1199999999994</v>
      </c>
      <c r="N22">
        <f t="shared" si="2"/>
        <v>47.768666666666654</v>
      </c>
    </row>
    <row r="23" spans="1:14" x14ac:dyDescent="0.25">
      <c r="A23" s="1">
        <v>22</v>
      </c>
      <c r="B23" s="1" t="s">
        <v>52</v>
      </c>
      <c r="C23" s="2" t="s">
        <v>55</v>
      </c>
      <c r="D23" s="1" t="s">
        <v>52</v>
      </c>
      <c r="E23" s="2" t="s">
        <v>56</v>
      </c>
      <c r="F23" s="1">
        <v>15</v>
      </c>
      <c r="G23" s="1">
        <v>11</v>
      </c>
      <c r="H23" s="3">
        <f t="shared" si="0"/>
        <v>117.18</v>
      </c>
      <c r="I23" s="3">
        <f t="shared" si="3"/>
        <v>23</v>
      </c>
      <c r="J23">
        <f t="shared" si="4"/>
        <v>12</v>
      </c>
      <c r="K23" t="str">
        <f t="shared" si="1"/>
        <v>05-09-2021</v>
      </c>
      <c r="L23">
        <f t="shared" si="5"/>
        <v>117.18333333333325</v>
      </c>
      <c r="M23">
        <f t="shared" si="6"/>
        <v>2983.2999999999993</v>
      </c>
      <c r="N23">
        <f t="shared" si="2"/>
        <v>49.721666666666657</v>
      </c>
    </row>
    <row r="24" spans="1:14" x14ac:dyDescent="0.25">
      <c r="A24" s="1">
        <v>23</v>
      </c>
      <c r="B24" s="1" t="s">
        <v>52</v>
      </c>
      <c r="C24" s="2" t="s">
        <v>57</v>
      </c>
      <c r="D24" s="1" t="s">
        <v>52</v>
      </c>
      <c r="E24" s="2" t="s">
        <v>58</v>
      </c>
      <c r="F24" s="1">
        <v>19</v>
      </c>
      <c r="G24" s="1">
        <v>21</v>
      </c>
      <c r="H24" s="3">
        <f t="shared" si="0"/>
        <v>121.22</v>
      </c>
      <c r="I24" s="3">
        <f t="shared" si="3"/>
        <v>31</v>
      </c>
      <c r="J24">
        <f t="shared" si="4"/>
        <v>10</v>
      </c>
      <c r="K24" t="str">
        <f t="shared" si="1"/>
        <v>05-09-2021</v>
      </c>
      <c r="L24">
        <f t="shared" si="5"/>
        <v>121.2166666666667</v>
      </c>
      <c r="M24">
        <f t="shared" si="6"/>
        <v>3104.5199999999991</v>
      </c>
      <c r="N24">
        <f t="shared" si="2"/>
        <v>51.741999999999983</v>
      </c>
    </row>
    <row r="25" spans="1:14" x14ac:dyDescent="0.25">
      <c r="A25" s="1">
        <v>24</v>
      </c>
      <c r="B25" s="1" t="s">
        <v>52</v>
      </c>
      <c r="C25" s="2" t="s">
        <v>59</v>
      </c>
      <c r="D25" s="1" t="s">
        <v>52</v>
      </c>
      <c r="E25" s="2" t="s">
        <v>60</v>
      </c>
      <c r="F25" s="1">
        <v>11</v>
      </c>
      <c r="G25" s="1">
        <v>9</v>
      </c>
      <c r="H25" s="3">
        <f t="shared" si="0"/>
        <v>60.15</v>
      </c>
      <c r="I25" s="3">
        <f t="shared" si="3"/>
        <v>21</v>
      </c>
      <c r="J25">
        <f t="shared" si="4"/>
        <v>12</v>
      </c>
      <c r="K25" t="str">
        <f t="shared" si="1"/>
        <v>05-09-2021</v>
      </c>
      <c r="L25">
        <f t="shared" si="5"/>
        <v>60.149999999999807</v>
      </c>
      <c r="M25">
        <f t="shared" si="6"/>
        <v>3164.6699999999992</v>
      </c>
      <c r="N25">
        <f t="shared" si="2"/>
        <v>52.744499999999988</v>
      </c>
    </row>
    <row r="26" spans="1:14" x14ac:dyDescent="0.25">
      <c r="A26" s="1">
        <v>25</v>
      </c>
      <c r="B26" s="1" t="s">
        <v>52</v>
      </c>
      <c r="C26" s="2" t="s">
        <v>61</v>
      </c>
      <c r="D26" s="1" t="s">
        <v>52</v>
      </c>
      <c r="E26" s="2" t="s">
        <v>62</v>
      </c>
      <c r="F26" s="1">
        <v>15</v>
      </c>
      <c r="G26" s="1">
        <v>11</v>
      </c>
      <c r="H26" s="3">
        <f t="shared" si="0"/>
        <v>79.77</v>
      </c>
      <c r="I26" s="3">
        <f t="shared" si="3"/>
        <v>27</v>
      </c>
      <c r="J26">
        <f t="shared" si="4"/>
        <v>16</v>
      </c>
      <c r="K26" t="str">
        <f t="shared" si="1"/>
        <v>05-09-2021</v>
      </c>
      <c r="L26">
        <f>IF(D26&gt;B26,(1-C26)*60*24,(E26-C26)*60*24)+IF(D25&gt;B25,E25*24*60,0)</f>
        <v>79.766666666666609</v>
      </c>
      <c r="M26">
        <f t="shared" si="6"/>
        <v>3244.4399999999991</v>
      </c>
      <c r="N26">
        <f t="shared" si="2"/>
        <v>54.073999999999984</v>
      </c>
    </row>
    <row r="27" spans="1:14" x14ac:dyDescent="0.25">
      <c r="A27" s="1">
        <v>26</v>
      </c>
      <c r="B27" s="1" t="s">
        <v>52</v>
      </c>
      <c r="C27" s="2" t="s">
        <v>63</v>
      </c>
      <c r="D27" s="1" t="s">
        <v>64</v>
      </c>
      <c r="E27" s="2" t="s">
        <v>65</v>
      </c>
      <c r="F27" s="1">
        <v>15</v>
      </c>
      <c r="G27" s="1">
        <v>17</v>
      </c>
      <c r="H27" s="3">
        <f t="shared" si="0"/>
        <v>199.43</v>
      </c>
      <c r="I27" s="3">
        <f t="shared" si="3"/>
        <v>31</v>
      </c>
      <c r="J27">
        <f t="shared" si="4"/>
        <v>14</v>
      </c>
      <c r="K27" t="str">
        <f t="shared" si="1"/>
        <v>05-09-2021</v>
      </c>
      <c r="L27">
        <f t="shared" si="5"/>
        <v>180</v>
      </c>
      <c r="M27">
        <f t="shared" si="6"/>
        <v>3443.869999999999</v>
      </c>
      <c r="N27">
        <f t="shared" si="2"/>
        <v>57.397833333333317</v>
      </c>
    </row>
    <row r="28" spans="1:14" x14ac:dyDescent="0.25">
      <c r="A28" s="1">
        <v>27</v>
      </c>
      <c r="B28" s="1" t="s">
        <v>64</v>
      </c>
      <c r="C28" s="2" t="s">
        <v>66</v>
      </c>
      <c r="D28" s="1" t="s">
        <v>64</v>
      </c>
      <c r="E28" s="2" t="s">
        <v>67</v>
      </c>
      <c r="F28" s="1">
        <v>9</v>
      </c>
      <c r="G28" s="1">
        <v>6</v>
      </c>
      <c r="H28" s="3">
        <f t="shared" si="0"/>
        <v>115.83</v>
      </c>
      <c r="I28" s="3">
        <f t="shared" si="3"/>
        <v>23</v>
      </c>
      <c r="J28">
        <f t="shared" si="4"/>
        <v>17</v>
      </c>
      <c r="K28" t="str">
        <f t="shared" si="1"/>
        <v>06-09-2021</v>
      </c>
      <c r="L28">
        <f t="shared" si="5"/>
        <v>135.26666666666662</v>
      </c>
      <c r="M28">
        <f t="shared" si="6"/>
        <v>3559.6999999999989</v>
      </c>
      <c r="N28">
        <f t="shared" si="2"/>
        <v>59.328333333333312</v>
      </c>
    </row>
    <row r="29" spans="1:14" x14ac:dyDescent="0.25">
      <c r="A29" s="1">
        <v>28</v>
      </c>
      <c r="B29" s="1" t="s">
        <v>64</v>
      </c>
      <c r="C29" s="2" t="s">
        <v>68</v>
      </c>
      <c r="D29" s="1" t="s">
        <v>64</v>
      </c>
      <c r="E29" s="2" t="s">
        <v>69</v>
      </c>
      <c r="F29" s="1">
        <v>14</v>
      </c>
      <c r="G29" s="1">
        <v>22</v>
      </c>
      <c r="H29" s="3">
        <f t="shared" si="0"/>
        <v>204.72</v>
      </c>
      <c r="I29" s="3">
        <f t="shared" si="3"/>
        <v>31</v>
      </c>
      <c r="J29">
        <f t="shared" si="4"/>
        <v>9</v>
      </c>
      <c r="K29" t="str">
        <f t="shared" si="1"/>
        <v>06-09-2021</v>
      </c>
      <c r="L29">
        <f t="shared" si="5"/>
        <v>204.71666666666673</v>
      </c>
      <c r="M29">
        <f t="shared" si="6"/>
        <v>3764.4199999999987</v>
      </c>
      <c r="N29">
        <f t="shared" si="2"/>
        <v>62.740333333333311</v>
      </c>
    </row>
    <row r="30" spans="1:14" x14ac:dyDescent="0.25">
      <c r="A30" s="1">
        <v>29</v>
      </c>
      <c r="B30" s="1" t="s">
        <v>64</v>
      </c>
      <c r="C30" s="2" t="s">
        <v>70</v>
      </c>
      <c r="D30" s="1" t="s">
        <v>64</v>
      </c>
      <c r="E30" s="2" t="s">
        <v>33</v>
      </c>
      <c r="F30" s="1">
        <v>14</v>
      </c>
      <c r="G30" s="1">
        <v>3</v>
      </c>
      <c r="H30" s="3">
        <f t="shared" si="0"/>
        <v>96</v>
      </c>
      <c r="I30" s="3">
        <f t="shared" si="3"/>
        <v>23</v>
      </c>
      <c r="J30">
        <f t="shared" si="4"/>
        <v>20</v>
      </c>
      <c r="K30" t="str">
        <f t="shared" si="1"/>
        <v>06-09-2021</v>
      </c>
      <c r="L30">
        <f t="shared" si="5"/>
        <v>96.000000000000128</v>
      </c>
      <c r="M30">
        <f t="shared" si="6"/>
        <v>3860.4199999999987</v>
      </c>
      <c r="N30">
        <f t="shared" si="2"/>
        <v>64.340333333333305</v>
      </c>
    </row>
    <row r="31" spans="1:14" x14ac:dyDescent="0.25">
      <c r="A31" s="1">
        <v>30</v>
      </c>
      <c r="B31" s="1" t="s">
        <v>64</v>
      </c>
      <c r="C31" s="2" t="s">
        <v>71</v>
      </c>
      <c r="D31" s="1" t="s">
        <v>64</v>
      </c>
      <c r="E31" s="2" t="s">
        <v>72</v>
      </c>
      <c r="F31" s="1">
        <v>18</v>
      </c>
      <c r="G31" s="1">
        <v>14</v>
      </c>
      <c r="H31" s="3">
        <f t="shared" si="0"/>
        <v>67.930000000000007</v>
      </c>
      <c r="I31" s="3">
        <f t="shared" si="3"/>
        <v>38</v>
      </c>
      <c r="J31">
        <f t="shared" si="4"/>
        <v>24</v>
      </c>
      <c r="K31" t="str">
        <f t="shared" si="1"/>
        <v>06-09-2021</v>
      </c>
      <c r="L31">
        <f t="shared" si="5"/>
        <v>67.933333333333294</v>
      </c>
      <c r="M31">
        <f t="shared" si="6"/>
        <v>3928.3499999999985</v>
      </c>
      <c r="N31">
        <f t="shared" si="2"/>
        <v>65.472499999999982</v>
      </c>
    </row>
    <row r="32" spans="1:14" x14ac:dyDescent="0.25">
      <c r="A32" s="1">
        <v>31</v>
      </c>
      <c r="B32" s="1" t="s">
        <v>64</v>
      </c>
      <c r="C32" s="2" t="s">
        <v>73</v>
      </c>
      <c r="D32" s="1" t="s">
        <v>64</v>
      </c>
      <c r="E32" s="2" t="s">
        <v>74</v>
      </c>
      <c r="F32" s="1">
        <v>16</v>
      </c>
      <c r="G32" s="1">
        <v>21</v>
      </c>
      <c r="H32" s="3">
        <f t="shared" si="0"/>
        <v>100.02</v>
      </c>
      <c r="I32" s="3">
        <f t="shared" si="3"/>
        <v>40</v>
      </c>
      <c r="J32">
        <f t="shared" si="4"/>
        <v>19</v>
      </c>
      <c r="K32" t="str">
        <f t="shared" si="1"/>
        <v>06-09-2021</v>
      </c>
      <c r="L32">
        <f t="shared" si="5"/>
        <v>100.01666666666658</v>
      </c>
      <c r="M32">
        <f t="shared" si="6"/>
        <v>4028.3699999999985</v>
      </c>
      <c r="N32">
        <f t="shared" si="2"/>
        <v>67.13949999999997</v>
      </c>
    </row>
    <row r="33" spans="1:14" x14ac:dyDescent="0.25">
      <c r="A33" s="1">
        <v>32</v>
      </c>
      <c r="B33" s="1" t="s">
        <v>75</v>
      </c>
      <c r="C33" s="2" t="s">
        <v>76</v>
      </c>
      <c r="D33" s="1" t="s">
        <v>75</v>
      </c>
      <c r="E33" s="2" t="s">
        <v>77</v>
      </c>
      <c r="F33" s="1">
        <v>15</v>
      </c>
      <c r="G33" s="1">
        <v>14</v>
      </c>
      <c r="H33" s="3">
        <f t="shared" si="0"/>
        <v>109.92</v>
      </c>
      <c r="I33" s="3">
        <f t="shared" si="3"/>
        <v>34</v>
      </c>
      <c r="J33">
        <f t="shared" si="4"/>
        <v>20</v>
      </c>
      <c r="K33" t="str">
        <f t="shared" si="1"/>
        <v>07-09-2021</v>
      </c>
      <c r="L33">
        <f t="shared" si="5"/>
        <v>109.9166666666667</v>
      </c>
      <c r="M33">
        <f t="shared" si="6"/>
        <v>4138.2899999999981</v>
      </c>
      <c r="N33">
        <f t="shared" si="2"/>
        <v>68.971499999999963</v>
      </c>
    </row>
    <row r="34" spans="1:14" x14ac:dyDescent="0.25">
      <c r="A34" s="1">
        <v>33</v>
      </c>
      <c r="B34" s="1" t="s">
        <v>75</v>
      </c>
      <c r="C34" s="2" t="s">
        <v>78</v>
      </c>
      <c r="D34" s="1" t="s">
        <v>75</v>
      </c>
      <c r="E34" s="2" t="s">
        <v>79</v>
      </c>
      <c r="F34" s="1">
        <v>12</v>
      </c>
      <c r="G34" s="1">
        <v>23</v>
      </c>
      <c r="H34" s="3">
        <f t="shared" si="0"/>
        <v>82.13</v>
      </c>
      <c r="I34" s="3">
        <f t="shared" si="3"/>
        <v>32</v>
      </c>
      <c r="J34">
        <f t="shared" si="4"/>
        <v>9</v>
      </c>
      <c r="K34" t="str">
        <f t="shared" si="1"/>
        <v>07-09-2021</v>
      </c>
      <c r="L34">
        <f t="shared" si="5"/>
        <v>82.133333333333354</v>
      </c>
      <c r="M34">
        <f t="shared" si="6"/>
        <v>4220.4199999999983</v>
      </c>
      <c r="N34">
        <f t="shared" si="2"/>
        <v>70.340333333333305</v>
      </c>
    </row>
    <row r="35" spans="1:14" x14ac:dyDescent="0.25">
      <c r="A35" s="1">
        <v>34</v>
      </c>
      <c r="B35" s="1" t="s">
        <v>75</v>
      </c>
      <c r="C35" s="2" t="s">
        <v>80</v>
      </c>
      <c r="D35" s="1" t="s">
        <v>75</v>
      </c>
      <c r="E35" s="2" t="s">
        <v>81</v>
      </c>
      <c r="F35" s="1">
        <v>17</v>
      </c>
      <c r="G35" s="1">
        <v>6</v>
      </c>
      <c r="H35" s="3">
        <f t="shared" si="0"/>
        <v>108.47</v>
      </c>
      <c r="I35" s="3">
        <f t="shared" si="3"/>
        <v>26</v>
      </c>
      <c r="J35">
        <f t="shared" si="4"/>
        <v>20</v>
      </c>
      <c r="K35" t="str">
        <f t="shared" si="1"/>
        <v>07-09-2021</v>
      </c>
      <c r="L35">
        <f t="shared" si="5"/>
        <v>108.46666666666661</v>
      </c>
      <c r="M35">
        <f t="shared" si="6"/>
        <v>4328.8899999999985</v>
      </c>
      <c r="N35">
        <f t="shared" si="2"/>
        <v>72.14816666666664</v>
      </c>
    </row>
    <row r="36" spans="1:14" x14ac:dyDescent="0.25">
      <c r="A36" s="1">
        <v>35</v>
      </c>
      <c r="B36" s="1" t="s">
        <v>75</v>
      </c>
      <c r="C36" s="2" t="s">
        <v>82</v>
      </c>
      <c r="D36" s="1" t="s">
        <v>75</v>
      </c>
      <c r="E36" s="2" t="s">
        <v>83</v>
      </c>
      <c r="F36" s="1">
        <v>19</v>
      </c>
      <c r="G36" s="1">
        <v>16</v>
      </c>
      <c r="H36" s="3">
        <f t="shared" si="0"/>
        <v>123.87</v>
      </c>
      <c r="I36" s="3">
        <f t="shared" si="3"/>
        <v>39</v>
      </c>
      <c r="J36">
        <f t="shared" si="4"/>
        <v>23</v>
      </c>
      <c r="K36" t="str">
        <f t="shared" si="1"/>
        <v>07-09-2021</v>
      </c>
      <c r="L36">
        <f t="shared" si="5"/>
        <v>123.86666666666663</v>
      </c>
      <c r="M36">
        <f t="shared" si="6"/>
        <v>4452.7599999999984</v>
      </c>
      <c r="N36">
        <f t="shared" si="2"/>
        <v>74.212666666666635</v>
      </c>
    </row>
    <row r="37" spans="1:14" x14ac:dyDescent="0.25">
      <c r="A37" s="1">
        <v>36</v>
      </c>
      <c r="B37" s="1" t="s">
        <v>75</v>
      </c>
      <c r="C37" s="2" t="s">
        <v>84</v>
      </c>
      <c r="D37" s="1" t="s">
        <v>75</v>
      </c>
      <c r="E37" s="2" t="s">
        <v>85</v>
      </c>
      <c r="F37" s="1">
        <v>11</v>
      </c>
      <c r="G37" s="1">
        <v>14</v>
      </c>
      <c r="H37" s="3">
        <f t="shared" si="0"/>
        <v>142.58000000000001</v>
      </c>
      <c r="I37" s="3">
        <f t="shared" si="3"/>
        <v>34</v>
      </c>
      <c r="J37">
        <f t="shared" si="4"/>
        <v>20</v>
      </c>
      <c r="K37" t="str">
        <f t="shared" si="1"/>
        <v>07-09-2021</v>
      </c>
      <c r="L37">
        <f t="shared" si="5"/>
        <v>142.58333333333343</v>
      </c>
      <c r="M37">
        <f t="shared" si="6"/>
        <v>4595.3399999999983</v>
      </c>
      <c r="N37">
        <f t="shared" si="2"/>
        <v>76.58899999999997</v>
      </c>
    </row>
    <row r="38" spans="1:14" x14ac:dyDescent="0.25">
      <c r="A38" s="1">
        <v>37</v>
      </c>
      <c r="B38" s="1" t="s">
        <v>86</v>
      </c>
      <c r="C38" s="2" t="s">
        <v>87</v>
      </c>
      <c r="D38" s="1" t="s">
        <v>86</v>
      </c>
      <c r="E38" s="2" t="s">
        <v>88</v>
      </c>
      <c r="F38" s="1">
        <v>13</v>
      </c>
      <c r="G38" s="1">
        <v>22</v>
      </c>
      <c r="H38" s="3">
        <f t="shared" si="0"/>
        <v>180.82</v>
      </c>
      <c r="I38" s="3">
        <f t="shared" si="3"/>
        <v>33</v>
      </c>
      <c r="J38">
        <f t="shared" si="4"/>
        <v>11</v>
      </c>
      <c r="K38" t="str">
        <f t="shared" si="1"/>
        <v>08-09-2021</v>
      </c>
      <c r="L38">
        <f t="shared" si="5"/>
        <v>180.81666666666669</v>
      </c>
      <c r="M38">
        <f t="shared" si="6"/>
        <v>4776.159999999998</v>
      </c>
      <c r="N38">
        <f t="shared" si="2"/>
        <v>79.602666666666636</v>
      </c>
    </row>
    <row r="39" spans="1:14" x14ac:dyDescent="0.25">
      <c r="A39" s="1">
        <v>38</v>
      </c>
      <c r="B39" s="1" t="s">
        <v>86</v>
      </c>
      <c r="C39" s="2" t="s">
        <v>89</v>
      </c>
      <c r="D39" s="1" t="s">
        <v>86</v>
      </c>
      <c r="E39" s="2" t="s">
        <v>90</v>
      </c>
      <c r="F39" s="1">
        <v>11</v>
      </c>
      <c r="G39" s="1">
        <v>4</v>
      </c>
      <c r="H39" s="3">
        <f t="shared" si="0"/>
        <v>103.8</v>
      </c>
      <c r="I39" s="3">
        <f t="shared" si="3"/>
        <v>22</v>
      </c>
      <c r="J39">
        <f t="shared" si="4"/>
        <v>18</v>
      </c>
      <c r="K39" t="str">
        <f t="shared" si="1"/>
        <v>08-09-2021</v>
      </c>
      <c r="L39">
        <f t="shared" si="5"/>
        <v>103.80000000000007</v>
      </c>
      <c r="M39">
        <f t="shared" si="6"/>
        <v>4879.9599999999982</v>
      </c>
      <c r="N39">
        <f t="shared" si="2"/>
        <v>81.33266666666664</v>
      </c>
    </row>
    <row r="40" spans="1:14" x14ac:dyDescent="0.25">
      <c r="A40" s="1">
        <v>39</v>
      </c>
      <c r="B40" s="1" t="s">
        <v>86</v>
      </c>
      <c r="C40" s="2" t="s">
        <v>91</v>
      </c>
      <c r="D40" s="1" t="s">
        <v>86</v>
      </c>
      <c r="E40" s="2" t="s">
        <v>92</v>
      </c>
      <c r="F40" s="1">
        <v>14</v>
      </c>
      <c r="G40" s="1">
        <v>21</v>
      </c>
      <c r="H40" s="3">
        <f t="shared" si="0"/>
        <v>153.88</v>
      </c>
      <c r="I40" s="3">
        <f t="shared" si="3"/>
        <v>32</v>
      </c>
      <c r="J40">
        <f t="shared" si="4"/>
        <v>11</v>
      </c>
      <c r="K40" t="str">
        <f t="shared" si="1"/>
        <v>08-09-2021</v>
      </c>
      <c r="L40">
        <f t="shared" si="5"/>
        <v>153.88333333333338</v>
      </c>
      <c r="M40">
        <f t="shared" si="6"/>
        <v>5033.8399999999983</v>
      </c>
      <c r="N40">
        <f t="shared" si="2"/>
        <v>83.897333333333307</v>
      </c>
    </row>
    <row r="41" spans="1:14" x14ac:dyDescent="0.25">
      <c r="A41" s="1">
        <v>40</v>
      </c>
      <c r="B41" s="1" t="s">
        <v>86</v>
      </c>
      <c r="C41" s="2" t="s">
        <v>93</v>
      </c>
      <c r="D41" s="1" t="s">
        <v>86</v>
      </c>
      <c r="E41" s="2" t="s">
        <v>94</v>
      </c>
      <c r="F41" s="1">
        <v>16</v>
      </c>
      <c r="G41" s="1">
        <v>9</v>
      </c>
      <c r="H41" s="3">
        <f t="shared" si="0"/>
        <v>134.72</v>
      </c>
      <c r="I41" s="3">
        <f t="shared" si="3"/>
        <v>27</v>
      </c>
      <c r="J41">
        <f t="shared" si="4"/>
        <v>18</v>
      </c>
      <c r="K41" t="str">
        <f t="shared" si="1"/>
        <v>08-09-2021</v>
      </c>
      <c r="L41">
        <f t="shared" si="5"/>
        <v>134.71666666666675</v>
      </c>
      <c r="M41">
        <f t="shared" si="6"/>
        <v>5168.5599999999986</v>
      </c>
      <c r="N41">
        <f t="shared" si="2"/>
        <v>86.142666666666642</v>
      </c>
    </row>
    <row r="42" spans="1:14" x14ac:dyDescent="0.25">
      <c r="A42" s="1">
        <v>41</v>
      </c>
      <c r="B42" s="1" t="s">
        <v>86</v>
      </c>
      <c r="C42" s="2" t="s">
        <v>95</v>
      </c>
      <c r="D42" s="1" t="s">
        <v>86</v>
      </c>
      <c r="E42" s="2" t="s">
        <v>96</v>
      </c>
      <c r="F42" s="1">
        <v>12</v>
      </c>
      <c r="G42" s="1">
        <v>24</v>
      </c>
      <c r="H42" s="3">
        <f t="shared" si="0"/>
        <v>55.63</v>
      </c>
      <c r="I42" s="3">
        <f t="shared" si="3"/>
        <v>30</v>
      </c>
      <c r="J42">
        <f t="shared" si="4"/>
        <v>6</v>
      </c>
      <c r="K42" t="str">
        <f t="shared" si="1"/>
        <v>08-09-2021</v>
      </c>
      <c r="L42">
        <f t="shared" si="5"/>
        <v>55.633333333333454</v>
      </c>
      <c r="M42">
        <f t="shared" si="6"/>
        <v>5224.1899999999987</v>
      </c>
      <c r="N42">
        <f t="shared" si="2"/>
        <v>87.069833333333307</v>
      </c>
    </row>
    <row r="43" spans="1:14" x14ac:dyDescent="0.25">
      <c r="A43" s="1">
        <v>42</v>
      </c>
      <c r="B43" s="1" t="s">
        <v>86</v>
      </c>
      <c r="C43" s="2" t="s">
        <v>97</v>
      </c>
      <c r="D43" s="1" t="s">
        <v>86</v>
      </c>
      <c r="E43" s="2" t="s">
        <v>98</v>
      </c>
      <c r="F43" s="1">
        <v>9</v>
      </c>
      <c r="G43" s="1">
        <v>2</v>
      </c>
      <c r="H43" s="3">
        <f t="shared" si="0"/>
        <v>91.6</v>
      </c>
      <c r="I43" s="3">
        <f t="shared" si="3"/>
        <v>15</v>
      </c>
      <c r="J43">
        <f t="shared" si="4"/>
        <v>13</v>
      </c>
      <c r="K43" t="str">
        <f t="shared" si="1"/>
        <v>08-09-2021</v>
      </c>
      <c r="L43">
        <f t="shared" si="5"/>
        <v>91.599999999999937</v>
      </c>
      <c r="M43">
        <f t="shared" si="6"/>
        <v>5315.7899999999991</v>
      </c>
      <c r="N43">
        <f t="shared" si="2"/>
        <v>88.596499999999978</v>
      </c>
    </row>
    <row r="44" spans="1:14" x14ac:dyDescent="0.25">
      <c r="A44" s="1">
        <v>43</v>
      </c>
      <c r="B44" s="1" t="s">
        <v>99</v>
      </c>
      <c r="C44" s="2" t="s">
        <v>100</v>
      </c>
      <c r="D44" s="1" t="s">
        <v>99</v>
      </c>
      <c r="E44" s="2" t="s">
        <v>101</v>
      </c>
      <c r="F44" s="1">
        <v>9</v>
      </c>
      <c r="G44" s="1">
        <v>4</v>
      </c>
      <c r="H44" s="3">
        <f t="shared" si="0"/>
        <v>94.5</v>
      </c>
      <c r="I44" s="3">
        <f t="shared" si="3"/>
        <v>22</v>
      </c>
      <c r="J44">
        <f t="shared" si="4"/>
        <v>18</v>
      </c>
      <c r="K44" t="str">
        <f t="shared" si="1"/>
        <v>09-09-2021</v>
      </c>
      <c r="L44">
        <f t="shared" si="5"/>
        <v>94.499999999999972</v>
      </c>
      <c r="M44">
        <f t="shared" si="6"/>
        <v>5410.2899999999991</v>
      </c>
      <c r="N44">
        <f t="shared" si="2"/>
        <v>90.17149999999998</v>
      </c>
    </row>
    <row r="45" spans="1:14" x14ac:dyDescent="0.25">
      <c r="A45" s="1">
        <v>44</v>
      </c>
      <c r="B45" s="1" t="s">
        <v>99</v>
      </c>
      <c r="C45" s="2" t="s">
        <v>102</v>
      </c>
      <c r="D45" s="1" t="s">
        <v>99</v>
      </c>
      <c r="E45" s="2" t="s">
        <v>103</v>
      </c>
      <c r="F45" s="1">
        <v>9</v>
      </c>
      <c r="G45" s="1">
        <v>14</v>
      </c>
      <c r="H45" s="3">
        <f t="shared" si="0"/>
        <v>59.78</v>
      </c>
      <c r="I45" s="3">
        <f t="shared" si="3"/>
        <v>27</v>
      </c>
      <c r="J45">
        <f t="shared" si="4"/>
        <v>13</v>
      </c>
      <c r="K45" t="str">
        <f t="shared" si="1"/>
        <v>09-09-2021</v>
      </c>
      <c r="L45">
        <f t="shared" si="5"/>
        <v>59.783333333333374</v>
      </c>
      <c r="M45">
        <f t="shared" si="6"/>
        <v>5470.0699999999988</v>
      </c>
      <c r="N45">
        <f t="shared" si="2"/>
        <v>91.16783333333332</v>
      </c>
    </row>
    <row r="46" spans="1:14" x14ac:dyDescent="0.25">
      <c r="A46" s="1">
        <v>45</v>
      </c>
      <c r="B46" s="1" t="s">
        <v>99</v>
      </c>
      <c r="C46" s="2" t="s">
        <v>104</v>
      </c>
      <c r="D46" s="1" t="s">
        <v>99</v>
      </c>
      <c r="E46" s="2" t="s">
        <v>105</v>
      </c>
      <c r="F46" s="1">
        <v>12</v>
      </c>
      <c r="G46" s="1">
        <v>10</v>
      </c>
      <c r="H46" s="3">
        <f t="shared" si="0"/>
        <v>122.4</v>
      </c>
      <c r="I46" s="3">
        <f t="shared" si="3"/>
        <v>25</v>
      </c>
      <c r="J46">
        <f t="shared" si="4"/>
        <v>15</v>
      </c>
      <c r="K46" t="str">
        <f t="shared" si="1"/>
        <v>09-09-2021</v>
      </c>
      <c r="L46">
        <f t="shared" si="5"/>
        <v>122.39999999999995</v>
      </c>
      <c r="M46">
        <f t="shared" si="6"/>
        <v>5592.4699999999984</v>
      </c>
      <c r="N46">
        <f t="shared" si="2"/>
        <v>93.207833333333312</v>
      </c>
    </row>
    <row r="47" spans="1:14" x14ac:dyDescent="0.25">
      <c r="A47" s="1">
        <v>46</v>
      </c>
      <c r="B47" s="1" t="s">
        <v>99</v>
      </c>
      <c r="C47" s="2" t="s">
        <v>106</v>
      </c>
      <c r="D47" s="1" t="s">
        <v>99</v>
      </c>
      <c r="E47" s="2" t="s">
        <v>107</v>
      </c>
      <c r="F47" s="1">
        <v>16</v>
      </c>
      <c r="G47" s="1">
        <v>11</v>
      </c>
      <c r="H47" s="3">
        <f t="shared" si="0"/>
        <v>124.25</v>
      </c>
      <c r="I47" s="3">
        <f t="shared" si="3"/>
        <v>31</v>
      </c>
      <c r="J47">
        <f t="shared" si="4"/>
        <v>20</v>
      </c>
      <c r="K47" t="str">
        <f t="shared" si="1"/>
        <v>09-09-2021</v>
      </c>
      <c r="L47">
        <f t="shared" si="5"/>
        <v>124.25000000000009</v>
      </c>
      <c r="M47">
        <f t="shared" si="6"/>
        <v>5716.7199999999984</v>
      </c>
      <c r="N47">
        <f t="shared" si="2"/>
        <v>95.278666666666638</v>
      </c>
    </row>
    <row r="48" spans="1:14" x14ac:dyDescent="0.25">
      <c r="A48" s="1">
        <v>47</v>
      </c>
      <c r="B48" s="1" t="s">
        <v>99</v>
      </c>
      <c r="C48" s="2" t="s">
        <v>108</v>
      </c>
      <c r="D48" s="1" t="s">
        <v>99</v>
      </c>
      <c r="E48" s="2" t="s">
        <v>109</v>
      </c>
      <c r="F48" s="1">
        <v>13</v>
      </c>
      <c r="G48" s="1">
        <v>21</v>
      </c>
      <c r="H48" s="3">
        <f t="shared" si="0"/>
        <v>51.33</v>
      </c>
      <c r="I48" s="3">
        <f t="shared" si="3"/>
        <v>33</v>
      </c>
      <c r="J48">
        <f t="shared" si="4"/>
        <v>12</v>
      </c>
      <c r="K48" t="str">
        <f t="shared" si="1"/>
        <v>09-09-2021</v>
      </c>
      <c r="L48">
        <f t="shared" si="5"/>
        <v>51.333333333333258</v>
      </c>
      <c r="M48">
        <f t="shared" si="6"/>
        <v>5768.0499999999984</v>
      </c>
      <c r="N48">
        <f t="shared" si="2"/>
        <v>96.134166666666644</v>
      </c>
    </row>
    <row r="49" spans="1:14" x14ac:dyDescent="0.25">
      <c r="A49" s="1">
        <v>48</v>
      </c>
      <c r="B49" s="1" t="s">
        <v>110</v>
      </c>
      <c r="C49" s="2" t="s">
        <v>111</v>
      </c>
      <c r="D49" s="1" t="s">
        <v>110</v>
      </c>
      <c r="E49" s="2" t="s">
        <v>112</v>
      </c>
      <c r="F49" s="1">
        <v>7</v>
      </c>
      <c r="G49" s="1">
        <v>15</v>
      </c>
      <c r="H49" s="3">
        <f t="shared" si="0"/>
        <v>134.69999999999999</v>
      </c>
      <c r="I49" s="3">
        <f t="shared" si="3"/>
        <v>19</v>
      </c>
      <c r="J49">
        <f t="shared" si="4"/>
        <v>4</v>
      </c>
      <c r="K49" t="str">
        <f t="shared" si="1"/>
        <v>10-09-2021</v>
      </c>
      <c r="L49">
        <f t="shared" si="5"/>
        <v>134.70000000000005</v>
      </c>
      <c r="M49">
        <f t="shared" si="6"/>
        <v>5902.7499999999982</v>
      </c>
      <c r="N49">
        <f t="shared" si="2"/>
        <v>98.379166666666634</v>
      </c>
    </row>
    <row r="50" spans="1:14" x14ac:dyDescent="0.25">
      <c r="A50" s="1">
        <v>49</v>
      </c>
      <c r="B50" s="1" t="s">
        <v>110</v>
      </c>
      <c r="C50" s="2" t="s">
        <v>113</v>
      </c>
      <c r="D50" s="1" t="s">
        <v>110</v>
      </c>
      <c r="E50" s="2" t="s">
        <v>114</v>
      </c>
      <c r="F50" s="1">
        <v>7</v>
      </c>
      <c r="G50" s="1">
        <v>0</v>
      </c>
      <c r="H50" s="3">
        <f t="shared" si="0"/>
        <v>89.97</v>
      </c>
      <c r="I50" s="3">
        <f t="shared" si="3"/>
        <v>11</v>
      </c>
      <c r="J50">
        <f t="shared" si="4"/>
        <v>11</v>
      </c>
      <c r="K50" t="str">
        <f t="shared" si="1"/>
        <v>10-09-2021</v>
      </c>
      <c r="L50">
        <f t="shared" si="5"/>
        <v>89.966666666666683</v>
      </c>
      <c r="M50">
        <f t="shared" si="6"/>
        <v>5992.7199999999984</v>
      </c>
      <c r="N50">
        <f t="shared" si="2"/>
        <v>99.878666666666646</v>
      </c>
    </row>
    <row r="51" spans="1:14" x14ac:dyDescent="0.25">
      <c r="A51" s="1">
        <v>50</v>
      </c>
      <c r="B51" s="1" t="s">
        <v>110</v>
      </c>
      <c r="C51" s="2" t="s">
        <v>115</v>
      </c>
      <c r="D51" s="1" t="s">
        <v>110</v>
      </c>
      <c r="E51" s="2" t="s">
        <v>116</v>
      </c>
      <c r="F51" s="1">
        <v>7</v>
      </c>
      <c r="G51" s="1">
        <v>1</v>
      </c>
      <c r="H51" s="3">
        <f t="shared" si="0"/>
        <v>134.87</v>
      </c>
      <c r="I51" s="3">
        <f t="shared" si="3"/>
        <v>18</v>
      </c>
      <c r="J51">
        <f t="shared" si="4"/>
        <v>17</v>
      </c>
      <c r="K51" t="str">
        <f t="shared" si="1"/>
        <v>10-09-2021</v>
      </c>
      <c r="L51">
        <f t="shared" si="5"/>
        <v>134.86666666666667</v>
      </c>
      <c r="M51">
        <f t="shared" si="6"/>
        <v>6127.5899999999983</v>
      </c>
      <c r="N51">
        <f t="shared" si="2"/>
        <v>102.12649999999998</v>
      </c>
    </row>
    <row r="52" spans="1:14" x14ac:dyDescent="0.25">
      <c r="A52" s="1">
        <v>51</v>
      </c>
      <c r="B52" s="1" t="s">
        <v>110</v>
      </c>
      <c r="C52" s="2" t="s">
        <v>117</v>
      </c>
      <c r="D52" s="1" t="s">
        <v>110</v>
      </c>
      <c r="E52" s="2" t="s">
        <v>118</v>
      </c>
      <c r="F52" s="1">
        <v>13</v>
      </c>
      <c r="G52" s="1">
        <v>20</v>
      </c>
      <c r="H52" s="3">
        <f t="shared" si="0"/>
        <v>78.3</v>
      </c>
      <c r="I52" s="3">
        <f t="shared" si="3"/>
        <v>30</v>
      </c>
      <c r="J52">
        <f t="shared" si="4"/>
        <v>10</v>
      </c>
      <c r="K52" t="str">
        <f t="shared" si="1"/>
        <v>10-09-2021</v>
      </c>
      <c r="L52">
        <f t="shared" si="5"/>
        <v>78.299999999999926</v>
      </c>
      <c r="M52">
        <f t="shared" si="6"/>
        <v>6205.8899999999985</v>
      </c>
      <c r="N52">
        <f t="shared" si="2"/>
        <v>103.43149999999997</v>
      </c>
    </row>
    <row r="53" spans="1:14" x14ac:dyDescent="0.25">
      <c r="A53" s="1">
        <v>52</v>
      </c>
      <c r="B53" s="1" t="s">
        <v>110</v>
      </c>
      <c r="C53" s="2" t="s">
        <v>119</v>
      </c>
      <c r="D53" s="1" t="s">
        <v>110</v>
      </c>
      <c r="E53" s="2" t="s">
        <v>120</v>
      </c>
      <c r="F53" s="1">
        <v>12</v>
      </c>
      <c r="G53" s="1">
        <v>4</v>
      </c>
      <c r="H53" s="3">
        <f t="shared" si="0"/>
        <v>47.18</v>
      </c>
      <c r="I53" s="3">
        <f t="shared" si="3"/>
        <v>22</v>
      </c>
      <c r="J53">
        <f t="shared" si="4"/>
        <v>18</v>
      </c>
      <c r="K53" t="str">
        <f t="shared" si="1"/>
        <v>10-09-2021</v>
      </c>
      <c r="L53">
        <f t="shared" si="5"/>
        <v>47.183333333333408</v>
      </c>
      <c r="M53">
        <f t="shared" si="6"/>
        <v>6253.0699999999988</v>
      </c>
      <c r="N53">
        <f t="shared" si="2"/>
        <v>104.21783333333332</v>
      </c>
    </row>
    <row r="54" spans="1:14" x14ac:dyDescent="0.25">
      <c r="A54" s="1">
        <v>53</v>
      </c>
      <c r="B54" s="1" t="s">
        <v>110</v>
      </c>
      <c r="C54" s="2" t="s">
        <v>121</v>
      </c>
      <c r="D54" s="1" t="s">
        <v>122</v>
      </c>
      <c r="E54" s="2" t="s">
        <v>123</v>
      </c>
      <c r="F54" s="1">
        <v>11</v>
      </c>
      <c r="G54" s="1">
        <v>9</v>
      </c>
      <c r="H54" s="3">
        <f t="shared" si="0"/>
        <v>233.23</v>
      </c>
      <c r="I54" s="3">
        <f t="shared" si="3"/>
        <v>29</v>
      </c>
      <c r="J54">
        <f t="shared" si="4"/>
        <v>20</v>
      </c>
      <c r="K54" t="str">
        <f t="shared" si="1"/>
        <v>10-09-2021</v>
      </c>
      <c r="L54">
        <f t="shared" si="5"/>
        <v>178.93333333333339</v>
      </c>
      <c r="M54">
        <f t="shared" si="6"/>
        <v>6486.2999999999984</v>
      </c>
      <c r="N54">
        <f t="shared" si="2"/>
        <v>108.10499999999998</v>
      </c>
    </row>
    <row r="55" spans="1:14" x14ac:dyDescent="0.25">
      <c r="A55" s="1">
        <v>54</v>
      </c>
      <c r="B55" s="1" t="s">
        <v>122</v>
      </c>
      <c r="C55" s="2" t="s">
        <v>124</v>
      </c>
      <c r="D55" s="1" t="s">
        <v>122</v>
      </c>
      <c r="E55" s="2" t="s">
        <v>125</v>
      </c>
      <c r="F55" s="1">
        <v>12</v>
      </c>
      <c r="G55" s="1">
        <v>21</v>
      </c>
      <c r="H55" s="3">
        <f t="shared" si="0"/>
        <v>175.82</v>
      </c>
      <c r="I55" s="3">
        <f t="shared" si="3"/>
        <v>32</v>
      </c>
      <c r="J55">
        <f t="shared" si="4"/>
        <v>11</v>
      </c>
      <c r="K55" t="str">
        <f t="shared" si="1"/>
        <v>11-09-2021</v>
      </c>
      <c r="L55">
        <f t="shared" si="5"/>
        <v>230.11666666666667</v>
      </c>
      <c r="M55">
        <f t="shared" si="6"/>
        <v>6662.1199999999981</v>
      </c>
      <c r="N55">
        <f t="shared" si="2"/>
        <v>111.0353333333333</v>
      </c>
    </row>
    <row r="56" spans="1:14" x14ac:dyDescent="0.25">
      <c r="A56" s="1">
        <v>55</v>
      </c>
      <c r="B56" s="1" t="s">
        <v>122</v>
      </c>
      <c r="C56" s="2" t="s">
        <v>126</v>
      </c>
      <c r="D56" s="1" t="s">
        <v>122</v>
      </c>
      <c r="E56" s="2" t="s">
        <v>127</v>
      </c>
      <c r="F56" s="1">
        <v>14</v>
      </c>
      <c r="G56" s="1">
        <v>2</v>
      </c>
      <c r="H56" s="3">
        <f t="shared" si="0"/>
        <v>64.87</v>
      </c>
      <c r="I56" s="3">
        <f t="shared" si="3"/>
        <v>25</v>
      </c>
      <c r="J56">
        <f t="shared" si="4"/>
        <v>23</v>
      </c>
      <c r="K56" t="str">
        <f t="shared" si="1"/>
        <v>11-09-2021</v>
      </c>
      <c r="L56">
        <f t="shared" si="5"/>
        <v>64.866666666666589</v>
      </c>
      <c r="M56">
        <f t="shared" si="6"/>
        <v>6726.989999999998</v>
      </c>
      <c r="N56">
        <f t="shared" si="2"/>
        <v>112.11649999999996</v>
      </c>
    </row>
    <row r="57" spans="1:14" x14ac:dyDescent="0.25">
      <c r="A57" s="1">
        <v>56</v>
      </c>
      <c r="B57" s="1" t="s">
        <v>122</v>
      </c>
      <c r="C57" s="2" t="s">
        <v>128</v>
      </c>
      <c r="D57" s="1" t="s">
        <v>122</v>
      </c>
      <c r="E57" s="2" t="s">
        <v>129</v>
      </c>
      <c r="F57" s="1">
        <v>17</v>
      </c>
      <c r="G57" s="1">
        <v>9</v>
      </c>
      <c r="H57" s="3">
        <f t="shared" si="0"/>
        <v>49.87</v>
      </c>
      <c r="I57" s="3">
        <f t="shared" si="3"/>
        <v>40</v>
      </c>
      <c r="J57">
        <f t="shared" si="4"/>
        <v>31</v>
      </c>
      <c r="K57" t="str">
        <f t="shared" si="1"/>
        <v>11-09-2021</v>
      </c>
      <c r="L57">
        <f t="shared" si="5"/>
        <v>49.866666666666731</v>
      </c>
      <c r="M57">
        <f t="shared" si="6"/>
        <v>6776.8599999999979</v>
      </c>
      <c r="N57">
        <f t="shared" si="2"/>
        <v>112.94766666666663</v>
      </c>
    </row>
    <row r="58" spans="1:14" x14ac:dyDescent="0.25">
      <c r="A58" s="1">
        <v>57</v>
      </c>
      <c r="B58" s="1" t="s">
        <v>122</v>
      </c>
      <c r="C58" s="2" t="s">
        <v>130</v>
      </c>
      <c r="D58" s="1" t="s">
        <v>122</v>
      </c>
      <c r="E58" s="2" t="s">
        <v>131</v>
      </c>
      <c r="F58" s="1">
        <v>3</v>
      </c>
      <c r="G58" s="1">
        <v>9</v>
      </c>
      <c r="H58" s="3">
        <f t="shared" si="0"/>
        <v>78.55</v>
      </c>
      <c r="I58" s="3">
        <f t="shared" si="3"/>
        <v>34</v>
      </c>
      <c r="J58">
        <f t="shared" si="4"/>
        <v>25</v>
      </c>
      <c r="K58" t="str">
        <f t="shared" si="1"/>
        <v>11-09-2021</v>
      </c>
      <c r="L58">
        <f t="shared" si="5"/>
        <v>78.549999999999969</v>
      </c>
      <c r="M58">
        <f t="shared" si="6"/>
        <v>6855.409999999998</v>
      </c>
      <c r="N58">
        <f t="shared" si="2"/>
        <v>114.2568333333333</v>
      </c>
    </row>
    <row r="59" spans="1:14" x14ac:dyDescent="0.25">
      <c r="A59" s="1">
        <v>58</v>
      </c>
      <c r="B59" s="1" t="s">
        <v>122</v>
      </c>
      <c r="C59" s="2" t="s">
        <v>132</v>
      </c>
      <c r="D59" s="1" t="s">
        <v>122</v>
      </c>
      <c r="E59" s="2" t="s">
        <v>133</v>
      </c>
      <c r="F59" s="1">
        <v>11</v>
      </c>
      <c r="G59" s="1">
        <v>3</v>
      </c>
      <c r="H59" s="3">
        <f t="shared" si="0"/>
        <v>129.97999999999999</v>
      </c>
      <c r="I59" s="3">
        <f t="shared" si="3"/>
        <v>36</v>
      </c>
      <c r="J59">
        <f t="shared" si="4"/>
        <v>33</v>
      </c>
      <c r="K59" t="str">
        <f t="shared" si="1"/>
        <v>11-09-2021</v>
      </c>
      <c r="L59">
        <f t="shared" si="5"/>
        <v>129.98333333333341</v>
      </c>
      <c r="M59">
        <f t="shared" si="6"/>
        <v>6985.3899999999976</v>
      </c>
      <c r="N59">
        <f t="shared" si="2"/>
        <v>116.42316666666663</v>
      </c>
    </row>
    <row r="60" spans="1:14" x14ac:dyDescent="0.25">
      <c r="A60" s="1">
        <v>59</v>
      </c>
      <c r="B60" s="1" t="s">
        <v>134</v>
      </c>
      <c r="C60" s="2" t="s">
        <v>135</v>
      </c>
      <c r="D60" s="1" t="s">
        <v>134</v>
      </c>
      <c r="E60" s="2" t="s">
        <v>136</v>
      </c>
      <c r="F60" s="1">
        <v>8</v>
      </c>
      <c r="G60" s="1">
        <v>4</v>
      </c>
      <c r="H60" s="3">
        <f t="shared" si="0"/>
        <v>95.1</v>
      </c>
      <c r="I60" s="3">
        <f t="shared" si="3"/>
        <v>41</v>
      </c>
      <c r="J60">
        <f t="shared" si="4"/>
        <v>37</v>
      </c>
      <c r="K60" t="str">
        <f t="shared" si="1"/>
        <v>12-09-2021</v>
      </c>
      <c r="L60">
        <f t="shared" si="5"/>
        <v>95.1</v>
      </c>
      <c r="M60">
        <f t="shared" si="6"/>
        <v>7080.489999999998</v>
      </c>
      <c r="N60">
        <f t="shared" si="2"/>
        <v>118.00816666666664</v>
      </c>
    </row>
    <row r="61" spans="1:14" x14ac:dyDescent="0.25">
      <c r="A61" s="1">
        <v>60</v>
      </c>
      <c r="B61" s="1" t="s">
        <v>134</v>
      </c>
      <c r="C61" s="2" t="s">
        <v>137</v>
      </c>
      <c r="D61" s="1" t="s">
        <v>134</v>
      </c>
      <c r="E61" s="2" t="s">
        <v>138</v>
      </c>
      <c r="F61" s="1">
        <v>1</v>
      </c>
      <c r="G61" s="1">
        <v>6</v>
      </c>
      <c r="H61" s="3">
        <f t="shared" si="0"/>
        <v>122.05</v>
      </c>
      <c r="I61" s="3">
        <f t="shared" si="3"/>
        <v>38</v>
      </c>
      <c r="J61">
        <f t="shared" si="4"/>
        <v>32</v>
      </c>
      <c r="K61" t="str">
        <f t="shared" si="1"/>
        <v>12-09-2021</v>
      </c>
      <c r="L61">
        <f t="shared" si="5"/>
        <v>122.05000000000005</v>
      </c>
      <c r="M61">
        <f t="shared" si="6"/>
        <v>7202.5399999999981</v>
      </c>
      <c r="N61">
        <f t="shared" si="2"/>
        <v>120.0423333333333</v>
      </c>
    </row>
    <row r="62" spans="1:14" x14ac:dyDescent="0.25">
      <c r="A62" s="1">
        <v>61</v>
      </c>
      <c r="B62" s="1" t="s">
        <v>134</v>
      </c>
      <c r="C62" s="2" t="s">
        <v>139</v>
      </c>
      <c r="D62" s="1" t="s">
        <v>134</v>
      </c>
      <c r="E62" s="2" t="s">
        <v>140</v>
      </c>
      <c r="F62" s="1">
        <v>4</v>
      </c>
      <c r="G62" s="1">
        <v>21</v>
      </c>
      <c r="H62" s="3">
        <f t="shared" si="0"/>
        <v>105.4</v>
      </c>
      <c r="I62" s="3">
        <f t="shared" si="3"/>
        <v>36</v>
      </c>
      <c r="J62">
        <f t="shared" si="4"/>
        <v>15</v>
      </c>
      <c r="K62" t="str">
        <f t="shared" si="1"/>
        <v>12-09-2021</v>
      </c>
      <c r="L62">
        <f t="shared" si="5"/>
        <v>105.40000000000002</v>
      </c>
      <c r="M62">
        <f t="shared" si="6"/>
        <v>7307.9399999999978</v>
      </c>
      <c r="N62">
        <f t="shared" si="2"/>
        <v>121.79899999999996</v>
      </c>
    </row>
    <row r="63" spans="1:14" x14ac:dyDescent="0.25">
      <c r="A63" s="1">
        <v>62</v>
      </c>
      <c r="B63" s="1" t="s">
        <v>134</v>
      </c>
      <c r="C63" s="2" t="s">
        <v>141</v>
      </c>
      <c r="D63" s="1" t="s">
        <v>134</v>
      </c>
      <c r="E63" s="2" t="s">
        <v>142</v>
      </c>
      <c r="F63" s="1">
        <v>9</v>
      </c>
      <c r="G63" s="1">
        <v>11</v>
      </c>
      <c r="H63" s="3">
        <f t="shared" si="0"/>
        <v>84.87</v>
      </c>
      <c r="I63" s="3">
        <f t="shared" si="3"/>
        <v>24</v>
      </c>
      <c r="J63">
        <f t="shared" si="4"/>
        <v>13</v>
      </c>
      <c r="K63" t="str">
        <f t="shared" si="1"/>
        <v>12-09-2021</v>
      </c>
      <c r="L63">
        <f t="shared" si="5"/>
        <v>84.866666666666447</v>
      </c>
      <c r="M63">
        <f t="shared" si="6"/>
        <v>7392.8099999999977</v>
      </c>
      <c r="N63">
        <f t="shared" si="2"/>
        <v>123.21349999999997</v>
      </c>
    </row>
    <row r="64" spans="1:14" x14ac:dyDescent="0.25">
      <c r="A64" s="1">
        <v>63</v>
      </c>
      <c r="B64" s="1" t="s">
        <v>143</v>
      </c>
      <c r="C64" s="2" t="s">
        <v>144</v>
      </c>
      <c r="D64" s="1" t="s">
        <v>143</v>
      </c>
      <c r="E64" s="2" t="s">
        <v>145</v>
      </c>
      <c r="F64" s="1">
        <v>12</v>
      </c>
      <c r="G64" s="1">
        <v>7</v>
      </c>
      <c r="H64" s="3">
        <f t="shared" si="0"/>
        <v>239.48</v>
      </c>
      <c r="I64" s="3">
        <f t="shared" si="3"/>
        <v>25</v>
      </c>
      <c r="J64">
        <f t="shared" si="4"/>
        <v>18</v>
      </c>
      <c r="K64" t="str">
        <f t="shared" si="1"/>
        <v>13-09-2021</v>
      </c>
      <c r="L64">
        <f t="shared" si="5"/>
        <v>239.48333333333335</v>
      </c>
      <c r="M64">
        <f t="shared" si="6"/>
        <v>7632.2899999999972</v>
      </c>
      <c r="N64">
        <f t="shared" si="2"/>
        <v>127.20483333333328</v>
      </c>
    </row>
    <row r="65" spans="1:14" x14ac:dyDescent="0.25">
      <c r="A65" s="1">
        <v>64</v>
      </c>
      <c r="B65" s="1" t="s">
        <v>143</v>
      </c>
      <c r="C65" s="2" t="s">
        <v>146</v>
      </c>
      <c r="D65" s="1" t="s">
        <v>143</v>
      </c>
      <c r="E65" s="2" t="s">
        <v>147</v>
      </c>
      <c r="F65" s="1">
        <v>11</v>
      </c>
      <c r="G65" s="1">
        <v>13</v>
      </c>
      <c r="H65" s="3">
        <f t="shared" si="0"/>
        <v>101.35</v>
      </c>
      <c r="I65" s="3">
        <f t="shared" si="3"/>
        <v>29</v>
      </c>
      <c r="J65">
        <f t="shared" si="4"/>
        <v>16</v>
      </c>
      <c r="K65" t="str">
        <f t="shared" si="1"/>
        <v>13-09-2021</v>
      </c>
      <c r="L65">
        <f t="shared" si="5"/>
        <v>101.34999999999994</v>
      </c>
      <c r="M65">
        <f t="shared" si="6"/>
        <v>7733.6399999999976</v>
      </c>
      <c r="N65">
        <f t="shared" si="2"/>
        <v>128.89399999999995</v>
      </c>
    </row>
    <row r="66" spans="1:14" x14ac:dyDescent="0.25">
      <c r="A66" s="1">
        <v>65</v>
      </c>
      <c r="B66" s="1" t="s">
        <v>143</v>
      </c>
      <c r="C66" s="2" t="s">
        <v>148</v>
      </c>
      <c r="D66" s="1" t="s">
        <v>143</v>
      </c>
      <c r="E66" s="2" t="s">
        <v>149</v>
      </c>
      <c r="F66" s="1">
        <v>16</v>
      </c>
      <c r="G66" s="1">
        <v>21</v>
      </c>
      <c r="H66" s="3">
        <f t="shared" si="0"/>
        <v>100.5</v>
      </c>
      <c r="I66" s="3">
        <f t="shared" si="3"/>
        <v>32</v>
      </c>
      <c r="J66">
        <f t="shared" si="4"/>
        <v>11</v>
      </c>
      <c r="K66" t="str">
        <f t="shared" si="1"/>
        <v>13-09-2021</v>
      </c>
      <c r="L66">
        <f t="shared" si="5"/>
        <v>100.50000000000004</v>
      </c>
      <c r="M66">
        <f t="shared" si="6"/>
        <v>7834.1399999999976</v>
      </c>
      <c r="N66">
        <f t="shared" si="2"/>
        <v>130.56899999999996</v>
      </c>
    </row>
    <row r="67" spans="1:14" x14ac:dyDescent="0.25">
      <c r="A67" s="1">
        <v>66</v>
      </c>
      <c r="B67" s="1" t="s">
        <v>143</v>
      </c>
      <c r="C67" s="2" t="s">
        <v>150</v>
      </c>
      <c r="D67" s="1" t="s">
        <v>143</v>
      </c>
      <c r="E67" s="2" t="s">
        <v>151</v>
      </c>
      <c r="F67" s="1">
        <v>19</v>
      </c>
      <c r="G67" s="1">
        <v>10</v>
      </c>
      <c r="H67" s="3">
        <f t="shared" ref="H67:H130" si="7">ROUND(IF(D67&gt;B67,(1+E67-C67)*24*60,(E67-C67)*24*60),2)</f>
        <v>115.25</v>
      </c>
      <c r="I67" s="3">
        <f t="shared" si="3"/>
        <v>30</v>
      </c>
      <c r="J67">
        <f t="shared" si="4"/>
        <v>20</v>
      </c>
      <c r="K67" t="str">
        <f t="shared" ref="K67:K130" si="8">B67</f>
        <v>13-09-2021</v>
      </c>
      <c r="L67">
        <f t="shared" si="5"/>
        <v>115.2500000000001</v>
      </c>
      <c r="M67">
        <f t="shared" si="6"/>
        <v>7949.3899999999976</v>
      </c>
      <c r="N67">
        <f t="shared" ref="N67:N130" si="9">M67/60</f>
        <v>132.48983333333328</v>
      </c>
    </row>
    <row r="68" spans="1:14" x14ac:dyDescent="0.25">
      <c r="A68" s="1">
        <v>67</v>
      </c>
      <c r="B68" s="1" t="s">
        <v>143</v>
      </c>
      <c r="C68" s="2" t="s">
        <v>152</v>
      </c>
      <c r="D68" s="1" t="s">
        <v>143</v>
      </c>
      <c r="E68" s="2" t="s">
        <v>153</v>
      </c>
      <c r="F68" s="1">
        <v>3</v>
      </c>
      <c r="G68" s="1">
        <v>0</v>
      </c>
      <c r="H68" s="3">
        <f t="shared" si="7"/>
        <v>115.13</v>
      </c>
      <c r="I68" s="3">
        <f t="shared" ref="I68:I131" si="10">J67+F68</f>
        <v>23</v>
      </c>
      <c r="J68">
        <f t="shared" ref="J68:J131" si="11">I68-G68</f>
        <v>23</v>
      </c>
      <c r="K68" t="str">
        <f t="shared" si="8"/>
        <v>13-09-2021</v>
      </c>
      <c r="L68">
        <f t="shared" ref="L68:L131" si="12">IF(D68&gt;B68,(1-C68)*60*24,(E68-C68)*60*24)+IF(D67&gt;B67,E67*24*60,0)</f>
        <v>115.13333333333317</v>
      </c>
      <c r="M68">
        <f t="shared" ref="M68:M131" si="13">M67+H68</f>
        <v>8064.5199999999977</v>
      </c>
      <c r="N68">
        <f t="shared" si="9"/>
        <v>134.40866666666662</v>
      </c>
    </row>
    <row r="69" spans="1:14" x14ac:dyDescent="0.25">
      <c r="A69" s="1">
        <v>68</v>
      </c>
      <c r="B69" s="1" t="s">
        <v>154</v>
      </c>
      <c r="C69" s="2" t="s">
        <v>155</v>
      </c>
      <c r="D69" s="1" t="s">
        <v>154</v>
      </c>
      <c r="E69" s="2" t="s">
        <v>156</v>
      </c>
      <c r="F69" s="1">
        <v>12</v>
      </c>
      <c r="G69" s="1">
        <v>21</v>
      </c>
      <c r="H69" s="3">
        <f t="shared" si="7"/>
        <v>119.03</v>
      </c>
      <c r="I69" s="3">
        <f t="shared" si="10"/>
        <v>35</v>
      </c>
      <c r="J69">
        <f t="shared" si="11"/>
        <v>14</v>
      </c>
      <c r="K69" t="str">
        <f t="shared" si="8"/>
        <v>14-09-2021</v>
      </c>
      <c r="L69">
        <f t="shared" si="12"/>
        <v>119.03333333333333</v>
      </c>
      <c r="M69">
        <f t="shared" si="13"/>
        <v>8183.5499999999975</v>
      </c>
      <c r="N69">
        <f t="shared" si="9"/>
        <v>136.39249999999996</v>
      </c>
    </row>
    <row r="70" spans="1:14" x14ac:dyDescent="0.25">
      <c r="A70" s="1">
        <v>69</v>
      </c>
      <c r="B70" s="1" t="s">
        <v>154</v>
      </c>
      <c r="C70" s="2" t="s">
        <v>157</v>
      </c>
      <c r="D70" s="1" t="s">
        <v>154</v>
      </c>
      <c r="E70" s="2" t="s">
        <v>158</v>
      </c>
      <c r="F70" s="1">
        <v>17</v>
      </c>
      <c r="G70" s="1">
        <v>20</v>
      </c>
      <c r="H70" s="3">
        <f t="shared" si="7"/>
        <v>109.02</v>
      </c>
      <c r="I70" s="3">
        <f t="shared" si="10"/>
        <v>31</v>
      </c>
      <c r="J70">
        <f t="shared" si="11"/>
        <v>11</v>
      </c>
      <c r="K70" t="str">
        <f t="shared" si="8"/>
        <v>14-09-2021</v>
      </c>
      <c r="L70">
        <f t="shared" si="12"/>
        <v>109.01666666666654</v>
      </c>
      <c r="M70">
        <f t="shared" si="13"/>
        <v>8292.5699999999979</v>
      </c>
      <c r="N70">
        <f t="shared" si="9"/>
        <v>138.20949999999996</v>
      </c>
    </row>
    <row r="71" spans="1:14" x14ac:dyDescent="0.25">
      <c r="A71" s="1">
        <v>70</v>
      </c>
      <c r="B71" s="1" t="s">
        <v>154</v>
      </c>
      <c r="C71" s="2" t="s">
        <v>159</v>
      </c>
      <c r="D71" s="1" t="s">
        <v>154</v>
      </c>
      <c r="E71" s="2" t="s">
        <v>160</v>
      </c>
      <c r="F71" s="1">
        <v>11</v>
      </c>
      <c r="G71" s="1">
        <v>22</v>
      </c>
      <c r="H71" s="3">
        <f t="shared" si="7"/>
        <v>116.92</v>
      </c>
      <c r="I71" s="3">
        <f t="shared" si="10"/>
        <v>22</v>
      </c>
      <c r="J71">
        <f t="shared" si="11"/>
        <v>0</v>
      </c>
      <c r="K71" t="str">
        <f t="shared" si="8"/>
        <v>14-09-2021</v>
      </c>
      <c r="L71">
        <f t="shared" si="12"/>
        <v>116.91666666666666</v>
      </c>
      <c r="M71">
        <f t="shared" si="13"/>
        <v>8409.489999999998</v>
      </c>
      <c r="N71">
        <f t="shared" si="9"/>
        <v>140.15816666666663</v>
      </c>
    </row>
    <row r="72" spans="1:14" x14ac:dyDescent="0.25">
      <c r="A72" s="1">
        <v>71</v>
      </c>
      <c r="B72" s="1" t="s">
        <v>154</v>
      </c>
      <c r="C72" s="2" t="s">
        <v>161</v>
      </c>
      <c r="D72" s="1" t="s">
        <v>154</v>
      </c>
      <c r="E72" s="2" t="s">
        <v>162</v>
      </c>
      <c r="F72" s="1">
        <v>7</v>
      </c>
      <c r="G72" s="1">
        <v>2</v>
      </c>
      <c r="H72" s="3">
        <f t="shared" si="7"/>
        <v>93.75</v>
      </c>
      <c r="I72" s="3">
        <f t="shared" si="10"/>
        <v>7</v>
      </c>
      <c r="J72">
        <f t="shared" si="11"/>
        <v>5</v>
      </c>
      <c r="K72" t="str">
        <f t="shared" si="8"/>
        <v>14-09-2021</v>
      </c>
      <c r="L72">
        <f t="shared" si="12"/>
        <v>93.749999999999943</v>
      </c>
      <c r="M72">
        <f t="shared" si="13"/>
        <v>8503.239999999998</v>
      </c>
      <c r="N72">
        <f t="shared" si="9"/>
        <v>141.72066666666663</v>
      </c>
    </row>
    <row r="73" spans="1:14" x14ac:dyDescent="0.25">
      <c r="A73" s="1">
        <v>72</v>
      </c>
      <c r="B73" s="1" t="s">
        <v>154</v>
      </c>
      <c r="C73" s="2" t="s">
        <v>163</v>
      </c>
      <c r="D73" s="1" t="s">
        <v>154</v>
      </c>
      <c r="E73" s="2" t="s">
        <v>164</v>
      </c>
      <c r="F73" s="1">
        <v>8</v>
      </c>
      <c r="G73" s="1">
        <v>7</v>
      </c>
      <c r="H73" s="3">
        <f t="shared" si="7"/>
        <v>39.15</v>
      </c>
      <c r="I73" s="3">
        <f t="shared" si="10"/>
        <v>13</v>
      </c>
      <c r="J73">
        <f t="shared" si="11"/>
        <v>6</v>
      </c>
      <c r="K73" t="str">
        <f t="shared" si="8"/>
        <v>14-09-2021</v>
      </c>
      <c r="L73">
        <f t="shared" si="12"/>
        <v>39.150000000000048</v>
      </c>
      <c r="M73">
        <f t="shared" si="13"/>
        <v>8542.3899999999976</v>
      </c>
      <c r="N73">
        <f t="shared" si="9"/>
        <v>142.37316666666663</v>
      </c>
    </row>
    <row r="74" spans="1:14" x14ac:dyDescent="0.25">
      <c r="A74" s="1">
        <v>73</v>
      </c>
      <c r="B74" s="1" t="s">
        <v>154</v>
      </c>
      <c r="C74" s="2" t="s">
        <v>165</v>
      </c>
      <c r="D74" s="1" t="s">
        <v>154</v>
      </c>
      <c r="E74" s="2" t="s">
        <v>166</v>
      </c>
      <c r="F74" s="1">
        <v>6</v>
      </c>
      <c r="G74" s="1">
        <v>1</v>
      </c>
      <c r="H74" s="3">
        <f t="shared" si="7"/>
        <v>67.180000000000007</v>
      </c>
      <c r="I74" s="3">
        <f t="shared" si="10"/>
        <v>12</v>
      </c>
      <c r="J74">
        <f t="shared" si="11"/>
        <v>11</v>
      </c>
      <c r="K74" t="str">
        <f t="shared" si="8"/>
        <v>14-09-2021</v>
      </c>
      <c r="L74">
        <f t="shared" si="12"/>
        <v>67.183333333333181</v>
      </c>
      <c r="M74">
        <f t="shared" si="13"/>
        <v>8609.5699999999979</v>
      </c>
      <c r="N74">
        <f t="shared" si="9"/>
        <v>143.49283333333329</v>
      </c>
    </row>
    <row r="75" spans="1:14" x14ac:dyDescent="0.25">
      <c r="A75" s="1">
        <v>74</v>
      </c>
      <c r="B75" s="1" t="s">
        <v>167</v>
      </c>
      <c r="C75" s="2" t="s">
        <v>169</v>
      </c>
      <c r="D75" s="1" t="s">
        <v>167</v>
      </c>
      <c r="E75" s="2" t="s">
        <v>170</v>
      </c>
      <c r="F75" s="1">
        <v>0</v>
      </c>
      <c r="G75" s="1">
        <v>6</v>
      </c>
      <c r="H75" s="3">
        <f t="shared" si="7"/>
        <v>188.1</v>
      </c>
      <c r="I75" s="3">
        <f t="shared" si="10"/>
        <v>11</v>
      </c>
      <c r="J75">
        <f t="shared" si="11"/>
        <v>5</v>
      </c>
      <c r="K75" t="str">
        <f t="shared" si="8"/>
        <v>15-09-2021</v>
      </c>
      <c r="L75">
        <f t="shared" si="12"/>
        <v>188.1</v>
      </c>
      <c r="M75">
        <f t="shared" si="13"/>
        <v>8797.6699999999983</v>
      </c>
      <c r="N75">
        <f t="shared" si="9"/>
        <v>146.62783333333331</v>
      </c>
    </row>
    <row r="76" spans="1:14" x14ac:dyDescent="0.25">
      <c r="A76" s="1">
        <v>75</v>
      </c>
      <c r="B76" s="1" t="s">
        <v>167</v>
      </c>
      <c r="C76" s="2" t="s">
        <v>171</v>
      </c>
      <c r="D76" s="1" t="s">
        <v>167</v>
      </c>
      <c r="E76" s="2" t="s">
        <v>157</v>
      </c>
      <c r="F76" s="1">
        <v>0</v>
      </c>
      <c r="G76" s="1">
        <v>5</v>
      </c>
      <c r="H76" s="3">
        <f t="shared" si="7"/>
        <v>79.95</v>
      </c>
      <c r="I76" s="3">
        <f t="shared" si="10"/>
        <v>5</v>
      </c>
      <c r="J76">
        <f t="shared" si="11"/>
        <v>0</v>
      </c>
      <c r="K76" t="str">
        <f t="shared" si="8"/>
        <v>15-09-2021</v>
      </c>
      <c r="L76">
        <f t="shared" si="12"/>
        <v>79.950000000000031</v>
      </c>
      <c r="M76">
        <f t="shared" si="13"/>
        <v>8877.619999999999</v>
      </c>
      <c r="N76">
        <f t="shared" si="9"/>
        <v>147.96033333333332</v>
      </c>
    </row>
    <row r="77" spans="1:14" x14ac:dyDescent="0.25">
      <c r="A77" s="1">
        <v>76</v>
      </c>
      <c r="B77" s="1" t="s">
        <v>167</v>
      </c>
      <c r="C77" s="2" t="s">
        <v>172</v>
      </c>
      <c r="D77" s="1" t="s">
        <v>167</v>
      </c>
      <c r="E77" s="2" t="s">
        <v>173</v>
      </c>
      <c r="F77" s="1">
        <v>10</v>
      </c>
      <c r="G77" s="1">
        <v>1</v>
      </c>
      <c r="H77" s="3">
        <f t="shared" si="7"/>
        <v>154.87</v>
      </c>
      <c r="I77" s="3">
        <f t="shared" si="10"/>
        <v>10</v>
      </c>
      <c r="J77">
        <f t="shared" si="11"/>
        <v>9</v>
      </c>
      <c r="K77" t="str">
        <f t="shared" si="8"/>
        <v>15-09-2021</v>
      </c>
      <c r="L77">
        <f t="shared" si="12"/>
        <v>154.86666666666676</v>
      </c>
      <c r="M77">
        <f t="shared" si="13"/>
        <v>9032.49</v>
      </c>
      <c r="N77">
        <f t="shared" si="9"/>
        <v>150.54149999999998</v>
      </c>
    </row>
    <row r="78" spans="1:14" x14ac:dyDescent="0.25">
      <c r="A78" s="1">
        <v>77</v>
      </c>
      <c r="B78" s="1" t="s">
        <v>167</v>
      </c>
      <c r="C78" s="2" t="s">
        <v>174</v>
      </c>
      <c r="D78" s="1" t="s">
        <v>167</v>
      </c>
      <c r="E78" s="2" t="s">
        <v>175</v>
      </c>
      <c r="F78" s="1">
        <v>14</v>
      </c>
      <c r="G78" s="1">
        <v>21</v>
      </c>
      <c r="H78" s="3">
        <f t="shared" si="7"/>
        <v>49.65</v>
      </c>
      <c r="I78" s="3">
        <f t="shared" si="10"/>
        <v>23</v>
      </c>
      <c r="J78">
        <f t="shared" si="11"/>
        <v>2</v>
      </c>
      <c r="K78" t="str">
        <f t="shared" si="8"/>
        <v>15-09-2021</v>
      </c>
      <c r="L78">
        <f t="shared" si="12"/>
        <v>49.650000000000091</v>
      </c>
      <c r="M78">
        <f t="shared" si="13"/>
        <v>9082.14</v>
      </c>
      <c r="N78">
        <f t="shared" si="9"/>
        <v>151.369</v>
      </c>
    </row>
    <row r="79" spans="1:14" x14ac:dyDescent="0.25">
      <c r="A79" s="1">
        <v>78</v>
      </c>
      <c r="B79" s="1" t="s">
        <v>167</v>
      </c>
      <c r="C79" s="2" t="s">
        <v>176</v>
      </c>
      <c r="D79" s="1" t="s">
        <v>167</v>
      </c>
      <c r="E79" s="2" t="s">
        <v>163</v>
      </c>
      <c r="F79" s="1">
        <v>4</v>
      </c>
      <c r="G79" s="1">
        <v>1</v>
      </c>
      <c r="H79" s="3">
        <f t="shared" si="7"/>
        <v>75.849999999999994</v>
      </c>
      <c r="I79" s="3">
        <f t="shared" si="10"/>
        <v>6</v>
      </c>
      <c r="J79">
        <f t="shared" si="11"/>
        <v>5</v>
      </c>
      <c r="K79" t="str">
        <f t="shared" si="8"/>
        <v>15-09-2021</v>
      </c>
      <c r="L79">
        <f t="shared" si="12"/>
        <v>75.850000000000023</v>
      </c>
      <c r="M79">
        <f t="shared" si="13"/>
        <v>9157.99</v>
      </c>
      <c r="N79">
        <f t="shared" si="9"/>
        <v>152.63316666666665</v>
      </c>
    </row>
    <row r="80" spans="1:14" x14ac:dyDescent="0.25">
      <c r="A80" s="1">
        <v>79</v>
      </c>
      <c r="B80" s="1" t="s">
        <v>167</v>
      </c>
      <c r="C80" s="2" t="s">
        <v>177</v>
      </c>
      <c r="D80" s="1" t="s">
        <v>167</v>
      </c>
      <c r="E80" s="2" t="s">
        <v>178</v>
      </c>
      <c r="F80" s="1">
        <v>7</v>
      </c>
      <c r="G80" s="1">
        <v>2</v>
      </c>
      <c r="H80" s="3">
        <f t="shared" si="7"/>
        <v>58.12</v>
      </c>
      <c r="I80" s="3">
        <f t="shared" si="10"/>
        <v>12</v>
      </c>
      <c r="J80">
        <f t="shared" si="11"/>
        <v>10</v>
      </c>
      <c r="K80" t="str">
        <f t="shared" si="8"/>
        <v>15-09-2021</v>
      </c>
      <c r="L80">
        <f t="shared" si="12"/>
        <v>58.116666666666589</v>
      </c>
      <c r="M80">
        <f t="shared" si="13"/>
        <v>9216.11</v>
      </c>
      <c r="N80">
        <f t="shared" si="9"/>
        <v>153.60183333333333</v>
      </c>
    </row>
    <row r="81" spans="1:14" x14ac:dyDescent="0.25">
      <c r="A81" s="1">
        <v>80</v>
      </c>
      <c r="B81" s="1" t="s">
        <v>168</v>
      </c>
      <c r="C81" s="2" t="s">
        <v>179</v>
      </c>
      <c r="D81" s="1" t="s">
        <v>168</v>
      </c>
      <c r="E81" s="2" t="s">
        <v>180</v>
      </c>
      <c r="F81" s="1">
        <v>13</v>
      </c>
      <c r="G81" s="1">
        <v>5</v>
      </c>
      <c r="H81" s="3">
        <f t="shared" si="7"/>
        <v>168.72</v>
      </c>
      <c r="I81" s="3">
        <f t="shared" si="10"/>
        <v>23</v>
      </c>
      <c r="J81">
        <f t="shared" si="11"/>
        <v>18</v>
      </c>
      <c r="K81" t="str">
        <f t="shared" si="8"/>
        <v>16-09-2021</v>
      </c>
      <c r="L81">
        <f t="shared" si="12"/>
        <v>168.71666666666664</v>
      </c>
      <c r="M81">
        <f t="shared" si="13"/>
        <v>9384.83</v>
      </c>
      <c r="N81">
        <f t="shared" si="9"/>
        <v>156.41383333333334</v>
      </c>
    </row>
    <row r="82" spans="1:14" x14ac:dyDescent="0.25">
      <c r="A82" s="1">
        <v>81</v>
      </c>
      <c r="B82" s="1" t="s">
        <v>168</v>
      </c>
      <c r="C82" s="2" t="s">
        <v>181</v>
      </c>
      <c r="D82" s="1" t="s">
        <v>168</v>
      </c>
      <c r="E82" s="2" t="s">
        <v>182</v>
      </c>
      <c r="F82" s="1">
        <v>13</v>
      </c>
      <c r="G82" s="1">
        <v>11</v>
      </c>
      <c r="H82" s="3">
        <f t="shared" si="7"/>
        <v>111.63</v>
      </c>
      <c r="I82" s="3">
        <f t="shared" si="10"/>
        <v>31</v>
      </c>
      <c r="J82">
        <f t="shared" si="11"/>
        <v>20</v>
      </c>
      <c r="K82" t="str">
        <f t="shared" si="8"/>
        <v>16-09-2021</v>
      </c>
      <c r="L82">
        <f t="shared" si="12"/>
        <v>111.63333333333341</v>
      </c>
      <c r="M82">
        <f t="shared" si="13"/>
        <v>9496.4599999999991</v>
      </c>
      <c r="N82">
        <f t="shared" si="9"/>
        <v>158.27433333333332</v>
      </c>
    </row>
    <row r="83" spans="1:14" x14ac:dyDescent="0.25">
      <c r="A83" s="1">
        <v>82</v>
      </c>
      <c r="B83" s="1" t="s">
        <v>168</v>
      </c>
      <c r="C83" s="2" t="s">
        <v>183</v>
      </c>
      <c r="D83" s="1" t="s">
        <v>168</v>
      </c>
      <c r="E83" s="2" t="s">
        <v>184</v>
      </c>
      <c r="F83" s="1">
        <v>14</v>
      </c>
      <c r="G83" s="1">
        <v>9</v>
      </c>
      <c r="H83" s="3">
        <f t="shared" si="7"/>
        <v>56.65</v>
      </c>
      <c r="I83" s="3">
        <f t="shared" si="10"/>
        <v>34</v>
      </c>
      <c r="J83">
        <f t="shared" si="11"/>
        <v>25</v>
      </c>
      <c r="K83" t="str">
        <f t="shared" si="8"/>
        <v>16-09-2021</v>
      </c>
      <c r="L83">
        <f t="shared" si="12"/>
        <v>56.649999999999977</v>
      </c>
      <c r="M83">
        <f t="shared" si="13"/>
        <v>9553.1099999999988</v>
      </c>
      <c r="N83">
        <f t="shared" si="9"/>
        <v>159.21849999999998</v>
      </c>
    </row>
    <row r="84" spans="1:14" x14ac:dyDescent="0.25">
      <c r="A84" s="1">
        <v>83</v>
      </c>
      <c r="B84" s="1" t="s">
        <v>168</v>
      </c>
      <c r="C84" s="2" t="s">
        <v>185</v>
      </c>
      <c r="D84" s="1" t="s">
        <v>168</v>
      </c>
      <c r="E84" s="2" t="s">
        <v>186</v>
      </c>
      <c r="F84" s="1">
        <v>14</v>
      </c>
      <c r="G84" s="1">
        <v>9</v>
      </c>
      <c r="H84" s="3">
        <f t="shared" si="7"/>
        <v>50.17</v>
      </c>
      <c r="I84" s="3">
        <f t="shared" si="10"/>
        <v>39</v>
      </c>
      <c r="J84">
        <f t="shared" si="11"/>
        <v>30</v>
      </c>
      <c r="K84" t="str">
        <f t="shared" si="8"/>
        <v>16-09-2021</v>
      </c>
      <c r="L84">
        <f t="shared" si="12"/>
        <v>50.166666666666785</v>
      </c>
      <c r="M84">
        <f t="shared" si="13"/>
        <v>9603.2799999999988</v>
      </c>
      <c r="N84">
        <f t="shared" si="9"/>
        <v>160.05466666666663</v>
      </c>
    </row>
    <row r="85" spans="1:14" x14ac:dyDescent="0.25">
      <c r="A85" s="1">
        <v>84</v>
      </c>
      <c r="B85" s="1" t="s">
        <v>168</v>
      </c>
      <c r="C85" s="2" t="s">
        <v>187</v>
      </c>
      <c r="D85" s="1" t="s">
        <v>168</v>
      </c>
      <c r="E85" s="2" t="s">
        <v>188</v>
      </c>
      <c r="F85" s="1">
        <v>12</v>
      </c>
      <c r="G85" s="1">
        <v>7</v>
      </c>
      <c r="H85" s="3">
        <f t="shared" si="7"/>
        <v>70.819999999999993</v>
      </c>
      <c r="I85" s="3">
        <f t="shared" si="10"/>
        <v>42</v>
      </c>
      <c r="J85">
        <f t="shared" si="11"/>
        <v>35</v>
      </c>
      <c r="K85" t="str">
        <f t="shared" si="8"/>
        <v>16-09-2021</v>
      </c>
      <c r="L85">
        <f t="shared" si="12"/>
        <v>70.816666666666649</v>
      </c>
      <c r="M85">
        <f t="shared" si="13"/>
        <v>9674.0999999999985</v>
      </c>
      <c r="N85">
        <f t="shared" si="9"/>
        <v>161.23499999999999</v>
      </c>
    </row>
    <row r="86" spans="1:14" x14ac:dyDescent="0.25">
      <c r="A86" s="1">
        <v>85</v>
      </c>
      <c r="B86" s="1" t="s">
        <v>168</v>
      </c>
      <c r="C86" s="2" t="s">
        <v>189</v>
      </c>
      <c r="D86" s="1" t="s">
        <v>168</v>
      </c>
      <c r="E86" s="2" t="s">
        <v>190</v>
      </c>
      <c r="F86" s="1">
        <v>2</v>
      </c>
      <c r="G86" s="1">
        <v>19</v>
      </c>
      <c r="H86" s="3">
        <f t="shared" si="7"/>
        <v>104.57</v>
      </c>
      <c r="I86" s="3">
        <f t="shared" si="10"/>
        <v>37</v>
      </c>
      <c r="J86">
        <f t="shared" si="11"/>
        <v>18</v>
      </c>
      <c r="K86" t="str">
        <f t="shared" si="8"/>
        <v>16-09-2021</v>
      </c>
      <c r="L86">
        <f t="shared" si="12"/>
        <v>104.56666666666666</v>
      </c>
      <c r="M86">
        <f t="shared" si="13"/>
        <v>9778.6699999999983</v>
      </c>
      <c r="N86">
        <f t="shared" si="9"/>
        <v>162.97783333333331</v>
      </c>
    </row>
    <row r="87" spans="1:14" x14ac:dyDescent="0.25">
      <c r="A87" s="1">
        <v>86</v>
      </c>
      <c r="B87" s="1" t="s">
        <v>191</v>
      </c>
      <c r="C87" s="2" t="s">
        <v>192</v>
      </c>
      <c r="D87" s="1" t="s">
        <v>191</v>
      </c>
      <c r="E87" s="2" t="s">
        <v>193</v>
      </c>
      <c r="F87" s="1">
        <v>4</v>
      </c>
      <c r="G87" s="1">
        <v>11</v>
      </c>
      <c r="H87" s="3">
        <f t="shared" si="7"/>
        <v>64.7</v>
      </c>
      <c r="I87" s="3">
        <f t="shared" si="10"/>
        <v>22</v>
      </c>
      <c r="J87">
        <f t="shared" si="11"/>
        <v>11</v>
      </c>
      <c r="K87" t="str">
        <f t="shared" si="8"/>
        <v>17-09-2021</v>
      </c>
      <c r="L87">
        <f t="shared" si="12"/>
        <v>64.699999999999875</v>
      </c>
      <c r="M87">
        <f t="shared" si="13"/>
        <v>9843.369999999999</v>
      </c>
      <c r="N87">
        <f t="shared" si="9"/>
        <v>164.05616666666666</v>
      </c>
    </row>
    <row r="88" spans="1:14" x14ac:dyDescent="0.25">
      <c r="A88" s="1">
        <v>87</v>
      </c>
      <c r="B88" s="1" t="s">
        <v>191</v>
      </c>
      <c r="C88" s="2" t="s">
        <v>194</v>
      </c>
      <c r="D88" s="1" t="s">
        <v>191</v>
      </c>
      <c r="E88" s="2" t="s">
        <v>195</v>
      </c>
      <c r="F88" s="1">
        <v>21</v>
      </c>
      <c r="G88" s="1">
        <v>15</v>
      </c>
      <c r="H88" s="3">
        <f t="shared" si="7"/>
        <v>30.05</v>
      </c>
      <c r="I88" s="3">
        <f t="shared" si="10"/>
        <v>32</v>
      </c>
      <c r="J88">
        <f t="shared" si="11"/>
        <v>17</v>
      </c>
      <c r="K88" t="str">
        <f t="shared" si="8"/>
        <v>17-09-2021</v>
      </c>
      <c r="L88">
        <f t="shared" si="12"/>
        <v>30.049999999999983</v>
      </c>
      <c r="M88">
        <f t="shared" si="13"/>
        <v>9873.4199999999983</v>
      </c>
      <c r="N88">
        <f t="shared" si="9"/>
        <v>164.55699999999996</v>
      </c>
    </row>
    <row r="89" spans="1:14" x14ac:dyDescent="0.25">
      <c r="A89" s="1">
        <v>88</v>
      </c>
      <c r="B89" s="1" t="s">
        <v>191</v>
      </c>
      <c r="C89" s="2" t="s">
        <v>148</v>
      </c>
      <c r="D89" s="1" t="s">
        <v>191</v>
      </c>
      <c r="E89" s="2" t="s">
        <v>196</v>
      </c>
      <c r="F89" s="1">
        <v>7</v>
      </c>
      <c r="G89" s="1">
        <v>13</v>
      </c>
      <c r="H89" s="3">
        <f t="shared" si="7"/>
        <v>99.9</v>
      </c>
      <c r="I89" s="3">
        <f t="shared" si="10"/>
        <v>24</v>
      </c>
      <c r="J89">
        <f t="shared" si="11"/>
        <v>11</v>
      </c>
      <c r="K89" t="str">
        <f t="shared" si="8"/>
        <v>17-09-2021</v>
      </c>
      <c r="L89">
        <f t="shared" si="12"/>
        <v>99.900000000000119</v>
      </c>
      <c r="M89">
        <f t="shared" si="13"/>
        <v>9973.3199999999979</v>
      </c>
      <c r="N89">
        <f t="shared" si="9"/>
        <v>166.22199999999995</v>
      </c>
    </row>
    <row r="90" spans="1:14" x14ac:dyDescent="0.25">
      <c r="A90" s="1">
        <v>89</v>
      </c>
      <c r="B90" s="1" t="s">
        <v>191</v>
      </c>
      <c r="C90" s="2" t="s">
        <v>197</v>
      </c>
      <c r="D90" s="1" t="s">
        <v>191</v>
      </c>
      <c r="E90" s="2" t="s">
        <v>198</v>
      </c>
      <c r="F90" s="1">
        <v>14</v>
      </c>
      <c r="G90" s="1">
        <v>16</v>
      </c>
      <c r="H90" s="3">
        <f t="shared" si="7"/>
        <v>97.97</v>
      </c>
      <c r="I90" s="3">
        <f t="shared" si="10"/>
        <v>25</v>
      </c>
      <c r="J90">
        <f t="shared" si="11"/>
        <v>9</v>
      </c>
      <c r="K90" t="str">
        <f t="shared" si="8"/>
        <v>17-09-2021</v>
      </c>
      <c r="L90">
        <f t="shared" si="12"/>
        <v>97.96666666666674</v>
      </c>
      <c r="M90">
        <f t="shared" si="13"/>
        <v>10071.289999999997</v>
      </c>
      <c r="N90">
        <f t="shared" si="9"/>
        <v>167.85483333333329</v>
      </c>
    </row>
    <row r="91" spans="1:14" x14ac:dyDescent="0.25">
      <c r="A91" s="1">
        <v>90</v>
      </c>
      <c r="B91" s="1" t="s">
        <v>191</v>
      </c>
      <c r="C91" s="2" t="s">
        <v>199</v>
      </c>
      <c r="D91" s="1" t="s">
        <v>191</v>
      </c>
      <c r="E91" s="2" t="s">
        <v>200</v>
      </c>
      <c r="F91" s="1">
        <v>7</v>
      </c>
      <c r="G91" s="1">
        <v>0</v>
      </c>
      <c r="H91" s="3">
        <f t="shared" si="7"/>
        <v>93.02</v>
      </c>
      <c r="I91" s="3">
        <f t="shared" si="10"/>
        <v>16</v>
      </c>
      <c r="J91">
        <f t="shared" si="11"/>
        <v>16</v>
      </c>
      <c r="K91" t="str">
        <f t="shared" si="8"/>
        <v>17-09-2021</v>
      </c>
      <c r="L91">
        <f t="shared" si="12"/>
        <v>93.016666666666609</v>
      </c>
      <c r="M91">
        <f t="shared" si="13"/>
        <v>10164.309999999998</v>
      </c>
      <c r="N91">
        <f t="shared" si="9"/>
        <v>169.40516666666662</v>
      </c>
    </row>
    <row r="92" spans="1:14" x14ac:dyDescent="0.25">
      <c r="A92" s="1">
        <v>91</v>
      </c>
      <c r="B92" s="1" t="s">
        <v>201</v>
      </c>
      <c r="C92" s="2" t="s">
        <v>202</v>
      </c>
      <c r="D92" s="1" t="s">
        <v>201</v>
      </c>
      <c r="E92" s="2" t="s">
        <v>203</v>
      </c>
      <c r="F92" s="1">
        <v>17</v>
      </c>
      <c r="G92" s="1">
        <v>15</v>
      </c>
      <c r="H92" s="3">
        <f t="shared" si="7"/>
        <v>79</v>
      </c>
      <c r="I92" s="3">
        <f t="shared" si="10"/>
        <v>33</v>
      </c>
      <c r="J92">
        <f t="shared" si="11"/>
        <v>18</v>
      </c>
      <c r="K92" t="str">
        <f t="shared" si="8"/>
        <v>18-09-2021</v>
      </c>
      <c r="L92">
        <f t="shared" si="12"/>
        <v>79</v>
      </c>
      <c r="M92">
        <f t="shared" si="13"/>
        <v>10243.309999999998</v>
      </c>
      <c r="N92">
        <f t="shared" si="9"/>
        <v>170.72183333333331</v>
      </c>
    </row>
    <row r="93" spans="1:14" x14ac:dyDescent="0.25">
      <c r="A93" s="1">
        <v>92</v>
      </c>
      <c r="B93" s="1" t="s">
        <v>201</v>
      </c>
      <c r="C93" s="2" t="s">
        <v>204</v>
      </c>
      <c r="D93" s="1" t="s">
        <v>201</v>
      </c>
      <c r="E93" s="2" t="s">
        <v>205</v>
      </c>
      <c r="F93" s="1">
        <v>5</v>
      </c>
      <c r="G93" s="1">
        <v>8</v>
      </c>
      <c r="H93" s="3">
        <f t="shared" si="7"/>
        <v>45.92</v>
      </c>
      <c r="I93" s="3">
        <f t="shared" si="10"/>
        <v>23</v>
      </c>
      <c r="J93">
        <f t="shared" si="11"/>
        <v>15</v>
      </c>
      <c r="K93" t="str">
        <f t="shared" si="8"/>
        <v>18-09-2021</v>
      </c>
      <c r="L93">
        <f t="shared" si="12"/>
        <v>45.9166666666666</v>
      </c>
      <c r="M93">
        <f t="shared" si="13"/>
        <v>10289.229999999998</v>
      </c>
      <c r="N93">
        <f t="shared" si="9"/>
        <v>171.48716666666664</v>
      </c>
    </row>
    <row r="94" spans="1:14" x14ac:dyDescent="0.25">
      <c r="A94" s="1">
        <v>93</v>
      </c>
      <c r="B94" s="1" t="s">
        <v>201</v>
      </c>
      <c r="C94" s="2" t="s">
        <v>206</v>
      </c>
      <c r="D94" s="1" t="s">
        <v>201</v>
      </c>
      <c r="E94" s="2" t="s">
        <v>207</v>
      </c>
      <c r="F94" s="1">
        <v>14</v>
      </c>
      <c r="G94" s="1">
        <v>9</v>
      </c>
      <c r="H94" s="3">
        <f t="shared" si="7"/>
        <v>122.98</v>
      </c>
      <c r="I94" s="3">
        <f t="shared" si="10"/>
        <v>29</v>
      </c>
      <c r="J94">
        <f t="shared" si="11"/>
        <v>20</v>
      </c>
      <c r="K94" t="str">
        <f t="shared" si="8"/>
        <v>18-09-2021</v>
      </c>
      <c r="L94">
        <f t="shared" si="12"/>
        <v>122.98333333333328</v>
      </c>
      <c r="M94">
        <f t="shared" si="13"/>
        <v>10412.209999999997</v>
      </c>
      <c r="N94">
        <f t="shared" si="9"/>
        <v>173.53683333333328</v>
      </c>
    </row>
    <row r="95" spans="1:14" x14ac:dyDescent="0.25">
      <c r="A95" s="1">
        <v>94</v>
      </c>
      <c r="B95" s="1" t="s">
        <v>201</v>
      </c>
      <c r="C95" s="2" t="s">
        <v>208</v>
      </c>
      <c r="D95" s="1" t="s">
        <v>201</v>
      </c>
      <c r="E95" s="2" t="s">
        <v>209</v>
      </c>
      <c r="F95" s="1">
        <v>11</v>
      </c>
      <c r="G95" s="1">
        <v>17</v>
      </c>
      <c r="H95" s="3">
        <f t="shared" si="7"/>
        <v>29.98</v>
      </c>
      <c r="I95" s="3">
        <f t="shared" si="10"/>
        <v>31</v>
      </c>
      <c r="J95">
        <f t="shared" si="11"/>
        <v>14</v>
      </c>
      <c r="K95" t="str">
        <f t="shared" si="8"/>
        <v>18-09-2021</v>
      </c>
      <c r="L95">
        <f t="shared" si="12"/>
        <v>29.983333333333277</v>
      </c>
      <c r="M95">
        <f t="shared" si="13"/>
        <v>10442.189999999997</v>
      </c>
      <c r="N95">
        <f t="shared" si="9"/>
        <v>174.03649999999996</v>
      </c>
    </row>
    <row r="96" spans="1:14" x14ac:dyDescent="0.25">
      <c r="A96" s="1">
        <v>95</v>
      </c>
      <c r="B96" s="1" t="s">
        <v>201</v>
      </c>
      <c r="C96" s="2" t="s">
        <v>210</v>
      </c>
      <c r="D96" s="1" t="s">
        <v>201</v>
      </c>
      <c r="E96" s="2" t="s">
        <v>211</v>
      </c>
      <c r="F96" s="1">
        <v>7</v>
      </c>
      <c r="G96" s="1">
        <v>16</v>
      </c>
      <c r="H96" s="3">
        <f t="shared" si="7"/>
        <v>80.95</v>
      </c>
      <c r="I96" s="3">
        <f t="shared" si="10"/>
        <v>21</v>
      </c>
      <c r="J96">
        <f t="shared" si="11"/>
        <v>5</v>
      </c>
      <c r="K96" t="str">
        <f t="shared" si="8"/>
        <v>18-09-2021</v>
      </c>
      <c r="L96">
        <f t="shared" si="12"/>
        <v>80.950000000000188</v>
      </c>
      <c r="M96">
        <f t="shared" si="13"/>
        <v>10523.139999999998</v>
      </c>
      <c r="N96">
        <f t="shared" si="9"/>
        <v>175.38566666666662</v>
      </c>
    </row>
    <row r="97" spans="1:14" x14ac:dyDescent="0.25">
      <c r="A97" s="1">
        <v>96</v>
      </c>
      <c r="B97" s="1" t="s">
        <v>212</v>
      </c>
      <c r="C97" s="2" t="s">
        <v>213</v>
      </c>
      <c r="D97" s="1" t="s">
        <v>212</v>
      </c>
      <c r="E97" s="2" t="s">
        <v>214</v>
      </c>
      <c r="F97" s="1">
        <v>5</v>
      </c>
      <c r="G97" s="1">
        <v>1</v>
      </c>
      <c r="H97" s="3">
        <f t="shared" si="7"/>
        <v>100.12</v>
      </c>
      <c r="I97" s="3">
        <f t="shared" si="10"/>
        <v>10</v>
      </c>
      <c r="J97">
        <f t="shared" si="11"/>
        <v>9</v>
      </c>
      <c r="K97" t="str">
        <f t="shared" si="8"/>
        <v>19-09-2021</v>
      </c>
      <c r="L97">
        <f t="shared" si="12"/>
        <v>100.11666666666667</v>
      </c>
      <c r="M97">
        <f t="shared" si="13"/>
        <v>10623.259999999998</v>
      </c>
      <c r="N97">
        <f t="shared" si="9"/>
        <v>177.05433333333332</v>
      </c>
    </row>
    <row r="98" spans="1:14" x14ac:dyDescent="0.25">
      <c r="A98" s="1">
        <v>97</v>
      </c>
      <c r="B98" s="1" t="s">
        <v>212</v>
      </c>
      <c r="C98" s="2" t="s">
        <v>215</v>
      </c>
      <c r="D98" s="1" t="s">
        <v>212</v>
      </c>
      <c r="E98" s="2" t="s">
        <v>216</v>
      </c>
      <c r="F98" s="1">
        <v>14</v>
      </c>
      <c r="G98" s="1">
        <v>7</v>
      </c>
      <c r="H98" s="3">
        <f t="shared" si="7"/>
        <v>65.77</v>
      </c>
      <c r="I98" s="3">
        <f t="shared" si="10"/>
        <v>23</v>
      </c>
      <c r="J98">
        <f t="shared" si="11"/>
        <v>16</v>
      </c>
      <c r="K98" t="str">
        <f t="shared" si="8"/>
        <v>19-09-2021</v>
      </c>
      <c r="L98">
        <f t="shared" si="12"/>
        <v>65.766666666666666</v>
      </c>
      <c r="M98">
        <f t="shared" si="13"/>
        <v>10689.029999999999</v>
      </c>
      <c r="N98">
        <f t="shared" si="9"/>
        <v>178.15049999999999</v>
      </c>
    </row>
    <row r="99" spans="1:14" x14ac:dyDescent="0.25">
      <c r="A99" s="1">
        <v>98</v>
      </c>
      <c r="B99" s="1" t="s">
        <v>212</v>
      </c>
      <c r="C99" s="2" t="s">
        <v>217</v>
      </c>
      <c r="D99" s="1" t="s">
        <v>212</v>
      </c>
      <c r="E99" s="2" t="s">
        <v>218</v>
      </c>
      <c r="F99" s="1">
        <v>12</v>
      </c>
      <c r="G99" s="1">
        <v>9</v>
      </c>
      <c r="H99" s="3">
        <f t="shared" si="7"/>
        <v>78.650000000000006</v>
      </c>
      <c r="I99" s="3">
        <f t="shared" si="10"/>
        <v>28</v>
      </c>
      <c r="J99">
        <f t="shared" si="11"/>
        <v>19</v>
      </c>
      <c r="K99" t="str">
        <f t="shared" si="8"/>
        <v>19-09-2021</v>
      </c>
      <c r="L99">
        <f t="shared" si="12"/>
        <v>78.649999999999977</v>
      </c>
      <c r="M99">
        <f t="shared" si="13"/>
        <v>10767.679999999998</v>
      </c>
      <c r="N99">
        <f t="shared" si="9"/>
        <v>179.4613333333333</v>
      </c>
    </row>
    <row r="100" spans="1:14" x14ac:dyDescent="0.25">
      <c r="A100" s="1">
        <v>99</v>
      </c>
      <c r="B100" s="1" t="s">
        <v>212</v>
      </c>
      <c r="C100" s="2" t="s">
        <v>219</v>
      </c>
      <c r="D100" s="1" t="s">
        <v>212</v>
      </c>
      <c r="E100" s="2" t="s">
        <v>220</v>
      </c>
      <c r="F100" s="1">
        <v>11</v>
      </c>
      <c r="G100" s="1">
        <v>9</v>
      </c>
      <c r="H100" s="3">
        <f t="shared" si="7"/>
        <v>50.42</v>
      </c>
      <c r="I100" s="3">
        <f t="shared" si="10"/>
        <v>30</v>
      </c>
      <c r="J100">
        <f t="shared" si="11"/>
        <v>21</v>
      </c>
      <c r="K100" t="str">
        <f t="shared" si="8"/>
        <v>19-09-2021</v>
      </c>
      <c r="L100">
        <f t="shared" si="12"/>
        <v>50.416666666666657</v>
      </c>
      <c r="M100">
        <f t="shared" si="13"/>
        <v>10818.099999999999</v>
      </c>
      <c r="N100">
        <f t="shared" si="9"/>
        <v>180.30166666666665</v>
      </c>
    </row>
    <row r="101" spans="1:14" x14ac:dyDescent="0.25">
      <c r="A101" s="1">
        <v>100</v>
      </c>
      <c r="B101" s="1" t="s">
        <v>212</v>
      </c>
      <c r="C101" s="2" t="s">
        <v>221</v>
      </c>
      <c r="D101" s="1" t="s">
        <v>223</v>
      </c>
      <c r="E101" s="2" t="s">
        <v>222</v>
      </c>
      <c r="F101" s="1">
        <v>11</v>
      </c>
      <c r="G101" s="1">
        <v>8</v>
      </c>
      <c r="H101" s="3">
        <f t="shared" si="7"/>
        <v>136.77000000000001</v>
      </c>
      <c r="I101" s="3">
        <f t="shared" si="10"/>
        <v>32</v>
      </c>
      <c r="J101">
        <f t="shared" si="11"/>
        <v>24</v>
      </c>
      <c r="K101" t="str">
        <f t="shared" si="8"/>
        <v>19-09-2021</v>
      </c>
      <c r="L101">
        <f t="shared" si="12"/>
        <v>64.016666666666708</v>
      </c>
      <c r="M101">
        <f t="shared" si="13"/>
        <v>10954.869999999999</v>
      </c>
      <c r="N101">
        <f t="shared" si="9"/>
        <v>182.58116666666666</v>
      </c>
    </row>
    <row r="102" spans="1:14" x14ac:dyDescent="0.25">
      <c r="A102" s="1">
        <v>101</v>
      </c>
      <c r="B102" s="1" t="s">
        <v>223</v>
      </c>
      <c r="C102" s="2" t="s">
        <v>224</v>
      </c>
      <c r="D102" s="1" t="s">
        <v>223</v>
      </c>
      <c r="E102" s="2" t="s">
        <v>225</v>
      </c>
      <c r="F102" s="1">
        <v>12</v>
      </c>
      <c r="G102" s="1">
        <v>3</v>
      </c>
      <c r="H102" s="3">
        <f t="shared" si="7"/>
        <v>92.78</v>
      </c>
      <c r="I102" s="3">
        <f t="shared" si="10"/>
        <v>36</v>
      </c>
      <c r="J102">
        <f t="shared" si="11"/>
        <v>33</v>
      </c>
      <c r="K102" t="str">
        <f t="shared" si="8"/>
        <v>20-09-2021</v>
      </c>
      <c r="L102">
        <f t="shared" si="12"/>
        <v>165.53333333333327</v>
      </c>
      <c r="M102">
        <f t="shared" si="13"/>
        <v>11047.65</v>
      </c>
      <c r="N102">
        <f t="shared" si="9"/>
        <v>184.1275</v>
      </c>
    </row>
    <row r="103" spans="1:14" x14ac:dyDescent="0.25">
      <c r="A103" s="1">
        <v>102</v>
      </c>
      <c r="B103" s="1" t="s">
        <v>223</v>
      </c>
      <c r="C103" s="2" t="s">
        <v>226</v>
      </c>
      <c r="D103" s="1" t="s">
        <v>223</v>
      </c>
      <c r="E103" s="2" t="s">
        <v>227</v>
      </c>
      <c r="F103" s="1">
        <v>7</v>
      </c>
      <c r="G103" s="1">
        <v>12</v>
      </c>
      <c r="H103" s="3">
        <f t="shared" si="7"/>
        <v>78.98</v>
      </c>
      <c r="I103" s="3">
        <f t="shared" si="10"/>
        <v>40</v>
      </c>
      <c r="J103">
        <f t="shared" si="11"/>
        <v>28</v>
      </c>
      <c r="K103" t="str">
        <f t="shared" si="8"/>
        <v>20-09-2021</v>
      </c>
      <c r="L103">
        <f t="shared" si="12"/>
        <v>78.983333333333348</v>
      </c>
      <c r="M103">
        <f t="shared" si="13"/>
        <v>11126.63</v>
      </c>
      <c r="N103">
        <f t="shared" si="9"/>
        <v>185.44383333333332</v>
      </c>
    </row>
    <row r="104" spans="1:14" x14ac:dyDescent="0.25">
      <c r="A104" s="1">
        <v>103</v>
      </c>
      <c r="B104" s="1" t="s">
        <v>223</v>
      </c>
      <c r="C104" s="2" t="s">
        <v>228</v>
      </c>
      <c r="D104" s="1" t="s">
        <v>223</v>
      </c>
      <c r="E104" s="2" t="s">
        <v>229</v>
      </c>
      <c r="F104" s="1">
        <v>9</v>
      </c>
      <c r="G104" s="1">
        <v>14</v>
      </c>
      <c r="H104" s="3">
        <f t="shared" si="7"/>
        <v>63.98</v>
      </c>
      <c r="I104" s="3">
        <f t="shared" si="10"/>
        <v>37</v>
      </c>
      <c r="J104">
        <f t="shared" si="11"/>
        <v>23</v>
      </c>
      <c r="K104" t="str">
        <f t="shared" si="8"/>
        <v>20-09-2021</v>
      </c>
      <c r="L104">
        <f t="shared" si="12"/>
        <v>63.983333333333157</v>
      </c>
      <c r="M104">
        <f t="shared" si="13"/>
        <v>11190.609999999999</v>
      </c>
      <c r="N104">
        <f t="shared" si="9"/>
        <v>186.51016666666663</v>
      </c>
    </row>
    <row r="105" spans="1:14" x14ac:dyDescent="0.25">
      <c r="A105" s="1">
        <v>104</v>
      </c>
      <c r="B105" s="1" t="s">
        <v>223</v>
      </c>
      <c r="C105" s="2" t="s">
        <v>230</v>
      </c>
      <c r="D105" s="1" t="s">
        <v>223</v>
      </c>
      <c r="E105" s="2" t="s">
        <v>231</v>
      </c>
      <c r="F105" s="1">
        <v>8</v>
      </c>
      <c r="G105" s="1">
        <v>19</v>
      </c>
      <c r="H105" s="3">
        <f t="shared" si="7"/>
        <v>61.03</v>
      </c>
      <c r="I105" s="3">
        <f t="shared" si="10"/>
        <v>31</v>
      </c>
      <c r="J105">
        <f t="shared" si="11"/>
        <v>12</v>
      </c>
      <c r="K105" t="str">
        <f t="shared" si="8"/>
        <v>20-09-2021</v>
      </c>
      <c r="L105">
        <f t="shared" si="12"/>
        <v>61.033333333333331</v>
      </c>
      <c r="M105">
        <f t="shared" si="13"/>
        <v>11251.64</v>
      </c>
      <c r="N105">
        <f t="shared" si="9"/>
        <v>187.52733333333333</v>
      </c>
    </row>
    <row r="106" spans="1:14" x14ac:dyDescent="0.25">
      <c r="A106" s="1">
        <v>105</v>
      </c>
      <c r="B106" s="1" t="s">
        <v>223</v>
      </c>
      <c r="C106" s="2" t="s">
        <v>232</v>
      </c>
      <c r="D106" s="1" t="s">
        <v>223</v>
      </c>
      <c r="E106" s="2" t="s">
        <v>233</v>
      </c>
      <c r="F106" s="1">
        <v>23</v>
      </c>
      <c r="G106" s="1">
        <v>14</v>
      </c>
      <c r="H106" s="3">
        <f t="shared" si="7"/>
        <v>28.65</v>
      </c>
      <c r="I106" s="3">
        <f t="shared" si="10"/>
        <v>35</v>
      </c>
      <c r="J106">
        <f t="shared" si="11"/>
        <v>21</v>
      </c>
      <c r="K106" t="str">
        <f t="shared" si="8"/>
        <v>20-09-2021</v>
      </c>
      <c r="L106">
        <f t="shared" si="12"/>
        <v>28.650000000000162</v>
      </c>
      <c r="M106">
        <f t="shared" si="13"/>
        <v>11280.289999999999</v>
      </c>
      <c r="N106">
        <f t="shared" si="9"/>
        <v>188.00483333333332</v>
      </c>
    </row>
    <row r="107" spans="1:14" x14ac:dyDescent="0.25">
      <c r="A107" s="1">
        <v>106</v>
      </c>
      <c r="B107" s="1" t="s">
        <v>223</v>
      </c>
      <c r="C107" s="2" t="s">
        <v>234</v>
      </c>
      <c r="D107" s="1" t="s">
        <v>223</v>
      </c>
      <c r="E107" s="2" t="s">
        <v>235</v>
      </c>
      <c r="F107" s="1">
        <v>19</v>
      </c>
      <c r="G107" s="1">
        <v>9</v>
      </c>
      <c r="H107" s="3">
        <f t="shared" si="7"/>
        <v>50.4</v>
      </c>
      <c r="I107" s="3">
        <f t="shared" si="10"/>
        <v>40</v>
      </c>
      <c r="J107">
        <f t="shared" si="11"/>
        <v>31</v>
      </c>
      <c r="K107" t="str">
        <f t="shared" si="8"/>
        <v>20-09-2021</v>
      </c>
      <c r="L107">
        <f t="shared" si="12"/>
        <v>50.400000000000048</v>
      </c>
      <c r="M107">
        <f t="shared" si="13"/>
        <v>11330.689999999999</v>
      </c>
      <c r="N107">
        <f t="shared" si="9"/>
        <v>188.8448333333333</v>
      </c>
    </row>
    <row r="108" spans="1:14" x14ac:dyDescent="0.25">
      <c r="A108" s="1">
        <v>107</v>
      </c>
      <c r="B108" s="1" t="s">
        <v>223</v>
      </c>
      <c r="C108" s="2" t="s">
        <v>236</v>
      </c>
      <c r="D108" s="1" t="s">
        <v>223</v>
      </c>
      <c r="E108" s="2" t="s">
        <v>237</v>
      </c>
      <c r="F108" s="1">
        <v>0</v>
      </c>
      <c r="G108" s="1">
        <v>6</v>
      </c>
      <c r="H108" s="3">
        <f t="shared" si="7"/>
        <v>135.28</v>
      </c>
      <c r="I108" s="3">
        <f t="shared" si="10"/>
        <v>31</v>
      </c>
      <c r="J108">
        <f t="shared" si="11"/>
        <v>25</v>
      </c>
      <c r="K108" t="str">
        <f t="shared" si="8"/>
        <v>20-09-2021</v>
      </c>
      <c r="L108">
        <f t="shared" si="12"/>
        <v>135.28333333333325</v>
      </c>
      <c r="M108">
        <f t="shared" si="13"/>
        <v>11465.97</v>
      </c>
      <c r="N108">
        <f t="shared" si="9"/>
        <v>191.09949999999998</v>
      </c>
    </row>
    <row r="109" spans="1:14" x14ac:dyDescent="0.25">
      <c r="A109" s="1">
        <v>108</v>
      </c>
      <c r="B109" s="1" t="s">
        <v>223</v>
      </c>
      <c r="C109" s="2" t="s">
        <v>247</v>
      </c>
      <c r="D109" s="1" t="s">
        <v>238</v>
      </c>
      <c r="E109" s="2" t="s">
        <v>248</v>
      </c>
      <c r="F109" s="1">
        <v>4</v>
      </c>
      <c r="G109" s="1">
        <v>15</v>
      </c>
      <c r="H109" s="3">
        <f t="shared" si="7"/>
        <v>117.25</v>
      </c>
      <c r="I109" s="3">
        <f t="shared" si="10"/>
        <v>29</v>
      </c>
      <c r="J109">
        <f t="shared" si="11"/>
        <v>14</v>
      </c>
      <c r="K109" t="str">
        <f t="shared" si="8"/>
        <v>20-09-2021</v>
      </c>
      <c r="L109">
        <f t="shared" si="12"/>
        <v>33.983333333333263</v>
      </c>
      <c r="M109">
        <f t="shared" si="13"/>
        <v>11583.22</v>
      </c>
      <c r="N109">
        <f t="shared" si="9"/>
        <v>193.05366666666666</v>
      </c>
    </row>
    <row r="110" spans="1:14" x14ac:dyDescent="0.25">
      <c r="A110" s="1">
        <v>109</v>
      </c>
      <c r="B110" s="1" t="s">
        <v>238</v>
      </c>
      <c r="C110" s="2" t="s">
        <v>249</v>
      </c>
      <c r="D110" s="1" t="s">
        <v>238</v>
      </c>
      <c r="E110" s="2" t="s">
        <v>250</v>
      </c>
      <c r="F110" s="1">
        <v>11</v>
      </c>
      <c r="G110" s="1">
        <v>0</v>
      </c>
      <c r="H110" s="3">
        <f t="shared" si="7"/>
        <v>64.349999999999994</v>
      </c>
      <c r="I110" s="3">
        <f t="shared" si="10"/>
        <v>25</v>
      </c>
      <c r="J110">
        <f t="shared" si="11"/>
        <v>25</v>
      </c>
      <c r="K110" t="str">
        <f t="shared" si="8"/>
        <v>21-09-2021</v>
      </c>
      <c r="L110">
        <f t="shared" si="12"/>
        <v>147.61666666666656</v>
      </c>
      <c r="M110">
        <f t="shared" si="13"/>
        <v>11647.57</v>
      </c>
      <c r="N110">
        <f t="shared" si="9"/>
        <v>194.12616666666665</v>
      </c>
    </row>
    <row r="111" spans="1:14" x14ac:dyDescent="0.25">
      <c r="A111" s="1">
        <v>110</v>
      </c>
      <c r="B111" s="1" t="s">
        <v>238</v>
      </c>
      <c r="C111" s="2" t="s">
        <v>251</v>
      </c>
      <c r="D111" s="1" t="s">
        <v>238</v>
      </c>
      <c r="E111" s="2" t="s">
        <v>252</v>
      </c>
      <c r="F111" s="1">
        <v>9</v>
      </c>
      <c r="G111" s="1">
        <v>4</v>
      </c>
      <c r="H111" s="3">
        <f t="shared" si="7"/>
        <v>221.9</v>
      </c>
      <c r="I111" s="3">
        <f t="shared" si="10"/>
        <v>34</v>
      </c>
      <c r="J111">
        <f t="shared" si="11"/>
        <v>30</v>
      </c>
      <c r="K111" t="str">
        <f t="shared" si="8"/>
        <v>21-09-2021</v>
      </c>
      <c r="L111">
        <f t="shared" si="12"/>
        <v>221.9</v>
      </c>
      <c r="M111">
        <f t="shared" si="13"/>
        <v>11869.47</v>
      </c>
      <c r="N111">
        <f t="shared" si="9"/>
        <v>197.8245</v>
      </c>
    </row>
    <row r="112" spans="1:14" x14ac:dyDescent="0.25">
      <c r="A112" s="1">
        <v>111</v>
      </c>
      <c r="B112" s="1" t="s">
        <v>238</v>
      </c>
      <c r="C112" s="2" t="s">
        <v>253</v>
      </c>
      <c r="D112" s="1" t="s">
        <v>238</v>
      </c>
      <c r="E112" s="2" t="s">
        <v>254</v>
      </c>
      <c r="F112" s="1">
        <v>9</v>
      </c>
      <c r="G112" s="1">
        <v>28</v>
      </c>
      <c r="H112" s="3">
        <f t="shared" si="7"/>
        <v>68.099999999999994</v>
      </c>
      <c r="I112" s="3">
        <f t="shared" si="10"/>
        <v>39</v>
      </c>
      <c r="J112">
        <f t="shared" si="11"/>
        <v>11</v>
      </c>
      <c r="K112" t="str">
        <f t="shared" si="8"/>
        <v>21-09-2021</v>
      </c>
      <c r="L112">
        <f t="shared" si="12"/>
        <v>68.099999999999937</v>
      </c>
      <c r="M112">
        <f t="shared" si="13"/>
        <v>11937.57</v>
      </c>
      <c r="N112">
        <f t="shared" si="9"/>
        <v>198.95949999999999</v>
      </c>
    </row>
    <row r="113" spans="1:15" x14ac:dyDescent="0.25">
      <c r="A113" s="1">
        <v>112</v>
      </c>
      <c r="B113" s="1" t="s">
        <v>238</v>
      </c>
      <c r="C113" s="2" t="s">
        <v>255</v>
      </c>
      <c r="D113" s="1" t="s">
        <v>238</v>
      </c>
      <c r="E113" s="2" t="s">
        <v>256</v>
      </c>
      <c r="F113" s="1">
        <v>0</v>
      </c>
      <c r="G113" s="1">
        <v>10</v>
      </c>
      <c r="H113" s="3">
        <f t="shared" si="7"/>
        <v>72.53</v>
      </c>
      <c r="I113" s="3">
        <f t="shared" si="10"/>
        <v>11</v>
      </c>
      <c r="J113">
        <f t="shared" si="11"/>
        <v>1</v>
      </c>
      <c r="K113" t="str">
        <f t="shared" si="8"/>
        <v>21-09-2021</v>
      </c>
      <c r="L113">
        <f t="shared" si="12"/>
        <v>72.533333333333374</v>
      </c>
      <c r="M113">
        <f t="shared" si="13"/>
        <v>12010.1</v>
      </c>
      <c r="N113" s="6">
        <f t="shared" si="9"/>
        <v>200.16833333333335</v>
      </c>
      <c r="O113" s="6" t="s">
        <v>359</v>
      </c>
    </row>
    <row r="114" spans="1:15" x14ac:dyDescent="0.25">
      <c r="A114" s="1">
        <v>113</v>
      </c>
      <c r="B114" s="1" t="s">
        <v>238</v>
      </c>
      <c r="C114" s="2" t="s">
        <v>257</v>
      </c>
      <c r="D114" s="1" t="s">
        <v>238</v>
      </c>
      <c r="E114" s="2" t="s">
        <v>258</v>
      </c>
      <c r="F114" s="1">
        <v>12</v>
      </c>
      <c r="G114" s="1">
        <v>6</v>
      </c>
      <c r="H114" s="3">
        <f t="shared" si="7"/>
        <v>150.9</v>
      </c>
      <c r="I114" s="3">
        <f t="shared" si="10"/>
        <v>13</v>
      </c>
      <c r="J114">
        <f t="shared" si="11"/>
        <v>7</v>
      </c>
      <c r="K114" t="str">
        <f t="shared" si="8"/>
        <v>21-09-2021</v>
      </c>
      <c r="L114">
        <f t="shared" si="12"/>
        <v>150.90000000000009</v>
      </c>
      <c r="M114">
        <f t="shared" si="13"/>
        <v>12161</v>
      </c>
      <c r="N114">
        <f t="shared" si="9"/>
        <v>202.68333333333334</v>
      </c>
    </row>
    <row r="115" spans="1:15" x14ac:dyDescent="0.25">
      <c r="A115" s="1">
        <v>114</v>
      </c>
      <c r="B115" s="1" t="s">
        <v>239</v>
      </c>
      <c r="C115" s="2" t="s">
        <v>259</v>
      </c>
      <c r="D115" s="1" t="s">
        <v>239</v>
      </c>
      <c r="E115" s="2" t="s">
        <v>260</v>
      </c>
      <c r="F115" s="1">
        <v>11</v>
      </c>
      <c r="G115" s="1">
        <v>5</v>
      </c>
      <c r="H115" s="3">
        <f t="shared" si="7"/>
        <v>67.2</v>
      </c>
      <c r="I115" s="3">
        <f t="shared" si="10"/>
        <v>18</v>
      </c>
      <c r="J115">
        <f t="shared" si="11"/>
        <v>13</v>
      </c>
      <c r="K115" t="str">
        <f t="shared" si="8"/>
        <v>22-09-2021</v>
      </c>
      <c r="L115">
        <f t="shared" si="12"/>
        <v>67.200000000000045</v>
      </c>
      <c r="M115">
        <f t="shared" si="13"/>
        <v>12228.2</v>
      </c>
      <c r="N115">
        <f t="shared" si="9"/>
        <v>203.80333333333334</v>
      </c>
    </row>
    <row r="116" spans="1:15" x14ac:dyDescent="0.25">
      <c r="A116" s="1">
        <v>115</v>
      </c>
      <c r="B116" s="1" t="s">
        <v>239</v>
      </c>
      <c r="C116" s="2" t="s">
        <v>261</v>
      </c>
      <c r="D116" s="1" t="s">
        <v>239</v>
      </c>
      <c r="E116" s="2" t="s">
        <v>262</v>
      </c>
      <c r="F116" s="1">
        <v>13</v>
      </c>
      <c r="G116" s="1">
        <v>9</v>
      </c>
      <c r="H116" s="3">
        <f t="shared" si="7"/>
        <v>107</v>
      </c>
      <c r="I116" s="3">
        <f t="shared" si="10"/>
        <v>26</v>
      </c>
      <c r="J116">
        <f t="shared" si="11"/>
        <v>17</v>
      </c>
      <c r="K116" t="str">
        <f t="shared" si="8"/>
        <v>22-09-2021</v>
      </c>
      <c r="L116">
        <f t="shared" si="12"/>
        <v>107.00000000000001</v>
      </c>
      <c r="M116">
        <f t="shared" si="13"/>
        <v>12335.2</v>
      </c>
      <c r="N116">
        <f t="shared" si="9"/>
        <v>205.58666666666667</v>
      </c>
    </row>
    <row r="117" spans="1:15" x14ac:dyDescent="0.25">
      <c r="A117" s="1">
        <v>116</v>
      </c>
      <c r="B117" s="1" t="s">
        <v>239</v>
      </c>
      <c r="C117" s="2" t="s">
        <v>263</v>
      </c>
      <c r="D117" s="1" t="s">
        <v>239</v>
      </c>
      <c r="E117" s="2" t="s">
        <v>264</v>
      </c>
      <c r="F117" s="1">
        <v>14</v>
      </c>
      <c r="G117" s="1">
        <v>11</v>
      </c>
      <c r="H117" s="3">
        <f t="shared" si="7"/>
        <v>37.92</v>
      </c>
      <c r="I117" s="3">
        <f t="shared" si="10"/>
        <v>31</v>
      </c>
      <c r="J117">
        <f t="shared" si="11"/>
        <v>20</v>
      </c>
      <c r="K117" t="str">
        <f t="shared" si="8"/>
        <v>22-09-2021</v>
      </c>
      <c r="L117">
        <f t="shared" si="12"/>
        <v>37.916666666666629</v>
      </c>
      <c r="M117">
        <f t="shared" si="13"/>
        <v>12373.12</v>
      </c>
      <c r="N117">
        <f t="shared" si="9"/>
        <v>206.21866666666668</v>
      </c>
    </row>
    <row r="118" spans="1:15" x14ac:dyDescent="0.25">
      <c r="A118" s="1">
        <v>117</v>
      </c>
      <c r="B118" s="1" t="s">
        <v>239</v>
      </c>
      <c r="C118" s="2" t="s">
        <v>265</v>
      </c>
      <c r="D118" s="1" t="s">
        <v>239</v>
      </c>
      <c r="E118" s="2" t="s">
        <v>266</v>
      </c>
      <c r="F118" s="1">
        <v>2</v>
      </c>
      <c r="G118" s="1">
        <v>0</v>
      </c>
      <c r="H118" s="3">
        <f t="shared" si="7"/>
        <v>78.02</v>
      </c>
      <c r="I118" s="3">
        <f t="shared" si="10"/>
        <v>22</v>
      </c>
      <c r="J118">
        <f t="shared" si="11"/>
        <v>22</v>
      </c>
      <c r="K118" t="str">
        <f t="shared" si="8"/>
        <v>22-09-2021</v>
      </c>
      <c r="L118">
        <f t="shared" si="12"/>
        <v>78.016666666666652</v>
      </c>
      <c r="M118">
        <f t="shared" si="13"/>
        <v>12451.140000000001</v>
      </c>
      <c r="N118">
        <f t="shared" si="9"/>
        <v>207.51900000000003</v>
      </c>
    </row>
    <row r="119" spans="1:15" x14ac:dyDescent="0.25">
      <c r="A119" s="1">
        <v>118</v>
      </c>
      <c r="B119" s="1" t="s">
        <v>239</v>
      </c>
      <c r="C119" s="2" t="s">
        <v>267</v>
      </c>
      <c r="D119" s="1" t="s">
        <v>239</v>
      </c>
      <c r="E119" s="2" t="s">
        <v>268</v>
      </c>
      <c r="F119" s="1">
        <v>6</v>
      </c>
      <c r="G119" s="1">
        <v>0</v>
      </c>
      <c r="H119" s="3">
        <f t="shared" si="7"/>
        <v>120.87</v>
      </c>
      <c r="I119" s="3">
        <f t="shared" si="10"/>
        <v>28</v>
      </c>
      <c r="J119">
        <f t="shared" si="11"/>
        <v>28</v>
      </c>
      <c r="K119" t="str">
        <f t="shared" si="8"/>
        <v>22-09-2021</v>
      </c>
      <c r="L119">
        <f t="shared" si="12"/>
        <v>120.8666666666668</v>
      </c>
      <c r="M119">
        <f t="shared" si="13"/>
        <v>12572.010000000002</v>
      </c>
      <c r="N119">
        <f t="shared" si="9"/>
        <v>209.53350000000003</v>
      </c>
    </row>
    <row r="120" spans="1:15" x14ac:dyDescent="0.25">
      <c r="A120" s="1">
        <v>119</v>
      </c>
      <c r="B120" s="1" t="s">
        <v>239</v>
      </c>
      <c r="C120" s="2" t="s">
        <v>269</v>
      </c>
      <c r="D120" s="1" t="s">
        <v>240</v>
      </c>
      <c r="E120" s="2" t="s">
        <v>270</v>
      </c>
      <c r="F120" s="1">
        <v>4</v>
      </c>
      <c r="G120" s="1">
        <v>11</v>
      </c>
      <c r="H120" s="3">
        <f t="shared" si="7"/>
        <v>85.27</v>
      </c>
      <c r="I120" s="3">
        <f t="shared" si="10"/>
        <v>32</v>
      </c>
      <c r="J120">
        <f t="shared" si="11"/>
        <v>21</v>
      </c>
      <c r="K120" t="str">
        <f t="shared" si="8"/>
        <v>22-09-2021</v>
      </c>
      <c r="L120">
        <f t="shared" si="12"/>
        <v>23.866666666666507</v>
      </c>
      <c r="M120">
        <f t="shared" si="13"/>
        <v>12657.280000000002</v>
      </c>
      <c r="N120">
        <f t="shared" si="9"/>
        <v>210.9546666666667</v>
      </c>
    </row>
    <row r="121" spans="1:15" x14ac:dyDescent="0.25">
      <c r="A121" s="1">
        <v>120</v>
      </c>
      <c r="B121" s="1" t="s">
        <v>240</v>
      </c>
      <c r="C121" s="2" t="s">
        <v>271</v>
      </c>
      <c r="D121" s="1" t="s">
        <v>240</v>
      </c>
      <c r="E121" s="2" t="s">
        <v>272</v>
      </c>
      <c r="F121" s="1">
        <v>19</v>
      </c>
      <c r="G121" s="1">
        <v>3</v>
      </c>
      <c r="H121" s="3">
        <f t="shared" si="7"/>
        <v>134.52000000000001</v>
      </c>
      <c r="I121" s="3">
        <f t="shared" si="10"/>
        <v>40</v>
      </c>
      <c r="J121">
        <f t="shared" si="11"/>
        <v>37</v>
      </c>
      <c r="K121" t="str">
        <f t="shared" si="8"/>
        <v>23-09-2021</v>
      </c>
      <c r="L121">
        <f t="shared" si="12"/>
        <v>195.91666666666671</v>
      </c>
      <c r="M121">
        <f t="shared" si="13"/>
        <v>12791.800000000003</v>
      </c>
      <c r="N121">
        <f t="shared" si="9"/>
        <v>213.19666666666672</v>
      </c>
    </row>
    <row r="122" spans="1:15" x14ac:dyDescent="0.25">
      <c r="A122" s="1">
        <v>121</v>
      </c>
      <c r="B122" s="1" t="s">
        <v>240</v>
      </c>
      <c r="C122" s="2" t="s">
        <v>273</v>
      </c>
      <c r="D122" s="1" t="s">
        <v>240</v>
      </c>
      <c r="E122" s="2" t="s">
        <v>274</v>
      </c>
      <c r="F122" s="1">
        <v>3</v>
      </c>
      <c r="G122" s="1">
        <v>21</v>
      </c>
      <c r="H122" s="3">
        <f t="shared" si="7"/>
        <v>109.75</v>
      </c>
      <c r="I122" s="3">
        <f t="shared" si="10"/>
        <v>40</v>
      </c>
      <c r="J122">
        <f t="shared" si="11"/>
        <v>19</v>
      </c>
      <c r="K122" t="str">
        <f t="shared" si="8"/>
        <v>23-09-2021</v>
      </c>
      <c r="L122">
        <f t="shared" si="12"/>
        <v>109.75000000000006</v>
      </c>
      <c r="M122">
        <f t="shared" si="13"/>
        <v>12901.550000000003</v>
      </c>
      <c r="N122">
        <f t="shared" si="9"/>
        <v>215.0258333333334</v>
      </c>
    </row>
    <row r="123" spans="1:15" x14ac:dyDescent="0.25">
      <c r="A123" s="1">
        <v>122</v>
      </c>
      <c r="B123" s="1" t="s">
        <v>240</v>
      </c>
      <c r="C123" s="2" t="s">
        <v>275</v>
      </c>
      <c r="D123" s="1" t="s">
        <v>240</v>
      </c>
      <c r="E123" s="2" t="s">
        <v>276</v>
      </c>
      <c r="F123" s="1">
        <v>19</v>
      </c>
      <c r="G123" s="1">
        <v>22</v>
      </c>
      <c r="H123" s="3">
        <f t="shared" si="7"/>
        <v>61.3</v>
      </c>
      <c r="I123" s="3">
        <f t="shared" si="10"/>
        <v>38</v>
      </c>
      <c r="J123">
        <f t="shared" si="11"/>
        <v>16</v>
      </c>
      <c r="K123" t="str">
        <f t="shared" si="8"/>
        <v>23-09-2021</v>
      </c>
      <c r="L123">
        <f t="shared" si="12"/>
        <v>61.29999999999999</v>
      </c>
      <c r="M123">
        <f t="shared" si="13"/>
        <v>12962.850000000002</v>
      </c>
      <c r="N123">
        <f t="shared" si="9"/>
        <v>216.04750000000004</v>
      </c>
    </row>
    <row r="124" spans="1:15" x14ac:dyDescent="0.25">
      <c r="A124" s="1">
        <v>123</v>
      </c>
      <c r="B124" s="1" t="s">
        <v>240</v>
      </c>
      <c r="C124" s="2" t="s">
        <v>277</v>
      </c>
      <c r="D124" s="1" t="s">
        <v>240</v>
      </c>
      <c r="E124" s="2" t="s">
        <v>278</v>
      </c>
      <c r="F124" s="1">
        <v>13</v>
      </c>
      <c r="G124" s="1">
        <v>14</v>
      </c>
      <c r="H124" s="3">
        <f t="shared" si="7"/>
        <v>165.82</v>
      </c>
      <c r="I124" s="3">
        <f t="shared" si="10"/>
        <v>29</v>
      </c>
      <c r="J124">
        <f t="shared" si="11"/>
        <v>15</v>
      </c>
      <c r="K124" t="str">
        <f t="shared" si="8"/>
        <v>23-09-2021</v>
      </c>
      <c r="L124">
        <f t="shared" si="12"/>
        <v>165.8166666666668</v>
      </c>
      <c r="M124">
        <f t="shared" si="13"/>
        <v>13128.670000000002</v>
      </c>
      <c r="N124">
        <f t="shared" si="9"/>
        <v>218.81116666666671</v>
      </c>
    </row>
    <row r="125" spans="1:15" x14ac:dyDescent="0.25">
      <c r="A125" s="1">
        <v>124</v>
      </c>
      <c r="B125" s="1" t="s">
        <v>240</v>
      </c>
      <c r="C125" s="2" t="s">
        <v>279</v>
      </c>
      <c r="D125" s="1" t="s">
        <v>240</v>
      </c>
      <c r="E125" s="2" t="s">
        <v>280</v>
      </c>
      <c r="F125" s="1">
        <v>19</v>
      </c>
      <c r="G125" s="1">
        <v>25</v>
      </c>
      <c r="H125" s="3">
        <f t="shared" si="7"/>
        <v>144.32</v>
      </c>
      <c r="I125" s="3">
        <f t="shared" si="10"/>
        <v>34</v>
      </c>
      <c r="J125">
        <f t="shared" si="11"/>
        <v>9</v>
      </c>
      <c r="K125" t="str">
        <f t="shared" si="8"/>
        <v>23-09-2021</v>
      </c>
      <c r="L125">
        <f t="shared" si="12"/>
        <v>144.31666666666678</v>
      </c>
      <c r="M125">
        <f t="shared" si="13"/>
        <v>13272.990000000002</v>
      </c>
      <c r="N125">
        <f t="shared" si="9"/>
        <v>221.21650000000002</v>
      </c>
    </row>
    <row r="126" spans="1:15" x14ac:dyDescent="0.25">
      <c r="A126" s="1">
        <v>125</v>
      </c>
      <c r="B126" s="1" t="s">
        <v>241</v>
      </c>
      <c r="C126" s="2" t="s">
        <v>281</v>
      </c>
      <c r="D126" s="1" t="s">
        <v>241</v>
      </c>
      <c r="E126" s="2" t="s">
        <v>282</v>
      </c>
      <c r="F126" s="1">
        <v>19</v>
      </c>
      <c r="G126" s="1">
        <v>11</v>
      </c>
      <c r="H126" s="3">
        <f t="shared" si="7"/>
        <v>181.25</v>
      </c>
      <c r="I126" s="3">
        <f t="shared" si="10"/>
        <v>28</v>
      </c>
      <c r="J126">
        <f t="shared" si="11"/>
        <v>17</v>
      </c>
      <c r="K126" t="str">
        <f t="shared" si="8"/>
        <v>24-09-2021</v>
      </c>
      <c r="L126">
        <f t="shared" si="12"/>
        <v>181.25000000000009</v>
      </c>
      <c r="M126">
        <f t="shared" si="13"/>
        <v>13454.240000000002</v>
      </c>
      <c r="N126">
        <f t="shared" si="9"/>
        <v>224.23733333333337</v>
      </c>
    </row>
    <row r="127" spans="1:15" x14ac:dyDescent="0.25">
      <c r="A127" s="1">
        <v>126</v>
      </c>
      <c r="B127" s="1" t="s">
        <v>241</v>
      </c>
      <c r="C127" s="2" t="s">
        <v>283</v>
      </c>
      <c r="D127" s="1" t="s">
        <v>241</v>
      </c>
      <c r="E127" s="2" t="s">
        <v>284</v>
      </c>
      <c r="F127" s="1">
        <v>13</v>
      </c>
      <c r="G127" s="1">
        <v>4</v>
      </c>
      <c r="H127" s="3">
        <f t="shared" si="7"/>
        <v>194.18</v>
      </c>
      <c r="I127" s="3">
        <f t="shared" si="10"/>
        <v>30</v>
      </c>
      <c r="J127">
        <f t="shared" si="11"/>
        <v>26</v>
      </c>
      <c r="K127" t="str">
        <f t="shared" si="8"/>
        <v>24-09-2021</v>
      </c>
      <c r="L127">
        <f t="shared" si="12"/>
        <v>194.18333333333337</v>
      </c>
      <c r="M127">
        <f t="shared" si="13"/>
        <v>13648.420000000002</v>
      </c>
      <c r="N127">
        <f t="shared" si="9"/>
        <v>227.4736666666667</v>
      </c>
    </row>
    <row r="128" spans="1:15" x14ac:dyDescent="0.25">
      <c r="A128" s="1">
        <v>127</v>
      </c>
      <c r="B128" s="1" t="s">
        <v>241</v>
      </c>
      <c r="C128" s="2" t="s">
        <v>285</v>
      </c>
      <c r="D128" s="1" t="s">
        <v>241</v>
      </c>
      <c r="E128" s="2" t="s">
        <v>286</v>
      </c>
      <c r="F128" s="1">
        <v>13</v>
      </c>
      <c r="G128" s="1">
        <v>9</v>
      </c>
      <c r="H128" s="3">
        <f t="shared" si="7"/>
        <v>82.67</v>
      </c>
      <c r="I128" s="3">
        <f t="shared" si="10"/>
        <v>39</v>
      </c>
      <c r="J128">
        <f t="shared" si="11"/>
        <v>30</v>
      </c>
      <c r="K128" t="str">
        <f t="shared" si="8"/>
        <v>24-09-2021</v>
      </c>
      <c r="L128">
        <f t="shared" si="12"/>
        <v>82.666666666666742</v>
      </c>
      <c r="M128">
        <f t="shared" si="13"/>
        <v>13731.090000000002</v>
      </c>
      <c r="N128">
        <f t="shared" si="9"/>
        <v>228.85150000000004</v>
      </c>
    </row>
    <row r="129" spans="1:14" x14ac:dyDescent="0.25">
      <c r="A129" s="1">
        <v>128</v>
      </c>
      <c r="B129" s="1" t="s">
        <v>241</v>
      </c>
      <c r="C129" s="2" t="s">
        <v>287</v>
      </c>
      <c r="D129" s="1" t="s">
        <v>241</v>
      </c>
      <c r="E129" s="2" t="s">
        <v>288</v>
      </c>
      <c r="F129" s="1">
        <v>10</v>
      </c>
      <c r="G129" s="1">
        <v>12</v>
      </c>
      <c r="H129" s="3">
        <f t="shared" si="7"/>
        <v>92.68</v>
      </c>
      <c r="I129" s="3">
        <f t="shared" si="10"/>
        <v>40</v>
      </c>
      <c r="J129">
        <f t="shared" si="11"/>
        <v>28</v>
      </c>
      <c r="K129" t="str">
        <f t="shared" si="8"/>
        <v>24-09-2021</v>
      </c>
      <c r="L129">
        <f t="shared" si="12"/>
        <v>92.683333333333167</v>
      </c>
      <c r="M129">
        <f t="shared" si="13"/>
        <v>13823.770000000002</v>
      </c>
      <c r="N129">
        <f t="shared" si="9"/>
        <v>230.39616666666672</v>
      </c>
    </row>
    <row r="130" spans="1:14" x14ac:dyDescent="0.25">
      <c r="A130" s="1">
        <v>129</v>
      </c>
      <c r="B130" s="1" t="s">
        <v>242</v>
      </c>
      <c r="C130" s="2" t="s">
        <v>289</v>
      </c>
      <c r="D130" s="1" t="s">
        <v>242</v>
      </c>
      <c r="E130" s="2" t="s">
        <v>290</v>
      </c>
      <c r="F130" s="1">
        <v>9</v>
      </c>
      <c r="G130" s="1">
        <v>11</v>
      </c>
      <c r="H130" s="3">
        <f t="shared" si="7"/>
        <v>82.27</v>
      </c>
      <c r="I130" s="3">
        <f t="shared" si="10"/>
        <v>37</v>
      </c>
      <c r="J130">
        <f t="shared" si="11"/>
        <v>26</v>
      </c>
      <c r="K130" t="str">
        <f t="shared" si="8"/>
        <v>25-09-2021</v>
      </c>
      <c r="L130">
        <f t="shared" si="12"/>
        <v>82.266666666666609</v>
      </c>
      <c r="M130">
        <f t="shared" si="13"/>
        <v>13906.040000000003</v>
      </c>
      <c r="N130">
        <f t="shared" si="9"/>
        <v>231.76733333333337</v>
      </c>
    </row>
    <row r="131" spans="1:14" x14ac:dyDescent="0.25">
      <c r="A131" s="1">
        <v>130</v>
      </c>
      <c r="B131" s="1" t="s">
        <v>242</v>
      </c>
      <c r="C131" s="2" t="s">
        <v>291</v>
      </c>
      <c r="D131" s="1" t="s">
        <v>242</v>
      </c>
      <c r="E131" s="2" t="s">
        <v>292</v>
      </c>
      <c r="F131" s="1">
        <v>14</v>
      </c>
      <c r="G131" s="1">
        <v>20</v>
      </c>
      <c r="H131" s="3">
        <f t="shared" ref="H131:H158" si="14">ROUND(IF(D131&gt;B131,(1+E131-C131)*24*60,(E131-C131)*24*60),2)</f>
        <v>109.72</v>
      </c>
      <c r="I131" s="3">
        <f t="shared" si="10"/>
        <v>40</v>
      </c>
      <c r="J131">
        <f t="shared" si="11"/>
        <v>20</v>
      </c>
      <c r="K131" t="str">
        <f t="shared" ref="K131:K158" si="15">B131</f>
        <v>25-09-2021</v>
      </c>
      <c r="L131">
        <f t="shared" si="12"/>
        <v>109.71666666666658</v>
      </c>
      <c r="M131">
        <f t="shared" si="13"/>
        <v>14015.760000000002</v>
      </c>
      <c r="N131">
        <f t="shared" ref="N131:N158" si="16">M131/60</f>
        <v>233.59600000000003</v>
      </c>
    </row>
    <row r="132" spans="1:14" x14ac:dyDescent="0.25">
      <c r="A132" s="1">
        <v>131</v>
      </c>
      <c r="B132" s="1" t="s">
        <v>242</v>
      </c>
      <c r="C132" s="2" t="s">
        <v>293</v>
      </c>
      <c r="D132" s="1" t="s">
        <v>242</v>
      </c>
      <c r="E132" s="2" t="s">
        <v>294</v>
      </c>
      <c r="F132" s="1">
        <v>1</v>
      </c>
      <c r="G132" s="1">
        <v>3</v>
      </c>
      <c r="H132" s="3">
        <f t="shared" si="14"/>
        <v>44.63</v>
      </c>
      <c r="I132" s="3">
        <f t="shared" ref="I132:I158" si="17">J131+F132</f>
        <v>21</v>
      </c>
      <c r="J132">
        <f t="shared" ref="J132:J158" si="18">I132-G132</f>
        <v>18</v>
      </c>
      <c r="K132" t="str">
        <f t="shared" si="15"/>
        <v>25-09-2021</v>
      </c>
      <c r="L132">
        <f t="shared" ref="L132:L158" si="19">IF(D132&gt;B132,(1-C132)*60*24,(E132-C132)*60*24)+IF(D131&gt;B131,E131*24*60,0)</f>
        <v>44.633333333333489</v>
      </c>
      <c r="M132">
        <f t="shared" ref="M132:M158" si="20">M131+H132</f>
        <v>14060.390000000001</v>
      </c>
      <c r="N132">
        <f t="shared" si="16"/>
        <v>234.33983333333336</v>
      </c>
    </row>
    <row r="133" spans="1:14" x14ac:dyDescent="0.25">
      <c r="A133" s="1">
        <v>132</v>
      </c>
      <c r="B133" s="1" t="s">
        <v>242</v>
      </c>
      <c r="C133" s="2" t="s">
        <v>295</v>
      </c>
      <c r="D133" s="1" t="s">
        <v>242</v>
      </c>
      <c r="E133" s="2" t="s">
        <v>296</v>
      </c>
      <c r="F133" s="1">
        <v>5</v>
      </c>
      <c r="G133" s="1">
        <v>6</v>
      </c>
      <c r="H133" s="3">
        <f t="shared" si="14"/>
        <v>56</v>
      </c>
      <c r="I133" s="3">
        <f t="shared" si="17"/>
        <v>23</v>
      </c>
      <c r="J133">
        <f t="shared" si="18"/>
        <v>17</v>
      </c>
      <c r="K133" t="str">
        <f t="shared" si="15"/>
        <v>25-09-2021</v>
      </c>
      <c r="L133">
        <f t="shared" si="19"/>
        <v>56.000000000000121</v>
      </c>
      <c r="M133">
        <f t="shared" si="20"/>
        <v>14116.390000000001</v>
      </c>
      <c r="N133">
        <f t="shared" si="16"/>
        <v>235.2731666666667</v>
      </c>
    </row>
    <row r="134" spans="1:14" x14ac:dyDescent="0.25">
      <c r="A134" s="1">
        <v>133</v>
      </c>
      <c r="B134" s="1" t="s">
        <v>242</v>
      </c>
      <c r="C134" s="2" t="s">
        <v>297</v>
      </c>
      <c r="D134" s="1" t="s">
        <v>242</v>
      </c>
      <c r="E134" s="2" t="s">
        <v>298</v>
      </c>
      <c r="F134" s="1">
        <v>12</v>
      </c>
      <c r="G134" s="1">
        <v>6</v>
      </c>
      <c r="H134" s="3">
        <f t="shared" si="14"/>
        <v>64.63</v>
      </c>
      <c r="I134" s="3">
        <f t="shared" si="17"/>
        <v>29</v>
      </c>
      <c r="J134">
        <f t="shared" si="18"/>
        <v>23</v>
      </c>
      <c r="K134" t="str">
        <f t="shared" si="15"/>
        <v>25-09-2021</v>
      </c>
      <c r="L134">
        <f t="shared" si="19"/>
        <v>64.633333333333255</v>
      </c>
      <c r="M134">
        <f t="shared" si="20"/>
        <v>14181.02</v>
      </c>
      <c r="N134">
        <f t="shared" si="16"/>
        <v>236.35033333333334</v>
      </c>
    </row>
    <row r="135" spans="1:14" x14ac:dyDescent="0.25">
      <c r="A135" s="1">
        <v>134</v>
      </c>
      <c r="B135" s="1" t="s">
        <v>243</v>
      </c>
      <c r="C135" s="2" t="s">
        <v>299</v>
      </c>
      <c r="D135" s="1" t="s">
        <v>243</v>
      </c>
      <c r="E135" s="2" t="s">
        <v>300</v>
      </c>
      <c r="F135" s="1">
        <v>13</v>
      </c>
      <c r="G135" s="1">
        <v>24</v>
      </c>
      <c r="H135" s="3">
        <f t="shared" si="14"/>
        <v>89.18</v>
      </c>
      <c r="I135" s="3">
        <f t="shared" si="17"/>
        <v>36</v>
      </c>
      <c r="J135">
        <f t="shared" si="18"/>
        <v>12</v>
      </c>
      <c r="K135" t="str">
        <f t="shared" si="15"/>
        <v>26-09-2021</v>
      </c>
      <c r="L135">
        <f t="shared" si="19"/>
        <v>89.183333333333337</v>
      </c>
      <c r="M135">
        <f t="shared" si="20"/>
        <v>14270.2</v>
      </c>
      <c r="N135">
        <f t="shared" si="16"/>
        <v>237.83666666666667</v>
      </c>
    </row>
    <row r="136" spans="1:14" x14ac:dyDescent="0.25">
      <c r="A136" s="1">
        <v>135</v>
      </c>
      <c r="B136" s="1" t="s">
        <v>243</v>
      </c>
      <c r="C136" s="2" t="s">
        <v>301</v>
      </c>
      <c r="D136" s="1" t="s">
        <v>243</v>
      </c>
      <c r="E136" s="2" t="s">
        <v>302</v>
      </c>
      <c r="F136" s="1">
        <v>9</v>
      </c>
      <c r="G136" s="1">
        <v>2</v>
      </c>
      <c r="H136" s="3">
        <f t="shared" si="14"/>
        <v>58.27</v>
      </c>
      <c r="I136" s="3">
        <f t="shared" si="17"/>
        <v>21</v>
      </c>
      <c r="J136">
        <f t="shared" si="18"/>
        <v>19</v>
      </c>
      <c r="K136" t="str">
        <f t="shared" si="15"/>
        <v>26-09-2021</v>
      </c>
      <c r="L136">
        <f t="shared" si="19"/>
        <v>58.266666666666765</v>
      </c>
      <c r="M136">
        <f t="shared" si="20"/>
        <v>14328.470000000001</v>
      </c>
      <c r="N136">
        <f t="shared" si="16"/>
        <v>238.80783333333335</v>
      </c>
    </row>
    <row r="137" spans="1:14" x14ac:dyDescent="0.25">
      <c r="A137" s="1">
        <v>136</v>
      </c>
      <c r="B137" s="1" t="s">
        <v>243</v>
      </c>
      <c r="C137" s="2" t="s">
        <v>303</v>
      </c>
      <c r="D137" s="1" t="s">
        <v>243</v>
      </c>
      <c r="E137" s="2" t="s">
        <v>304</v>
      </c>
      <c r="F137" s="1">
        <v>11</v>
      </c>
      <c r="G137" s="1">
        <v>6</v>
      </c>
      <c r="H137" s="3">
        <f t="shared" si="14"/>
        <v>59.1</v>
      </c>
      <c r="I137" s="3">
        <f t="shared" si="17"/>
        <v>30</v>
      </c>
      <c r="J137">
        <f t="shared" si="18"/>
        <v>24</v>
      </c>
      <c r="K137" t="str">
        <f t="shared" si="15"/>
        <v>26-09-2021</v>
      </c>
      <c r="L137">
        <f t="shared" si="19"/>
        <v>59.100000000000122</v>
      </c>
      <c r="M137">
        <f t="shared" si="20"/>
        <v>14387.570000000002</v>
      </c>
      <c r="N137">
        <f t="shared" si="16"/>
        <v>239.79283333333336</v>
      </c>
    </row>
    <row r="138" spans="1:14" x14ac:dyDescent="0.25">
      <c r="A138" s="1">
        <v>137</v>
      </c>
      <c r="B138" s="1" t="s">
        <v>243</v>
      </c>
      <c r="C138" s="2" t="s">
        <v>305</v>
      </c>
      <c r="D138" s="1" t="s">
        <v>243</v>
      </c>
      <c r="E138" s="2" t="s">
        <v>306</v>
      </c>
      <c r="F138" s="1">
        <v>11</v>
      </c>
      <c r="G138" s="1">
        <v>9</v>
      </c>
      <c r="H138" s="3">
        <f t="shared" si="14"/>
        <v>61.93</v>
      </c>
      <c r="I138" s="3">
        <f t="shared" si="17"/>
        <v>35</v>
      </c>
      <c r="J138">
        <f t="shared" si="18"/>
        <v>26</v>
      </c>
      <c r="K138" t="str">
        <f t="shared" si="15"/>
        <v>26-09-2021</v>
      </c>
      <c r="L138">
        <f t="shared" si="19"/>
        <v>61.933333333333316</v>
      </c>
      <c r="M138">
        <f t="shared" si="20"/>
        <v>14449.500000000002</v>
      </c>
      <c r="N138">
        <f t="shared" si="16"/>
        <v>240.82500000000002</v>
      </c>
    </row>
    <row r="139" spans="1:14" x14ac:dyDescent="0.25">
      <c r="A139" s="1">
        <v>138</v>
      </c>
      <c r="B139" s="1" t="s">
        <v>243</v>
      </c>
      <c r="C139" s="2" t="s">
        <v>307</v>
      </c>
      <c r="D139" s="1" t="s">
        <v>243</v>
      </c>
      <c r="E139" s="2" t="s">
        <v>308</v>
      </c>
      <c r="F139" s="1">
        <v>13</v>
      </c>
      <c r="G139" s="1">
        <v>24</v>
      </c>
      <c r="H139" s="3">
        <f t="shared" si="14"/>
        <v>106.32</v>
      </c>
      <c r="I139" s="3">
        <f t="shared" si="17"/>
        <v>39</v>
      </c>
      <c r="J139">
        <f t="shared" si="18"/>
        <v>15</v>
      </c>
      <c r="K139" t="str">
        <f t="shared" si="15"/>
        <v>26-09-2021</v>
      </c>
      <c r="L139">
        <f t="shared" si="19"/>
        <v>106.31666666666692</v>
      </c>
      <c r="M139">
        <f t="shared" si="20"/>
        <v>14555.820000000002</v>
      </c>
      <c r="N139">
        <f t="shared" si="16"/>
        <v>242.59700000000004</v>
      </c>
    </row>
    <row r="140" spans="1:14" x14ac:dyDescent="0.25">
      <c r="A140" s="1">
        <v>139</v>
      </c>
      <c r="B140" s="1" t="s">
        <v>243</v>
      </c>
      <c r="C140" s="2" t="s">
        <v>309</v>
      </c>
      <c r="D140" s="1" t="s">
        <v>243</v>
      </c>
      <c r="E140" s="2" t="s">
        <v>310</v>
      </c>
      <c r="F140" s="1">
        <v>15</v>
      </c>
      <c r="G140" s="1">
        <v>6</v>
      </c>
      <c r="H140" s="3">
        <f t="shared" si="14"/>
        <v>86</v>
      </c>
      <c r="I140" s="3">
        <f t="shared" si="17"/>
        <v>30</v>
      </c>
      <c r="J140">
        <f t="shared" si="18"/>
        <v>24</v>
      </c>
      <c r="K140" t="str">
        <f t="shared" si="15"/>
        <v>26-09-2021</v>
      </c>
      <c r="L140">
        <f t="shared" si="19"/>
        <v>86.000000000000014</v>
      </c>
      <c r="M140">
        <f t="shared" si="20"/>
        <v>14641.820000000002</v>
      </c>
      <c r="N140">
        <f t="shared" si="16"/>
        <v>244.03033333333335</v>
      </c>
    </row>
    <row r="141" spans="1:14" x14ac:dyDescent="0.25">
      <c r="A141" s="1">
        <v>140</v>
      </c>
      <c r="B141" s="1" t="s">
        <v>244</v>
      </c>
      <c r="C141" s="2" t="s">
        <v>311</v>
      </c>
      <c r="D141" s="1" t="s">
        <v>244</v>
      </c>
      <c r="E141" s="2" t="s">
        <v>312</v>
      </c>
      <c r="F141" s="1">
        <v>15</v>
      </c>
      <c r="G141" s="1">
        <v>9</v>
      </c>
      <c r="H141" s="3">
        <f t="shared" si="14"/>
        <v>112.83</v>
      </c>
      <c r="I141" s="3">
        <f t="shared" si="17"/>
        <v>39</v>
      </c>
      <c r="J141">
        <f t="shared" si="18"/>
        <v>30</v>
      </c>
      <c r="K141" t="str">
        <f t="shared" si="15"/>
        <v>27-09-2021</v>
      </c>
      <c r="L141">
        <f t="shared" si="19"/>
        <v>112.83333333333337</v>
      </c>
      <c r="M141">
        <f t="shared" si="20"/>
        <v>14754.650000000001</v>
      </c>
      <c r="N141">
        <f t="shared" si="16"/>
        <v>245.91083333333336</v>
      </c>
    </row>
    <row r="142" spans="1:14" x14ac:dyDescent="0.25">
      <c r="A142" s="1">
        <v>141</v>
      </c>
      <c r="B142" s="1" t="s">
        <v>244</v>
      </c>
      <c r="C142" s="2" t="s">
        <v>313</v>
      </c>
      <c r="D142" s="1" t="s">
        <v>244</v>
      </c>
      <c r="E142" s="2" t="s">
        <v>314</v>
      </c>
      <c r="F142" s="1">
        <v>10</v>
      </c>
      <c r="G142" s="1">
        <v>19</v>
      </c>
      <c r="H142" s="3">
        <f t="shared" si="14"/>
        <v>61.12</v>
      </c>
      <c r="I142" s="3">
        <f t="shared" si="17"/>
        <v>40</v>
      </c>
      <c r="J142">
        <f t="shared" si="18"/>
        <v>21</v>
      </c>
      <c r="K142" t="str">
        <f t="shared" si="15"/>
        <v>27-09-2021</v>
      </c>
      <c r="L142">
        <f t="shared" si="19"/>
        <v>61.116666666666731</v>
      </c>
      <c r="M142">
        <f t="shared" si="20"/>
        <v>14815.770000000002</v>
      </c>
      <c r="N142">
        <f t="shared" si="16"/>
        <v>246.92950000000005</v>
      </c>
    </row>
    <row r="143" spans="1:14" x14ac:dyDescent="0.25">
      <c r="A143" s="1">
        <v>142</v>
      </c>
      <c r="B143" s="1" t="s">
        <v>244</v>
      </c>
      <c r="C143" s="2" t="s">
        <v>315</v>
      </c>
      <c r="D143" s="1" t="s">
        <v>244</v>
      </c>
      <c r="E143" s="2" t="s">
        <v>316</v>
      </c>
      <c r="F143" s="1">
        <v>1</v>
      </c>
      <c r="G143" s="1">
        <v>0</v>
      </c>
      <c r="H143" s="3">
        <f t="shared" si="14"/>
        <v>120</v>
      </c>
      <c r="I143" s="3">
        <f t="shared" si="17"/>
        <v>22</v>
      </c>
      <c r="J143">
        <f t="shared" si="18"/>
        <v>22</v>
      </c>
      <c r="K143" t="str">
        <f t="shared" si="15"/>
        <v>27-09-2021</v>
      </c>
      <c r="L143">
        <f t="shared" si="19"/>
        <v>119.99999999999989</v>
      </c>
      <c r="M143">
        <f t="shared" si="20"/>
        <v>14935.770000000002</v>
      </c>
      <c r="N143">
        <f t="shared" si="16"/>
        <v>248.92950000000005</v>
      </c>
    </row>
    <row r="144" spans="1:14" x14ac:dyDescent="0.25">
      <c r="A144" s="1">
        <v>143</v>
      </c>
      <c r="B144" s="1" t="s">
        <v>244</v>
      </c>
      <c r="C144" s="2" t="s">
        <v>317</v>
      </c>
      <c r="D144" s="1" t="s">
        <v>244</v>
      </c>
      <c r="E144" s="2" t="s">
        <v>318</v>
      </c>
      <c r="F144" s="1">
        <v>3</v>
      </c>
      <c r="G144" s="1">
        <v>0</v>
      </c>
      <c r="H144" s="3">
        <f t="shared" si="14"/>
        <v>117.97</v>
      </c>
      <c r="I144" s="3">
        <f t="shared" si="17"/>
        <v>25</v>
      </c>
      <c r="J144">
        <f t="shared" si="18"/>
        <v>25</v>
      </c>
      <c r="K144" t="str">
        <f t="shared" si="15"/>
        <v>27-09-2021</v>
      </c>
      <c r="L144">
        <f t="shared" si="19"/>
        <v>117.96666666666667</v>
      </c>
      <c r="M144">
        <f t="shared" si="20"/>
        <v>15053.740000000002</v>
      </c>
      <c r="N144">
        <f t="shared" si="16"/>
        <v>250.8956666666667</v>
      </c>
    </row>
    <row r="145" spans="1:14" x14ac:dyDescent="0.25">
      <c r="A145" s="1">
        <v>144</v>
      </c>
      <c r="B145" s="1" t="s">
        <v>245</v>
      </c>
      <c r="C145" s="2" t="s">
        <v>319</v>
      </c>
      <c r="D145" s="1" t="s">
        <v>245</v>
      </c>
      <c r="E145" s="2" t="s">
        <v>320</v>
      </c>
      <c r="F145" s="1">
        <v>9</v>
      </c>
      <c r="G145" s="1">
        <v>14</v>
      </c>
      <c r="H145" s="3">
        <f t="shared" si="14"/>
        <v>110</v>
      </c>
      <c r="I145" s="3">
        <f t="shared" si="17"/>
        <v>34</v>
      </c>
      <c r="J145">
        <f t="shared" si="18"/>
        <v>20</v>
      </c>
      <c r="K145" t="str">
        <f t="shared" si="15"/>
        <v>28-09-2021</v>
      </c>
      <c r="L145">
        <f t="shared" si="19"/>
        <v>110.00000000000001</v>
      </c>
      <c r="M145">
        <f t="shared" si="20"/>
        <v>15163.740000000002</v>
      </c>
      <c r="N145">
        <f t="shared" si="16"/>
        <v>252.72900000000001</v>
      </c>
    </row>
    <row r="146" spans="1:14" x14ac:dyDescent="0.25">
      <c r="A146" s="1">
        <v>145</v>
      </c>
      <c r="B146" s="1" t="s">
        <v>245</v>
      </c>
      <c r="C146" s="2" t="s">
        <v>321</v>
      </c>
      <c r="D146" s="1" t="s">
        <v>245</v>
      </c>
      <c r="E146" s="2" t="s">
        <v>322</v>
      </c>
      <c r="F146" s="1">
        <v>11</v>
      </c>
      <c r="G146" s="1">
        <v>13</v>
      </c>
      <c r="H146" s="3">
        <f t="shared" si="14"/>
        <v>125.87</v>
      </c>
      <c r="I146" s="3">
        <f t="shared" si="17"/>
        <v>31</v>
      </c>
      <c r="J146">
        <f t="shared" si="18"/>
        <v>18</v>
      </c>
      <c r="K146" t="str">
        <f t="shared" si="15"/>
        <v>28-09-2021</v>
      </c>
      <c r="L146">
        <f t="shared" si="19"/>
        <v>125.86666666666677</v>
      </c>
      <c r="M146">
        <f t="shared" si="20"/>
        <v>15289.610000000002</v>
      </c>
      <c r="N146">
        <f t="shared" si="16"/>
        <v>254.82683333333338</v>
      </c>
    </row>
    <row r="147" spans="1:14" x14ac:dyDescent="0.25">
      <c r="A147" s="1">
        <v>146</v>
      </c>
      <c r="B147" s="1" t="s">
        <v>245</v>
      </c>
      <c r="C147" s="2" t="s">
        <v>323</v>
      </c>
      <c r="D147" s="1" t="s">
        <v>245</v>
      </c>
      <c r="E147" s="2" t="s">
        <v>324</v>
      </c>
      <c r="F147" s="1">
        <v>12</v>
      </c>
      <c r="G147" s="1">
        <v>9</v>
      </c>
      <c r="H147" s="3">
        <f t="shared" si="14"/>
        <v>60.75</v>
      </c>
      <c r="I147" s="3">
        <f t="shared" si="17"/>
        <v>30</v>
      </c>
      <c r="J147">
        <f t="shared" si="18"/>
        <v>21</v>
      </c>
      <c r="K147" t="str">
        <f t="shared" si="15"/>
        <v>28-09-2021</v>
      </c>
      <c r="L147">
        <f t="shared" si="19"/>
        <v>60.749999999999901</v>
      </c>
      <c r="M147">
        <f t="shared" si="20"/>
        <v>15350.360000000002</v>
      </c>
      <c r="N147">
        <f t="shared" si="16"/>
        <v>255.83933333333337</v>
      </c>
    </row>
    <row r="148" spans="1:14" x14ac:dyDescent="0.25">
      <c r="A148" s="1">
        <v>147</v>
      </c>
      <c r="B148" s="1" t="s">
        <v>245</v>
      </c>
      <c r="C148" s="2" t="s">
        <v>325</v>
      </c>
      <c r="D148" s="1" t="s">
        <v>245</v>
      </c>
      <c r="E148" s="2" t="s">
        <v>326</v>
      </c>
      <c r="F148" s="1">
        <v>14</v>
      </c>
      <c r="G148" s="1">
        <v>9</v>
      </c>
      <c r="H148" s="3">
        <f t="shared" si="14"/>
        <v>121.02</v>
      </c>
      <c r="I148" s="3">
        <f t="shared" si="17"/>
        <v>35</v>
      </c>
      <c r="J148">
        <f t="shared" si="18"/>
        <v>26</v>
      </c>
      <c r="K148" t="str">
        <f t="shared" si="15"/>
        <v>28-09-2021</v>
      </c>
      <c r="L148">
        <f t="shared" si="19"/>
        <v>121.01666666666667</v>
      </c>
      <c r="M148">
        <f t="shared" si="20"/>
        <v>15471.380000000003</v>
      </c>
      <c r="N148">
        <f t="shared" si="16"/>
        <v>257.8563333333334</v>
      </c>
    </row>
    <row r="149" spans="1:14" x14ac:dyDescent="0.25">
      <c r="A149" s="1">
        <v>148</v>
      </c>
      <c r="B149" s="1" t="s">
        <v>246</v>
      </c>
      <c r="C149" s="2" t="s">
        <v>327</v>
      </c>
      <c r="D149" s="1" t="s">
        <v>246</v>
      </c>
      <c r="E149" s="2" t="s">
        <v>328</v>
      </c>
      <c r="F149" s="1">
        <v>12</v>
      </c>
      <c r="G149" s="1">
        <v>16</v>
      </c>
      <c r="H149" s="3">
        <f t="shared" si="14"/>
        <v>107.48</v>
      </c>
      <c r="I149" s="3">
        <f t="shared" si="17"/>
        <v>38</v>
      </c>
      <c r="J149">
        <f t="shared" si="18"/>
        <v>22</v>
      </c>
      <c r="K149" t="str">
        <f t="shared" si="15"/>
        <v>29-09-2021</v>
      </c>
      <c r="L149">
        <f t="shared" si="19"/>
        <v>107.48333333333332</v>
      </c>
      <c r="M149">
        <f t="shared" si="20"/>
        <v>15578.860000000002</v>
      </c>
      <c r="N149">
        <f t="shared" si="16"/>
        <v>259.64766666666668</v>
      </c>
    </row>
    <row r="150" spans="1:14" x14ac:dyDescent="0.25">
      <c r="A150" s="1">
        <v>149</v>
      </c>
      <c r="B150" s="1" t="s">
        <v>246</v>
      </c>
      <c r="C150" s="2" t="s">
        <v>329</v>
      </c>
      <c r="D150" s="1" t="s">
        <v>246</v>
      </c>
      <c r="E150" s="2" t="s">
        <v>330</v>
      </c>
      <c r="F150" s="1">
        <v>9</v>
      </c>
      <c r="G150" s="1">
        <v>21</v>
      </c>
      <c r="H150" s="3">
        <f t="shared" si="14"/>
        <v>119.97</v>
      </c>
      <c r="I150" s="3">
        <f t="shared" si="17"/>
        <v>31</v>
      </c>
      <c r="J150">
        <f t="shared" si="18"/>
        <v>10</v>
      </c>
      <c r="K150" t="str">
        <f t="shared" si="15"/>
        <v>29-09-2021</v>
      </c>
      <c r="L150">
        <f t="shared" si="19"/>
        <v>119.96666666666658</v>
      </c>
      <c r="M150">
        <f t="shared" si="20"/>
        <v>15698.830000000002</v>
      </c>
      <c r="N150">
        <f t="shared" si="16"/>
        <v>261.64716666666669</v>
      </c>
    </row>
    <row r="151" spans="1:14" x14ac:dyDescent="0.25">
      <c r="A151" s="1">
        <v>150</v>
      </c>
      <c r="B151" s="1" t="s">
        <v>246</v>
      </c>
      <c r="C151" s="2" t="s">
        <v>331</v>
      </c>
      <c r="D151" s="1" t="s">
        <v>246</v>
      </c>
      <c r="E151" s="2" t="s">
        <v>332</v>
      </c>
      <c r="F151" s="1">
        <v>15</v>
      </c>
      <c r="G151" s="1">
        <v>9</v>
      </c>
      <c r="H151" s="3">
        <f t="shared" si="14"/>
        <v>82.02</v>
      </c>
      <c r="I151" s="3">
        <f t="shared" si="17"/>
        <v>25</v>
      </c>
      <c r="J151">
        <f t="shared" si="18"/>
        <v>16</v>
      </c>
      <c r="K151" t="str">
        <f t="shared" si="15"/>
        <v>29-09-2021</v>
      </c>
      <c r="L151">
        <f t="shared" si="19"/>
        <v>82.016666666666652</v>
      </c>
      <c r="M151">
        <f t="shared" si="20"/>
        <v>15780.850000000002</v>
      </c>
      <c r="N151">
        <f t="shared" si="16"/>
        <v>263.01416666666671</v>
      </c>
    </row>
    <row r="152" spans="1:14" x14ac:dyDescent="0.25">
      <c r="A152" s="1">
        <v>151</v>
      </c>
      <c r="B152" s="1" t="s">
        <v>246</v>
      </c>
      <c r="C152" s="2" t="s">
        <v>333</v>
      </c>
      <c r="D152" s="1" t="s">
        <v>246</v>
      </c>
      <c r="E152" s="2" t="s">
        <v>334</v>
      </c>
      <c r="F152" s="1">
        <v>14</v>
      </c>
      <c r="G152" s="1">
        <v>8</v>
      </c>
      <c r="H152" s="3">
        <f t="shared" si="14"/>
        <v>85</v>
      </c>
      <c r="I152" s="3">
        <f t="shared" si="17"/>
        <v>30</v>
      </c>
      <c r="J152">
        <f t="shared" si="18"/>
        <v>22</v>
      </c>
      <c r="K152" t="str">
        <f t="shared" si="15"/>
        <v>29-09-2021</v>
      </c>
      <c r="L152">
        <f t="shared" si="19"/>
        <v>85.000000000000014</v>
      </c>
      <c r="M152">
        <f t="shared" si="20"/>
        <v>15865.850000000002</v>
      </c>
      <c r="N152">
        <f t="shared" si="16"/>
        <v>264.4308333333334</v>
      </c>
    </row>
    <row r="153" spans="1:14" x14ac:dyDescent="0.25">
      <c r="A153" s="1">
        <v>152</v>
      </c>
      <c r="B153" s="1" t="s">
        <v>246</v>
      </c>
      <c r="C153" s="2" t="s">
        <v>335</v>
      </c>
      <c r="D153" s="1" t="s">
        <v>246</v>
      </c>
      <c r="E153" s="2" t="s">
        <v>336</v>
      </c>
      <c r="F153" s="1">
        <v>16</v>
      </c>
      <c r="G153" s="1">
        <v>21</v>
      </c>
      <c r="H153" s="3">
        <f t="shared" si="14"/>
        <v>70.349999999999994</v>
      </c>
      <c r="I153" s="3">
        <f t="shared" si="17"/>
        <v>38</v>
      </c>
      <c r="J153">
        <f t="shared" si="18"/>
        <v>17</v>
      </c>
      <c r="K153" t="str">
        <f t="shared" si="15"/>
        <v>29-09-2021</v>
      </c>
      <c r="L153">
        <f t="shared" si="19"/>
        <v>70.349999999999966</v>
      </c>
      <c r="M153">
        <f t="shared" si="20"/>
        <v>15936.200000000003</v>
      </c>
      <c r="N153">
        <f t="shared" si="16"/>
        <v>265.60333333333335</v>
      </c>
    </row>
    <row r="154" spans="1:14" x14ac:dyDescent="0.25">
      <c r="A154" s="1">
        <v>153</v>
      </c>
      <c r="B154" s="1" t="s">
        <v>246</v>
      </c>
      <c r="C154" s="2" t="s">
        <v>337</v>
      </c>
      <c r="D154" s="1" t="s">
        <v>27</v>
      </c>
      <c r="E154" s="2" t="s">
        <v>338</v>
      </c>
      <c r="F154" s="1">
        <v>14</v>
      </c>
      <c r="G154" s="1">
        <v>9</v>
      </c>
      <c r="H154" s="3">
        <f t="shared" si="14"/>
        <v>113</v>
      </c>
      <c r="I154" s="3">
        <f t="shared" si="17"/>
        <v>31</v>
      </c>
      <c r="J154">
        <f t="shared" si="18"/>
        <v>22</v>
      </c>
      <c r="K154" t="str">
        <f t="shared" si="15"/>
        <v>29-09-2021</v>
      </c>
      <c r="L154">
        <f t="shared" si="19"/>
        <v>55.933333333333337</v>
      </c>
      <c r="M154">
        <f t="shared" si="20"/>
        <v>16049.200000000003</v>
      </c>
      <c r="N154">
        <f t="shared" si="16"/>
        <v>267.48666666666674</v>
      </c>
    </row>
    <row r="155" spans="1:14" x14ac:dyDescent="0.25">
      <c r="A155" s="1">
        <v>154</v>
      </c>
      <c r="B155" s="1" t="s">
        <v>27</v>
      </c>
      <c r="C155" s="2" t="s">
        <v>339</v>
      </c>
      <c r="D155" s="1" t="s">
        <v>27</v>
      </c>
      <c r="E155" s="2" t="s">
        <v>340</v>
      </c>
      <c r="F155" s="1">
        <v>17</v>
      </c>
      <c r="G155" s="1">
        <v>3</v>
      </c>
      <c r="H155" s="3">
        <f t="shared" si="14"/>
        <v>30.75</v>
      </c>
      <c r="I155" s="3">
        <f t="shared" si="17"/>
        <v>39</v>
      </c>
      <c r="J155">
        <f t="shared" si="18"/>
        <v>36</v>
      </c>
      <c r="K155" t="str">
        <f t="shared" si="15"/>
        <v>30-09-2021</v>
      </c>
      <c r="L155">
        <f t="shared" si="19"/>
        <v>87.816666666666606</v>
      </c>
      <c r="M155">
        <f t="shared" si="20"/>
        <v>16079.950000000003</v>
      </c>
      <c r="N155">
        <f t="shared" si="16"/>
        <v>267.99916666666672</v>
      </c>
    </row>
    <row r="156" spans="1:14" x14ac:dyDescent="0.25">
      <c r="A156" s="1">
        <v>155</v>
      </c>
      <c r="B156" s="1" t="s">
        <v>27</v>
      </c>
      <c r="C156" s="2" t="s">
        <v>341</v>
      </c>
      <c r="D156" s="1" t="s">
        <v>27</v>
      </c>
      <c r="E156" s="2" t="s">
        <v>292</v>
      </c>
      <c r="F156" s="1">
        <v>0</v>
      </c>
      <c r="G156" s="1">
        <v>9</v>
      </c>
      <c r="H156" s="3">
        <f t="shared" si="14"/>
        <v>84.17</v>
      </c>
      <c r="I156" s="3">
        <f t="shared" si="17"/>
        <v>36</v>
      </c>
      <c r="J156">
        <f t="shared" si="18"/>
        <v>27</v>
      </c>
      <c r="K156" t="str">
        <f t="shared" si="15"/>
        <v>30-09-2021</v>
      </c>
      <c r="L156">
        <f t="shared" si="19"/>
        <v>84.166666666666586</v>
      </c>
      <c r="M156">
        <f t="shared" si="20"/>
        <v>16164.120000000003</v>
      </c>
      <c r="N156">
        <f t="shared" si="16"/>
        <v>269.40200000000004</v>
      </c>
    </row>
    <row r="157" spans="1:14" x14ac:dyDescent="0.25">
      <c r="A157" s="1">
        <v>156</v>
      </c>
      <c r="B157" s="1" t="s">
        <v>27</v>
      </c>
      <c r="C157" s="2" t="s">
        <v>342</v>
      </c>
      <c r="D157" s="1" t="s">
        <v>27</v>
      </c>
      <c r="E157" s="2" t="s">
        <v>295</v>
      </c>
      <c r="F157" s="1">
        <v>14</v>
      </c>
      <c r="G157" s="1">
        <v>8</v>
      </c>
      <c r="H157" s="3">
        <f t="shared" si="14"/>
        <v>57.9</v>
      </c>
      <c r="I157" s="3">
        <f t="shared" si="17"/>
        <v>41</v>
      </c>
      <c r="J157">
        <f t="shared" si="18"/>
        <v>33</v>
      </c>
      <c r="K157" t="str">
        <f t="shared" si="15"/>
        <v>30-09-2021</v>
      </c>
      <c r="L157">
        <f t="shared" si="19"/>
        <v>57.900000000000098</v>
      </c>
      <c r="M157">
        <f t="shared" si="20"/>
        <v>16222.020000000002</v>
      </c>
      <c r="N157">
        <f t="shared" si="16"/>
        <v>270.36700000000002</v>
      </c>
    </row>
    <row r="158" spans="1:14" x14ac:dyDescent="0.25">
      <c r="A158" s="1">
        <v>157</v>
      </c>
      <c r="B158" s="1" t="s">
        <v>27</v>
      </c>
      <c r="C158" s="2" t="s">
        <v>343</v>
      </c>
      <c r="D158" s="1" t="s">
        <v>27</v>
      </c>
      <c r="E158" s="2" t="s">
        <v>344</v>
      </c>
      <c r="F158" s="1">
        <v>6</v>
      </c>
      <c r="G158" s="1">
        <v>39</v>
      </c>
      <c r="H158" s="3">
        <f t="shared" si="14"/>
        <v>108.37</v>
      </c>
      <c r="I158" s="3">
        <f t="shared" si="17"/>
        <v>39</v>
      </c>
      <c r="J158">
        <f t="shared" si="18"/>
        <v>0</v>
      </c>
      <c r="K158" t="str">
        <f t="shared" si="15"/>
        <v>30-09-2021</v>
      </c>
      <c r="L158">
        <f t="shared" si="19"/>
        <v>108.36666666666676</v>
      </c>
      <c r="M158">
        <f t="shared" si="20"/>
        <v>16330.390000000003</v>
      </c>
      <c r="N158">
        <f t="shared" si="16"/>
        <v>272.1731666666667</v>
      </c>
    </row>
    <row r="159" spans="1:14" x14ac:dyDescent="0.25">
      <c r="H159" s="5">
        <f>MAX(H2:H158)</f>
        <v>259.64999999999998</v>
      </c>
      <c r="I159" s="5">
        <f>COUNTIF(I2:I158,"&gt;40")</f>
        <v>3</v>
      </c>
    </row>
    <row r="160" spans="1:14" x14ac:dyDescent="0.25">
      <c r="H160" s="6" t="s">
        <v>360</v>
      </c>
      <c r="I160" s="5" t="s">
        <v>361</v>
      </c>
    </row>
  </sheetData>
  <autoFilter ref="A1:H15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B8" sqref="B8"/>
    </sheetView>
  </sheetViews>
  <sheetFormatPr defaultRowHeight="15" x14ac:dyDescent="0.25"/>
  <cols>
    <col min="1" max="1" width="17.7109375" bestFit="1" customWidth="1"/>
    <col min="2" max="2" width="11.28515625" bestFit="1" customWidth="1"/>
  </cols>
  <sheetData>
    <row r="3" spans="1:2" x14ac:dyDescent="0.25">
      <c r="A3" s="7" t="s">
        <v>351</v>
      </c>
      <c r="B3" t="s">
        <v>365</v>
      </c>
    </row>
    <row r="4" spans="1:2" x14ac:dyDescent="0.25">
      <c r="A4" s="8" t="s">
        <v>0</v>
      </c>
      <c r="B4" s="3">
        <v>148000</v>
      </c>
    </row>
    <row r="5" spans="1:2" x14ac:dyDescent="0.25">
      <c r="A5" s="8" t="s">
        <v>6</v>
      </c>
      <c r="B5" s="3">
        <v>169500</v>
      </c>
    </row>
    <row r="6" spans="1:2" x14ac:dyDescent="0.25">
      <c r="A6" s="8" t="s">
        <v>7</v>
      </c>
      <c r="B6" s="3">
        <v>225500</v>
      </c>
    </row>
    <row r="7" spans="1:2" x14ac:dyDescent="0.25">
      <c r="A7" s="8" t="s">
        <v>39</v>
      </c>
      <c r="B7" s="3">
        <v>150500</v>
      </c>
    </row>
    <row r="8" spans="1:2" x14ac:dyDescent="0.25">
      <c r="A8" s="8" t="s">
        <v>52</v>
      </c>
      <c r="B8" s="3">
        <v>255500</v>
      </c>
    </row>
    <row r="9" spans="1:2" x14ac:dyDescent="0.25">
      <c r="A9" s="8" t="s">
        <v>64</v>
      </c>
      <c r="B9" s="3">
        <v>164000</v>
      </c>
    </row>
    <row r="10" spans="1:2" x14ac:dyDescent="0.25">
      <c r="A10" s="8" t="s">
        <v>75</v>
      </c>
      <c r="B10" s="3">
        <v>186500</v>
      </c>
    </row>
    <row r="11" spans="1:2" x14ac:dyDescent="0.25">
      <c r="A11" s="8" t="s">
        <v>86</v>
      </c>
      <c r="B11" s="3">
        <v>181500</v>
      </c>
    </row>
    <row r="12" spans="1:2" x14ac:dyDescent="0.25">
      <c r="A12" s="8" t="s">
        <v>99</v>
      </c>
      <c r="B12" s="3">
        <v>155000</v>
      </c>
    </row>
    <row r="13" spans="1:2" x14ac:dyDescent="0.25">
      <c r="A13" s="8" t="s">
        <v>110</v>
      </c>
      <c r="B13" s="3">
        <v>178500</v>
      </c>
    </row>
    <row r="14" spans="1:2" x14ac:dyDescent="0.25">
      <c r="A14" s="8" t="s">
        <v>122</v>
      </c>
      <c r="B14" s="3">
        <v>150000</v>
      </c>
    </row>
    <row r="15" spans="1:2" x14ac:dyDescent="0.25">
      <c r="A15" s="8" t="s">
        <v>134</v>
      </c>
      <c r="B15" s="3">
        <v>36000</v>
      </c>
    </row>
    <row r="16" spans="1:2" x14ac:dyDescent="0.25">
      <c r="A16" s="8" t="s">
        <v>143</v>
      </c>
      <c r="B16" s="3">
        <v>169000</v>
      </c>
    </row>
    <row r="17" spans="1:2" x14ac:dyDescent="0.25">
      <c r="A17" s="8" t="s">
        <v>154</v>
      </c>
      <c r="B17" s="3">
        <v>145000</v>
      </c>
    </row>
    <row r="18" spans="1:2" x14ac:dyDescent="0.25">
      <c r="A18" s="8" t="s">
        <v>167</v>
      </c>
      <c r="B18" s="3">
        <v>91500</v>
      </c>
    </row>
    <row r="19" spans="1:2" x14ac:dyDescent="0.25">
      <c r="A19" s="8" t="s">
        <v>168</v>
      </c>
      <c r="B19" s="3">
        <v>183000</v>
      </c>
    </row>
    <row r="20" spans="1:2" x14ac:dyDescent="0.25">
      <c r="A20" s="8" t="s">
        <v>191</v>
      </c>
      <c r="B20" s="3">
        <v>128000</v>
      </c>
    </row>
    <row r="21" spans="1:2" x14ac:dyDescent="0.25">
      <c r="A21" s="8" t="s">
        <v>201</v>
      </c>
      <c r="B21" s="3">
        <v>124500</v>
      </c>
    </row>
    <row r="22" spans="1:2" x14ac:dyDescent="0.25">
      <c r="A22" s="8" t="s">
        <v>212</v>
      </c>
      <c r="B22" s="3">
        <v>175500</v>
      </c>
    </row>
    <row r="23" spans="1:2" x14ac:dyDescent="0.25">
      <c r="A23" s="8" t="s">
        <v>223</v>
      </c>
      <c r="B23" s="3">
        <v>203000</v>
      </c>
    </row>
    <row r="24" spans="1:2" x14ac:dyDescent="0.25">
      <c r="A24" s="8" t="s">
        <v>238</v>
      </c>
      <c r="B24" s="3">
        <v>78500</v>
      </c>
    </row>
    <row r="25" spans="1:2" x14ac:dyDescent="0.25">
      <c r="A25" s="8" t="s">
        <v>239</v>
      </c>
      <c r="B25" s="3">
        <v>168500</v>
      </c>
    </row>
    <row r="26" spans="1:2" x14ac:dyDescent="0.25">
      <c r="A26" s="8" t="s">
        <v>240</v>
      </c>
      <c r="B26" s="3">
        <v>149500</v>
      </c>
    </row>
    <row r="27" spans="1:2" x14ac:dyDescent="0.25">
      <c r="A27" s="8" t="s">
        <v>241</v>
      </c>
      <c r="B27" s="3">
        <v>166000</v>
      </c>
    </row>
    <row r="28" spans="1:2" x14ac:dyDescent="0.25">
      <c r="A28" s="8" t="s">
        <v>242</v>
      </c>
      <c r="B28" s="3">
        <v>102500</v>
      </c>
    </row>
    <row r="29" spans="1:2" x14ac:dyDescent="0.25">
      <c r="A29" s="8" t="s">
        <v>243</v>
      </c>
      <c r="B29" s="3">
        <v>186000</v>
      </c>
    </row>
    <row r="30" spans="1:2" x14ac:dyDescent="0.25">
      <c r="A30" s="8" t="s">
        <v>244</v>
      </c>
      <c r="B30" s="3">
        <v>76000</v>
      </c>
    </row>
    <row r="31" spans="1:2" x14ac:dyDescent="0.25">
      <c r="A31" s="8" t="s">
        <v>245</v>
      </c>
      <c r="B31" s="3">
        <v>121000</v>
      </c>
    </row>
    <row r="32" spans="1:2" x14ac:dyDescent="0.25">
      <c r="A32" s="8" t="s">
        <v>246</v>
      </c>
      <c r="B32" s="3">
        <v>212000</v>
      </c>
    </row>
    <row r="33" spans="1:2" x14ac:dyDescent="0.25">
      <c r="A33" s="8" t="s">
        <v>27</v>
      </c>
      <c r="B33" s="3">
        <v>49000</v>
      </c>
    </row>
    <row r="34" spans="1:2" x14ac:dyDescent="0.25">
      <c r="A34" s="8" t="s">
        <v>353</v>
      </c>
      <c r="B34" s="3">
        <v>4529000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2"/>
  <sheetViews>
    <sheetView tabSelected="1" topLeftCell="A144" workbookViewId="0">
      <selection activeCell="N159" sqref="N159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4.5703125" style="2" bestFit="1" customWidth="1"/>
    <col min="4" max="4" width="12.5703125" style="1" bestFit="1" customWidth="1"/>
    <col min="5" max="5" width="15.7109375" style="2" bestFit="1" customWidth="1"/>
    <col min="6" max="6" width="15.5703125" style="1" bestFit="1" customWidth="1"/>
    <col min="7" max="7" width="16.28515625" style="1" bestFit="1" customWidth="1"/>
    <col min="10" max="10" width="10.42578125" bestFit="1" customWidth="1"/>
  </cols>
  <sheetData>
    <row r="1" spans="1:13" x14ac:dyDescent="0.25">
      <c r="A1" s="1" t="s">
        <v>1</v>
      </c>
      <c r="B1" s="1" t="s">
        <v>2</v>
      </c>
      <c r="C1" s="2" t="s">
        <v>3</v>
      </c>
      <c r="D1" s="1" t="s">
        <v>4</v>
      </c>
      <c r="E1" s="2" t="s">
        <v>5</v>
      </c>
      <c r="F1" s="1" t="s">
        <v>8</v>
      </c>
      <c r="G1" s="1" t="s">
        <v>9</v>
      </c>
      <c r="H1" t="b">
        <v>1</v>
      </c>
      <c r="J1" t="s">
        <v>357</v>
      </c>
      <c r="K1" t="s">
        <v>364</v>
      </c>
      <c r="L1" t="s">
        <v>363</v>
      </c>
      <c r="M1" t="s">
        <v>362</v>
      </c>
    </row>
    <row r="2" spans="1:13" x14ac:dyDescent="0.25">
      <c r="A2" s="1">
        <v>1</v>
      </c>
      <c r="B2" s="1" t="s">
        <v>0</v>
      </c>
      <c r="C2" s="2" t="s">
        <v>10</v>
      </c>
      <c r="D2" s="1" t="s">
        <v>0</v>
      </c>
      <c r="E2" s="2" t="s">
        <v>11</v>
      </c>
      <c r="F2" s="1">
        <v>12</v>
      </c>
      <c r="G2" s="1">
        <v>0</v>
      </c>
      <c r="H2" t="b">
        <f>B2=D2</f>
        <v>1</v>
      </c>
      <c r="J2" t="str">
        <f>B2</f>
        <v>01-09-2021</v>
      </c>
      <c r="K2">
        <f>IF(F2&gt;=30,F2*4000,IF(AND(F2&gt;=20,F2&lt;30),F2*5000,IF(AND(F2&gt;=10,F2&lt;20),F2*5500,F2*6000)))</f>
        <v>66000</v>
      </c>
      <c r="L2">
        <f>IF(H1=FALSE,IF(H2,(F2+G2+G1)*1500,(F2+G1)*1500),IF(H2,(F2+G2)*1500,(F2)*1500))</f>
        <v>18000</v>
      </c>
      <c r="M2">
        <f>K2-L2</f>
        <v>48000</v>
      </c>
    </row>
    <row r="3" spans="1:13" x14ac:dyDescent="0.25">
      <c r="A3" s="1">
        <v>2</v>
      </c>
      <c r="B3" s="1" t="s">
        <v>0</v>
      </c>
      <c r="C3" s="2" t="s">
        <v>12</v>
      </c>
      <c r="D3" s="1" t="s">
        <v>0</v>
      </c>
      <c r="E3" s="2" t="s">
        <v>13</v>
      </c>
      <c r="F3" s="1">
        <v>11</v>
      </c>
      <c r="G3" s="1">
        <v>16</v>
      </c>
      <c r="H3" t="b">
        <f t="shared" ref="H3:H66" si="0">B3=D3</f>
        <v>1</v>
      </c>
      <c r="J3" t="str">
        <f t="shared" ref="J3:J66" si="1">B3</f>
        <v>01-09-2021</v>
      </c>
      <c r="K3">
        <f t="shared" ref="K3:K66" si="2">IF(F3&gt;=30,F3*4000,IF(AND(F3&gt;=20,F3&lt;30),F3*5000,IF(AND(F3&gt;=10,F3&lt;20),F3*5500,F3*6000)))</f>
        <v>60500</v>
      </c>
      <c r="L3">
        <f>IF(H2=FALSE,IF(H3,(F3+G3+G2)*1500,(F3+G2)*1500),IF(H3,(F3+G3)*1500,(F3)*1500))</f>
        <v>40500</v>
      </c>
      <c r="M3">
        <f t="shared" ref="M3:M66" si="3">K3-L3</f>
        <v>20000</v>
      </c>
    </row>
    <row r="4" spans="1:13" x14ac:dyDescent="0.25">
      <c r="A4" s="1">
        <v>3</v>
      </c>
      <c r="B4" s="1" t="s">
        <v>0</v>
      </c>
      <c r="C4" s="2" t="s">
        <v>15</v>
      </c>
      <c r="D4" s="1" t="s">
        <v>0</v>
      </c>
      <c r="E4" s="2" t="s">
        <v>14</v>
      </c>
      <c r="F4" s="1">
        <v>9</v>
      </c>
      <c r="G4" s="1">
        <v>0</v>
      </c>
      <c r="H4" t="b">
        <f t="shared" si="0"/>
        <v>1</v>
      </c>
      <c r="J4" t="str">
        <f t="shared" si="1"/>
        <v>01-09-2021</v>
      </c>
      <c r="K4">
        <f t="shared" si="2"/>
        <v>54000</v>
      </c>
      <c r="L4">
        <f>IF(H3=FALSE,IF(H4,(F4+G4+G3)*1500,(F4+G3)*1500),IF(H4,(F4+G4)*1500,(F4)*1500))</f>
        <v>13500</v>
      </c>
      <c r="M4">
        <f t="shared" si="3"/>
        <v>40500</v>
      </c>
    </row>
    <row r="5" spans="1:13" x14ac:dyDescent="0.25">
      <c r="A5" s="1">
        <v>4</v>
      </c>
      <c r="B5" s="1" t="s">
        <v>0</v>
      </c>
      <c r="C5" s="2" t="s">
        <v>16</v>
      </c>
      <c r="D5" s="1" t="s">
        <v>0</v>
      </c>
      <c r="E5" s="2" t="s">
        <v>17</v>
      </c>
      <c r="F5" s="1">
        <v>14</v>
      </c>
      <c r="G5" s="1">
        <v>11</v>
      </c>
      <c r="H5" t="b">
        <f t="shared" si="0"/>
        <v>1</v>
      </c>
      <c r="J5" t="str">
        <f t="shared" si="1"/>
        <v>01-09-2021</v>
      </c>
      <c r="K5">
        <f t="shared" si="2"/>
        <v>77000</v>
      </c>
      <c r="L5">
        <f>IF(H4=FALSE,IF(H5,(F5+G5+G4)*1500,(F5+G4)*1500),IF(H5,(F5+G5)*1500,(F5)*1500))</f>
        <v>37500</v>
      </c>
      <c r="M5">
        <f>K5-L5</f>
        <v>39500</v>
      </c>
    </row>
    <row r="6" spans="1:13" x14ac:dyDescent="0.25">
      <c r="A6" s="1">
        <v>5</v>
      </c>
      <c r="B6" s="1" t="s">
        <v>6</v>
      </c>
      <c r="C6" s="2" t="s">
        <v>18</v>
      </c>
      <c r="D6" s="1" t="s">
        <v>6</v>
      </c>
      <c r="E6" s="2" t="s">
        <v>345</v>
      </c>
      <c r="F6" s="1">
        <v>21</v>
      </c>
      <c r="G6" s="1">
        <v>15</v>
      </c>
      <c r="H6" t="b">
        <f t="shared" si="0"/>
        <v>1</v>
      </c>
      <c r="J6" t="str">
        <f t="shared" si="1"/>
        <v>02-09-2021</v>
      </c>
      <c r="K6">
        <f t="shared" si="2"/>
        <v>105000</v>
      </c>
      <c r="L6">
        <f t="shared" ref="L6:L22" si="4">IF(H5=FALSE,IF(H6,(F6+G6+G5)*1500,(F6+G5)*1500),IF(H6,(F6+G6)*1500,(F6)*1500))</f>
        <v>54000</v>
      </c>
      <c r="M6">
        <f t="shared" si="3"/>
        <v>51000</v>
      </c>
    </row>
    <row r="7" spans="1:13" x14ac:dyDescent="0.25">
      <c r="A7" s="1">
        <v>6</v>
      </c>
      <c r="B7" s="1" t="s">
        <v>6</v>
      </c>
      <c r="C7" s="2" t="s">
        <v>19</v>
      </c>
      <c r="D7" s="1" t="s">
        <v>6</v>
      </c>
      <c r="E7" s="2" t="s">
        <v>20</v>
      </c>
      <c r="F7" s="1">
        <v>11</v>
      </c>
      <c r="G7" s="1">
        <v>24</v>
      </c>
      <c r="H7" t="b">
        <f t="shared" si="0"/>
        <v>1</v>
      </c>
      <c r="J7" t="str">
        <f t="shared" si="1"/>
        <v>02-09-2021</v>
      </c>
      <c r="K7">
        <f t="shared" si="2"/>
        <v>60500</v>
      </c>
      <c r="L7">
        <f t="shared" si="4"/>
        <v>52500</v>
      </c>
      <c r="M7">
        <f t="shared" si="3"/>
        <v>8000</v>
      </c>
    </row>
    <row r="8" spans="1:13" x14ac:dyDescent="0.25">
      <c r="A8" s="1">
        <v>7</v>
      </c>
      <c r="B8" s="1" t="s">
        <v>6</v>
      </c>
      <c r="C8" s="2" t="s">
        <v>21</v>
      </c>
      <c r="D8" s="1" t="s">
        <v>6</v>
      </c>
      <c r="E8" s="2" t="s">
        <v>22</v>
      </c>
      <c r="F8" s="1">
        <v>19</v>
      </c>
      <c r="G8" s="1">
        <v>10</v>
      </c>
      <c r="H8" t="b">
        <f t="shared" si="0"/>
        <v>1</v>
      </c>
      <c r="J8" t="str">
        <f t="shared" si="1"/>
        <v>02-09-2021</v>
      </c>
      <c r="K8">
        <f t="shared" si="2"/>
        <v>104500</v>
      </c>
      <c r="L8">
        <f t="shared" si="4"/>
        <v>43500</v>
      </c>
      <c r="M8">
        <f t="shared" si="3"/>
        <v>61000</v>
      </c>
    </row>
    <row r="9" spans="1:13" x14ac:dyDescent="0.25">
      <c r="A9" s="1">
        <v>8</v>
      </c>
      <c r="B9" s="1" t="s">
        <v>6</v>
      </c>
      <c r="C9" s="2" t="s">
        <v>23</v>
      </c>
      <c r="D9" s="1" t="s">
        <v>6</v>
      </c>
      <c r="E9" s="2" t="s">
        <v>24</v>
      </c>
      <c r="F9" s="1">
        <v>9</v>
      </c>
      <c r="G9" s="1">
        <v>11</v>
      </c>
      <c r="H9" t="b">
        <f t="shared" si="0"/>
        <v>1</v>
      </c>
      <c r="J9" t="str">
        <f t="shared" si="1"/>
        <v>02-09-2021</v>
      </c>
      <c r="K9">
        <f t="shared" si="2"/>
        <v>54000</v>
      </c>
      <c r="L9">
        <f t="shared" si="4"/>
        <v>30000</v>
      </c>
      <c r="M9">
        <f t="shared" si="3"/>
        <v>24000</v>
      </c>
    </row>
    <row r="10" spans="1:13" x14ac:dyDescent="0.25">
      <c r="A10" s="1">
        <v>9</v>
      </c>
      <c r="B10" s="1" t="s">
        <v>6</v>
      </c>
      <c r="C10" s="2" t="s">
        <v>25</v>
      </c>
      <c r="D10" s="1" t="s">
        <v>6</v>
      </c>
      <c r="E10" s="2" t="s">
        <v>26</v>
      </c>
      <c r="F10" s="1">
        <v>12</v>
      </c>
      <c r="G10" s="1">
        <v>15</v>
      </c>
      <c r="H10" t="b">
        <f t="shared" si="0"/>
        <v>1</v>
      </c>
      <c r="J10" t="str">
        <f t="shared" si="1"/>
        <v>02-09-2021</v>
      </c>
      <c r="K10">
        <f t="shared" si="2"/>
        <v>66000</v>
      </c>
      <c r="L10">
        <f t="shared" si="4"/>
        <v>40500</v>
      </c>
      <c r="M10">
        <f t="shared" si="3"/>
        <v>25500</v>
      </c>
    </row>
    <row r="11" spans="1:13" x14ac:dyDescent="0.25">
      <c r="A11" s="1">
        <v>10</v>
      </c>
      <c r="B11" s="1" t="s">
        <v>7</v>
      </c>
      <c r="C11" s="2" t="s">
        <v>28</v>
      </c>
      <c r="D11" s="1" t="s">
        <v>7</v>
      </c>
      <c r="E11" s="2" t="s">
        <v>29</v>
      </c>
      <c r="F11" s="1">
        <v>17</v>
      </c>
      <c r="G11" s="1">
        <v>22</v>
      </c>
      <c r="H11" t="b">
        <f t="shared" si="0"/>
        <v>1</v>
      </c>
      <c r="J11" t="str">
        <f t="shared" si="1"/>
        <v>03-09-2021</v>
      </c>
      <c r="K11">
        <f t="shared" si="2"/>
        <v>93500</v>
      </c>
      <c r="L11">
        <f t="shared" si="4"/>
        <v>58500</v>
      </c>
      <c r="M11">
        <f t="shared" si="3"/>
        <v>35000</v>
      </c>
    </row>
    <row r="12" spans="1:13" x14ac:dyDescent="0.25">
      <c r="A12" s="1">
        <v>11</v>
      </c>
      <c r="B12" s="1" t="s">
        <v>7</v>
      </c>
      <c r="C12" s="2" t="s">
        <v>30</v>
      </c>
      <c r="D12" s="1" t="s">
        <v>7</v>
      </c>
      <c r="E12" s="2" t="s">
        <v>31</v>
      </c>
      <c r="F12" s="1">
        <v>14</v>
      </c>
      <c r="G12" s="1">
        <v>10</v>
      </c>
      <c r="H12" t="b">
        <f t="shared" si="0"/>
        <v>1</v>
      </c>
      <c r="J12" t="str">
        <f t="shared" si="1"/>
        <v>03-09-2021</v>
      </c>
      <c r="K12">
        <f t="shared" si="2"/>
        <v>77000</v>
      </c>
      <c r="L12">
        <f t="shared" si="4"/>
        <v>36000</v>
      </c>
      <c r="M12">
        <f t="shared" si="3"/>
        <v>41000</v>
      </c>
    </row>
    <row r="13" spans="1:13" x14ac:dyDescent="0.25">
      <c r="A13" s="1">
        <v>12</v>
      </c>
      <c r="B13" s="1" t="s">
        <v>7</v>
      </c>
      <c r="C13" s="2" t="s">
        <v>32</v>
      </c>
      <c r="D13" s="1" t="s">
        <v>7</v>
      </c>
      <c r="E13" s="2" t="s">
        <v>34</v>
      </c>
      <c r="F13" s="1">
        <v>24</v>
      </c>
      <c r="G13" s="1">
        <v>19</v>
      </c>
      <c r="H13" t="b">
        <f t="shared" si="0"/>
        <v>1</v>
      </c>
      <c r="J13" t="str">
        <f t="shared" si="1"/>
        <v>03-09-2021</v>
      </c>
      <c r="K13">
        <f t="shared" si="2"/>
        <v>120000</v>
      </c>
      <c r="L13">
        <f t="shared" si="4"/>
        <v>64500</v>
      </c>
      <c r="M13">
        <f t="shared" si="3"/>
        <v>55500</v>
      </c>
    </row>
    <row r="14" spans="1:13" x14ac:dyDescent="0.25">
      <c r="A14" s="1">
        <v>13</v>
      </c>
      <c r="B14" s="1" t="s">
        <v>7</v>
      </c>
      <c r="C14" s="2" t="s">
        <v>35</v>
      </c>
      <c r="D14" s="1" t="s">
        <v>7</v>
      </c>
      <c r="E14" s="2" t="s">
        <v>36</v>
      </c>
      <c r="F14" s="1">
        <v>16</v>
      </c>
      <c r="G14" s="1">
        <v>11</v>
      </c>
      <c r="H14" t="b">
        <f t="shared" si="0"/>
        <v>1</v>
      </c>
      <c r="J14" t="str">
        <f t="shared" si="1"/>
        <v>03-09-2021</v>
      </c>
      <c r="K14">
        <f t="shared" si="2"/>
        <v>88000</v>
      </c>
      <c r="L14">
        <f t="shared" si="4"/>
        <v>40500</v>
      </c>
      <c r="M14">
        <f t="shared" si="3"/>
        <v>47500</v>
      </c>
    </row>
    <row r="15" spans="1:13" x14ac:dyDescent="0.25">
      <c r="A15" s="1">
        <v>14</v>
      </c>
      <c r="B15" s="1" t="s">
        <v>7</v>
      </c>
      <c r="C15" s="2" t="s">
        <v>37</v>
      </c>
      <c r="D15" s="1" t="s">
        <v>7</v>
      </c>
      <c r="E15" s="2" t="s">
        <v>38</v>
      </c>
      <c r="F15" s="1">
        <v>15</v>
      </c>
      <c r="G15" s="1">
        <v>9</v>
      </c>
      <c r="H15" t="b">
        <f t="shared" si="0"/>
        <v>1</v>
      </c>
      <c r="J15" t="str">
        <f t="shared" si="1"/>
        <v>03-09-2021</v>
      </c>
      <c r="K15">
        <f t="shared" si="2"/>
        <v>82500</v>
      </c>
      <c r="L15">
        <f t="shared" si="4"/>
        <v>36000</v>
      </c>
      <c r="M15">
        <f t="shared" si="3"/>
        <v>46500</v>
      </c>
    </row>
    <row r="16" spans="1:13" x14ac:dyDescent="0.25">
      <c r="A16" s="1">
        <v>15</v>
      </c>
      <c r="B16" s="1" t="s">
        <v>39</v>
      </c>
      <c r="C16" s="2" t="s">
        <v>40</v>
      </c>
      <c r="D16" s="1" t="s">
        <v>39</v>
      </c>
      <c r="E16" s="2" t="s">
        <v>41</v>
      </c>
      <c r="F16" s="1">
        <v>7</v>
      </c>
      <c r="G16" s="1">
        <v>16</v>
      </c>
      <c r="H16" t="b">
        <f t="shared" si="0"/>
        <v>1</v>
      </c>
      <c r="J16" t="str">
        <f t="shared" si="1"/>
        <v>04-09-2021</v>
      </c>
      <c r="K16">
        <f t="shared" si="2"/>
        <v>42000</v>
      </c>
      <c r="L16">
        <f t="shared" si="4"/>
        <v>34500</v>
      </c>
      <c r="M16">
        <f t="shared" si="3"/>
        <v>7500</v>
      </c>
    </row>
    <row r="17" spans="1:13" x14ac:dyDescent="0.25">
      <c r="A17" s="1">
        <v>16</v>
      </c>
      <c r="B17" s="1" t="s">
        <v>39</v>
      </c>
      <c r="C17" s="2" t="s">
        <v>42</v>
      </c>
      <c r="D17" s="1" t="s">
        <v>39</v>
      </c>
      <c r="E17" s="2" t="s">
        <v>43</v>
      </c>
      <c r="F17" s="1">
        <v>9</v>
      </c>
      <c r="G17" s="1">
        <v>11</v>
      </c>
      <c r="H17" t="b">
        <f t="shared" si="0"/>
        <v>1</v>
      </c>
      <c r="J17" t="str">
        <f t="shared" si="1"/>
        <v>04-09-2021</v>
      </c>
      <c r="K17">
        <f t="shared" si="2"/>
        <v>54000</v>
      </c>
      <c r="L17">
        <f t="shared" si="4"/>
        <v>30000</v>
      </c>
      <c r="M17">
        <f t="shared" si="3"/>
        <v>24000</v>
      </c>
    </row>
    <row r="18" spans="1:13" x14ac:dyDescent="0.25">
      <c r="A18" s="1">
        <v>17</v>
      </c>
      <c r="B18" s="1" t="s">
        <v>39</v>
      </c>
      <c r="C18" s="2" t="s">
        <v>44</v>
      </c>
      <c r="D18" s="1" t="s">
        <v>39</v>
      </c>
      <c r="E18" s="2" t="s">
        <v>45</v>
      </c>
      <c r="F18" s="1">
        <v>13</v>
      </c>
      <c r="G18" s="1">
        <v>18</v>
      </c>
      <c r="H18" t="b">
        <f t="shared" si="0"/>
        <v>1</v>
      </c>
      <c r="J18" t="str">
        <f t="shared" si="1"/>
        <v>04-09-2021</v>
      </c>
      <c r="K18">
        <f t="shared" si="2"/>
        <v>71500</v>
      </c>
      <c r="L18">
        <f t="shared" si="4"/>
        <v>46500</v>
      </c>
      <c r="M18">
        <f t="shared" si="3"/>
        <v>25000</v>
      </c>
    </row>
    <row r="19" spans="1:13" x14ac:dyDescent="0.25">
      <c r="A19" s="1">
        <v>18</v>
      </c>
      <c r="B19" s="1" t="s">
        <v>39</v>
      </c>
      <c r="C19" s="2" t="s">
        <v>46</v>
      </c>
      <c r="D19" s="1" t="s">
        <v>39</v>
      </c>
      <c r="E19" s="2" t="s">
        <v>47</v>
      </c>
      <c r="F19" s="1">
        <v>22</v>
      </c>
      <c r="G19" s="1">
        <v>5</v>
      </c>
      <c r="H19" t="b">
        <f t="shared" si="0"/>
        <v>1</v>
      </c>
      <c r="J19" t="str">
        <f t="shared" si="1"/>
        <v>04-09-2021</v>
      </c>
      <c r="K19">
        <f t="shared" si="2"/>
        <v>110000</v>
      </c>
      <c r="L19">
        <f t="shared" si="4"/>
        <v>40500</v>
      </c>
      <c r="M19">
        <f t="shared" si="3"/>
        <v>69500</v>
      </c>
    </row>
    <row r="20" spans="1:13" x14ac:dyDescent="0.25">
      <c r="A20" s="1">
        <v>19</v>
      </c>
      <c r="B20" s="1" t="s">
        <v>39</v>
      </c>
      <c r="C20" s="2" t="s">
        <v>48</v>
      </c>
      <c r="D20" s="1" t="s">
        <v>39</v>
      </c>
      <c r="E20" s="2" t="s">
        <v>49</v>
      </c>
      <c r="F20" s="1">
        <v>8</v>
      </c>
      <c r="G20" s="1">
        <v>23</v>
      </c>
      <c r="H20" t="b">
        <f t="shared" si="0"/>
        <v>1</v>
      </c>
      <c r="J20" t="str">
        <f t="shared" si="1"/>
        <v>04-09-2021</v>
      </c>
      <c r="K20">
        <f t="shared" si="2"/>
        <v>48000</v>
      </c>
      <c r="L20">
        <f t="shared" si="4"/>
        <v>46500</v>
      </c>
      <c r="M20">
        <f t="shared" si="3"/>
        <v>1500</v>
      </c>
    </row>
    <row r="21" spans="1:13" x14ac:dyDescent="0.25">
      <c r="A21" s="1">
        <v>20</v>
      </c>
      <c r="B21" s="1" t="s">
        <v>39</v>
      </c>
      <c r="C21" s="2" t="s">
        <v>50</v>
      </c>
      <c r="D21" s="1" t="s">
        <v>39</v>
      </c>
      <c r="E21" s="2" t="s">
        <v>51</v>
      </c>
      <c r="F21" s="1">
        <v>11</v>
      </c>
      <c r="G21" s="1">
        <v>14</v>
      </c>
      <c r="H21" t="b">
        <f t="shared" si="0"/>
        <v>1</v>
      </c>
      <c r="J21" t="str">
        <f t="shared" si="1"/>
        <v>04-09-2021</v>
      </c>
      <c r="K21">
        <f t="shared" si="2"/>
        <v>60500</v>
      </c>
      <c r="L21">
        <f t="shared" si="4"/>
        <v>37500</v>
      </c>
      <c r="M21">
        <f t="shared" si="3"/>
        <v>23000</v>
      </c>
    </row>
    <row r="22" spans="1:13" x14ac:dyDescent="0.25">
      <c r="A22" s="1">
        <v>21</v>
      </c>
      <c r="B22" s="1" t="s">
        <v>52</v>
      </c>
      <c r="C22" s="2" t="s">
        <v>53</v>
      </c>
      <c r="D22" s="1" t="s">
        <v>52</v>
      </c>
      <c r="E22" s="2" t="s">
        <v>54</v>
      </c>
      <c r="F22" s="1">
        <v>17</v>
      </c>
      <c r="G22" s="1">
        <v>23</v>
      </c>
      <c r="H22" t="b">
        <f t="shared" si="0"/>
        <v>1</v>
      </c>
      <c r="J22" t="str">
        <f t="shared" si="1"/>
        <v>05-09-2021</v>
      </c>
      <c r="K22">
        <f t="shared" si="2"/>
        <v>93500</v>
      </c>
      <c r="L22">
        <f t="shared" si="4"/>
        <v>60000</v>
      </c>
      <c r="M22">
        <f t="shared" si="3"/>
        <v>33500</v>
      </c>
    </row>
    <row r="23" spans="1:13" x14ac:dyDescent="0.25">
      <c r="A23" s="1">
        <v>22</v>
      </c>
      <c r="B23" s="1" t="s">
        <v>52</v>
      </c>
      <c r="C23" s="2" t="s">
        <v>55</v>
      </c>
      <c r="D23" s="1" t="s">
        <v>52</v>
      </c>
      <c r="E23" s="2" t="s">
        <v>56</v>
      </c>
      <c r="F23" s="1">
        <v>15</v>
      </c>
      <c r="G23" s="1">
        <v>11</v>
      </c>
      <c r="H23" t="b">
        <f t="shared" si="0"/>
        <v>1</v>
      </c>
      <c r="J23" t="str">
        <f t="shared" si="1"/>
        <v>05-09-2021</v>
      </c>
      <c r="K23">
        <f t="shared" si="2"/>
        <v>82500</v>
      </c>
      <c r="L23">
        <f>IF(H22=FALSE,IF(H23,(F23+G23+G22)*1500,(F23+G22)*1500),IF(H23,(F23+G23)*1500,(F23)*1500))</f>
        <v>39000</v>
      </c>
      <c r="M23">
        <f t="shared" si="3"/>
        <v>43500</v>
      </c>
    </row>
    <row r="24" spans="1:13" x14ac:dyDescent="0.25">
      <c r="A24" s="1">
        <v>23</v>
      </c>
      <c r="B24" s="1" t="s">
        <v>52</v>
      </c>
      <c r="C24" s="2" t="s">
        <v>57</v>
      </c>
      <c r="D24" s="1" t="s">
        <v>52</v>
      </c>
      <c r="E24" s="2" t="s">
        <v>58</v>
      </c>
      <c r="F24" s="1">
        <v>19</v>
      </c>
      <c r="G24" s="1">
        <v>21</v>
      </c>
      <c r="H24" t="b">
        <f t="shared" si="0"/>
        <v>1</v>
      </c>
      <c r="J24" t="str">
        <f t="shared" si="1"/>
        <v>05-09-2021</v>
      </c>
      <c r="K24">
        <f t="shared" si="2"/>
        <v>104500</v>
      </c>
      <c r="L24">
        <f>IF(H23=FALSE,IF(H24,(F24+G24+G23)*1500,(F24+G23)*1500),IF(H24,(F24+G24)*1500,(F24)*1500))</f>
        <v>60000</v>
      </c>
      <c r="M24">
        <f t="shared" si="3"/>
        <v>44500</v>
      </c>
    </row>
    <row r="25" spans="1:13" x14ac:dyDescent="0.25">
      <c r="A25" s="1">
        <v>24</v>
      </c>
      <c r="B25" s="1" t="s">
        <v>52</v>
      </c>
      <c r="C25" s="2" t="s">
        <v>59</v>
      </c>
      <c r="D25" s="1" t="s">
        <v>52</v>
      </c>
      <c r="E25" s="2" t="s">
        <v>60</v>
      </c>
      <c r="F25" s="1">
        <v>11</v>
      </c>
      <c r="G25" s="1">
        <v>9</v>
      </c>
      <c r="H25" t="b">
        <f t="shared" si="0"/>
        <v>1</v>
      </c>
      <c r="J25" t="str">
        <f t="shared" si="1"/>
        <v>05-09-2021</v>
      </c>
      <c r="K25">
        <f t="shared" si="2"/>
        <v>60500</v>
      </c>
      <c r="L25">
        <f>IF(H24=FALSE,IF(H25,(F25+G25+G24)*1500,(F25+G24)*1500),IF(H25,(F25+G25)*1500,(F25)*1500))</f>
        <v>30000</v>
      </c>
      <c r="M25">
        <f t="shared" si="3"/>
        <v>30500</v>
      </c>
    </row>
    <row r="26" spans="1:13" x14ac:dyDescent="0.25">
      <c r="A26" s="1">
        <v>25</v>
      </c>
      <c r="B26" s="1" t="s">
        <v>52</v>
      </c>
      <c r="C26" s="2" t="s">
        <v>61</v>
      </c>
      <c r="D26" s="1" t="s">
        <v>52</v>
      </c>
      <c r="E26" s="2" t="s">
        <v>62</v>
      </c>
      <c r="F26" s="1">
        <v>15</v>
      </c>
      <c r="G26" s="1">
        <v>11</v>
      </c>
      <c r="H26" t="b">
        <f t="shared" si="0"/>
        <v>1</v>
      </c>
      <c r="J26" t="str">
        <f t="shared" si="1"/>
        <v>05-09-2021</v>
      </c>
      <c r="K26">
        <f t="shared" si="2"/>
        <v>82500</v>
      </c>
      <c r="L26">
        <f>IF(H25=FALSE,IF(H26,(F26+G26+G25)*1500,(F26+G25)*1500),IF(H26,(F26+G26)*1500,(F26)*1500))</f>
        <v>39000</v>
      </c>
      <c r="M26">
        <f t="shared" si="3"/>
        <v>43500</v>
      </c>
    </row>
    <row r="27" spans="1:13" x14ac:dyDescent="0.25">
      <c r="A27" s="1">
        <v>26</v>
      </c>
      <c r="B27" s="1" t="s">
        <v>52</v>
      </c>
      <c r="C27" s="2" t="s">
        <v>63</v>
      </c>
      <c r="D27" s="1" t="s">
        <v>64</v>
      </c>
      <c r="E27" s="2" t="s">
        <v>65</v>
      </c>
      <c r="F27" s="1">
        <v>15</v>
      </c>
      <c r="G27" s="1">
        <v>17</v>
      </c>
      <c r="H27" t="b">
        <f t="shared" si="0"/>
        <v>0</v>
      </c>
      <c r="J27" t="str">
        <f t="shared" si="1"/>
        <v>05-09-2021</v>
      </c>
      <c r="K27">
        <f t="shared" si="2"/>
        <v>82500</v>
      </c>
      <c r="L27">
        <f t="shared" ref="L27" si="5">IF(H26=FALSE,IF(H27,(F27+G27+G26)*1500,(F27+G26)*1500),IF(H27,(F27+G27)*1500,(F27)*1500))</f>
        <v>22500</v>
      </c>
      <c r="M27">
        <f t="shared" si="3"/>
        <v>60000</v>
      </c>
    </row>
    <row r="28" spans="1:13" x14ac:dyDescent="0.25">
      <c r="A28" s="1">
        <v>27</v>
      </c>
      <c r="B28" s="1" t="s">
        <v>64</v>
      </c>
      <c r="C28" s="2" t="s">
        <v>66</v>
      </c>
      <c r="D28" s="1" t="s">
        <v>64</v>
      </c>
      <c r="E28" s="2" t="s">
        <v>67</v>
      </c>
      <c r="F28" s="1">
        <v>9</v>
      </c>
      <c r="G28" s="1">
        <v>6</v>
      </c>
      <c r="H28" t="b">
        <f t="shared" si="0"/>
        <v>1</v>
      </c>
      <c r="J28" t="str">
        <f t="shared" si="1"/>
        <v>06-09-2021</v>
      </c>
      <c r="K28">
        <f t="shared" si="2"/>
        <v>54000</v>
      </c>
      <c r="L28">
        <f>IF(H27=FALSE,IF(H28,(F28+G28+G27)*1500,(F28+G27)*1500),IF(H28,(F28+G28)*1500,(F28)*1500))</f>
        <v>48000</v>
      </c>
      <c r="M28">
        <f t="shared" si="3"/>
        <v>6000</v>
      </c>
    </row>
    <row r="29" spans="1:13" x14ac:dyDescent="0.25">
      <c r="A29" s="1">
        <v>28</v>
      </c>
      <c r="B29" s="1" t="s">
        <v>64</v>
      </c>
      <c r="C29" s="2" t="s">
        <v>68</v>
      </c>
      <c r="D29" s="1" t="s">
        <v>64</v>
      </c>
      <c r="E29" s="2" t="s">
        <v>69</v>
      </c>
      <c r="F29" s="1">
        <v>14</v>
      </c>
      <c r="G29" s="1">
        <v>22</v>
      </c>
      <c r="H29" t="b">
        <f t="shared" si="0"/>
        <v>1</v>
      </c>
      <c r="J29" t="str">
        <f t="shared" si="1"/>
        <v>06-09-2021</v>
      </c>
      <c r="K29">
        <f t="shared" si="2"/>
        <v>77000</v>
      </c>
      <c r="L29">
        <f>IF(H28=FALSE,IF(H29,(F29+G29+G28)*1500,(F29+G28)*1500),IF(H29,(F29+G29)*1500,(F29)*1500))</f>
        <v>54000</v>
      </c>
      <c r="M29">
        <f t="shared" si="3"/>
        <v>23000</v>
      </c>
    </row>
    <row r="30" spans="1:13" x14ac:dyDescent="0.25">
      <c r="A30" s="1">
        <v>29</v>
      </c>
      <c r="B30" s="1" t="s">
        <v>64</v>
      </c>
      <c r="C30" s="2" t="s">
        <v>70</v>
      </c>
      <c r="D30" s="1" t="s">
        <v>64</v>
      </c>
      <c r="E30" s="2" t="s">
        <v>33</v>
      </c>
      <c r="F30" s="1">
        <v>14</v>
      </c>
      <c r="G30" s="1">
        <v>3</v>
      </c>
      <c r="H30" t="b">
        <f t="shared" si="0"/>
        <v>1</v>
      </c>
      <c r="J30" t="str">
        <f t="shared" si="1"/>
        <v>06-09-2021</v>
      </c>
      <c r="K30">
        <f t="shared" si="2"/>
        <v>77000</v>
      </c>
      <c r="L30">
        <f>IF(H29=FALSE,IF(H30,(F30+G30+G29)*1500,(F30+G29)*1500),IF(H30,(F30+G30)*1500,(F30)*1500))</f>
        <v>25500</v>
      </c>
      <c r="M30">
        <f t="shared" si="3"/>
        <v>51500</v>
      </c>
    </row>
    <row r="31" spans="1:13" x14ac:dyDescent="0.25">
      <c r="A31" s="1">
        <v>30</v>
      </c>
      <c r="B31" s="1" t="s">
        <v>64</v>
      </c>
      <c r="C31" s="2" t="s">
        <v>71</v>
      </c>
      <c r="D31" s="1" t="s">
        <v>64</v>
      </c>
      <c r="E31" s="2" t="s">
        <v>72</v>
      </c>
      <c r="F31" s="1">
        <v>18</v>
      </c>
      <c r="G31" s="1">
        <v>14</v>
      </c>
      <c r="H31" t="b">
        <f t="shared" si="0"/>
        <v>1</v>
      </c>
      <c r="J31" t="str">
        <f t="shared" si="1"/>
        <v>06-09-2021</v>
      </c>
      <c r="K31">
        <f t="shared" si="2"/>
        <v>99000</v>
      </c>
      <c r="L31">
        <f>IF(H30=FALSE,IF(H31,(F31+G31+G30)*1500,(F31+G30)*1500),IF(H31,(F31+G31)*1500,(F31)*1500))</f>
        <v>48000</v>
      </c>
      <c r="M31">
        <f t="shared" si="3"/>
        <v>51000</v>
      </c>
    </row>
    <row r="32" spans="1:13" x14ac:dyDescent="0.25">
      <c r="A32" s="1">
        <v>31</v>
      </c>
      <c r="B32" s="1" t="s">
        <v>64</v>
      </c>
      <c r="C32" s="2" t="s">
        <v>73</v>
      </c>
      <c r="D32" s="1" t="s">
        <v>64</v>
      </c>
      <c r="E32" s="2" t="s">
        <v>74</v>
      </c>
      <c r="F32" s="1">
        <v>16</v>
      </c>
      <c r="G32" s="1">
        <v>21</v>
      </c>
      <c r="H32" t="b">
        <f t="shared" si="0"/>
        <v>1</v>
      </c>
      <c r="J32" t="str">
        <f t="shared" si="1"/>
        <v>06-09-2021</v>
      </c>
      <c r="K32">
        <f t="shared" si="2"/>
        <v>88000</v>
      </c>
      <c r="L32">
        <f>IF(H31=FALSE,IF(H32,(F32+G32+G31)*1500,(F32+G31)*1500),IF(H32,(F32+G32)*1500,(F32)*1500))</f>
        <v>55500</v>
      </c>
      <c r="M32">
        <f t="shared" si="3"/>
        <v>32500</v>
      </c>
    </row>
    <row r="33" spans="1:13" x14ac:dyDescent="0.25">
      <c r="A33" s="1">
        <v>32</v>
      </c>
      <c r="B33" s="1" t="s">
        <v>75</v>
      </c>
      <c r="C33" s="2" t="s">
        <v>76</v>
      </c>
      <c r="D33" s="1" t="s">
        <v>75</v>
      </c>
      <c r="E33" s="2" t="s">
        <v>77</v>
      </c>
      <c r="F33" s="1">
        <v>15</v>
      </c>
      <c r="G33" s="1">
        <v>14</v>
      </c>
      <c r="H33" t="b">
        <f t="shared" si="0"/>
        <v>1</v>
      </c>
      <c r="J33" t="str">
        <f t="shared" si="1"/>
        <v>07-09-2021</v>
      </c>
      <c r="K33">
        <f t="shared" si="2"/>
        <v>82500</v>
      </c>
      <c r="L33">
        <f>IF(H32=FALSE,IF(H33,(F33+G33+G32)*1500,(F33+G32)*1500),IF(H33,(F33+G33)*1500,(F33)*1500))</f>
        <v>43500</v>
      </c>
      <c r="M33">
        <f t="shared" si="3"/>
        <v>39000</v>
      </c>
    </row>
    <row r="34" spans="1:13" x14ac:dyDescent="0.25">
      <c r="A34" s="1">
        <v>33</v>
      </c>
      <c r="B34" s="1" t="s">
        <v>75</v>
      </c>
      <c r="C34" s="2" t="s">
        <v>78</v>
      </c>
      <c r="D34" s="1" t="s">
        <v>75</v>
      </c>
      <c r="E34" s="2" t="s">
        <v>79</v>
      </c>
      <c r="F34" s="1">
        <v>12</v>
      </c>
      <c r="G34" s="1">
        <v>23</v>
      </c>
      <c r="H34" t="b">
        <f t="shared" si="0"/>
        <v>1</v>
      </c>
      <c r="J34" t="str">
        <f t="shared" si="1"/>
        <v>07-09-2021</v>
      </c>
      <c r="K34">
        <f t="shared" si="2"/>
        <v>66000</v>
      </c>
      <c r="L34">
        <f t="shared" ref="L34:L39" si="6">IF(H33=FALSE,IF(H34,(F34+G34+G33)*1500,(F34+G33)*1500),IF(H34,(F34+G34)*1500,(F34)*1500))</f>
        <v>52500</v>
      </c>
      <c r="M34">
        <f t="shared" si="3"/>
        <v>13500</v>
      </c>
    </row>
    <row r="35" spans="1:13" x14ac:dyDescent="0.25">
      <c r="A35" s="1">
        <v>34</v>
      </c>
      <c r="B35" s="1" t="s">
        <v>75</v>
      </c>
      <c r="C35" s="2" t="s">
        <v>80</v>
      </c>
      <c r="D35" s="1" t="s">
        <v>75</v>
      </c>
      <c r="E35" s="2" t="s">
        <v>81</v>
      </c>
      <c r="F35" s="1">
        <v>17</v>
      </c>
      <c r="G35" s="1">
        <v>6</v>
      </c>
      <c r="H35" t="b">
        <f t="shared" si="0"/>
        <v>1</v>
      </c>
      <c r="J35" t="str">
        <f t="shared" si="1"/>
        <v>07-09-2021</v>
      </c>
      <c r="K35">
        <f t="shared" si="2"/>
        <v>93500</v>
      </c>
      <c r="L35">
        <f t="shared" si="6"/>
        <v>34500</v>
      </c>
      <c r="M35">
        <f t="shared" si="3"/>
        <v>59000</v>
      </c>
    </row>
    <row r="36" spans="1:13" x14ac:dyDescent="0.25">
      <c r="A36" s="1">
        <v>35</v>
      </c>
      <c r="B36" s="1" t="s">
        <v>75</v>
      </c>
      <c r="C36" s="2" t="s">
        <v>82</v>
      </c>
      <c r="D36" s="1" t="s">
        <v>75</v>
      </c>
      <c r="E36" s="2" t="s">
        <v>83</v>
      </c>
      <c r="F36" s="1">
        <v>19</v>
      </c>
      <c r="G36" s="1">
        <v>16</v>
      </c>
      <c r="H36" t="b">
        <f t="shared" si="0"/>
        <v>1</v>
      </c>
      <c r="J36" t="str">
        <f t="shared" si="1"/>
        <v>07-09-2021</v>
      </c>
      <c r="K36">
        <f t="shared" si="2"/>
        <v>104500</v>
      </c>
      <c r="L36">
        <f t="shared" si="6"/>
        <v>52500</v>
      </c>
      <c r="M36">
        <f t="shared" si="3"/>
        <v>52000</v>
      </c>
    </row>
    <row r="37" spans="1:13" x14ac:dyDescent="0.25">
      <c r="A37" s="1">
        <v>36</v>
      </c>
      <c r="B37" s="1" t="s">
        <v>75</v>
      </c>
      <c r="C37" s="2" t="s">
        <v>84</v>
      </c>
      <c r="D37" s="1" t="s">
        <v>75</v>
      </c>
      <c r="E37" s="2" t="s">
        <v>85</v>
      </c>
      <c r="F37" s="1">
        <v>11</v>
      </c>
      <c r="G37" s="1">
        <v>14</v>
      </c>
      <c r="H37" t="b">
        <f t="shared" si="0"/>
        <v>1</v>
      </c>
      <c r="J37" t="str">
        <f t="shared" si="1"/>
        <v>07-09-2021</v>
      </c>
      <c r="K37">
        <f t="shared" si="2"/>
        <v>60500</v>
      </c>
      <c r="L37">
        <f t="shared" si="6"/>
        <v>37500</v>
      </c>
      <c r="M37">
        <f t="shared" si="3"/>
        <v>23000</v>
      </c>
    </row>
    <row r="38" spans="1:13" x14ac:dyDescent="0.25">
      <c r="A38" s="1">
        <v>37</v>
      </c>
      <c r="B38" s="1" t="s">
        <v>86</v>
      </c>
      <c r="C38" s="2" t="s">
        <v>87</v>
      </c>
      <c r="D38" s="1" t="s">
        <v>86</v>
      </c>
      <c r="E38" s="2" t="s">
        <v>88</v>
      </c>
      <c r="F38" s="1">
        <v>13</v>
      </c>
      <c r="G38" s="1">
        <v>22</v>
      </c>
      <c r="H38" t="b">
        <f t="shared" si="0"/>
        <v>1</v>
      </c>
      <c r="J38" t="str">
        <f t="shared" si="1"/>
        <v>08-09-2021</v>
      </c>
      <c r="K38">
        <f t="shared" si="2"/>
        <v>71500</v>
      </c>
      <c r="L38">
        <f t="shared" si="6"/>
        <v>52500</v>
      </c>
      <c r="M38">
        <f t="shared" si="3"/>
        <v>19000</v>
      </c>
    </row>
    <row r="39" spans="1:13" x14ac:dyDescent="0.25">
      <c r="A39" s="1">
        <v>38</v>
      </c>
      <c r="B39" s="1" t="s">
        <v>86</v>
      </c>
      <c r="C39" s="2" t="s">
        <v>89</v>
      </c>
      <c r="D39" s="1" t="s">
        <v>86</v>
      </c>
      <c r="E39" s="2" t="s">
        <v>90</v>
      </c>
      <c r="F39" s="1">
        <v>11</v>
      </c>
      <c r="G39" s="1">
        <v>4</v>
      </c>
      <c r="H39" t="b">
        <f t="shared" si="0"/>
        <v>1</v>
      </c>
      <c r="J39" t="str">
        <f t="shared" si="1"/>
        <v>08-09-2021</v>
      </c>
      <c r="K39">
        <f t="shared" si="2"/>
        <v>60500</v>
      </c>
      <c r="L39">
        <f t="shared" si="6"/>
        <v>22500</v>
      </c>
      <c r="M39">
        <f t="shared" si="3"/>
        <v>38000</v>
      </c>
    </row>
    <row r="40" spans="1:13" x14ac:dyDescent="0.25">
      <c r="A40" s="1">
        <v>39</v>
      </c>
      <c r="B40" s="1" t="s">
        <v>86</v>
      </c>
      <c r="C40" s="2" t="s">
        <v>91</v>
      </c>
      <c r="D40" s="1" t="s">
        <v>86</v>
      </c>
      <c r="E40" s="2" t="s">
        <v>92</v>
      </c>
      <c r="F40" s="1">
        <v>14</v>
      </c>
      <c r="G40" s="1">
        <v>21</v>
      </c>
      <c r="H40" t="b">
        <f t="shared" si="0"/>
        <v>1</v>
      </c>
      <c r="J40" t="str">
        <f t="shared" si="1"/>
        <v>08-09-2021</v>
      </c>
      <c r="K40">
        <f t="shared" si="2"/>
        <v>77000</v>
      </c>
      <c r="L40">
        <f>IF(H39=FALSE,IF(H40,(F40+G40+G39)*1500,(F40+G39)*1500),IF(H40,(F40+G40)*1500,(F40)*1500))</f>
        <v>52500</v>
      </c>
      <c r="M40">
        <f t="shared" si="3"/>
        <v>24500</v>
      </c>
    </row>
    <row r="41" spans="1:13" x14ac:dyDescent="0.25">
      <c r="A41" s="1">
        <v>40</v>
      </c>
      <c r="B41" s="1" t="s">
        <v>86</v>
      </c>
      <c r="C41" s="2" t="s">
        <v>93</v>
      </c>
      <c r="D41" s="1" t="s">
        <v>86</v>
      </c>
      <c r="E41" s="2" t="s">
        <v>94</v>
      </c>
      <c r="F41" s="1">
        <v>16</v>
      </c>
      <c r="G41" s="1">
        <v>9</v>
      </c>
      <c r="H41" t="b">
        <f t="shared" si="0"/>
        <v>1</v>
      </c>
      <c r="J41" t="str">
        <f t="shared" si="1"/>
        <v>08-09-2021</v>
      </c>
      <c r="K41">
        <f t="shared" si="2"/>
        <v>88000</v>
      </c>
      <c r="L41">
        <f>IF(H40=FALSE,IF(H41,(F41+G41+G40)*1500,(F41+G40)*1500),IF(H41,(F41+G41)*1500,(F41)*1500))</f>
        <v>37500</v>
      </c>
      <c r="M41">
        <f t="shared" si="3"/>
        <v>50500</v>
      </c>
    </row>
    <row r="42" spans="1:13" x14ac:dyDescent="0.25">
      <c r="A42" s="1">
        <v>41</v>
      </c>
      <c r="B42" s="1" t="s">
        <v>86</v>
      </c>
      <c r="C42" s="2" t="s">
        <v>95</v>
      </c>
      <c r="D42" s="1" t="s">
        <v>86</v>
      </c>
      <c r="E42" s="2" t="s">
        <v>96</v>
      </c>
      <c r="F42" s="1">
        <v>12</v>
      </c>
      <c r="G42" s="1">
        <v>24</v>
      </c>
      <c r="H42" t="b">
        <f t="shared" si="0"/>
        <v>1</v>
      </c>
      <c r="J42" t="str">
        <f t="shared" si="1"/>
        <v>08-09-2021</v>
      </c>
      <c r="K42">
        <f t="shared" si="2"/>
        <v>66000</v>
      </c>
      <c r="L42">
        <f>IF(H41=FALSE,IF(H42,(F42+G42+G41)*1500,(F42+G41)*1500),IF(H42,(F42+G42)*1500,(F42)*1500))</f>
        <v>54000</v>
      </c>
      <c r="M42">
        <f t="shared" si="3"/>
        <v>12000</v>
      </c>
    </row>
    <row r="43" spans="1:13" x14ac:dyDescent="0.25">
      <c r="A43" s="1">
        <v>42</v>
      </c>
      <c r="B43" s="1" t="s">
        <v>86</v>
      </c>
      <c r="C43" s="2" t="s">
        <v>97</v>
      </c>
      <c r="D43" s="1" t="s">
        <v>86</v>
      </c>
      <c r="E43" s="2" t="s">
        <v>98</v>
      </c>
      <c r="F43" s="1">
        <v>9</v>
      </c>
      <c r="G43" s="1">
        <v>2</v>
      </c>
      <c r="H43" t="b">
        <f t="shared" si="0"/>
        <v>1</v>
      </c>
      <c r="J43" t="str">
        <f t="shared" si="1"/>
        <v>08-09-2021</v>
      </c>
      <c r="K43">
        <f t="shared" si="2"/>
        <v>54000</v>
      </c>
      <c r="L43">
        <f>IF(H42=FALSE,IF(H43,(F43+G43+G42)*1500,(F43+G42)*1500),IF(H43,(F43+G43)*1500,(F43)*1500))</f>
        <v>16500</v>
      </c>
      <c r="M43">
        <f t="shared" si="3"/>
        <v>37500</v>
      </c>
    </row>
    <row r="44" spans="1:13" x14ac:dyDescent="0.25">
      <c r="A44" s="1">
        <v>43</v>
      </c>
      <c r="B44" s="1" t="s">
        <v>99</v>
      </c>
      <c r="C44" s="2" t="s">
        <v>100</v>
      </c>
      <c r="D44" s="1" t="s">
        <v>99</v>
      </c>
      <c r="E44" s="2" t="s">
        <v>101</v>
      </c>
      <c r="F44" s="1">
        <v>9</v>
      </c>
      <c r="G44" s="1">
        <v>4</v>
      </c>
      <c r="H44" t="b">
        <f t="shared" si="0"/>
        <v>1</v>
      </c>
      <c r="J44" t="str">
        <f t="shared" si="1"/>
        <v>09-09-2021</v>
      </c>
      <c r="K44">
        <f t="shared" si="2"/>
        <v>54000</v>
      </c>
      <c r="L44">
        <f t="shared" ref="L44:L52" si="7">IF(H43=FALSE,IF(H44,(F44+G44+G43)*1500,(F44+G43)*1500),IF(H44,(F44+G44)*1500,(F44)*1500))</f>
        <v>19500</v>
      </c>
      <c r="M44">
        <f t="shared" si="3"/>
        <v>34500</v>
      </c>
    </row>
    <row r="45" spans="1:13" x14ac:dyDescent="0.25">
      <c r="A45" s="1">
        <v>44</v>
      </c>
      <c r="B45" s="1" t="s">
        <v>99</v>
      </c>
      <c r="C45" s="2" t="s">
        <v>102</v>
      </c>
      <c r="D45" s="1" t="s">
        <v>99</v>
      </c>
      <c r="E45" s="2" t="s">
        <v>103</v>
      </c>
      <c r="F45" s="1">
        <v>9</v>
      </c>
      <c r="G45" s="1">
        <v>14</v>
      </c>
      <c r="H45" t="b">
        <f t="shared" si="0"/>
        <v>1</v>
      </c>
      <c r="J45" t="str">
        <f t="shared" si="1"/>
        <v>09-09-2021</v>
      </c>
      <c r="K45">
        <f t="shared" si="2"/>
        <v>54000</v>
      </c>
      <c r="L45">
        <f t="shared" si="7"/>
        <v>34500</v>
      </c>
      <c r="M45">
        <f t="shared" si="3"/>
        <v>19500</v>
      </c>
    </row>
    <row r="46" spans="1:13" x14ac:dyDescent="0.25">
      <c r="A46" s="1">
        <v>45</v>
      </c>
      <c r="B46" s="1" t="s">
        <v>99</v>
      </c>
      <c r="C46" s="2" t="s">
        <v>104</v>
      </c>
      <c r="D46" s="1" t="s">
        <v>99</v>
      </c>
      <c r="E46" s="2" t="s">
        <v>105</v>
      </c>
      <c r="F46" s="1">
        <v>12</v>
      </c>
      <c r="G46" s="1">
        <v>10</v>
      </c>
      <c r="H46" t="b">
        <f t="shared" si="0"/>
        <v>1</v>
      </c>
      <c r="J46" t="str">
        <f t="shared" si="1"/>
        <v>09-09-2021</v>
      </c>
      <c r="K46">
        <f t="shared" si="2"/>
        <v>66000</v>
      </c>
      <c r="L46">
        <f t="shared" si="7"/>
        <v>33000</v>
      </c>
      <c r="M46">
        <f t="shared" si="3"/>
        <v>33000</v>
      </c>
    </row>
    <row r="47" spans="1:13" x14ac:dyDescent="0.25">
      <c r="A47" s="1">
        <v>46</v>
      </c>
      <c r="B47" s="1" t="s">
        <v>99</v>
      </c>
      <c r="C47" s="2" t="s">
        <v>106</v>
      </c>
      <c r="D47" s="1" t="s">
        <v>99</v>
      </c>
      <c r="E47" s="2" t="s">
        <v>107</v>
      </c>
      <c r="F47" s="1">
        <v>16</v>
      </c>
      <c r="G47" s="1">
        <v>11</v>
      </c>
      <c r="H47" t="b">
        <f t="shared" si="0"/>
        <v>1</v>
      </c>
      <c r="J47" t="str">
        <f t="shared" si="1"/>
        <v>09-09-2021</v>
      </c>
      <c r="K47">
        <f t="shared" si="2"/>
        <v>88000</v>
      </c>
      <c r="L47">
        <f t="shared" si="7"/>
        <v>40500</v>
      </c>
      <c r="M47">
        <f t="shared" si="3"/>
        <v>47500</v>
      </c>
    </row>
    <row r="48" spans="1:13" x14ac:dyDescent="0.25">
      <c r="A48" s="1">
        <v>47</v>
      </c>
      <c r="B48" s="1" t="s">
        <v>99</v>
      </c>
      <c r="C48" s="2" t="s">
        <v>108</v>
      </c>
      <c r="D48" s="1" t="s">
        <v>99</v>
      </c>
      <c r="E48" s="2" t="s">
        <v>109</v>
      </c>
      <c r="F48" s="1">
        <v>13</v>
      </c>
      <c r="G48" s="1">
        <v>21</v>
      </c>
      <c r="H48" t="b">
        <f t="shared" si="0"/>
        <v>1</v>
      </c>
      <c r="J48" t="str">
        <f t="shared" si="1"/>
        <v>09-09-2021</v>
      </c>
      <c r="K48">
        <f t="shared" si="2"/>
        <v>71500</v>
      </c>
      <c r="L48">
        <f t="shared" si="7"/>
        <v>51000</v>
      </c>
      <c r="M48">
        <f t="shared" si="3"/>
        <v>20500</v>
      </c>
    </row>
    <row r="49" spans="1:13" x14ac:dyDescent="0.25">
      <c r="A49" s="1">
        <v>48</v>
      </c>
      <c r="B49" s="1" t="s">
        <v>110</v>
      </c>
      <c r="C49" s="2" t="s">
        <v>111</v>
      </c>
      <c r="D49" s="1" t="s">
        <v>110</v>
      </c>
      <c r="E49" s="2" t="s">
        <v>112</v>
      </c>
      <c r="F49" s="1">
        <v>7</v>
      </c>
      <c r="G49" s="1">
        <v>15</v>
      </c>
      <c r="H49" t="b">
        <f t="shared" si="0"/>
        <v>1</v>
      </c>
      <c r="J49" t="str">
        <f t="shared" si="1"/>
        <v>10-09-2021</v>
      </c>
      <c r="K49">
        <f t="shared" si="2"/>
        <v>42000</v>
      </c>
      <c r="L49">
        <f t="shared" si="7"/>
        <v>33000</v>
      </c>
      <c r="M49">
        <f t="shared" si="3"/>
        <v>9000</v>
      </c>
    </row>
    <row r="50" spans="1:13" x14ac:dyDescent="0.25">
      <c r="A50" s="1">
        <v>49</v>
      </c>
      <c r="B50" s="1" t="s">
        <v>110</v>
      </c>
      <c r="C50" s="2" t="s">
        <v>113</v>
      </c>
      <c r="D50" s="1" t="s">
        <v>110</v>
      </c>
      <c r="E50" s="2" t="s">
        <v>114</v>
      </c>
      <c r="F50" s="1">
        <v>7</v>
      </c>
      <c r="G50" s="1">
        <v>0</v>
      </c>
      <c r="H50" t="b">
        <f t="shared" si="0"/>
        <v>1</v>
      </c>
      <c r="J50" t="str">
        <f t="shared" si="1"/>
        <v>10-09-2021</v>
      </c>
      <c r="K50">
        <f t="shared" si="2"/>
        <v>42000</v>
      </c>
      <c r="L50">
        <f t="shared" si="7"/>
        <v>10500</v>
      </c>
      <c r="M50">
        <f t="shared" si="3"/>
        <v>31500</v>
      </c>
    </row>
    <row r="51" spans="1:13" x14ac:dyDescent="0.25">
      <c r="A51" s="1">
        <v>50</v>
      </c>
      <c r="B51" s="1" t="s">
        <v>110</v>
      </c>
      <c r="C51" s="2" t="s">
        <v>115</v>
      </c>
      <c r="D51" s="1" t="s">
        <v>110</v>
      </c>
      <c r="E51" s="2" t="s">
        <v>116</v>
      </c>
      <c r="F51" s="1">
        <v>7</v>
      </c>
      <c r="G51" s="1">
        <v>1</v>
      </c>
      <c r="H51" t="b">
        <f t="shared" si="0"/>
        <v>1</v>
      </c>
      <c r="J51" t="str">
        <f t="shared" si="1"/>
        <v>10-09-2021</v>
      </c>
      <c r="K51">
        <f t="shared" si="2"/>
        <v>42000</v>
      </c>
      <c r="L51">
        <f t="shared" si="7"/>
        <v>12000</v>
      </c>
      <c r="M51">
        <f t="shared" si="3"/>
        <v>30000</v>
      </c>
    </row>
    <row r="52" spans="1:13" x14ac:dyDescent="0.25">
      <c r="A52" s="1">
        <v>51</v>
      </c>
      <c r="B52" s="1" t="s">
        <v>110</v>
      </c>
      <c r="C52" s="2" t="s">
        <v>117</v>
      </c>
      <c r="D52" s="1" t="s">
        <v>110</v>
      </c>
      <c r="E52" s="2" t="s">
        <v>118</v>
      </c>
      <c r="F52" s="1">
        <v>13</v>
      </c>
      <c r="G52" s="1">
        <v>20</v>
      </c>
      <c r="H52" t="b">
        <f t="shared" si="0"/>
        <v>1</v>
      </c>
      <c r="J52" t="str">
        <f t="shared" si="1"/>
        <v>10-09-2021</v>
      </c>
      <c r="K52">
        <f t="shared" si="2"/>
        <v>71500</v>
      </c>
      <c r="L52">
        <f t="shared" si="7"/>
        <v>49500</v>
      </c>
      <c r="M52">
        <f t="shared" si="3"/>
        <v>22000</v>
      </c>
    </row>
    <row r="53" spans="1:13" x14ac:dyDescent="0.25">
      <c r="A53" s="1">
        <v>52</v>
      </c>
      <c r="B53" s="1" t="s">
        <v>110</v>
      </c>
      <c r="C53" s="2" t="s">
        <v>119</v>
      </c>
      <c r="D53" s="1" t="s">
        <v>110</v>
      </c>
      <c r="E53" s="2" t="s">
        <v>120</v>
      </c>
      <c r="F53" s="1">
        <v>12</v>
      </c>
      <c r="G53" s="1">
        <v>4</v>
      </c>
      <c r="H53" t="b">
        <f t="shared" si="0"/>
        <v>1</v>
      </c>
      <c r="J53" t="str">
        <f t="shared" si="1"/>
        <v>10-09-2021</v>
      </c>
      <c r="K53">
        <f t="shared" si="2"/>
        <v>66000</v>
      </c>
      <c r="L53">
        <f>IF(H52=FALSE,IF(H53,(F53+G53+G52)*1500,(F53+G52)*1500),IF(H53,(F53+G53)*1500,(F53)*1500))</f>
        <v>24000</v>
      </c>
      <c r="M53">
        <f t="shared" si="3"/>
        <v>42000</v>
      </c>
    </row>
    <row r="54" spans="1:13" x14ac:dyDescent="0.25">
      <c r="A54" s="1">
        <v>53</v>
      </c>
      <c r="B54" s="1" t="s">
        <v>110</v>
      </c>
      <c r="C54" s="2" t="s">
        <v>121</v>
      </c>
      <c r="D54" s="1" t="s">
        <v>122</v>
      </c>
      <c r="E54" s="2" t="s">
        <v>123</v>
      </c>
      <c r="F54" s="1">
        <v>11</v>
      </c>
      <c r="G54" s="1">
        <v>9</v>
      </c>
      <c r="H54" t="b">
        <f t="shared" si="0"/>
        <v>0</v>
      </c>
      <c r="J54" t="str">
        <f t="shared" si="1"/>
        <v>10-09-2021</v>
      </c>
      <c r="K54">
        <f t="shared" si="2"/>
        <v>60500</v>
      </c>
      <c r="L54">
        <f>IF(H53=FALSE,IF(H54,(F54+G54+G53)*1500,(F54+G53)*1500),IF(H54,(F54+G54)*1500,(F54)*1500))</f>
        <v>16500</v>
      </c>
      <c r="M54">
        <f t="shared" si="3"/>
        <v>44000</v>
      </c>
    </row>
    <row r="55" spans="1:13" x14ac:dyDescent="0.25">
      <c r="A55" s="1">
        <v>54</v>
      </c>
      <c r="B55" s="1" t="s">
        <v>122</v>
      </c>
      <c r="C55" s="2" t="s">
        <v>124</v>
      </c>
      <c r="D55" s="1" t="s">
        <v>122</v>
      </c>
      <c r="E55" s="2" t="s">
        <v>125</v>
      </c>
      <c r="F55" s="1">
        <v>12</v>
      </c>
      <c r="G55" s="1">
        <v>21</v>
      </c>
      <c r="H55" t="b">
        <f t="shared" si="0"/>
        <v>1</v>
      </c>
      <c r="J55" t="str">
        <f t="shared" si="1"/>
        <v>11-09-2021</v>
      </c>
      <c r="K55">
        <f t="shared" si="2"/>
        <v>66000</v>
      </c>
      <c r="L55">
        <f>IF(H54=FALSE,IF(H55,(F55+G55+G54)*1500,(F55+G54)*1500),IF(H55,(F55+G55)*1500,(F55)*1500))</f>
        <v>63000</v>
      </c>
      <c r="M55">
        <f t="shared" si="3"/>
        <v>3000</v>
      </c>
    </row>
    <row r="56" spans="1:13" x14ac:dyDescent="0.25">
      <c r="A56" s="1">
        <v>55</v>
      </c>
      <c r="B56" s="1" t="s">
        <v>122</v>
      </c>
      <c r="C56" s="2" t="s">
        <v>126</v>
      </c>
      <c r="D56" s="1" t="s">
        <v>122</v>
      </c>
      <c r="E56" s="2" t="s">
        <v>127</v>
      </c>
      <c r="F56" s="1">
        <v>14</v>
      </c>
      <c r="G56" s="1">
        <v>2</v>
      </c>
      <c r="H56" t="b">
        <f t="shared" si="0"/>
        <v>1</v>
      </c>
      <c r="J56" t="str">
        <f t="shared" si="1"/>
        <v>11-09-2021</v>
      </c>
      <c r="K56">
        <f t="shared" si="2"/>
        <v>77000</v>
      </c>
      <c r="L56">
        <f t="shared" ref="L56:L119" si="8">IF(H55=FALSE,IF(H56,(F56+G56+G55)*1500,(F56+G55)*1500),IF(H56,(F56+G56)*1500,(F56)*1500))</f>
        <v>24000</v>
      </c>
      <c r="M56">
        <f t="shared" si="3"/>
        <v>53000</v>
      </c>
    </row>
    <row r="57" spans="1:13" x14ac:dyDescent="0.25">
      <c r="A57" s="1">
        <v>56</v>
      </c>
      <c r="B57" s="1" t="s">
        <v>122</v>
      </c>
      <c r="C57" s="2" t="s">
        <v>128</v>
      </c>
      <c r="D57" s="1" t="s">
        <v>122</v>
      </c>
      <c r="E57" s="2" t="s">
        <v>129</v>
      </c>
      <c r="F57" s="1">
        <v>17</v>
      </c>
      <c r="G57" s="1">
        <v>9</v>
      </c>
      <c r="H57" t="b">
        <f t="shared" si="0"/>
        <v>1</v>
      </c>
      <c r="J57" t="str">
        <f t="shared" si="1"/>
        <v>11-09-2021</v>
      </c>
      <c r="K57">
        <f t="shared" si="2"/>
        <v>93500</v>
      </c>
      <c r="L57">
        <f t="shared" si="8"/>
        <v>39000</v>
      </c>
      <c r="M57">
        <f t="shared" si="3"/>
        <v>54500</v>
      </c>
    </row>
    <row r="58" spans="1:13" x14ac:dyDescent="0.25">
      <c r="A58" s="1">
        <v>57</v>
      </c>
      <c r="B58" s="1" t="s">
        <v>122</v>
      </c>
      <c r="C58" s="2" t="s">
        <v>130</v>
      </c>
      <c r="D58" s="1" t="s">
        <v>122</v>
      </c>
      <c r="E58" s="2" t="s">
        <v>131</v>
      </c>
      <c r="F58" s="1">
        <v>3</v>
      </c>
      <c r="G58" s="1">
        <v>9</v>
      </c>
      <c r="H58" t="b">
        <f t="shared" si="0"/>
        <v>1</v>
      </c>
      <c r="J58" t="str">
        <f t="shared" si="1"/>
        <v>11-09-2021</v>
      </c>
      <c r="K58">
        <f t="shared" si="2"/>
        <v>18000</v>
      </c>
      <c r="L58">
        <f t="shared" si="8"/>
        <v>18000</v>
      </c>
      <c r="M58">
        <f t="shared" si="3"/>
        <v>0</v>
      </c>
    </row>
    <row r="59" spans="1:13" x14ac:dyDescent="0.25">
      <c r="A59" s="1">
        <v>58</v>
      </c>
      <c r="B59" s="1" t="s">
        <v>122</v>
      </c>
      <c r="C59" s="2" t="s">
        <v>132</v>
      </c>
      <c r="D59" s="1" t="s">
        <v>122</v>
      </c>
      <c r="E59" s="2" t="s">
        <v>133</v>
      </c>
      <c r="F59" s="1">
        <v>11</v>
      </c>
      <c r="G59" s="1">
        <v>3</v>
      </c>
      <c r="H59" t="b">
        <f t="shared" si="0"/>
        <v>1</v>
      </c>
      <c r="J59" t="str">
        <f t="shared" si="1"/>
        <v>11-09-2021</v>
      </c>
      <c r="K59">
        <f t="shared" si="2"/>
        <v>60500</v>
      </c>
      <c r="L59">
        <f t="shared" si="8"/>
        <v>21000</v>
      </c>
      <c r="M59">
        <f t="shared" si="3"/>
        <v>39500</v>
      </c>
    </row>
    <row r="60" spans="1:13" x14ac:dyDescent="0.25">
      <c r="A60" s="1">
        <v>59</v>
      </c>
      <c r="B60" s="1" t="s">
        <v>134</v>
      </c>
      <c r="C60" s="2" t="s">
        <v>135</v>
      </c>
      <c r="D60" s="1" t="s">
        <v>134</v>
      </c>
      <c r="E60" s="2" t="s">
        <v>136</v>
      </c>
      <c r="F60" s="1">
        <v>8</v>
      </c>
      <c r="G60" s="1">
        <v>4</v>
      </c>
      <c r="H60" t="b">
        <f t="shared" si="0"/>
        <v>1</v>
      </c>
      <c r="J60" t="str">
        <f t="shared" si="1"/>
        <v>12-09-2021</v>
      </c>
      <c r="K60">
        <f t="shared" si="2"/>
        <v>48000</v>
      </c>
      <c r="L60">
        <f t="shared" si="8"/>
        <v>18000</v>
      </c>
      <c r="M60">
        <f t="shared" si="3"/>
        <v>30000</v>
      </c>
    </row>
    <row r="61" spans="1:13" x14ac:dyDescent="0.25">
      <c r="A61" s="1">
        <v>60</v>
      </c>
      <c r="B61" s="1" t="s">
        <v>134</v>
      </c>
      <c r="C61" s="2" t="s">
        <v>137</v>
      </c>
      <c r="D61" s="1" t="s">
        <v>134</v>
      </c>
      <c r="E61" s="2" t="s">
        <v>138</v>
      </c>
      <c r="F61" s="1">
        <v>1</v>
      </c>
      <c r="G61" s="1">
        <v>6</v>
      </c>
      <c r="H61" t="b">
        <f t="shared" si="0"/>
        <v>1</v>
      </c>
      <c r="J61" t="str">
        <f t="shared" si="1"/>
        <v>12-09-2021</v>
      </c>
      <c r="K61">
        <f t="shared" si="2"/>
        <v>6000</v>
      </c>
      <c r="L61">
        <f t="shared" si="8"/>
        <v>10500</v>
      </c>
      <c r="M61">
        <f t="shared" si="3"/>
        <v>-4500</v>
      </c>
    </row>
    <row r="62" spans="1:13" x14ac:dyDescent="0.25">
      <c r="A62" s="1">
        <v>61</v>
      </c>
      <c r="B62" s="1" t="s">
        <v>134</v>
      </c>
      <c r="C62" s="2" t="s">
        <v>139</v>
      </c>
      <c r="D62" s="1" t="s">
        <v>134</v>
      </c>
      <c r="E62" s="2" t="s">
        <v>140</v>
      </c>
      <c r="F62" s="1">
        <v>4</v>
      </c>
      <c r="G62" s="1">
        <v>21</v>
      </c>
      <c r="H62" t="b">
        <f t="shared" si="0"/>
        <v>1</v>
      </c>
      <c r="J62" t="str">
        <f t="shared" si="1"/>
        <v>12-09-2021</v>
      </c>
      <c r="K62">
        <f t="shared" si="2"/>
        <v>24000</v>
      </c>
      <c r="L62">
        <f t="shared" si="8"/>
        <v>37500</v>
      </c>
      <c r="M62">
        <f t="shared" si="3"/>
        <v>-13500</v>
      </c>
    </row>
    <row r="63" spans="1:13" x14ac:dyDescent="0.25">
      <c r="A63" s="1">
        <v>62</v>
      </c>
      <c r="B63" s="1" t="s">
        <v>134</v>
      </c>
      <c r="C63" s="2" t="s">
        <v>141</v>
      </c>
      <c r="D63" s="1" t="s">
        <v>134</v>
      </c>
      <c r="E63" s="2" t="s">
        <v>142</v>
      </c>
      <c r="F63" s="1">
        <v>9</v>
      </c>
      <c r="G63" s="1">
        <v>11</v>
      </c>
      <c r="H63" t="b">
        <f t="shared" si="0"/>
        <v>1</v>
      </c>
      <c r="J63" t="str">
        <f t="shared" si="1"/>
        <v>12-09-2021</v>
      </c>
      <c r="K63">
        <f t="shared" si="2"/>
        <v>54000</v>
      </c>
      <c r="L63">
        <f t="shared" si="8"/>
        <v>30000</v>
      </c>
      <c r="M63">
        <f t="shared" si="3"/>
        <v>24000</v>
      </c>
    </row>
    <row r="64" spans="1:13" x14ac:dyDescent="0.25">
      <c r="A64" s="1">
        <v>63</v>
      </c>
      <c r="B64" s="1" t="s">
        <v>143</v>
      </c>
      <c r="C64" s="2" t="s">
        <v>144</v>
      </c>
      <c r="D64" s="1" t="s">
        <v>143</v>
      </c>
      <c r="E64" s="2" t="s">
        <v>145</v>
      </c>
      <c r="F64" s="1">
        <v>12</v>
      </c>
      <c r="G64" s="1">
        <v>7</v>
      </c>
      <c r="H64" t="b">
        <f t="shared" si="0"/>
        <v>1</v>
      </c>
      <c r="J64" t="str">
        <f t="shared" si="1"/>
        <v>13-09-2021</v>
      </c>
      <c r="K64">
        <f t="shared" si="2"/>
        <v>66000</v>
      </c>
      <c r="L64">
        <f t="shared" si="8"/>
        <v>28500</v>
      </c>
      <c r="M64">
        <f t="shared" si="3"/>
        <v>37500</v>
      </c>
    </row>
    <row r="65" spans="1:13" x14ac:dyDescent="0.25">
      <c r="A65" s="1">
        <v>64</v>
      </c>
      <c r="B65" s="1" t="s">
        <v>143</v>
      </c>
      <c r="C65" s="2" t="s">
        <v>146</v>
      </c>
      <c r="D65" s="1" t="s">
        <v>143</v>
      </c>
      <c r="E65" s="2" t="s">
        <v>147</v>
      </c>
      <c r="F65" s="1">
        <v>11</v>
      </c>
      <c r="G65" s="1">
        <v>13</v>
      </c>
      <c r="H65" t="b">
        <f t="shared" si="0"/>
        <v>1</v>
      </c>
      <c r="J65" t="str">
        <f t="shared" si="1"/>
        <v>13-09-2021</v>
      </c>
      <c r="K65">
        <f t="shared" si="2"/>
        <v>60500</v>
      </c>
      <c r="L65">
        <f t="shared" si="8"/>
        <v>36000</v>
      </c>
      <c r="M65">
        <f t="shared" si="3"/>
        <v>24500</v>
      </c>
    </row>
    <row r="66" spans="1:13" x14ac:dyDescent="0.25">
      <c r="A66" s="1">
        <v>65</v>
      </c>
      <c r="B66" s="1" t="s">
        <v>143</v>
      </c>
      <c r="C66" s="2" t="s">
        <v>148</v>
      </c>
      <c r="D66" s="1" t="s">
        <v>143</v>
      </c>
      <c r="E66" s="2" t="s">
        <v>149</v>
      </c>
      <c r="F66" s="1">
        <v>16</v>
      </c>
      <c r="G66" s="1">
        <v>21</v>
      </c>
      <c r="H66" t="b">
        <f t="shared" si="0"/>
        <v>1</v>
      </c>
      <c r="J66" t="str">
        <f t="shared" si="1"/>
        <v>13-09-2021</v>
      </c>
      <c r="K66">
        <f t="shared" si="2"/>
        <v>88000</v>
      </c>
      <c r="L66">
        <f t="shared" si="8"/>
        <v>55500</v>
      </c>
      <c r="M66">
        <f t="shared" si="3"/>
        <v>32500</v>
      </c>
    </row>
    <row r="67" spans="1:13" x14ac:dyDescent="0.25">
      <c r="A67" s="1">
        <v>66</v>
      </c>
      <c r="B67" s="1" t="s">
        <v>143</v>
      </c>
      <c r="C67" s="2" t="s">
        <v>150</v>
      </c>
      <c r="D67" s="1" t="s">
        <v>143</v>
      </c>
      <c r="E67" s="2" t="s">
        <v>151</v>
      </c>
      <c r="F67" s="1">
        <v>19</v>
      </c>
      <c r="G67" s="1">
        <v>10</v>
      </c>
      <c r="H67" t="b">
        <f t="shared" ref="H67:H130" si="9">B67=D67</f>
        <v>1</v>
      </c>
      <c r="J67" t="str">
        <f t="shared" ref="J67:J130" si="10">B67</f>
        <v>13-09-2021</v>
      </c>
      <c r="K67">
        <f t="shared" ref="K67:K130" si="11">IF(F67&gt;=30,F67*4000,IF(AND(F67&gt;=20,F67&lt;30),F67*5000,IF(AND(F67&gt;=10,F67&lt;20),F67*5500,F67*6000)))</f>
        <v>104500</v>
      </c>
      <c r="L67">
        <f t="shared" si="8"/>
        <v>43500</v>
      </c>
      <c r="M67">
        <f t="shared" ref="M67:M130" si="12">K67-L67</f>
        <v>61000</v>
      </c>
    </row>
    <row r="68" spans="1:13" x14ac:dyDescent="0.25">
      <c r="A68" s="1">
        <v>67</v>
      </c>
      <c r="B68" s="1" t="s">
        <v>143</v>
      </c>
      <c r="C68" s="2" t="s">
        <v>152</v>
      </c>
      <c r="D68" s="1" t="s">
        <v>143</v>
      </c>
      <c r="E68" s="2" t="s">
        <v>153</v>
      </c>
      <c r="F68" s="1">
        <v>3</v>
      </c>
      <c r="G68" s="1">
        <v>0</v>
      </c>
      <c r="H68" t="b">
        <f t="shared" si="9"/>
        <v>1</v>
      </c>
      <c r="J68" t="str">
        <f t="shared" si="10"/>
        <v>13-09-2021</v>
      </c>
      <c r="K68">
        <f t="shared" si="11"/>
        <v>18000</v>
      </c>
      <c r="L68">
        <f t="shared" si="8"/>
        <v>4500</v>
      </c>
      <c r="M68">
        <f t="shared" si="12"/>
        <v>13500</v>
      </c>
    </row>
    <row r="69" spans="1:13" x14ac:dyDescent="0.25">
      <c r="A69" s="1">
        <v>68</v>
      </c>
      <c r="B69" s="1" t="s">
        <v>154</v>
      </c>
      <c r="C69" s="2" t="s">
        <v>155</v>
      </c>
      <c r="D69" s="1" t="s">
        <v>154</v>
      </c>
      <c r="E69" s="2" t="s">
        <v>156</v>
      </c>
      <c r="F69" s="1">
        <v>12</v>
      </c>
      <c r="G69" s="1">
        <v>21</v>
      </c>
      <c r="H69" t="b">
        <f t="shared" si="9"/>
        <v>1</v>
      </c>
      <c r="J69" t="str">
        <f t="shared" si="10"/>
        <v>14-09-2021</v>
      </c>
      <c r="K69">
        <f t="shared" si="11"/>
        <v>66000</v>
      </c>
      <c r="L69">
        <f t="shared" si="8"/>
        <v>49500</v>
      </c>
      <c r="M69">
        <f t="shared" si="12"/>
        <v>16500</v>
      </c>
    </row>
    <row r="70" spans="1:13" x14ac:dyDescent="0.25">
      <c r="A70" s="1">
        <v>69</v>
      </c>
      <c r="B70" s="1" t="s">
        <v>154</v>
      </c>
      <c r="C70" s="2" t="s">
        <v>157</v>
      </c>
      <c r="D70" s="1" t="s">
        <v>154</v>
      </c>
      <c r="E70" s="2" t="s">
        <v>158</v>
      </c>
      <c r="F70" s="1">
        <v>17</v>
      </c>
      <c r="G70" s="1">
        <v>20</v>
      </c>
      <c r="H70" t="b">
        <f t="shared" si="9"/>
        <v>1</v>
      </c>
      <c r="J70" t="str">
        <f t="shared" si="10"/>
        <v>14-09-2021</v>
      </c>
      <c r="K70">
        <f t="shared" si="11"/>
        <v>93500</v>
      </c>
      <c r="L70">
        <f t="shared" si="8"/>
        <v>55500</v>
      </c>
      <c r="M70">
        <f t="shared" si="12"/>
        <v>38000</v>
      </c>
    </row>
    <row r="71" spans="1:13" x14ac:dyDescent="0.25">
      <c r="A71" s="1">
        <v>70</v>
      </c>
      <c r="B71" s="1" t="s">
        <v>154</v>
      </c>
      <c r="C71" s="2" t="s">
        <v>159</v>
      </c>
      <c r="D71" s="1" t="s">
        <v>154</v>
      </c>
      <c r="E71" s="2" t="s">
        <v>160</v>
      </c>
      <c r="F71" s="1">
        <v>11</v>
      </c>
      <c r="G71" s="1">
        <v>22</v>
      </c>
      <c r="H71" t="b">
        <f t="shared" si="9"/>
        <v>1</v>
      </c>
      <c r="J71" t="str">
        <f t="shared" si="10"/>
        <v>14-09-2021</v>
      </c>
      <c r="K71">
        <f t="shared" si="11"/>
        <v>60500</v>
      </c>
      <c r="L71">
        <f t="shared" si="8"/>
        <v>49500</v>
      </c>
      <c r="M71">
        <f t="shared" si="12"/>
        <v>11000</v>
      </c>
    </row>
    <row r="72" spans="1:13" x14ac:dyDescent="0.25">
      <c r="A72" s="1">
        <v>71</v>
      </c>
      <c r="B72" s="1" t="s">
        <v>154</v>
      </c>
      <c r="C72" s="2" t="s">
        <v>161</v>
      </c>
      <c r="D72" s="1" t="s">
        <v>154</v>
      </c>
      <c r="E72" s="2" t="s">
        <v>162</v>
      </c>
      <c r="F72" s="1">
        <v>7</v>
      </c>
      <c r="G72" s="1">
        <v>2</v>
      </c>
      <c r="H72" t="b">
        <f t="shared" si="9"/>
        <v>1</v>
      </c>
      <c r="J72" t="str">
        <f t="shared" si="10"/>
        <v>14-09-2021</v>
      </c>
      <c r="K72">
        <f t="shared" si="11"/>
        <v>42000</v>
      </c>
      <c r="L72">
        <f t="shared" si="8"/>
        <v>13500</v>
      </c>
      <c r="M72">
        <f t="shared" si="12"/>
        <v>28500</v>
      </c>
    </row>
    <row r="73" spans="1:13" x14ac:dyDescent="0.25">
      <c r="A73" s="1">
        <v>72</v>
      </c>
      <c r="B73" s="1" t="s">
        <v>154</v>
      </c>
      <c r="C73" s="2" t="s">
        <v>163</v>
      </c>
      <c r="D73" s="1" t="s">
        <v>154</v>
      </c>
      <c r="E73" s="2" t="s">
        <v>164</v>
      </c>
      <c r="F73" s="1">
        <v>8</v>
      </c>
      <c r="G73" s="1">
        <v>7</v>
      </c>
      <c r="H73" t="b">
        <f t="shared" si="9"/>
        <v>1</v>
      </c>
      <c r="J73" t="str">
        <f t="shared" si="10"/>
        <v>14-09-2021</v>
      </c>
      <c r="K73">
        <f t="shared" si="11"/>
        <v>48000</v>
      </c>
      <c r="L73">
        <f t="shared" si="8"/>
        <v>22500</v>
      </c>
      <c r="M73">
        <f t="shared" si="12"/>
        <v>25500</v>
      </c>
    </row>
    <row r="74" spans="1:13" x14ac:dyDescent="0.25">
      <c r="A74" s="1">
        <v>73</v>
      </c>
      <c r="B74" s="1" t="s">
        <v>154</v>
      </c>
      <c r="C74" s="2" t="s">
        <v>165</v>
      </c>
      <c r="D74" s="1" t="s">
        <v>154</v>
      </c>
      <c r="E74" s="2" t="s">
        <v>166</v>
      </c>
      <c r="F74" s="1">
        <v>6</v>
      </c>
      <c r="G74" s="1">
        <v>1</v>
      </c>
      <c r="H74" t="b">
        <f t="shared" si="9"/>
        <v>1</v>
      </c>
      <c r="J74" t="str">
        <f t="shared" si="10"/>
        <v>14-09-2021</v>
      </c>
      <c r="K74">
        <f t="shared" si="11"/>
        <v>36000</v>
      </c>
      <c r="L74">
        <f t="shared" si="8"/>
        <v>10500</v>
      </c>
      <c r="M74">
        <f t="shared" si="12"/>
        <v>25500</v>
      </c>
    </row>
    <row r="75" spans="1:13" x14ac:dyDescent="0.25">
      <c r="A75" s="1">
        <v>74</v>
      </c>
      <c r="B75" s="1" t="s">
        <v>167</v>
      </c>
      <c r="C75" s="2" t="s">
        <v>169</v>
      </c>
      <c r="D75" s="1" t="s">
        <v>167</v>
      </c>
      <c r="E75" s="2" t="s">
        <v>170</v>
      </c>
      <c r="F75" s="1">
        <v>0</v>
      </c>
      <c r="G75" s="1">
        <v>6</v>
      </c>
      <c r="H75" t="b">
        <f t="shared" si="9"/>
        <v>1</v>
      </c>
      <c r="J75" t="str">
        <f t="shared" si="10"/>
        <v>15-09-2021</v>
      </c>
      <c r="K75">
        <f t="shared" si="11"/>
        <v>0</v>
      </c>
      <c r="L75">
        <f t="shared" si="8"/>
        <v>9000</v>
      </c>
      <c r="M75">
        <f t="shared" si="12"/>
        <v>-9000</v>
      </c>
    </row>
    <row r="76" spans="1:13" x14ac:dyDescent="0.25">
      <c r="A76" s="1">
        <v>75</v>
      </c>
      <c r="B76" s="1" t="s">
        <v>167</v>
      </c>
      <c r="C76" s="2" t="s">
        <v>171</v>
      </c>
      <c r="D76" s="1" t="s">
        <v>167</v>
      </c>
      <c r="E76" s="2" t="s">
        <v>157</v>
      </c>
      <c r="F76" s="1">
        <v>0</v>
      </c>
      <c r="G76" s="1">
        <v>5</v>
      </c>
      <c r="H76" t="b">
        <f t="shared" si="9"/>
        <v>1</v>
      </c>
      <c r="J76" t="str">
        <f t="shared" si="10"/>
        <v>15-09-2021</v>
      </c>
      <c r="K76">
        <f t="shared" si="11"/>
        <v>0</v>
      </c>
      <c r="L76">
        <f t="shared" si="8"/>
        <v>7500</v>
      </c>
      <c r="M76">
        <f t="shared" si="12"/>
        <v>-7500</v>
      </c>
    </row>
    <row r="77" spans="1:13" x14ac:dyDescent="0.25">
      <c r="A77" s="1">
        <v>76</v>
      </c>
      <c r="B77" s="1" t="s">
        <v>167</v>
      </c>
      <c r="C77" s="2" t="s">
        <v>172</v>
      </c>
      <c r="D77" s="1" t="s">
        <v>167</v>
      </c>
      <c r="E77" s="2" t="s">
        <v>173</v>
      </c>
      <c r="F77" s="1">
        <v>10</v>
      </c>
      <c r="G77" s="1">
        <v>1</v>
      </c>
      <c r="H77" t="b">
        <f t="shared" si="9"/>
        <v>1</v>
      </c>
      <c r="J77" t="str">
        <f t="shared" si="10"/>
        <v>15-09-2021</v>
      </c>
      <c r="K77">
        <f t="shared" si="11"/>
        <v>55000</v>
      </c>
      <c r="L77">
        <f t="shared" si="8"/>
        <v>16500</v>
      </c>
      <c r="M77">
        <f t="shared" si="12"/>
        <v>38500</v>
      </c>
    </row>
    <row r="78" spans="1:13" x14ac:dyDescent="0.25">
      <c r="A78" s="1">
        <v>77</v>
      </c>
      <c r="B78" s="1" t="s">
        <v>167</v>
      </c>
      <c r="C78" s="2" t="s">
        <v>174</v>
      </c>
      <c r="D78" s="1" t="s">
        <v>167</v>
      </c>
      <c r="E78" s="2" t="s">
        <v>175</v>
      </c>
      <c r="F78" s="1">
        <v>14</v>
      </c>
      <c r="G78" s="1">
        <v>21</v>
      </c>
      <c r="H78" t="b">
        <f t="shared" si="9"/>
        <v>1</v>
      </c>
      <c r="J78" t="str">
        <f t="shared" si="10"/>
        <v>15-09-2021</v>
      </c>
      <c r="K78">
        <f t="shared" si="11"/>
        <v>77000</v>
      </c>
      <c r="L78">
        <f t="shared" si="8"/>
        <v>52500</v>
      </c>
      <c r="M78">
        <f t="shared" si="12"/>
        <v>24500</v>
      </c>
    </row>
    <row r="79" spans="1:13" x14ac:dyDescent="0.25">
      <c r="A79" s="1">
        <v>78</v>
      </c>
      <c r="B79" s="1" t="s">
        <v>167</v>
      </c>
      <c r="C79" s="2" t="s">
        <v>176</v>
      </c>
      <c r="D79" s="1" t="s">
        <v>167</v>
      </c>
      <c r="E79" s="2" t="s">
        <v>163</v>
      </c>
      <c r="F79" s="1">
        <v>4</v>
      </c>
      <c r="G79" s="1">
        <v>1</v>
      </c>
      <c r="H79" t="b">
        <f t="shared" si="9"/>
        <v>1</v>
      </c>
      <c r="J79" t="str">
        <f t="shared" si="10"/>
        <v>15-09-2021</v>
      </c>
      <c r="K79">
        <f t="shared" si="11"/>
        <v>24000</v>
      </c>
      <c r="L79">
        <f t="shared" si="8"/>
        <v>7500</v>
      </c>
      <c r="M79">
        <f t="shared" si="12"/>
        <v>16500</v>
      </c>
    </row>
    <row r="80" spans="1:13" x14ac:dyDescent="0.25">
      <c r="A80" s="1">
        <v>79</v>
      </c>
      <c r="B80" s="1" t="s">
        <v>167</v>
      </c>
      <c r="C80" s="2" t="s">
        <v>177</v>
      </c>
      <c r="D80" s="1" t="s">
        <v>167</v>
      </c>
      <c r="E80" s="2" t="s">
        <v>178</v>
      </c>
      <c r="F80" s="1">
        <v>7</v>
      </c>
      <c r="G80" s="1">
        <v>2</v>
      </c>
      <c r="H80" t="b">
        <f t="shared" si="9"/>
        <v>1</v>
      </c>
      <c r="J80" t="str">
        <f t="shared" si="10"/>
        <v>15-09-2021</v>
      </c>
      <c r="K80">
        <f t="shared" si="11"/>
        <v>42000</v>
      </c>
      <c r="L80">
        <f t="shared" si="8"/>
        <v>13500</v>
      </c>
      <c r="M80">
        <f t="shared" si="12"/>
        <v>28500</v>
      </c>
    </row>
    <row r="81" spans="1:13" x14ac:dyDescent="0.25">
      <c r="A81" s="1">
        <v>80</v>
      </c>
      <c r="B81" s="1" t="s">
        <v>168</v>
      </c>
      <c r="C81" s="2" t="s">
        <v>179</v>
      </c>
      <c r="D81" s="1" t="s">
        <v>168</v>
      </c>
      <c r="E81" s="2" t="s">
        <v>180</v>
      </c>
      <c r="F81" s="1">
        <v>13</v>
      </c>
      <c r="G81" s="1">
        <v>5</v>
      </c>
      <c r="H81" t="b">
        <f t="shared" si="9"/>
        <v>1</v>
      </c>
      <c r="J81" t="str">
        <f t="shared" si="10"/>
        <v>16-09-2021</v>
      </c>
      <c r="K81">
        <f t="shared" si="11"/>
        <v>71500</v>
      </c>
      <c r="L81">
        <f t="shared" si="8"/>
        <v>27000</v>
      </c>
      <c r="M81">
        <f t="shared" si="12"/>
        <v>44500</v>
      </c>
    </row>
    <row r="82" spans="1:13" x14ac:dyDescent="0.25">
      <c r="A82" s="1">
        <v>81</v>
      </c>
      <c r="B82" s="1" t="s">
        <v>168</v>
      </c>
      <c r="C82" s="2" t="s">
        <v>181</v>
      </c>
      <c r="D82" s="1" t="s">
        <v>168</v>
      </c>
      <c r="E82" s="2" t="s">
        <v>182</v>
      </c>
      <c r="F82" s="1">
        <v>13</v>
      </c>
      <c r="G82" s="1">
        <v>11</v>
      </c>
      <c r="H82" t="b">
        <f t="shared" si="9"/>
        <v>1</v>
      </c>
      <c r="J82" t="str">
        <f t="shared" si="10"/>
        <v>16-09-2021</v>
      </c>
      <c r="K82">
        <f t="shared" si="11"/>
        <v>71500</v>
      </c>
      <c r="L82">
        <f t="shared" si="8"/>
        <v>36000</v>
      </c>
      <c r="M82">
        <f t="shared" si="12"/>
        <v>35500</v>
      </c>
    </row>
    <row r="83" spans="1:13" x14ac:dyDescent="0.25">
      <c r="A83" s="1">
        <v>82</v>
      </c>
      <c r="B83" s="1" t="s">
        <v>168</v>
      </c>
      <c r="C83" s="2" t="s">
        <v>183</v>
      </c>
      <c r="D83" s="1" t="s">
        <v>168</v>
      </c>
      <c r="E83" s="2" t="s">
        <v>184</v>
      </c>
      <c r="F83" s="1">
        <v>14</v>
      </c>
      <c r="G83" s="1">
        <v>9</v>
      </c>
      <c r="H83" t="b">
        <f t="shared" si="9"/>
        <v>1</v>
      </c>
      <c r="J83" t="str">
        <f t="shared" si="10"/>
        <v>16-09-2021</v>
      </c>
      <c r="K83">
        <f t="shared" si="11"/>
        <v>77000</v>
      </c>
      <c r="L83">
        <f t="shared" si="8"/>
        <v>34500</v>
      </c>
      <c r="M83">
        <f t="shared" si="12"/>
        <v>42500</v>
      </c>
    </row>
    <row r="84" spans="1:13" x14ac:dyDescent="0.25">
      <c r="A84" s="1">
        <v>83</v>
      </c>
      <c r="B84" s="1" t="s">
        <v>168</v>
      </c>
      <c r="C84" s="2" t="s">
        <v>185</v>
      </c>
      <c r="D84" s="1" t="s">
        <v>168</v>
      </c>
      <c r="E84" s="2" t="s">
        <v>186</v>
      </c>
      <c r="F84" s="1">
        <v>14</v>
      </c>
      <c r="G84" s="1">
        <v>9</v>
      </c>
      <c r="H84" t="b">
        <f t="shared" si="9"/>
        <v>1</v>
      </c>
      <c r="J84" t="str">
        <f t="shared" si="10"/>
        <v>16-09-2021</v>
      </c>
      <c r="K84">
        <f t="shared" si="11"/>
        <v>77000</v>
      </c>
      <c r="L84">
        <f t="shared" si="8"/>
        <v>34500</v>
      </c>
      <c r="M84">
        <f t="shared" si="12"/>
        <v>42500</v>
      </c>
    </row>
    <row r="85" spans="1:13" x14ac:dyDescent="0.25">
      <c r="A85" s="1">
        <v>84</v>
      </c>
      <c r="B85" s="1" t="s">
        <v>168</v>
      </c>
      <c r="C85" s="2" t="s">
        <v>187</v>
      </c>
      <c r="D85" s="1" t="s">
        <v>168</v>
      </c>
      <c r="E85" s="2" t="s">
        <v>188</v>
      </c>
      <c r="F85" s="1">
        <v>12</v>
      </c>
      <c r="G85" s="1">
        <v>7</v>
      </c>
      <c r="H85" t="b">
        <f t="shared" si="9"/>
        <v>1</v>
      </c>
      <c r="J85" t="str">
        <f t="shared" si="10"/>
        <v>16-09-2021</v>
      </c>
      <c r="K85">
        <f t="shared" si="11"/>
        <v>66000</v>
      </c>
      <c r="L85">
        <f t="shared" si="8"/>
        <v>28500</v>
      </c>
      <c r="M85">
        <f t="shared" si="12"/>
        <v>37500</v>
      </c>
    </row>
    <row r="86" spans="1:13" x14ac:dyDescent="0.25">
      <c r="A86" s="1">
        <v>85</v>
      </c>
      <c r="B86" s="1" t="s">
        <v>168</v>
      </c>
      <c r="C86" s="2" t="s">
        <v>189</v>
      </c>
      <c r="D86" s="1" t="s">
        <v>168</v>
      </c>
      <c r="E86" s="2" t="s">
        <v>190</v>
      </c>
      <c r="F86" s="1">
        <v>2</v>
      </c>
      <c r="G86" s="1">
        <v>19</v>
      </c>
      <c r="H86" t="b">
        <f t="shared" si="9"/>
        <v>1</v>
      </c>
      <c r="J86" t="str">
        <f t="shared" si="10"/>
        <v>16-09-2021</v>
      </c>
      <c r="K86">
        <f t="shared" si="11"/>
        <v>12000</v>
      </c>
      <c r="L86">
        <f t="shared" si="8"/>
        <v>31500</v>
      </c>
      <c r="M86">
        <f t="shared" si="12"/>
        <v>-19500</v>
      </c>
    </row>
    <row r="87" spans="1:13" x14ac:dyDescent="0.25">
      <c r="A87" s="1">
        <v>86</v>
      </c>
      <c r="B87" s="1" t="s">
        <v>191</v>
      </c>
      <c r="C87" s="2" t="s">
        <v>192</v>
      </c>
      <c r="D87" s="1" t="s">
        <v>191</v>
      </c>
      <c r="E87" s="2" t="s">
        <v>193</v>
      </c>
      <c r="F87" s="1">
        <v>4</v>
      </c>
      <c r="G87" s="1">
        <v>11</v>
      </c>
      <c r="H87" t="b">
        <f t="shared" si="9"/>
        <v>1</v>
      </c>
      <c r="J87" t="str">
        <f t="shared" si="10"/>
        <v>17-09-2021</v>
      </c>
      <c r="K87">
        <f t="shared" si="11"/>
        <v>24000</v>
      </c>
      <c r="L87">
        <f t="shared" si="8"/>
        <v>22500</v>
      </c>
      <c r="M87">
        <f t="shared" si="12"/>
        <v>1500</v>
      </c>
    </row>
    <row r="88" spans="1:13" x14ac:dyDescent="0.25">
      <c r="A88" s="1">
        <v>87</v>
      </c>
      <c r="B88" s="1" t="s">
        <v>191</v>
      </c>
      <c r="C88" s="2" t="s">
        <v>194</v>
      </c>
      <c r="D88" s="1" t="s">
        <v>191</v>
      </c>
      <c r="E88" s="2" t="s">
        <v>195</v>
      </c>
      <c r="F88" s="1">
        <v>21</v>
      </c>
      <c r="G88" s="1">
        <v>15</v>
      </c>
      <c r="H88" t="b">
        <f t="shared" si="9"/>
        <v>1</v>
      </c>
      <c r="J88" t="str">
        <f t="shared" si="10"/>
        <v>17-09-2021</v>
      </c>
      <c r="K88">
        <f t="shared" si="11"/>
        <v>105000</v>
      </c>
      <c r="L88">
        <f t="shared" si="8"/>
        <v>54000</v>
      </c>
      <c r="M88">
        <f t="shared" si="12"/>
        <v>51000</v>
      </c>
    </row>
    <row r="89" spans="1:13" x14ac:dyDescent="0.25">
      <c r="A89" s="1">
        <v>88</v>
      </c>
      <c r="B89" s="1" t="s">
        <v>191</v>
      </c>
      <c r="C89" s="2" t="s">
        <v>148</v>
      </c>
      <c r="D89" s="1" t="s">
        <v>191</v>
      </c>
      <c r="E89" s="2" t="s">
        <v>196</v>
      </c>
      <c r="F89" s="1">
        <v>7</v>
      </c>
      <c r="G89" s="1">
        <v>13</v>
      </c>
      <c r="H89" t="b">
        <f t="shared" si="9"/>
        <v>1</v>
      </c>
      <c r="J89" t="str">
        <f t="shared" si="10"/>
        <v>17-09-2021</v>
      </c>
      <c r="K89">
        <f t="shared" si="11"/>
        <v>42000</v>
      </c>
      <c r="L89">
        <f t="shared" si="8"/>
        <v>30000</v>
      </c>
      <c r="M89">
        <f t="shared" si="12"/>
        <v>12000</v>
      </c>
    </row>
    <row r="90" spans="1:13" x14ac:dyDescent="0.25">
      <c r="A90" s="1">
        <v>89</v>
      </c>
      <c r="B90" s="1" t="s">
        <v>191</v>
      </c>
      <c r="C90" s="2" t="s">
        <v>197</v>
      </c>
      <c r="D90" s="1" t="s">
        <v>191</v>
      </c>
      <c r="E90" s="2" t="s">
        <v>198</v>
      </c>
      <c r="F90" s="1">
        <v>14</v>
      </c>
      <c r="G90" s="1">
        <v>16</v>
      </c>
      <c r="H90" t="b">
        <f t="shared" si="9"/>
        <v>1</v>
      </c>
      <c r="J90" t="str">
        <f t="shared" si="10"/>
        <v>17-09-2021</v>
      </c>
      <c r="K90">
        <f t="shared" si="11"/>
        <v>77000</v>
      </c>
      <c r="L90">
        <f t="shared" si="8"/>
        <v>45000</v>
      </c>
      <c r="M90">
        <f t="shared" si="12"/>
        <v>32000</v>
      </c>
    </row>
    <row r="91" spans="1:13" x14ac:dyDescent="0.25">
      <c r="A91" s="1">
        <v>90</v>
      </c>
      <c r="B91" s="1" t="s">
        <v>191</v>
      </c>
      <c r="C91" s="2" t="s">
        <v>199</v>
      </c>
      <c r="D91" s="1" t="s">
        <v>191</v>
      </c>
      <c r="E91" s="2" t="s">
        <v>200</v>
      </c>
      <c r="F91" s="1">
        <v>7</v>
      </c>
      <c r="G91" s="1">
        <v>0</v>
      </c>
      <c r="H91" t="b">
        <f t="shared" si="9"/>
        <v>1</v>
      </c>
      <c r="J91" t="str">
        <f t="shared" si="10"/>
        <v>17-09-2021</v>
      </c>
      <c r="K91">
        <f t="shared" si="11"/>
        <v>42000</v>
      </c>
      <c r="L91">
        <f t="shared" si="8"/>
        <v>10500</v>
      </c>
      <c r="M91">
        <f t="shared" si="12"/>
        <v>31500</v>
      </c>
    </row>
    <row r="92" spans="1:13" x14ac:dyDescent="0.25">
      <c r="A92" s="1">
        <v>91</v>
      </c>
      <c r="B92" s="1" t="s">
        <v>201</v>
      </c>
      <c r="C92" s="2" t="s">
        <v>202</v>
      </c>
      <c r="D92" s="1" t="s">
        <v>201</v>
      </c>
      <c r="E92" s="2" t="s">
        <v>203</v>
      </c>
      <c r="F92" s="1">
        <v>17</v>
      </c>
      <c r="G92" s="1">
        <v>15</v>
      </c>
      <c r="H92" t="b">
        <f t="shared" si="9"/>
        <v>1</v>
      </c>
      <c r="J92" t="str">
        <f t="shared" si="10"/>
        <v>18-09-2021</v>
      </c>
      <c r="K92">
        <f t="shared" si="11"/>
        <v>93500</v>
      </c>
      <c r="L92">
        <f t="shared" si="8"/>
        <v>48000</v>
      </c>
      <c r="M92">
        <f t="shared" si="12"/>
        <v>45500</v>
      </c>
    </row>
    <row r="93" spans="1:13" x14ac:dyDescent="0.25">
      <c r="A93" s="1">
        <v>92</v>
      </c>
      <c r="B93" s="1" t="s">
        <v>201</v>
      </c>
      <c r="C93" s="2" t="s">
        <v>204</v>
      </c>
      <c r="D93" s="1" t="s">
        <v>201</v>
      </c>
      <c r="E93" s="2" t="s">
        <v>205</v>
      </c>
      <c r="F93" s="1">
        <v>5</v>
      </c>
      <c r="G93" s="1">
        <v>8</v>
      </c>
      <c r="H93" t="b">
        <f t="shared" si="9"/>
        <v>1</v>
      </c>
      <c r="J93" t="str">
        <f t="shared" si="10"/>
        <v>18-09-2021</v>
      </c>
      <c r="K93">
        <f t="shared" si="11"/>
        <v>30000</v>
      </c>
      <c r="L93">
        <f t="shared" si="8"/>
        <v>19500</v>
      </c>
      <c r="M93">
        <f t="shared" si="12"/>
        <v>10500</v>
      </c>
    </row>
    <row r="94" spans="1:13" x14ac:dyDescent="0.25">
      <c r="A94" s="1">
        <v>93</v>
      </c>
      <c r="B94" s="1" t="s">
        <v>201</v>
      </c>
      <c r="C94" s="2" t="s">
        <v>206</v>
      </c>
      <c r="D94" s="1" t="s">
        <v>201</v>
      </c>
      <c r="E94" s="2" t="s">
        <v>207</v>
      </c>
      <c r="F94" s="1">
        <v>14</v>
      </c>
      <c r="G94" s="1">
        <v>9</v>
      </c>
      <c r="H94" t="b">
        <f t="shared" si="9"/>
        <v>1</v>
      </c>
      <c r="J94" t="str">
        <f t="shared" si="10"/>
        <v>18-09-2021</v>
      </c>
      <c r="K94">
        <f t="shared" si="11"/>
        <v>77000</v>
      </c>
      <c r="L94">
        <f t="shared" si="8"/>
        <v>34500</v>
      </c>
      <c r="M94">
        <f t="shared" si="12"/>
        <v>42500</v>
      </c>
    </row>
    <row r="95" spans="1:13" x14ac:dyDescent="0.25">
      <c r="A95" s="1">
        <v>94</v>
      </c>
      <c r="B95" s="1" t="s">
        <v>201</v>
      </c>
      <c r="C95" s="2" t="s">
        <v>208</v>
      </c>
      <c r="D95" s="1" t="s">
        <v>201</v>
      </c>
      <c r="E95" s="2" t="s">
        <v>209</v>
      </c>
      <c r="F95" s="1">
        <v>11</v>
      </c>
      <c r="G95" s="1">
        <v>17</v>
      </c>
      <c r="H95" t="b">
        <f t="shared" si="9"/>
        <v>1</v>
      </c>
      <c r="J95" t="str">
        <f t="shared" si="10"/>
        <v>18-09-2021</v>
      </c>
      <c r="K95">
        <f t="shared" si="11"/>
        <v>60500</v>
      </c>
      <c r="L95">
        <f t="shared" si="8"/>
        <v>42000</v>
      </c>
      <c r="M95">
        <f t="shared" si="12"/>
        <v>18500</v>
      </c>
    </row>
    <row r="96" spans="1:13" x14ac:dyDescent="0.25">
      <c r="A96" s="1">
        <v>95</v>
      </c>
      <c r="B96" s="1" t="s">
        <v>201</v>
      </c>
      <c r="C96" s="2" t="s">
        <v>210</v>
      </c>
      <c r="D96" s="1" t="s">
        <v>201</v>
      </c>
      <c r="E96" s="2" t="s">
        <v>211</v>
      </c>
      <c r="F96" s="1">
        <v>7</v>
      </c>
      <c r="G96" s="1">
        <v>16</v>
      </c>
      <c r="H96" t="b">
        <f t="shared" si="9"/>
        <v>1</v>
      </c>
      <c r="J96" t="str">
        <f t="shared" si="10"/>
        <v>18-09-2021</v>
      </c>
      <c r="K96">
        <f t="shared" si="11"/>
        <v>42000</v>
      </c>
      <c r="L96">
        <f t="shared" si="8"/>
        <v>34500</v>
      </c>
      <c r="M96">
        <f t="shared" si="12"/>
        <v>7500</v>
      </c>
    </row>
    <row r="97" spans="1:13" x14ac:dyDescent="0.25">
      <c r="A97" s="1">
        <v>96</v>
      </c>
      <c r="B97" s="1" t="s">
        <v>212</v>
      </c>
      <c r="C97" s="2" t="s">
        <v>213</v>
      </c>
      <c r="D97" s="1" t="s">
        <v>212</v>
      </c>
      <c r="E97" s="2" t="s">
        <v>214</v>
      </c>
      <c r="F97" s="1">
        <v>5</v>
      </c>
      <c r="G97" s="1">
        <v>1</v>
      </c>
      <c r="H97" t="b">
        <f t="shared" si="9"/>
        <v>1</v>
      </c>
      <c r="J97" t="str">
        <f t="shared" si="10"/>
        <v>19-09-2021</v>
      </c>
      <c r="K97">
        <f t="shared" si="11"/>
        <v>30000</v>
      </c>
      <c r="L97">
        <f t="shared" si="8"/>
        <v>9000</v>
      </c>
      <c r="M97">
        <f t="shared" si="12"/>
        <v>21000</v>
      </c>
    </row>
    <row r="98" spans="1:13" x14ac:dyDescent="0.25">
      <c r="A98" s="1">
        <v>97</v>
      </c>
      <c r="B98" s="1" t="s">
        <v>212</v>
      </c>
      <c r="C98" s="2" t="s">
        <v>215</v>
      </c>
      <c r="D98" s="1" t="s">
        <v>212</v>
      </c>
      <c r="E98" s="2" t="s">
        <v>216</v>
      </c>
      <c r="F98" s="1">
        <v>14</v>
      </c>
      <c r="G98" s="1">
        <v>7</v>
      </c>
      <c r="H98" t="b">
        <f t="shared" si="9"/>
        <v>1</v>
      </c>
      <c r="J98" t="str">
        <f t="shared" si="10"/>
        <v>19-09-2021</v>
      </c>
      <c r="K98">
        <f t="shared" si="11"/>
        <v>77000</v>
      </c>
      <c r="L98">
        <f t="shared" si="8"/>
        <v>31500</v>
      </c>
      <c r="M98">
        <f t="shared" si="12"/>
        <v>45500</v>
      </c>
    </row>
    <row r="99" spans="1:13" x14ac:dyDescent="0.25">
      <c r="A99" s="1">
        <v>98</v>
      </c>
      <c r="B99" s="1" t="s">
        <v>212</v>
      </c>
      <c r="C99" s="2" t="s">
        <v>217</v>
      </c>
      <c r="D99" s="1" t="s">
        <v>212</v>
      </c>
      <c r="E99" s="2" t="s">
        <v>218</v>
      </c>
      <c r="F99" s="1">
        <v>12</v>
      </c>
      <c r="G99" s="1">
        <v>9</v>
      </c>
      <c r="H99" t="b">
        <f t="shared" si="9"/>
        <v>1</v>
      </c>
      <c r="J99" t="str">
        <f t="shared" si="10"/>
        <v>19-09-2021</v>
      </c>
      <c r="K99">
        <f t="shared" si="11"/>
        <v>66000</v>
      </c>
      <c r="L99">
        <f t="shared" si="8"/>
        <v>31500</v>
      </c>
      <c r="M99">
        <f t="shared" si="12"/>
        <v>34500</v>
      </c>
    </row>
    <row r="100" spans="1:13" x14ac:dyDescent="0.25">
      <c r="A100" s="1">
        <v>99</v>
      </c>
      <c r="B100" s="1" t="s">
        <v>212</v>
      </c>
      <c r="C100" s="2" t="s">
        <v>219</v>
      </c>
      <c r="D100" s="1" t="s">
        <v>212</v>
      </c>
      <c r="E100" s="2" t="s">
        <v>220</v>
      </c>
      <c r="F100" s="1">
        <v>11</v>
      </c>
      <c r="G100" s="1">
        <v>9</v>
      </c>
      <c r="H100" t="b">
        <f t="shared" si="9"/>
        <v>1</v>
      </c>
      <c r="J100" t="str">
        <f t="shared" si="10"/>
        <v>19-09-2021</v>
      </c>
      <c r="K100">
        <f t="shared" si="11"/>
        <v>60500</v>
      </c>
      <c r="L100">
        <f t="shared" si="8"/>
        <v>30000</v>
      </c>
      <c r="M100">
        <f t="shared" si="12"/>
        <v>30500</v>
      </c>
    </row>
    <row r="101" spans="1:13" x14ac:dyDescent="0.25">
      <c r="A101" s="1">
        <v>100</v>
      </c>
      <c r="B101" s="1" t="s">
        <v>212</v>
      </c>
      <c r="C101" s="2" t="s">
        <v>221</v>
      </c>
      <c r="D101" s="1" t="s">
        <v>223</v>
      </c>
      <c r="E101" s="2" t="s">
        <v>222</v>
      </c>
      <c r="F101" s="1">
        <v>11</v>
      </c>
      <c r="G101" s="1">
        <v>8</v>
      </c>
      <c r="H101" t="b">
        <f t="shared" si="9"/>
        <v>0</v>
      </c>
      <c r="J101" t="str">
        <f t="shared" si="10"/>
        <v>19-09-2021</v>
      </c>
      <c r="K101">
        <f t="shared" si="11"/>
        <v>60500</v>
      </c>
      <c r="L101">
        <f t="shared" si="8"/>
        <v>16500</v>
      </c>
      <c r="M101">
        <f t="shared" si="12"/>
        <v>44000</v>
      </c>
    </row>
    <row r="102" spans="1:13" x14ac:dyDescent="0.25">
      <c r="A102" s="1">
        <v>101</v>
      </c>
      <c r="B102" s="1" t="s">
        <v>223</v>
      </c>
      <c r="C102" s="2" t="s">
        <v>224</v>
      </c>
      <c r="D102" s="1" t="s">
        <v>223</v>
      </c>
      <c r="E102" s="2" t="s">
        <v>225</v>
      </c>
      <c r="F102" s="1">
        <v>12</v>
      </c>
      <c r="G102" s="1">
        <v>3</v>
      </c>
      <c r="H102" t="b">
        <f t="shared" si="9"/>
        <v>1</v>
      </c>
      <c r="J102" t="str">
        <f t="shared" si="10"/>
        <v>20-09-2021</v>
      </c>
      <c r="K102">
        <f t="shared" si="11"/>
        <v>66000</v>
      </c>
      <c r="L102">
        <f t="shared" si="8"/>
        <v>34500</v>
      </c>
      <c r="M102">
        <f t="shared" si="12"/>
        <v>31500</v>
      </c>
    </row>
    <row r="103" spans="1:13" x14ac:dyDescent="0.25">
      <c r="A103" s="1">
        <v>102</v>
      </c>
      <c r="B103" s="1" t="s">
        <v>223</v>
      </c>
      <c r="C103" s="2" t="s">
        <v>226</v>
      </c>
      <c r="D103" s="1" t="s">
        <v>223</v>
      </c>
      <c r="E103" s="2" t="s">
        <v>227</v>
      </c>
      <c r="F103" s="1">
        <v>7</v>
      </c>
      <c r="G103" s="1">
        <v>12</v>
      </c>
      <c r="H103" t="b">
        <f t="shared" si="9"/>
        <v>1</v>
      </c>
      <c r="J103" t="str">
        <f t="shared" si="10"/>
        <v>20-09-2021</v>
      </c>
      <c r="K103">
        <f t="shared" si="11"/>
        <v>42000</v>
      </c>
      <c r="L103">
        <f t="shared" si="8"/>
        <v>28500</v>
      </c>
      <c r="M103">
        <f t="shared" si="12"/>
        <v>13500</v>
      </c>
    </row>
    <row r="104" spans="1:13" x14ac:dyDescent="0.25">
      <c r="A104" s="1">
        <v>103</v>
      </c>
      <c r="B104" s="1" t="s">
        <v>223</v>
      </c>
      <c r="C104" s="2" t="s">
        <v>228</v>
      </c>
      <c r="D104" s="1" t="s">
        <v>223</v>
      </c>
      <c r="E104" s="2" t="s">
        <v>229</v>
      </c>
      <c r="F104" s="1">
        <v>9</v>
      </c>
      <c r="G104" s="1">
        <v>14</v>
      </c>
      <c r="H104" t="b">
        <f t="shared" si="9"/>
        <v>1</v>
      </c>
      <c r="J104" t="str">
        <f t="shared" si="10"/>
        <v>20-09-2021</v>
      </c>
      <c r="K104">
        <f t="shared" si="11"/>
        <v>54000</v>
      </c>
      <c r="L104">
        <f t="shared" si="8"/>
        <v>34500</v>
      </c>
      <c r="M104">
        <f t="shared" si="12"/>
        <v>19500</v>
      </c>
    </row>
    <row r="105" spans="1:13" x14ac:dyDescent="0.25">
      <c r="A105" s="1">
        <v>104</v>
      </c>
      <c r="B105" s="1" t="s">
        <v>223</v>
      </c>
      <c r="C105" s="2" t="s">
        <v>230</v>
      </c>
      <c r="D105" s="1" t="s">
        <v>223</v>
      </c>
      <c r="E105" s="2" t="s">
        <v>231</v>
      </c>
      <c r="F105" s="1">
        <v>8</v>
      </c>
      <c r="G105" s="1">
        <v>19</v>
      </c>
      <c r="H105" t="b">
        <f t="shared" si="9"/>
        <v>1</v>
      </c>
      <c r="J105" t="str">
        <f t="shared" si="10"/>
        <v>20-09-2021</v>
      </c>
      <c r="K105">
        <f t="shared" si="11"/>
        <v>48000</v>
      </c>
      <c r="L105">
        <f t="shared" si="8"/>
        <v>40500</v>
      </c>
      <c r="M105">
        <f t="shared" si="12"/>
        <v>7500</v>
      </c>
    </row>
    <row r="106" spans="1:13" x14ac:dyDescent="0.25">
      <c r="A106" s="1">
        <v>105</v>
      </c>
      <c r="B106" s="1" t="s">
        <v>223</v>
      </c>
      <c r="C106" s="2" t="s">
        <v>232</v>
      </c>
      <c r="D106" s="1" t="s">
        <v>223</v>
      </c>
      <c r="E106" s="2" t="s">
        <v>233</v>
      </c>
      <c r="F106" s="1">
        <v>23</v>
      </c>
      <c r="G106" s="1">
        <v>14</v>
      </c>
      <c r="H106" t="b">
        <f t="shared" si="9"/>
        <v>1</v>
      </c>
      <c r="J106" t="str">
        <f t="shared" si="10"/>
        <v>20-09-2021</v>
      </c>
      <c r="K106">
        <f t="shared" si="11"/>
        <v>115000</v>
      </c>
      <c r="L106">
        <f t="shared" si="8"/>
        <v>55500</v>
      </c>
      <c r="M106">
        <f t="shared" si="12"/>
        <v>59500</v>
      </c>
    </row>
    <row r="107" spans="1:13" x14ac:dyDescent="0.25">
      <c r="A107" s="1">
        <v>106</v>
      </c>
      <c r="B107" s="1" t="s">
        <v>223</v>
      </c>
      <c r="C107" s="2" t="s">
        <v>234</v>
      </c>
      <c r="D107" s="1" t="s">
        <v>223</v>
      </c>
      <c r="E107" s="2" t="s">
        <v>235</v>
      </c>
      <c r="F107" s="1">
        <v>19</v>
      </c>
      <c r="G107" s="1">
        <v>9</v>
      </c>
      <c r="H107" t="b">
        <f t="shared" si="9"/>
        <v>1</v>
      </c>
      <c r="J107" t="str">
        <f t="shared" si="10"/>
        <v>20-09-2021</v>
      </c>
      <c r="K107">
        <f t="shared" si="11"/>
        <v>104500</v>
      </c>
      <c r="L107">
        <f t="shared" si="8"/>
        <v>42000</v>
      </c>
      <c r="M107">
        <f t="shared" si="12"/>
        <v>62500</v>
      </c>
    </row>
    <row r="108" spans="1:13" x14ac:dyDescent="0.25">
      <c r="A108" s="1">
        <v>107</v>
      </c>
      <c r="B108" s="1" t="s">
        <v>223</v>
      </c>
      <c r="C108" s="2" t="s">
        <v>236</v>
      </c>
      <c r="D108" s="1" t="s">
        <v>223</v>
      </c>
      <c r="E108" s="2" t="s">
        <v>237</v>
      </c>
      <c r="F108" s="1">
        <v>0</v>
      </c>
      <c r="G108" s="1">
        <v>6</v>
      </c>
      <c r="H108" t="b">
        <f t="shared" si="9"/>
        <v>1</v>
      </c>
      <c r="J108" t="str">
        <f t="shared" si="10"/>
        <v>20-09-2021</v>
      </c>
      <c r="K108">
        <f t="shared" si="11"/>
        <v>0</v>
      </c>
      <c r="L108">
        <f t="shared" si="8"/>
        <v>9000</v>
      </c>
      <c r="M108">
        <f t="shared" si="12"/>
        <v>-9000</v>
      </c>
    </row>
    <row r="109" spans="1:13" x14ac:dyDescent="0.25">
      <c r="A109" s="1">
        <v>108</v>
      </c>
      <c r="B109" s="1" t="s">
        <v>223</v>
      </c>
      <c r="C109" s="2" t="s">
        <v>247</v>
      </c>
      <c r="D109" s="1" t="s">
        <v>238</v>
      </c>
      <c r="E109" s="2" t="s">
        <v>248</v>
      </c>
      <c r="F109" s="1">
        <v>4</v>
      </c>
      <c r="G109" s="1">
        <v>15</v>
      </c>
      <c r="H109" t="b">
        <f t="shared" si="9"/>
        <v>0</v>
      </c>
      <c r="J109" t="str">
        <f t="shared" si="10"/>
        <v>20-09-2021</v>
      </c>
      <c r="K109">
        <f t="shared" si="11"/>
        <v>24000</v>
      </c>
      <c r="L109">
        <f t="shared" si="8"/>
        <v>6000</v>
      </c>
      <c r="M109">
        <f t="shared" si="12"/>
        <v>18000</v>
      </c>
    </row>
    <row r="110" spans="1:13" x14ac:dyDescent="0.25">
      <c r="A110" s="1">
        <v>109</v>
      </c>
      <c r="B110" s="1" t="s">
        <v>238</v>
      </c>
      <c r="C110" s="2" t="s">
        <v>249</v>
      </c>
      <c r="D110" s="1" t="s">
        <v>238</v>
      </c>
      <c r="E110" s="2" t="s">
        <v>250</v>
      </c>
      <c r="F110" s="1">
        <v>11</v>
      </c>
      <c r="G110" s="1">
        <v>0</v>
      </c>
      <c r="H110" t="b">
        <f t="shared" si="9"/>
        <v>1</v>
      </c>
      <c r="J110" t="str">
        <f t="shared" si="10"/>
        <v>21-09-2021</v>
      </c>
      <c r="K110">
        <f t="shared" si="11"/>
        <v>60500</v>
      </c>
      <c r="L110">
        <f t="shared" si="8"/>
        <v>39000</v>
      </c>
      <c r="M110">
        <f t="shared" si="12"/>
        <v>21500</v>
      </c>
    </row>
    <row r="111" spans="1:13" x14ac:dyDescent="0.25">
      <c r="A111" s="1">
        <v>110</v>
      </c>
      <c r="B111" s="1" t="s">
        <v>238</v>
      </c>
      <c r="C111" s="2" t="s">
        <v>251</v>
      </c>
      <c r="D111" s="1" t="s">
        <v>238</v>
      </c>
      <c r="E111" s="2" t="s">
        <v>252</v>
      </c>
      <c r="F111" s="1">
        <v>9</v>
      </c>
      <c r="G111" s="1">
        <v>4</v>
      </c>
      <c r="H111" t="b">
        <f t="shared" si="9"/>
        <v>1</v>
      </c>
      <c r="J111" t="str">
        <f t="shared" si="10"/>
        <v>21-09-2021</v>
      </c>
      <c r="K111">
        <f t="shared" si="11"/>
        <v>54000</v>
      </c>
      <c r="L111">
        <f t="shared" si="8"/>
        <v>19500</v>
      </c>
      <c r="M111">
        <f t="shared" si="12"/>
        <v>34500</v>
      </c>
    </row>
    <row r="112" spans="1:13" x14ac:dyDescent="0.25">
      <c r="A112" s="1">
        <v>111</v>
      </c>
      <c r="B112" s="1" t="s">
        <v>238</v>
      </c>
      <c r="C112" s="2" t="s">
        <v>253</v>
      </c>
      <c r="D112" s="1" t="s">
        <v>238</v>
      </c>
      <c r="E112" s="2" t="s">
        <v>254</v>
      </c>
      <c r="F112" s="1">
        <v>9</v>
      </c>
      <c r="G112" s="1">
        <v>28</v>
      </c>
      <c r="H112" t="b">
        <f t="shared" si="9"/>
        <v>1</v>
      </c>
      <c r="J112" t="str">
        <f t="shared" si="10"/>
        <v>21-09-2021</v>
      </c>
      <c r="K112">
        <f t="shared" si="11"/>
        <v>54000</v>
      </c>
      <c r="L112">
        <f t="shared" si="8"/>
        <v>55500</v>
      </c>
      <c r="M112">
        <f t="shared" si="12"/>
        <v>-1500</v>
      </c>
    </row>
    <row r="113" spans="1:13" x14ac:dyDescent="0.25">
      <c r="A113" s="1">
        <v>112</v>
      </c>
      <c r="B113" s="1" t="s">
        <v>238</v>
      </c>
      <c r="C113" s="2" t="s">
        <v>255</v>
      </c>
      <c r="D113" s="1" t="s">
        <v>238</v>
      </c>
      <c r="E113" s="2" t="s">
        <v>256</v>
      </c>
      <c r="F113" s="1">
        <v>0</v>
      </c>
      <c r="G113" s="1">
        <v>10</v>
      </c>
      <c r="H113" t="b">
        <f t="shared" si="9"/>
        <v>1</v>
      </c>
      <c r="J113" t="str">
        <f t="shared" si="10"/>
        <v>21-09-2021</v>
      </c>
      <c r="K113">
        <f t="shared" si="11"/>
        <v>0</v>
      </c>
      <c r="L113">
        <f t="shared" si="8"/>
        <v>15000</v>
      </c>
      <c r="M113">
        <f t="shared" si="12"/>
        <v>-15000</v>
      </c>
    </row>
    <row r="114" spans="1:13" x14ac:dyDescent="0.25">
      <c r="A114" s="1">
        <v>113</v>
      </c>
      <c r="B114" s="1" t="s">
        <v>238</v>
      </c>
      <c r="C114" s="2" t="s">
        <v>257</v>
      </c>
      <c r="D114" s="1" t="s">
        <v>238</v>
      </c>
      <c r="E114" s="2" t="s">
        <v>258</v>
      </c>
      <c r="F114" s="1">
        <v>12</v>
      </c>
      <c r="G114" s="1">
        <v>6</v>
      </c>
      <c r="H114" t="b">
        <f t="shared" si="9"/>
        <v>1</v>
      </c>
      <c r="J114" t="str">
        <f t="shared" si="10"/>
        <v>21-09-2021</v>
      </c>
      <c r="K114">
        <f t="shared" si="11"/>
        <v>66000</v>
      </c>
      <c r="L114">
        <f t="shared" si="8"/>
        <v>27000</v>
      </c>
      <c r="M114">
        <f t="shared" si="12"/>
        <v>39000</v>
      </c>
    </row>
    <row r="115" spans="1:13" x14ac:dyDescent="0.25">
      <c r="A115" s="1">
        <v>114</v>
      </c>
      <c r="B115" s="1" t="s">
        <v>239</v>
      </c>
      <c r="C115" s="2" t="s">
        <v>259</v>
      </c>
      <c r="D115" s="1" t="s">
        <v>239</v>
      </c>
      <c r="E115" s="2" t="s">
        <v>260</v>
      </c>
      <c r="F115" s="1">
        <v>11</v>
      </c>
      <c r="G115" s="1">
        <v>5</v>
      </c>
      <c r="H115" t="b">
        <f t="shared" si="9"/>
        <v>1</v>
      </c>
      <c r="J115" t="str">
        <f t="shared" si="10"/>
        <v>22-09-2021</v>
      </c>
      <c r="K115">
        <f t="shared" si="11"/>
        <v>60500</v>
      </c>
      <c r="L115">
        <f t="shared" si="8"/>
        <v>24000</v>
      </c>
      <c r="M115">
        <f t="shared" si="12"/>
        <v>36500</v>
      </c>
    </row>
    <row r="116" spans="1:13" x14ac:dyDescent="0.25">
      <c r="A116" s="1">
        <v>115</v>
      </c>
      <c r="B116" s="1" t="s">
        <v>239</v>
      </c>
      <c r="C116" s="2" t="s">
        <v>261</v>
      </c>
      <c r="D116" s="1" t="s">
        <v>239</v>
      </c>
      <c r="E116" s="2" t="s">
        <v>262</v>
      </c>
      <c r="F116" s="1">
        <v>13</v>
      </c>
      <c r="G116" s="1">
        <v>9</v>
      </c>
      <c r="H116" t="b">
        <f t="shared" si="9"/>
        <v>1</v>
      </c>
      <c r="J116" t="str">
        <f t="shared" si="10"/>
        <v>22-09-2021</v>
      </c>
      <c r="K116">
        <f t="shared" si="11"/>
        <v>71500</v>
      </c>
      <c r="L116">
        <f t="shared" si="8"/>
        <v>33000</v>
      </c>
      <c r="M116">
        <f t="shared" si="12"/>
        <v>38500</v>
      </c>
    </row>
    <row r="117" spans="1:13" x14ac:dyDescent="0.25">
      <c r="A117" s="1">
        <v>116</v>
      </c>
      <c r="B117" s="1" t="s">
        <v>239</v>
      </c>
      <c r="C117" s="2" t="s">
        <v>263</v>
      </c>
      <c r="D117" s="1" t="s">
        <v>239</v>
      </c>
      <c r="E117" s="2" t="s">
        <v>264</v>
      </c>
      <c r="F117" s="1">
        <v>14</v>
      </c>
      <c r="G117" s="1">
        <v>11</v>
      </c>
      <c r="H117" t="b">
        <f t="shared" si="9"/>
        <v>1</v>
      </c>
      <c r="J117" t="str">
        <f t="shared" si="10"/>
        <v>22-09-2021</v>
      </c>
      <c r="K117">
        <f t="shared" si="11"/>
        <v>77000</v>
      </c>
      <c r="L117">
        <f t="shared" si="8"/>
        <v>37500</v>
      </c>
      <c r="M117">
        <f t="shared" si="12"/>
        <v>39500</v>
      </c>
    </row>
    <row r="118" spans="1:13" x14ac:dyDescent="0.25">
      <c r="A118" s="1">
        <v>117</v>
      </c>
      <c r="B118" s="1" t="s">
        <v>239</v>
      </c>
      <c r="C118" s="2" t="s">
        <v>265</v>
      </c>
      <c r="D118" s="1" t="s">
        <v>239</v>
      </c>
      <c r="E118" s="2" t="s">
        <v>266</v>
      </c>
      <c r="F118" s="1">
        <v>2</v>
      </c>
      <c r="G118" s="1">
        <v>0</v>
      </c>
      <c r="H118" t="b">
        <f t="shared" si="9"/>
        <v>1</v>
      </c>
      <c r="J118" t="str">
        <f t="shared" si="10"/>
        <v>22-09-2021</v>
      </c>
      <c r="K118">
        <f t="shared" si="11"/>
        <v>12000</v>
      </c>
      <c r="L118">
        <f t="shared" si="8"/>
        <v>3000</v>
      </c>
      <c r="M118">
        <f t="shared" si="12"/>
        <v>9000</v>
      </c>
    </row>
    <row r="119" spans="1:13" x14ac:dyDescent="0.25">
      <c r="A119" s="1">
        <v>118</v>
      </c>
      <c r="B119" s="1" t="s">
        <v>239</v>
      </c>
      <c r="C119" s="2" t="s">
        <v>267</v>
      </c>
      <c r="D119" s="1" t="s">
        <v>239</v>
      </c>
      <c r="E119" s="2" t="s">
        <v>268</v>
      </c>
      <c r="F119" s="1">
        <v>6</v>
      </c>
      <c r="G119" s="1">
        <v>0</v>
      </c>
      <c r="H119" t="b">
        <f t="shared" si="9"/>
        <v>1</v>
      </c>
      <c r="J119" t="str">
        <f t="shared" si="10"/>
        <v>22-09-2021</v>
      </c>
      <c r="K119">
        <f t="shared" si="11"/>
        <v>36000</v>
      </c>
      <c r="L119">
        <f t="shared" si="8"/>
        <v>9000</v>
      </c>
      <c r="M119">
        <f t="shared" si="12"/>
        <v>27000</v>
      </c>
    </row>
    <row r="120" spans="1:13" x14ac:dyDescent="0.25">
      <c r="A120" s="1">
        <v>119</v>
      </c>
      <c r="B120" s="1" t="s">
        <v>239</v>
      </c>
      <c r="C120" s="2" t="s">
        <v>269</v>
      </c>
      <c r="D120" s="1" t="s">
        <v>240</v>
      </c>
      <c r="E120" s="2" t="s">
        <v>270</v>
      </c>
      <c r="F120" s="1">
        <v>4</v>
      </c>
      <c r="G120" s="1">
        <v>11</v>
      </c>
      <c r="H120" t="b">
        <f t="shared" si="9"/>
        <v>0</v>
      </c>
      <c r="J120" t="str">
        <f t="shared" si="10"/>
        <v>22-09-2021</v>
      </c>
      <c r="K120">
        <f t="shared" si="11"/>
        <v>24000</v>
      </c>
      <c r="L120">
        <f t="shared" ref="L120:L158" si="13">IF(H119=FALSE,IF(H120,(F120+G120+G119)*1500,(F120+G119)*1500),IF(H120,(F120+G120)*1500,(F120)*1500))</f>
        <v>6000</v>
      </c>
      <c r="M120">
        <f t="shared" si="12"/>
        <v>18000</v>
      </c>
    </row>
    <row r="121" spans="1:13" x14ac:dyDescent="0.25">
      <c r="A121" s="1">
        <v>120</v>
      </c>
      <c r="B121" s="1" t="s">
        <v>240</v>
      </c>
      <c r="C121" s="2" t="s">
        <v>271</v>
      </c>
      <c r="D121" s="1" t="s">
        <v>240</v>
      </c>
      <c r="E121" s="2" t="s">
        <v>272</v>
      </c>
      <c r="F121" s="1">
        <v>19</v>
      </c>
      <c r="G121" s="1">
        <v>3</v>
      </c>
      <c r="H121" t="b">
        <f t="shared" si="9"/>
        <v>1</v>
      </c>
      <c r="J121" t="str">
        <f t="shared" si="10"/>
        <v>23-09-2021</v>
      </c>
      <c r="K121">
        <f t="shared" si="11"/>
        <v>104500</v>
      </c>
      <c r="L121">
        <f t="shared" si="13"/>
        <v>49500</v>
      </c>
      <c r="M121">
        <f t="shared" si="12"/>
        <v>55000</v>
      </c>
    </row>
    <row r="122" spans="1:13" x14ac:dyDescent="0.25">
      <c r="A122" s="1">
        <v>121</v>
      </c>
      <c r="B122" s="1" t="s">
        <v>240</v>
      </c>
      <c r="C122" s="2" t="s">
        <v>273</v>
      </c>
      <c r="D122" s="1" t="s">
        <v>240</v>
      </c>
      <c r="E122" s="2" t="s">
        <v>274</v>
      </c>
      <c r="F122" s="1">
        <v>3</v>
      </c>
      <c r="G122" s="1">
        <v>21</v>
      </c>
      <c r="H122" t="b">
        <f t="shared" si="9"/>
        <v>1</v>
      </c>
      <c r="J122" t="str">
        <f t="shared" si="10"/>
        <v>23-09-2021</v>
      </c>
      <c r="K122">
        <f t="shared" si="11"/>
        <v>18000</v>
      </c>
      <c r="L122">
        <f t="shared" si="13"/>
        <v>36000</v>
      </c>
      <c r="M122">
        <f t="shared" si="12"/>
        <v>-18000</v>
      </c>
    </row>
    <row r="123" spans="1:13" x14ac:dyDescent="0.25">
      <c r="A123" s="1">
        <v>122</v>
      </c>
      <c r="B123" s="1" t="s">
        <v>240</v>
      </c>
      <c r="C123" s="2" t="s">
        <v>275</v>
      </c>
      <c r="D123" s="1" t="s">
        <v>240</v>
      </c>
      <c r="E123" s="2" t="s">
        <v>276</v>
      </c>
      <c r="F123" s="1">
        <v>19</v>
      </c>
      <c r="G123" s="1">
        <v>22</v>
      </c>
      <c r="H123" t="b">
        <f t="shared" si="9"/>
        <v>1</v>
      </c>
      <c r="J123" t="str">
        <f t="shared" si="10"/>
        <v>23-09-2021</v>
      </c>
      <c r="K123">
        <f t="shared" si="11"/>
        <v>104500</v>
      </c>
      <c r="L123">
        <f t="shared" si="13"/>
        <v>61500</v>
      </c>
      <c r="M123">
        <f t="shared" si="12"/>
        <v>43000</v>
      </c>
    </row>
    <row r="124" spans="1:13" x14ac:dyDescent="0.25">
      <c r="A124" s="1">
        <v>123</v>
      </c>
      <c r="B124" s="1" t="s">
        <v>240</v>
      </c>
      <c r="C124" s="2" t="s">
        <v>277</v>
      </c>
      <c r="D124" s="1" t="s">
        <v>240</v>
      </c>
      <c r="E124" s="2" t="s">
        <v>278</v>
      </c>
      <c r="F124" s="1">
        <v>13</v>
      </c>
      <c r="G124" s="1">
        <v>14</v>
      </c>
      <c r="H124" t="b">
        <f t="shared" si="9"/>
        <v>1</v>
      </c>
      <c r="J124" t="str">
        <f t="shared" si="10"/>
        <v>23-09-2021</v>
      </c>
      <c r="K124">
        <f t="shared" si="11"/>
        <v>71500</v>
      </c>
      <c r="L124">
        <f t="shared" si="13"/>
        <v>40500</v>
      </c>
      <c r="M124">
        <f t="shared" si="12"/>
        <v>31000</v>
      </c>
    </row>
    <row r="125" spans="1:13" x14ac:dyDescent="0.25">
      <c r="A125" s="1">
        <v>124</v>
      </c>
      <c r="B125" s="1" t="s">
        <v>240</v>
      </c>
      <c r="C125" s="2" t="s">
        <v>279</v>
      </c>
      <c r="D125" s="1" t="s">
        <v>240</v>
      </c>
      <c r="E125" s="2" t="s">
        <v>280</v>
      </c>
      <c r="F125" s="1">
        <v>19</v>
      </c>
      <c r="G125" s="1">
        <v>25</v>
      </c>
      <c r="H125" t="b">
        <f t="shared" si="9"/>
        <v>1</v>
      </c>
      <c r="J125" t="str">
        <f t="shared" si="10"/>
        <v>23-09-2021</v>
      </c>
      <c r="K125">
        <f t="shared" si="11"/>
        <v>104500</v>
      </c>
      <c r="L125">
        <f t="shared" si="13"/>
        <v>66000</v>
      </c>
      <c r="M125">
        <f t="shared" si="12"/>
        <v>38500</v>
      </c>
    </row>
    <row r="126" spans="1:13" x14ac:dyDescent="0.25">
      <c r="A126" s="1">
        <v>125</v>
      </c>
      <c r="B126" s="1" t="s">
        <v>241</v>
      </c>
      <c r="C126" s="2" t="s">
        <v>281</v>
      </c>
      <c r="D126" s="1" t="s">
        <v>241</v>
      </c>
      <c r="E126" s="2" t="s">
        <v>282</v>
      </c>
      <c r="F126" s="1">
        <v>19</v>
      </c>
      <c r="G126" s="1">
        <v>11</v>
      </c>
      <c r="H126" t="b">
        <f t="shared" si="9"/>
        <v>1</v>
      </c>
      <c r="J126" t="str">
        <f t="shared" si="10"/>
        <v>24-09-2021</v>
      </c>
      <c r="K126">
        <f t="shared" si="11"/>
        <v>104500</v>
      </c>
      <c r="L126">
        <f t="shared" si="13"/>
        <v>45000</v>
      </c>
      <c r="M126">
        <f t="shared" si="12"/>
        <v>59500</v>
      </c>
    </row>
    <row r="127" spans="1:13" x14ac:dyDescent="0.25">
      <c r="A127" s="1">
        <v>126</v>
      </c>
      <c r="B127" s="1" t="s">
        <v>241</v>
      </c>
      <c r="C127" s="2" t="s">
        <v>283</v>
      </c>
      <c r="D127" s="1" t="s">
        <v>241</v>
      </c>
      <c r="E127" s="2" t="s">
        <v>284</v>
      </c>
      <c r="F127" s="1">
        <v>13</v>
      </c>
      <c r="G127" s="1">
        <v>4</v>
      </c>
      <c r="H127" t="b">
        <f t="shared" si="9"/>
        <v>1</v>
      </c>
      <c r="J127" t="str">
        <f t="shared" si="10"/>
        <v>24-09-2021</v>
      </c>
      <c r="K127">
        <f t="shared" si="11"/>
        <v>71500</v>
      </c>
      <c r="L127">
        <f t="shared" si="13"/>
        <v>25500</v>
      </c>
      <c r="M127">
        <f t="shared" si="12"/>
        <v>46000</v>
      </c>
    </row>
    <row r="128" spans="1:13" x14ac:dyDescent="0.25">
      <c r="A128" s="1">
        <v>127</v>
      </c>
      <c r="B128" s="1" t="s">
        <v>241</v>
      </c>
      <c r="C128" s="2" t="s">
        <v>285</v>
      </c>
      <c r="D128" s="1" t="s">
        <v>241</v>
      </c>
      <c r="E128" s="2" t="s">
        <v>286</v>
      </c>
      <c r="F128" s="1">
        <v>13</v>
      </c>
      <c r="G128" s="1">
        <v>9</v>
      </c>
      <c r="H128" t="b">
        <f t="shared" si="9"/>
        <v>1</v>
      </c>
      <c r="J128" t="str">
        <f t="shared" si="10"/>
        <v>24-09-2021</v>
      </c>
      <c r="K128">
        <f t="shared" si="11"/>
        <v>71500</v>
      </c>
      <c r="L128">
        <f t="shared" si="13"/>
        <v>33000</v>
      </c>
      <c r="M128">
        <f t="shared" si="12"/>
        <v>38500</v>
      </c>
    </row>
    <row r="129" spans="1:13" x14ac:dyDescent="0.25">
      <c r="A129" s="1">
        <v>128</v>
      </c>
      <c r="B129" s="1" t="s">
        <v>241</v>
      </c>
      <c r="C129" s="2" t="s">
        <v>287</v>
      </c>
      <c r="D129" s="1" t="s">
        <v>241</v>
      </c>
      <c r="E129" s="2" t="s">
        <v>288</v>
      </c>
      <c r="F129" s="1">
        <v>10</v>
      </c>
      <c r="G129" s="1">
        <v>12</v>
      </c>
      <c r="H129" t="b">
        <f t="shared" si="9"/>
        <v>1</v>
      </c>
      <c r="J129" t="str">
        <f t="shared" si="10"/>
        <v>24-09-2021</v>
      </c>
      <c r="K129">
        <f t="shared" si="11"/>
        <v>55000</v>
      </c>
      <c r="L129">
        <f t="shared" si="13"/>
        <v>33000</v>
      </c>
      <c r="M129">
        <f t="shared" si="12"/>
        <v>22000</v>
      </c>
    </row>
    <row r="130" spans="1:13" x14ac:dyDescent="0.25">
      <c r="A130" s="1">
        <v>129</v>
      </c>
      <c r="B130" s="1" t="s">
        <v>242</v>
      </c>
      <c r="C130" s="2" t="s">
        <v>289</v>
      </c>
      <c r="D130" s="1" t="s">
        <v>242</v>
      </c>
      <c r="E130" s="2" t="s">
        <v>290</v>
      </c>
      <c r="F130" s="1">
        <v>9</v>
      </c>
      <c r="G130" s="1">
        <v>11</v>
      </c>
      <c r="H130" t="b">
        <f t="shared" si="9"/>
        <v>1</v>
      </c>
      <c r="J130" t="str">
        <f t="shared" si="10"/>
        <v>25-09-2021</v>
      </c>
      <c r="K130">
        <f t="shared" si="11"/>
        <v>54000</v>
      </c>
      <c r="L130">
        <f t="shared" si="13"/>
        <v>30000</v>
      </c>
      <c r="M130">
        <f t="shared" si="12"/>
        <v>24000</v>
      </c>
    </row>
    <row r="131" spans="1:13" x14ac:dyDescent="0.25">
      <c r="A131" s="1">
        <v>130</v>
      </c>
      <c r="B131" s="1" t="s">
        <v>242</v>
      </c>
      <c r="C131" s="2" t="s">
        <v>291</v>
      </c>
      <c r="D131" s="1" t="s">
        <v>242</v>
      </c>
      <c r="E131" s="2" t="s">
        <v>292</v>
      </c>
      <c r="F131" s="1">
        <v>14</v>
      </c>
      <c r="G131" s="1">
        <v>20</v>
      </c>
      <c r="H131" t="b">
        <f t="shared" ref="H131:H158" si="14">B131=D131</f>
        <v>1</v>
      </c>
      <c r="J131" t="str">
        <f t="shared" ref="J131:J158" si="15">B131</f>
        <v>25-09-2021</v>
      </c>
      <c r="K131">
        <f t="shared" ref="K131:K158" si="16">IF(F131&gt;=30,F131*4000,IF(AND(F131&gt;=20,F131&lt;30),F131*5000,IF(AND(F131&gt;=10,F131&lt;20),F131*5500,F131*6000)))</f>
        <v>77000</v>
      </c>
      <c r="L131">
        <f t="shared" si="13"/>
        <v>51000</v>
      </c>
      <c r="M131">
        <f t="shared" ref="M131:M158" si="17">K131-L131</f>
        <v>26000</v>
      </c>
    </row>
    <row r="132" spans="1:13" x14ac:dyDescent="0.25">
      <c r="A132" s="1">
        <v>131</v>
      </c>
      <c r="B132" s="1" t="s">
        <v>242</v>
      </c>
      <c r="C132" s="2" t="s">
        <v>293</v>
      </c>
      <c r="D132" s="1" t="s">
        <v>242</v>
      </c>
      <c r="E132" s="2" t="s">
        <v>294</v>
      </c>
      <c r="F132" s="1">
        <v>1</v>
      </c>
      <c r="G132" s="1">
        <v>3</v>
      </c>
      <c r="H132" t="b">
        <f t="shared" si="14"/>
        <v>1</v>
      </c>
      <c r="J132" t="str">
        <f t="shared" si="15"/>
        <v>25-09-2021</v>
      </c>
      <c r="K132">
        <f t="shared" si="16"/>
        <v>6000</v>
      </c>
      <c r="L132">
        <f t="shared" si="13"/>
        <v>6000</v>
      </c>
      <c r="M132">
        <f t="shared" si="17"/>
        <v>0</v>
      </c>
    </row>
    <row r="133" spans="1:13" x14ac:dyDescent="0.25">
      <c r="A133" s="1">
        <v>132</v>
      </c>
      <c r="B133" s="1" t="s">
        <v>242</v>
      </c>
      <c r="C133" s="2" t="s">
        <v>295</v>
      </c>
      <c r="D133" s="1" t="s">
        <v>242</v>
      </c>
      <c r="E133" s="2" t="s">
        <v>296</v>
      </c>
      <c r="F133" s="1">
        <v>5</v>
      </c>
      <c r="G133" s="1">
        <v>6</v>
      </c>
      <c r="H133" t="b">
        <f t="shared" si="14"/>
        <v>1</v>
      </c>
      <c r="J133" t="str">
        <f t="shared" si="15"/>
        <v>25-09-2021</v>
      </c>
      <c r="K133">
        <f t="shared" si="16"/>
        <v>30000</v>
      </c>
      <c r="L133">
        <f t="shared" si="13"/>
        <v>16500</v>
      </c>
      <c r="M133">
        <f t="shared" si="17"/>
        <v>13500</v>
      </c>
    </row>
    <row r="134" spans="1:13" x14ac:dyDescent="0.25">
      <c r="A134" s="1">
        <v>133</v>
      </c>
      <c r="B134" s="1" t="s">
        <v>242</v>
      </c>
      <c r="C134" s="2" t="s">
        <v>297</v>
      </c>
      <c r="D134" s="1" t="s">
        <v>242</v>
      </c>
      <c r="E134" s="2" t="s">
        <v>298</v>
      </c>
      <c r="F134" s="1">
        <v>12</v>
      </c>
      <c r="G134" s="1">
        <v>6</v>
      </c>
      <c r="H134" t="b">
        <f t="shared" si="14"/>
        <v>1</v>
      </c>
      <c r="J134" t="str">
        <f t="shared" si="15"/>
        <v>25-09-2021</v>
      </c>
      <c r="K134">
        <f t="shared" si="16"/>
        <v>66000</v>
      </c>
      <c r="L134">
        <f t="shared" si="13"/>
        <v>27000</v>
      </c>
      <c r="M134">
        <f t="shared" si="17"/>
        <v>39000</v>
      </c>
    </row>
    <row r="135" spans="1:13" x14ac:dyDescent="0.25">
      <c r="A135" s="1">
        <v>134</v>
      </c>
      <c r="B135" s="1" t="s">
        <v>243</v>
      </c>
      <c r="C135" s="2" t="s">
        <v>299</v>
      </c>
      <c r="D135" s="1" t="s">
        <v>243</v>
      </c>
      <c r="E135" s="2" t="s">
        <v>300</v>
      </c>
      <c r="F135" s="1">
        <v>13</v>
      </c>
      <c r="G135" s="1">
        <v>24</v>
      </c>
      <c r="H135" t="b">
        <f t="shared" si="14"/>
        <v>1</v>
      </c>
      <c r="J135" t="str">
        <f t="shared" si="15"/>
        <v>26-09-2021</v>
      </c>
      <c r="K135">
        <f t="shared" si="16"/>
        <v>71500</v>
      </c>
      <c r="L135">
        <f t="shared" si="13"/>
        <v>55500</v>
      </c>
      <c r="M135">
        <f t="shared" si="17"/>
        <v>16000</v>
      </c>
    </row>
    <row r="136" spans="1:13" x14ac:dyDescent="0.25">
      <c r="A136" s="1">
        <v>135</v>
      </c>
      <c r="B136" s="1" t="s">
        <v>243</v>
      </c>
      <c r="C136" s="2" t="s">
        <v>301</v>
      </c>
      <c r="D136" s="1" t="s">
        <v>243</v>
      </c>
      <c r="E136" s="2" t="s">
        <v>302</v>
      </c>
      <c r="F136" s="1">
        <v>9</v>
      </c>
      <c r="G136" s="1">
        <v>2</v>
      </c>
      <c r="H136" t="b">
        <f t="shared" si="14"/>
        <v>1</v>
      </c>
      <c r="J136" t="str">
        <f t="shared" si="15"/>
        <v>26-09-2021</v>
      </c>
      <c r="K136">
        <f t="shared" si="16"/>
        <v>54000</v>
      </c>
      <c r="L136">
        <f t="shared" si="13"/>
        <v>16500</v>
      </c>
      <c r="M136">
        <f t="shared" si="17"/>
        <v>37500</v>
      </c>
    </row>
    <row r="137" spans="1:13" x14ac:dyDescent="0.25">
      <c r="A137" s="1">
        <v>136</v>
      </c>
      <c r="B137" s="1" t="s">
        <v>243</v>
      </c>
      <c r="C137" s="2" t="s">
        <v>303</v>
      </c>
      <c r="D137" s="1" t="s">
        <v>243</v>
      </c>
      <c r="E137" s="2" t="s">
        <v>304</v>
      </c>
      <c r="F137" s="1">
        <v>11</v>
      </c>
      <c r="G137" s="1">
        <v>6</v>
      </c>
      <c r="H137" t="b">
        <f t="shared" si="14"/>
        <v>1</v>
      </c>
      <c r="J137" t="str">
        <f t="shared" si="15"/>
        <v>26-09-2021</v>
      </c>
      <c r="K137">
        <f t="shared" si="16"/>
        <v>60500</v>
      </c>
      <c r="L137">
        <f t="shared" si="13"/>
        <v>25500</v>
      </c>
      <c r="M137">
        <f t="shared" si="17"/>
        <v>35000</v>
      </c>
    </row>
    <row r="138" spans="1:13" x14ac:dyDescent="0.25">
      <c r="A138" s="1">
        <v>137</v>
      </c>
      <c r="B138" s="1" t="s">
        <v>243</v>
      </c>
      <c r="C138" s="2" t="s">
        <v>305</v>
      </c>
      <c r="D138" s="1" t="s">
        <v>243</v>
      </c>
      <c r="E138" s="2" t="s">
        <v>306</v>
      </c>
      <c r="F138" s="1">
        <v>11</v>
      </c>
      <c r="G138" s="1">
        <v>9</v>
      </c>
      <c r="H138" t="b">
        <f t="shared" si="14"/>
        <v>1</v>
      </c>
      <c r="J138" t="str">
        <f t="shared" si="15"/>
        <v>26-09-2021</v>
      </c>
      <c r="K138">
        <f t="shared" si="16"/>
        <v>60500</v>
      </c>
      <c r="L138">
        <f t="shared" si="13"/>
        <v>30000</v>
      </c>
      <c r="M138">
        <f t="shared" si="17"/>
        <v>30500</v>
      </c>
    </row>
    <row r="139" spans="1:13" x14ac:dyDescent="0.25">
      <c r="A139" s="1">
        <v>138</v>
      </c>
      <c r="B139" s="1" t="s">
        <v>243</v>
      </c>
      <c r="C139" s="2" t="s">
        <v>307</v>
      </c>
      <c r="D139" s="1" t="s">
        <v>243</v>
      </c>
      <c r="E139" s="2" t="s">
        <v>308</v>
      </c>
      <c r="F139" s="1">
        <v>13</v>
      </c>
      <c r="G139" s="1">
        <v>24</v>
      </c>
      <c r="H139" t="b">
        <f t="shared" si="14"/>
        <v>1</v>
      </c>
      <c r="J139" t="str">
        <f t="shared" si="15"/>
        <v>26-09-2021</v>
      </c>
      <c r="K139">
        <f t="shared" si="16"/>
        <v>71500</v>
      </c>
      <c r="L139">
        <f t="shared" si="13"/>
        <v>55500</v>
      </c>
      <c r="M139">
        <f t="shared" si="17"/>
        <v>16000</v>
      </c>
    </row>
    <row r="140" spans="1:13" x14ac:dyDescent="0.25">
      <c r="A140" s="1">
        <v>139</v>
      </c>
      <c r="B140" s="1" t="s">
        <v>243</v>
      </c>
      <c r="C140" s="2" t="s">
        <v>309</v>
      </c>
      <c r="D140" s="1" t="s">
        <v>243</v>
      </c>
      <c r="E140" s="2" t="s">
        <v>310</v>
      </c>
      <c r="F140" s="1">
        <v>15</v>
      </c>
      <c r="G140" s="1">
        <v>6</v>
      </c>
      <c r="H140" t="b">
        <f t="shared" si="14"/>
        <v>1</v>
      </c>
      <c r="J140" t="str">
        <f t="shared" si="15"/>
        <v>26-09-2021</v>
      </c>
      <c r="K140">
        <f t="shared" si="16"/>
        <v>82500</v>
      </c>
      <c r="L140">
        <f t="shared" si="13"/>
        <v>31500</v>
      </c>
      <c r="M140">
        <f t="shared" si="17"/>
        <v>51000</v>
      </c>
    </row>
    <row r="141" spans="1:13" x14ac:dyDescent="0.25">
      <c r="A141" s="1">
        <v>140</v>
      </c>
      <c r="B141" s="1" t="s">
        <v>244</v>
      </c>
      <c r="C141" s="2" t="s">
        <v>311</v>
      </c>
      <c r="D141" s="1" t="s">
        <v>244</v>
      </c>
      <c r="E141" s="2" t="s">
        <v>312</v>
      </c>
      <c r="F141" s="1">
        <v>15</v>
      </c>
      <c r="G141" s="1">
        <v>9</v>
      </c>
      <c r="H141" t="b">
        <f t="shared" si="14"/>
        <v>1</v>
      </c>
      <c r="J141" t="str">
        <f t="shared" si="15"/>
        <v>27-09-2021</v>
      </c>
      <c r="K141">
        <f t="shared" si="16"/>
        <v>82500</v>
      </c>
      <c r="L141">
        <f t="shared" si="13"/>
        <v>36000</v>
      </c>
      <c r="M141">
        <f t="shared" si="17"/>
        <v>46500</v>
      </c>
    </row>
    <row r="142" spans="1:13" x14ac:dyDescent="0.25">
      <c r="A142" s="1">
        <v>141</v>
      </c>
      <c r="B142" s="1" t="s">
        <v>244</v>
      </c>
      <c r="C142" s="2" t="s">
        <v>313</v>
      </c>
      <c r="D142" s="1" t="s">
        <v>244</v>
      </c>
      <c r="E142" s="2" t="s">
        <v>314</v>
      </c>
      <c r="F142" s="1">
        <v>10</v>
      </c>
      <c r="G142" s="1">
        <v>19</v>
      </c>
      <c r="H142" t="b">
        <f t="shared" si="14"/>
        <v>1</v>
      </c>
      <c r="J142" t="str">
        <f t="shared" si="15"/>
        <v>27-09-2021</v>
      </c>
      <c r="K142">
        <f t="shared" si="16"/>
        <v>55000</v>
      </c>
      <c r="L142">
        <f t="shared" si="13"/>
        <v>43500</v>
      </c>
      <c r="M142">
        <f t="shared" si="17"/>
        <v>11500</v>
      </c>
    </row>
    <row r="143" spans="1:13" x14ac:dyDescent="0.25">
      <c r="A143" s="1">
        <v>142</v>
      </c>
      <c r="B143" s="1" t="s">
        <v>244</v>
      </c>
      <c r="C143" s="2" t="s">
        <v>315</v>
      </c>
      <c r="D143" s="1" t="s">
        <v>244</v>
      </c>
      <c r="E143" s="2" t="s">
        <v>316</v>
      </c>
      <c r="F143" s="1">
        <v>1</v>
      </c>
      <c r="G143" s="1">
        <v>0</v>
      </c>
      <c r="H143" t="b">
        <f t="shared" si="14"/>
        <v>1</v>
      </c>
      <c r="J143" t="str">
        <f t="shared" si="15"/>
        <v>27-09-2021</v>
      </c>
      <c r="K143">
        <f t="shared" si="16"/>
        <v>6000</v>
      </c>
      <c r="L143">
        <f t="shared" si="13"/>
        <v>1500</v>
      </c>
      <c r="M143">
        <f t="shared" si="17"/>
        <v>4500</v>
      </c>
    </row>
    <row r="144" spans="1:13" x14ac:dyDescent="0.25">
      <c r="A144" s="1">
        <v>143</v>
      </c>
      <c r="B144" s="1" t="s">
        <v>244</v>
      </c>
      <c r="C144" s="2" t="s">
        <v>317</v>
      </c>
      <c r="D144" s="1" t="s">
        <v>244</v>
      </c>
      <c r="E144" s="2" t="s">
        <v>318</v>
      </c>
      <c r="F144" s="1">
        <v>3</v>
      </c>
      <c r="G144" s="1">
        <v>0</v>
      </c>
      <c r="H144" t="b">
        <f t="shared" si="14"/>
        <v>1</v>
      </c>
      <c r="J144" t="str">
        <f t="shared" si="15"/>
        <v>27-09-2021</v>
      </c>
      <c r="K144">
        <f t="shared" si="16"/>
        <v>18000</v>
      </c>
      <c r="L144">
        <f t="shared" si="13"/>
        <v>4500</v>
      </c>
      <c r="M144">
        <f t="shared" si="17"/>
        <v>13500</v>
      </c>
    </row>
    <row r="145" spans="1:15" x14ac:dyDescent="0.25">
      <c r="A145" s="1">
        <v>144</v>
      </c>
      <c r="B145" s="1" t="s">
        <v>245</v>
      </c>
      <c r="C145" s="2" t="s">
        <v>319</v>
      </c>
      <c r="D145" s="1" t="s">
        <v>245</v>
      </c>
      <c r="E145" s="2" t="s">
        <v>320</v>
      </c>
      <c r="F145" s="1">
        <v>9</v>
      </c>
      <c r="G145" s="1">
        <v>14</v>
      </c>
      <c r="H145" t="b">
        <f t="shared" si="14"/>
        <v>1</v>
      </c>
      <c r="J145" t="str">
        <f t="shared" si="15"/>
        <v>28-09-2021</v>
      </c>
      <c r="K145">
        <f t="shared" si="16"/>
        <v>54000</v>
      </c>
      <c r="L145">
        <f t="shared" si="13"/>
        <v>34500</v>
      </c>
      <c r="M145">
        <f t="shared" si="17"/>
        <v>19500</v>
      </c>
    </row>
    <row r="146" spans="1:15" x14ac:dyDescent="0.25">
      <c r="A146" s="1">
        <v>145</v>
      </c>
      <c r="B146" s="1" t="s">
        <v>245</v>
      </c>
      <c r="C146" s="2" t="s">
        <v>321</v>
      </c>
      <c r="D146" s="1" t="s">
        <v>245</v>
      </c>
      <c r="E146" s="2" t="s">
        <v>322</v>
      </c>
      <c r="F146" s="1">
        <v>11</v>
      </c>
      <c r="G146" s="1">
        <v>13</v>
      </c>
      <c r="H146" t="b">
        <f t="shared" si="14"/>
        <v>1</v>
      </c>
      <c r="J146" t="str">
        <f t="shared" si="15"/>
        <v>28-09-2021</v>
      </c>
      <c r="K146">
        <f t="shared" si="16"/>
        <v>60500</v>
      </c>
      <c r="L146">
        <f t="shared" si="13"/>
        <v>36000</v>
      </c>
      <c r="M146">
        <f t="shared" si="17"/>
        <v>24500</v>
      </c>
    </row>
    <row r="147" spans="1:15" x14ac:dyDescent="0.25">
      <c r="A147" s="1">
        <v>146</v>
      </c>
      <c r="B147" s="1" t="s">
        <v>245</v>
      </c>
      <c r="C147" s="2" t="s">
        <v>323</v>
      </c>
      <c r="D147" s="1" t="s">
        <v>245</v>
      </c>
      <c r="E147" s="2" t="s">
        <v>324</v>
      </c>
      <c r="F147" s="1">
        <v>12</v>
      </c>
      <c r="G147" s="1">
        <v>9</v>
      </c>
      <c r="H147" t="b">
        <f t="shared" si="14"/>
        <v>1</v>
      </c>
      <c r="J147" t="str">
        <f t="shared" si="15"/>
        <v>28-09-2021</v>
      </c>
      <c r="K147">
        <f t="shared" si="16"/>
        <v>66000</v>
      </c>
      <c r="L147">
        <f t="shared" si="13"/>
        <v>31500</v>
      </c>
      <c r="M147">
        <f t="shared" si="17"/>
        <v>34500</v>
      </c>
    </row>
    <row r="148" spans="1:15" x14ac:dyDescent="0.25">
      <c r="A148" s="1">
        <v>147</v>
      </c>
      <c r="B148" s="1" t="s">
        <v>245</v>
      </c>
      <c r="C148" s="2" t="s">
        <v>325</v>
      </c>
      <c r="D148" s="1" t="s">
        <v>245</v>
      </c>
      <c r="E148" s="2" t="s">
        <v>326</v>
      </c>
      <c r="F148" s="1">
        <v>14</v>
      </c>
      <c r="G148" s="1">
        <v>9</v>
      </c>
      <c r="H148" t="b">
        <f t="shared" si="14"/>
        <v>1</v>
      </c>
      <c r="J148" t="str">
        <f t="shared" si="15"/>
        <v>28-09-2021</v>
      </c>
      <c r="K148">
        <f t="shared" si="16"/>
        <v>77000</v>
      </c>
      <c r="L148">
        <f t="shared" si="13"/>
        <v>34500</v>
      </c>
      <c r="M148">
        <f t="shared" si="17"/>
        <v>42500</v>
      </c>
    </row>
    <row r="149" spans="1:15" x14ac:dyDescent="0.25">
      <c r="A149" s="1">
        <v>148</v>
      </c>
      <c r="B149" s="1" t="s">
        <v>246</v>
      </c>
      <c r="C149" s="2" t="s">
        <v>327</v>
      </c>
      <c r="D149" s="1" t="s">
        <v>246</v>
      </c>
      <c r="E149" s="2" t="s">
        <v>328</v>
      </c>
      <c r="F149" s="1">
        <v>12</v>
      </c>
      <c r="G149" s="1">
        <v>16</v>
      </c>
      <c r="H149" t="b">
        <f t="shared" si="14"/>
        <v>1</v>
      </c>
      <c r="J149" t="str">
        <f t="shared" si="15"/>
        <v>29-09-2021</v>
      </c>
      <c r="K149">
        <f t="shared" si="16"/>
        <v>66000</v>
      </c>
      <c r="L149">
        <f t="shared" si="13"/>
        <v>42000</v>
      </c>
      <c r="M149">
        <f t="shared" si="17"/>
        <v>24000</v>
      </c>
    </row>
    <row r="150" spans="1:15" x14ac:dyDescent="0.25">
      <c r="A150" s="1">
        <v>149</v>
      </c>
      <c r="B150" s="1" t="s">
        <v>246</v>
      </c>
      <c r="C150" s="2" t="s">
        <v>329</v>
      </c>
      <c r="D150" s="1" t="s">
        <v>246</v>
      </c>
      <c r="E150" s="2" t="s">
        <v>330</v>
      </c>
      <c r="F150" s="1">
        <v>9</v>
      </c>
      <c r="G150" s="1">
        <v>21</v>
      </c>
      <c r="H150" t="b">
        <f t="shared" si="14"/>
        <v>1</v>
      </c>
      <c r="J150" t="str">
        <f t="shared" si="15"/>
        <v>29-09-2021</v>
      </c>
      <c r="K150">
        <f t="shared" si="16"/>
        <v>54000</v>
      </c>
      <c r="L150">
        <f t="shared" si="13"/>
        <v>45000</v>
      </c>
      <c r="M150">
        <f t="shared" si="17"/>
        <v>9000</v>
      </c>
    </row>
    <row r="151" spans="1:15" x14ac:dyDescent="0.25">
      <c r="A151" s="1">
        <v>150</v>
      </c>
      <c r="B151" s="1" t="s">
        <v>246</v>
      </c>
      <c r="C151" s="2" t="s">
        <v>331</v>
      </c>
      <c r="D151" s="1" t="s">
        <v>246</v>
      </c>
      <c r="E151" s="2" t="s">
        <v>332</v>
      </c>
      <c r="F151" s="1">
        <v>15</v>
      </c>
      <c r="G151" s="1">
        <v>9</v>
      </c>
      <c r="H151" t="b">
        <f t="shared" si="14"/>
        <v>1</v>
      </c>
      <c r="J151" t="str">
        <f t="shared" si="15"/>
        <v>29-09-2021</v>
      </c>
      <c r="K151">
        <f t="shared" si="16"/>
        <v>82500</v>
      </c>
      <c r="L151">
        <f t="shared" si="13"/>
        <v>36000</v>
      </c>
      <c r="M151">
        <f t="shared" si="17"/>
        <v>46500</v>
      </c>
    </row>
    <row r="152" spans="1:15" x14ac:dyDescent="0.25">
      <c r="A152" s="1">
        <v>151</v>
      </c>
      <c r="B152" s="1" t="s">
        <v>246</v>
      </c>
      <c r="C152" s="2" t="s">
        <v>333</v>
      </c>
      <c r="D152" s="1" t="s">
        <v>246</v>
      </c>
      <c r="E152" s="2" t="s">
        <v>334</v>
      </c>
      <c r="F152" s="1">
        <v>14</v>
      </c>
      <c r="G152" s="1">
        <v>8</v>
      </c>
      <c r="H152" t="b">
        <f t="shared" si="14"/>
        <v>1</v>
      </c>
      <c r="J152" t="str">
        <f t="shared" si="15"/>
        <v>29-09-2021</v>
      </c>
      <c r="K152">
        <f t="shared" si="16"/>
        <v>77000</v>
      </c>
      <c r="L152">
        <f t="shared" si="13"/>
        <v>33000</v>
      </c>
      <c r="M152">
        <f t="shared" si="17"/>
        <v>44000</v>
      </c>
    </row>
    <row r="153" spans="1:15" x14ac:dyDescent="0.25">
      <c r="A153" s="1">
        <v>152</v>
      </c>
      <c r="B153" s="1" t="s">
        <v>246</v>
      </c>
      <c r="C153" s="2" t="s">
        <v>335</v>
      </c>
      <c r="D153" s="1" t="s">
        <v>246</v>
      </c>
      <c r="E153" s="2" t="s">
        <v>336</v>
      </c>
      <c r="F153" s="1">
        <v>16</v>
      </c>
      <c r="G153" s="1">
        <v>21</v>
      </c>
      <c r="H153" t="b">
        <f t="shared" si="14"/>
        <v>1</v>
      </c>
      <c r="J153" t="str">
        <f t="shared" si="15"/>
        <v>29-09-2021</v>
      </c>
      <c r="K153">
        <f t="shared" si="16"/>
        <v>88000</v>
      </c>
      <c r="L153">
        <f t="shared" si="13"/>
        <v>55500</v>
      </c>
      <c r="M153">
        <f t="shared" si="17"/>
        <v>32500</v>
      </c>
    </row>
    <row r="154" spans="1:15" x14ac:dyDescent="0.25">
      <c r="A154" s="1">
        <v>153</v>
      </c>
      <c r="B154" s="1" t="s">
        <v>246</v>
      </c>
      <c r="C154" s="2" t="s">
        <v>337</v>
      </c>
      <c r="D154" s="1" t="s">
        <v>27</v>
      </c>
      <c r="E154" s="2" t="s">
        <v>338</v>
      </c>
      <c r="F154" s="1">
        <v>14</v>
      </c>
      <c r="G154" s="1">
        <v>9</v>
      </c>
      <c r="H154" t="b">
        <f t="shared" si="14"/>
        <v>0</v>
      </c>
      <c r="J154" t="str">
        <f t="shared" si="15"/>
        <v>29-09-2021</v>
      </c>
      <c r="K154">
        <f t="shared" si="16"/>
        <v>77000</v>
      </c>
      <c r="L154">
        <f t="shared" si="13"/>
        <v>21000</v>
      </c>
      <c r="M154">
        <f t="shared" si="17"/>
        <v>56000</v>
      </c>
    </row>
    <row r="155" spans="1:15" x14ac:dyDescent="0.25">
      <c r="A155" s="1">
        <v>154</v>
      </c>
      <c r="B155" s="1" t="s">
        <v>27</v>
      </c>
      <c r="C155" s="2" t="s">
        <v>339</v>
      </c>
      <c r="D155" s="1" t="s">
        <v>27</v>
      </c>
      <c r="E155" s="2" t="s">
        <v>340</v>
      </c>
      <c r="F155" s="1">
        <v>17</v>
      </c>
      <c r="G155" s="1">
        <v>3</v>
      </c>
      <c r="H155" t="b">
        <f t="shared" si="14"/>
        <v>1</v>
      </c>
      <c r="J155" t="str">
        <f t="shared" si="15"/>
        <v>30-09-2021</v>
      </c>
      <c r="K155">
        <f t="shared" si="16"/>
        <v>93500</v>
      </c>
      <c r="L155">
        <f t="shared" si="13"/>
        <v>43500</v>
      </c>
      <c r="M155">
        <f t="shared" si="17"/>
        <v>50000</v>
      </c>
    </row>
    <row r="156" spans="1:15" x14ac:dyDescent="0.25">
      <c r="A156" s="1">
        <v>155</v>
      </c>
      <c r="B156" s="1" t="s">
        <v>27</v>
      </c>
      <c r="C156" s="2" t="s">
        <v>341</v>
      </c>
      <c r="D156" s="1" t="s">
        <v>27</v>
      </c>
      <c r="E156" s="2" t="s">
        <v>292</v>
      </c>
      <c r="F156" s="1">
        <v>0</v>
      </c>
      <c r="G156" s="1">
        <v>9</v>
      </c>
      <c r="H156" t="b">
        <f t="shared" si="14"/>
        <v>1</v>
      </c>
      <c r="J156" t="str">
        <f t="shared" si="15"/>
        <v>30-09-2021</v>
      </c>
      <c r="K156">
        <f t="shared" si="16"/>
        <v>0</v>
      </c>
      <c r="L156">
        <f t="shared" si="13"/>
        <v>13500</v>
      </c>
      <c r="M156">
        <f t="shared" si="17"/>
        <v>-13500</v>
      </c>
    </row>
    <row r="157" spans="1:15" x14ac:dyDescent="0.25">
      <c r="A157" s="1">
        <v>156</v>
      </c>
      <c r="B157" s="1" t="s">
        <v>27</v>
      </c>
      <c r="C157" s="2" t="s">
        <v>342</v>
      </c>
      <c r="D157" s="1" t="s">
        <v>27</v>
      </c>
      <c r="E157" s="2" t="s">
        <v>295</v>
      </c>
      <c r="F157" s="1">
        <v>14</v>
      </c>
      <c r="G157" s="1">
        <v>8</v>
      </c>
      <c r="H157" t="b">
        <f t="shared" si="14"/>
        <v>1</v>
      </c>
      <c r="J157" t="str">
        <f t="shared" si="15"/>
        <v>30-09-2021</v>
      </c>
      <c r="K157">
        <f t="shared" si="16"/>
        <v>77000</v>
      </c>
      <c r="L157">
        <f t="shared" si="13"/>
        <v>33000</v>
      </c>
      <c r="M157">
        <f t="shared" si="17"/>
        <v>44000</v>
      </c>
    </row>
    <row r="158" spans="1:15" x14ac:dyDescent="0.25">
      <c r="A158" s="1">
        <v>157</v>
      </c>
      <c r="B158" s="1" t="s">
        <v>27</v>
      </c>
      <c r="C158" s="2" t="s">
        <v>343</v>
      </c>
      <c r="D158" s="1" t="s">
        <v>27</v>
      </c>
      <c r="E158" s="2" t="s">
        <v>344</v>
      </c>
      <c r="F158" s="1">
        <v>6</v>
      </c>
      <c r="G158" s="1">
        <v>39</v>
      </c>
      <c r="H158" t="b">
        <f t="shared" si="14"/>
        <v>1</v>
      </c>
      <c r="J158" t="str">
        <f t="shared" si="15"/>
        <v>30-09-2021</v>
      </c>
      <c r="K158">
        <f t="shared" si="16"/>
        <v>36000</v>
      </c>
      <c r="L158">
        <f t="shared" si="13"/>
        <v>67500</v>
      </c>
      <c r="M158">
        <f t="shared" si="17"/>
        <v>-31500</v>
      </c>
    </row>
    <row r="159" spans="1:15" x14ac:dyDescent="0.25">
      <c r="J159" t="str">
        <f>B2</f>
        <v>01-09-2021</v>
      </c>
      <c r="K159">
        <f>-F2*1500</f>
        <v>-18000</v>
      </c>
      <c r="N159" s="6">
        <f>COUNTIF(M2:M158,"&lt;0")</f>
        <v>11</v>
      </c>
      <c r="O159" t="s">
        <v>358</v>
      </c>
    </row>
    <row r="160" spans="1:15" x14ac:dyDescent="0.25">
      <c r="J160" t="str">
        <f t="shared" ref="J160:J223" si="18">B3</f>
        <v>01-09-2021</v>
      </c>
      <c r="K160">
        <f t="shared" ref="K160:K223" si="19">-F3*1500</f>
        <v>-16500</v>
      </c>
    </row>
    <row r="161" spans="10:11" x14ac:dyDescent="0.25">
      <c r="J161" t="str">
        <f t="shared" si="18"/>
        <v>01-09-2021</v>
      </c>
      <c r="K161">
        <f t="shared" si="19"/>
        <v>-13500</v>
      </c>
    </row>
    <row r="162" spans="10:11" x14ac:dyDescent="0.25">
      <c r="J162" t="str">
        <f t="shared" si="18"/>
        <v>01-09-2021</v>
      </c>
      <c r="K162">
        <f t="shared" si="19"/>
        <v>-21000</v>
      </c>
    </row>
    <row r="163" spans="10:11" x14ac:dyDescent="0.25">
      <c r="J163" t="str">
        <f t="shared" si="18"/>
        <v>02-09-2021</v>
      </c>
      <c r="K163">
        <f t="shared" si="19"/>
        <v>-31500</v>
      </c>
    </row>
    <row r="164" spans="10:11" x14ac:dyDescent="0.25">
      <c r="J164" t="str">
        <f t="shared" si="18"/>
        <v>02-09-2021</v>
      </c>
      <c r="K164">
        <f t="shared" si="19"/>
        <v>-16500</v>
      </c>
    </row>
    <row r="165" spans="10:11" x14ac:dyDescent="0.25">
      <c r="J165" t="str">
        <f t="shared" si="18"/>
        <v>02-09-2021</v>
      </c>
      <c r="K165">
        <f t="shared" si="19"/>
        <v>-28500</v>
      </c>
    </row>
    <row r="166" spans="10:11" x14ac:dyDescent="0.25">
      <c r="J166" t="str">
        <f t="shared" si="18"/>
        <v>02-09-2021</v>
      </c>
      <c r="K166">
        <f t="shared" si="19"/>
        <v>-13500</v>
      </c>
    </row>
    <row r="167" spans="10:11" x14ac:dyDescent="0.25">
      <c r="J167" t="str">
        <f t="shared" si="18"/>
        <v>02-09-2021</v>
      </c>
      <c r="K167">
        <f t="shared" si="19"/>
        <v>-18000</v>
      </c>
    </row>
    <row r="168" spans="10:11" x14ac:dyDescent="0.25">
      <c r="J168" t="str">
        <f t="shared" si="18"/>
        <v>03-09-2021</v>
      </c>
      <c r="K168">
        <f t="shared" si="19"/>
        <v>-25500</v>
      </c>
    </row>
    <row r="169" spans="10:11" x14ac:dyDescent="0.25">
      <c r="J169" t="str">
        <f t="shared" si="18"/>
        <v>03-09-2021</v>
      </c>
      <c r="K169">
        <f t="shared" si="19"/>
        <v>-21000</v>
      </c>
    </row>
    <row r="170" spans="10:11" x14ac:dyDescent="0.25">
      <c r="J170" t="str">
        <f t="shared" si="18"/>
        <v>03-09-2021</v>
      </c>
      <c r="K170">
        <f t="shared" si="19"/>
        <v>-36000</v>
      </c>
    </row>
    <row r="171" spans="10:11" x14ac:dyDescent="0.25">
      <c r="J171" t="str">
        <f t="shared" si="18"/>
        <v>03-09-2021</v>
      </c>
      <c r="K171">
        <f t="shared" si="19"/>
        <v>-24000</v>
      </c>
    </row>
    <row r="172" spans="10:11" x14ac:dyDescent="0.25">
      <c r="J172" t="str">
        <f t="shared" si="18"/>
        <v>03-09-2021</v>
      </c>
      <c r="K172">
        <f t="shared" si="19"/>
        <v>-22500</v>
      </c>
    </row>
    <row r="173" spans="10:11" x14ac:dyDescent="0.25">
      <c r="J173" t="str">
        <f t="shared" si="18"/>
        <v>04-09-2021</v>
      </c>
      <c r="K173">
        <f t="shared" si="19"/>
        <v>-10500</v>
      </c>
    </row>
    <row r="174" spans="10:11" x14ac:dyDescent="0.25">
      <c r="J174" t="str">
        <f t="shared" si="18"/>
        <v>04-09-2021</v>
      </c>
      <c r="K174">
        <f t="shared" si="19"/>
        <v>-13500</v>
      </c>
    </row>
    <row r="175" spans="10:11" x14ac:dyDescent="0.25">
      <c r="J175" t="str">
        <f t="shared" si="18"/>
        <v>04-09-2021</v>
      </c>
      <c r="K175">
        <f t="shared" si="19"/>
        <v>-19500</v>
      </c>
    </row>
    <row r="176" spans="10:11" x14ac:dyDescent="0.25">
      <c r="J176" t="str">
        <f t="shared" si="18"/>
        <v>04-09-2021</v>
      </c>
      <c r="K176">
        <f t="shared" si="19"/>
        <v>-33000</v>
      </c>
    </row>
    <row r="177" spans="10:11" x14ac:dyDescent="0.25">
      <c r="J177" t="str">
        <f t="shared" si="18"/>
        <v>04-09-2021</v>
      </c>
      <c r="K177">
        <f t="shared" si="19"/>
        <v>-12000</v>
      </c>
    </row>
    <row r="178" spans="10:11" x14ac:dyDescent="0.25">
      <c r="J178" t="str">
        <f t="shared" si="18"/>
        <v>04-09-2021</v>
      </c>
      <c r="K178">
        <f t="shared" si="19"/>
        <v>-16500</v>
      </c>
    </row>
    <row r="179" spans="10:11" x14ac:dyDescent="0.25">
      <c r="J179" t="str">
        <f t="shared" si="18"/>
        <v>05-09-2021</v>
      </c>
      <c r="K179">
        <f t="shared" si="19"/>
        <v>-25500</v>
      </c>
    </row>
    <row r="180" spans="10:11" x14ac:dyDescent="0.25">
      <c r="J180" t="str">
        <f t="shared" si="18"/>
        <v>05-09-2021</v>
      </c>
      <c r="K180">
        <f t="shared" si="19"/>
        <v>-22500</v>
      </c>
    </row>
    <row r="181" spans="10:11" x14ac:dyDescent="0.25">
      <c r="J181" t="str">
        <f t="shared" si="18"/>
        <v>05-09-2021</v>
      </c>
      <c r="K181">
        <f t="shared" si="19"/>
        <v>-28500</v>
      </c>
    </row>
    <row r="182" spans="10:11" x14ac:dyDescent="0.25">
      <c r="J182" t="str">
        <f t="shared" si="18"/>
        <v>05-09-2021</v>
      </c>
      <c r="K182">
        <f t="shared" si="19"/>
        <v>-16500</v>
      </c>
    </row>
    <row r="183" spans="10:11" x14ac:dyDescent="0.25">
      <c r="J183" t="str">
        <f t="shared" si="18"/>
        <v>05-09-2021</v>
      </c>
      <c r="K183">
        <f t="shared" si="19"/>
        <v>-22500</v>
      </c>
    </row>
    <row r="184" spans="10:11" x14ac:dyDescent="0.25">
      <c r="J184" t="str">
        <f t="shared" si="18"/>
        <v>05-09-2021</v>
      </c>
      <c r="K184">
        <f t="shared" si="19"/>
        <v>-22500</v>
      </c>
    </row>
    <row r="185" spans="10:11" x14ac:dyDescent="0.25">
      <c r="J185" t="str">
        <f t="shared" si="18"/>
        <v>06-09-2021</v>
      </c>
      <c r="K185">
        <f t="shared" si="19"/>
        <v>-13500</v>
      </c>
    </row>
    <row r="186" spans="10:11" x14ac:dyDescent="0.25">
      <c r="J186" t="str">
        <f t="shared" si="18"/>
        <v>06-09-2021</v>
      </c>
      <c r="K186">
        <f t="shared" si="19"/>
        <v>-21000</v>
      </c>
    </row>
    <row r="187" spans="10:11" x14ac:dyDescent="0.25">
      <c r="J187" t="str">
        <f t="shared" si="18"/>
        <v>06-09-2021</v>
      </c>
      <c r="K187">
        <f t="shared" si="19"/>
        <v>-21000</v>
      </c>
    </row>
    <row r="188" spans="10:11" x14ac:dyDescent="0.25">
      <c r="J188" t="str">
        <f t="shared" si="18"/>
        <v>06-09-2021</v>
      </c>
      <c r="K188">
        <f t="shared" si="19"/>
        <v>-27000</v>
      </c>
    </row>
    <row r="189" spans="10:11" x14ac:dyDescent="0.25">
      <c r="J189" t="str">
        <f t="shared" si="18"/>
        <v>06-09-2021</v>
      </c>
      <c r="K189">
        <f t="shared" si="19"/>
        <v>-24000</v>
      </c>
    </row>
    <row r="190" spans="10:11" x14ac:dyDescent="0.25">
      <c r="J190" t="str">
        <f t="shared" si="18"/>
        <v>07-09-2021</v>
      </c>
      <c r="K190">
        <f t="shared" si="19"/>
        <v>-22500</v>
      </c>
    </row>
    <row r="191" spans="10:11" x14ac:dyDescent="0.25">
      <c r="J191" t="str">
        <f t="shared" si="18"/>
        <v>07-09-2021</v>
      </c>
      <c r="K191">
        <f t="shared" si="19"/>
        <v>-18000</v>
      </c>
    </row>
    <row r="192" spans="10:11" x14ac:dyDescent="0.25">
      <c r="J192" t="str">
        <f t="shared" si="18"/>
        <v>07-09-2021</v>
      </c>
      <c r="K192">
        <f t="shared" si="19"/>
        <v>-25500</v>
      </c>
    </row>
    <row r="193" spans="10:11" x14ac:dyDescent="0.25">
      <c r="J193" t="str">
        <f t="shared" si="18"/>
        <v>07-09-2021</v>
      </c>
      <c r="K193">
        <f t="shared" si="19"/>
        <v>-28500</v>
      </c>
    </row>
    <row r="194" spans="10:11" x14ac:dyDescent="0.25">
      <c r="J194" t="str">
        <f t="shared" si="18"/>
        <v>07-09-2021</v>
      </c>
      <c r="K194">
        <f t="shared" si="19"/>
        <v>-16500</v>
      </c>
    </row>
    <row r="195" spans="10:11" x14ac:dyDescent="0.25">
      <c r="J195" t="str">
        <f t="shared" si="18"/>
        <v>08-09-2021</v>
      </c>
      <c r="K195">
        <f t="shared" si="19"/>
        <v>-19500</v>
      </c>
    </row>
    <row r="196" spans="10:11" x14ac:dyDescent="0.25">
      <c r="J196" t="str">
        <f t="shared" si="18"/>
        <v>08-09-2021</v>
      </c>
      <c r="K196">
        <f t="shared" si="19"/>
        <v>-16500</v>
      </c>
    </row>
    <row r="197" spans="10:11" x14ac:dyDescent="0.25">
      <c r="J197" t="str">
        <f t="shared" si="18"/>
        <v>08-09-2021</v>
      </c>
      <c r="K197">
        <f t="shared" si="19"/>
        <v>-21000</v>
      </c>
    </row>
    <row r="198" spans="10:11" x14ac:dyDescent="0.25">
      <c r="J198" t="str">
        <f t="shared" si="18"/>
        <v>08-09-2021</v>
      </c>
      <c r="K198">
        <f t="shared" si="19"/>
        <v>-24000</v>
      </c>
    </row>
    <row r="199" spans="10:11" x14ac:dyDescent="0.25">
      <c r="J199" t="str">
        <f t="shared" si="18"/>
        <v>08-09-2021</v>
      </c>
      <c r="K199">
        <f t="shared" si="19"/>
        <v>-18000</v>
      </c>
    </row>
    <row r="200" spans="10:11" x14ac:dyDescent="0.25">
      <c r="J200" t="str">
        <f t="shared" si="18"/>
        <v>08-09-2021</v>
      </c>
      <c r="K200">
        <f t="shared" si="19"/>
        <v>-13500</v>
      </c>
    </row>
    <row r="201" spans="10:11" x14ac:dyDescent="0.25">
      <c r="J201" t="str">
        <f t="shared" si="18"/>
        <v>09-09-2021</v>
      </c>
      <c r="K201">
        <f t="shared" si="19"/>
        <v>-13500</v>
      </c>
    </row>
    <row r="202" spans="10:11" x14ac:dyDescent="0.25">
      <c r="J202" t="str">
        <f t="shared" si="18"/>
        <v>09-09-2021</v>
      </c>
      <c r="K202">
        <f t="shared" si="19"/>
        <v>-13500</v>
      </c>
    </row>
    <row r="203" spans="10:11" x14ac:dyDescent="0.25">
      <c r="J203" t="str">
        <f t="shared" si="18"/>
        <v>09-09-2021</v>
      </c>
      <c r="K203">
        <f t="shared" si="19"/>
        <v>-18000</v>
      </c>
    </row>
    <row r="204" spans="10:11" x14ac:dyDescent="0.25">
      <c r="J204" t="str">
        <f t="shared" si="18"/>
        <v>09-09-2021</v>
      </c>
      <c r="K204">
        <f t="shared" si="19"/>
        <v>-24000</v>
      </c>
    </row>
    <row r="205" spans="10:11" x14ac:dyDescent="0.25">
      <c r="J205" t="str">
        <f t="shared" si="18"/>
        <v>09-09-2021</v>
      </c>
      <c r="K205">
        <f t="shared" si="19"/>
        <v>-19500</v>
      </c>
    </row>
    <row r="206" spans="10:11" x14ac:dyDescent="0.25">
      <c r="J206" t="str">
        <f t="shared" si="18"/>
        <v>10-09-2021</v>
      </c>
      <c r="K206">
        <f t="shared" si="19"/>
        <v>-10500</v>
      </c>
    </row>
    <row r="207" spans="10:11" x14ac:dyDescent="0.25">
      <c r="J207" t="str">
        <f t="shared" si="18"/>
        <v>10-09-2021</v>
      </c>
      <c r="K207">
        <f t="shared" si="19"/>
        <v>-10500</v>
      </c>
    </row>
    <row r="208" spans="10:11" x14ac:dyDescent="0.25">
      <c r="J208" t="str">
        <f t="shared" si="18"/>
        <v>10-09-2021</v>
      </c>
      <c r="K208">
        <f t="shared" si="19"/>
        <v>-10500</v>
      </c>
    </row>
    <row r="209" spans="10:11" x14ac:dyDescent="0.25">
      <c r="J209" t="str">
        <f t="shared" si="18"/>
        <v>10-09-2021</v>
      </c>
      <c r="K209">
        <f t="shared" si="19"/>
        <v>-19500</v>
      </c>
    </row>
    <row r="210" spans="10:11" x14ac:dyDescent="0.25">
      <c r="J210" t="str">
        <f t="shared" si="18"/>
        <v>10-09-2021</v>
      </c>
      <c r="K210">
        <f t="shared" si="19"/>
        <v>-18000</v>
      </c>
    </row>
    <row r="211" spans="10:11" x14ac:dyDescent="0.25">
      <c r="J211" t="str">
        <f t="shared" si="18"/>
        <v>10-09-2021</v>
      </c>
      <c r="K211">
        <f t="shared" si="19"/>
        <v>-16500</v>
      </c>
    </row>
    <row r="212" spans="10:11" x14ac:dyDescent="0.25">
      <c r="J212" t="str">
        <f t="shared" si="18"/>
        <v>11-09-2021</v>
      </c>
      <c r="K212">
        <f t="shared" si="19"/>
        <v>-18000</v>
      </c>
    </row>
    <row r="213" spans="10:11" x14ac:dyDescent="0.25">
      <c r="J213" t="str">
        <f t="shared" si="18"/>
        <v>11-09-2021</v>
      </c>
      <c r="K213">
        <f t="shared" si="19"/>
        <v>-21000</v>
      </c>
    </row>
    <row r="214" spans="10:11" x14ac:dyDescent="0.25">
      <c r="J214" t="str">
        <f t="shared" si="18"/>
        <v>11-09-2021</v>
      </c>
      <c r="K214">
        <f t="shared" si="19"/>
        <v>-25500</v>
      </c>
    </row>
    <row r="215" spans="10:11" x14ac:dyDescent="0.25">
      <c r="J215" t="str">
        <f t="shared" si="18"/>
        <v>11-09-2021</v>
      </c>
      <c r="K215">
        <f t="shared" si="19"/>
        <v>-4500</v>
      </c>
    </row>
    <row r="216" spans="10:11" x14ac:dyDescent="0.25">
      <c r="J216" t="str">
        <f t="shared" si="18"/>
        <v>11-09-2021</v>
      </c>
      <c r="K216">
        <f t="shared" si="19"/>
        <v>-16500</v>
      </c>
    </row>
    <row r="217" spans="10:11" x14ac:dyDescent="0.25">
      <c r="J217" t="str">
        <f t="shared" si="18"/>
        <v>12-09-2021</v>
      </c>
      <c r="K217">
        <f t="shared" si="19"/>
        <v>-12000</v>
      </c>
    </row>
    <row r="218" spans="10:11" x14ac:dyDescent="0.25">
      <c r="J218" t="str">
        <f t="shared" si="18"/>
        <v>12-09-2021</v>
      </c>
      <c r="K218">
        <f t="shared" si="19"/>
        <v>-1500</v>
      </c>
    </row>
    <row r="219" spans="10:11" x14ac:dyDescent="0.25">
      <c r="J219" t="str">
        <f t="shared" si="18"/>
        <v>12-09-2021</v>
      </c>
      <c r="K219">
        <f t="shared" si="19"/>
        <v>-6000</v>
      </c>
    </row>
    <row r="220" spans="10:11" x14ac:dyDescent="0.25">
      <c r="J220" t="str">
        <f t="shared" si="18"/>
        <v>12-09-2021</v>
      </c>
      <c r="K220">
        <f t="shared" si="19"/>
        <v>-13500</v>
      </c>
    </row>
    <row r="221" spans="10:11" x14ac:dyDescent="0.25">
      <c r="J221" t="str">
        <f t="shared" si="18"/>
        <v>13-09-2021</v>
      </c>
      <c r="K221">
        <f t="shared" si="19"/>
        <v>-18000</v>
      </c>
    </row>
    <row r="222" spans="10:11" x14ac:dyDescent="0.25">
      <c r="J222" t="str">
        <f t="shared" si="18"/>
        <v>13-09-2021</v>
      </c>
      <c r="K222">
        <f t="shared" si="19"/>
        <v>-16500</v>
      </c>
    </row>
    <row r="223" spans="10:11" x14ac:dyDescent="0.25">
      <c r="J223" t="str">
        <f t="shared" si="18"/>
        <v>13-09-2021</v>
      </c>
      <c r="K223">
        <f t="shared" si="19"/>
        <v>-24000</v>
      </c>
    </row>
    <row r="224" spans="10:11" x14ac:dyDescent="0.25">
      <c r="J224" t="str">
        <f t="shared" ref="J224:J287" si="20">B67</f>
        <v>13-09-2021</v>
      </c>
      <c r="K224">
        <f t="shared" ref="K224:K287" si="21">-F67*1500</f>
        <v>-28500</v>
      </c>
    </row>
    <row r="225" spans="10:11" x14ac:dyDescent="0.25">
      <c r="J225" t="str">
        <f t="shared" si="20"/>
        <v>13-09-2021</v>
      </c>
      <c r="K225">
        <f t="shared" si="21"/>
        <v>-4500</v>
      </c>
    </row>
    <row r="226" spans="10:11" x14ac:dyDescent="0.25">
      <c r="J226" t="str">
        <f t="shared" si="20"/>
        <v>14-09-2021</v>
      </c>
      <c r="K226">
        <f t="shared" si="21"/>
        <v>-18000</v>
      </c>
    </row>
    <row r="227" spans="10:11" x14ac:dyDescent="0.25">
      <c r="J227" t="str">
        <f t="shared" si="20"/>
        <v>14-09-2021</v>
      </c>
      <c r="K227">
        <f t="shared" si="21"/>
        <v>-25500</v>
      </c>
    </row>
    <row r="228" spans="10:11" x14ac:dyDescent="0.25">
      <c r="J228" t="str">
        <f t="shared" si="20"/>
        <v>14-09-2021</v>
      </c>
      <c r="K228">
        <f t="shared" si="21"/>
        <v>-16500</v>
      </c>
    </row>
    <row r="229" spans="10:11" x14ac:dyDescent="0.25">
      <c r="J229" t="str">
        <f t="shared" si="20"/>
        <v>14-09-2021</v>
      </c>
      <c r="K229">
        <f t="shared" si="21"/>
        <v>-10500</v>
      </c>
    </row>
    <row r="230" spans="10:11" x14ac:dyDescent="0.25">
      <c r="J230" t="str">
        <f t="shared" si="20"/>
        <v>14-09-2021</v>
      </c>
      <c r="K230">
        <f t="shared" si="21"/>
        <v>-12000</v>
      </c>
    </row>
    <row r="231" spans="10:11" x14ac:dyDescent="0.25">
      <c r="J231" t="str">
        <f t="shared" si="20"/>
        <v>14-09-2021</v>
      </c>
      <c r="K231">
        <f t="shared" si="21"/>
        <v>-9000</v>
      </c>
    </row>
    <row r="232" spans="10:11" x14ac:dyDescent="0.25">
      <c r="J232" t="str">
        <f t="shared" si="20"/>
        <v>15-09-2021</v>
      </c>
      <c r="K232">
        <f t="shared" si="21"/>
        <v>0</v>
      </c>
    </row>
    <row r="233" spans="10:11" x14ac:dyDescent="0.25">
      <c r="J233" t="str">
        <f t="shared" si="20"/>
        <v>15-09-2021</v>
      </c>
      <c r="K233">
        <f t="shared" si="21"/>
        <v>0</v>
      </c>
    </row>
    <row r="234" spans="10:11" x14ac:dyDescent="0.25">
      <c r="J234" t="str">
        <f t="shared" si="20"/>
        <v>15-09-2021</v>
      </c>
      <c r="K234">
        <f t="shared" si="21"/>
        <v>-15000</v>
      </c>
    </row>
    <row r="235" spans="10:11" x14ac:dyDescent="0.25">
      <c r="J235" t="str">
        <f t="shared" si="20"/>
        <v>15-09-2021</v>
      </c>
      <c r="K235">
        <f t="shared" si="21"/>
        <v>-21000</v>
      </c>
    </row>
    <row r="236" spans="10:11" x14ac:dyDescent="0.25">
      <c r="J236" t="str">
        <f t="shared" si="20"/>
        <v>15-09-2021</v>
      </c>
      <c r="K236">
        <f t="shared" si="21"/>
        <v>-6000</v>
      </c>
    </row>
    <row r="237" spans="10:11" x14ac:dyDescent="0.25">
      <c r="J237" t="str">
        <f t="shared" si="20"/>
        <v>15-09-2021</v>
      </c>
      <c r="K237">
        <f t="shared" si="21"/>
        <v>-10500</v>
      </c>
    </row>
    <row r="238" spans="10:11" x14ac:dyDescent="0.25">
      <c r="J238" t="str">
        <f t="shared" si="20"/>
        <v>16-09-2021</v>
      </c>
      <c r="K238">
        <f t="shared" si="21"/>
        <v>-19500</v>
      </c>
    </row>
    <row r="239" spans="10:11" x14ac:dyDescent="0.25">
      <c r="J239" t="str">
        <f t="shared" si="20"/>
        <v>16-09-2021</v>
      </c>
      <c r="K239">
        <f t="shared" si="21"/>
        <v>-19500</v>
      </c>
    </row>
    <row r="240" spans="10:11" x14ac:dyDescent="0.25">
      <c r="J240" t="str">
        <f t="shared" si="20"/>
        <v>16-09-2021</v>
      </c>
      <c r="K240">
        <f t="shared" si="21"/>
        <v>-21000</v>
      </c>
    </row>
    <row r="241" spans="10:11" x14ac:dyDescent="0.25">
      <c r="J241" t="str">
        <f t="shared" si="20"/>
        <v>16-09-2021</v>
      </c>
      <c r="K241">
        <f t="shared" si="21"/>
        <v>-21000</v>
      </c>
    </row>
    <row r="242" spans="10:11" x14ac:dyDescent="0.25">
      <c r="J242" t="str">
        <f t="shared" si="20"/>
        <v>16-09-2021</v>
      </c>
      <c r="K242">
        <f t="shared" si="21"/>
        <v>-18000</v>
      </c>
    </row>
    <row r="243" spans="10:11" x14ac:dyDescent="0.25">
      <c r="J243" t="str">
        <f t="shared" si="20"/>
        <v>16-09-2021</v>
      </c>
      <c r="K243">
        <f t="shared" si="21"/>
        <v>-3000</v>
      </c>
    </row>
    <row r="244" spans="10:11" x14ac:dyDescent="0.25">
      <c r="J244" t="str">
        <f t="shared" si="20"/>
        <v>17-09-2021</v>
      </c>
      <c r="K244">
        <f t="shared" si="21"/>
        <v>-6000</v>
      </c>
    </row>
    <row r="245" spans="10:11" x14ac:dyDescent="0.25">
      <c r="J245" t="str">
        <f t="shared" si="20"/>
        <v>17-09-2021</v>
      </c>
      <c r="K245">
        <f t="shared" si="21"/>
        <v>-31500</v>
      </c>
    </row>
    <row r="246" spans="10:11" x14ac:dyDescent="0.25">
      <c r="J246" t="str">
        <f t="shared" si="20"/>
        <v>17-09-2021</v>
      </c>
      <c r="K246">
        <f t="shared" si="21"/>
        <v>-10500</v>
      </c>
    </row>
    <row r="247" spans="10:11" x14ac:dyDescent="0.25">
      <c r="J247" t="str">
        <f t="shared" si="20"/>
        <v>17-09-2021</v>
      </c>
      <c r="K247">
        <f t="shared" si="21"/>
        <v>-21000</v>
      </c>
    </row>
    <row r="248" spans="10:11" x14ac:dyDescent="0.25">
      <c r="J248" t="str">
        <f t="shared" si="20"/>
        <v>17-09-2021</v>
      </c>
      <c r="K248">
        <f t="shared" si="21"/>
        <v>-10500</v>
      </c>
    </row>
    <row r="249" spans="10:11" x14ac:dyDescent="0.25">
      <c r="J249" t="str">
        <f t="shared" si="20"/>
        <v>18-09-2021</v>
      </c>
      <c r="K249">
        <f t="shared" si="21"/>
        <v>-25500</v>
      </c>
    </row>
    <row r="250" spans="10:11" x14ac:dyDescent="0.25">
      <c r="J250" t="str">
        <f t="shared" si="20"/>
        <v>18-09-2021</v>
      </c>
      <c r="K250">
        <f t="shared" si="21"/>
        <v>-7500</v>
      </c>
    </row>
    <row r="251" spans="10:11" x14ac:dyDescent="0.25">
      <c r="J251" t="str">
        <f t="shared" si="20"/>
        <v>18-09-2021</v>
      </c>
      <c r="K251">
        <f t="shared" si="21"/>
        <v>-21000</v>
      </c>
    </row>
    <row r="252" spans="10:11" x14ac:dyDescent="0.25">
      <c r="J252" t="str">
        <f t="shared" si="20"/>
        <v>18-09-2021</v>
      </c>
      <c r="K252">
        <f t="shared" si="21"/>
        <v>-16500</v>
      </c>
    </row>
    <row r="253" spans="10:11" x14ac:dyDescent="0.25">
      <c r="J253" t="str">
        <f t="shared" si="20"/>
        <v>18-09-2021</v>
      </c>
      <c r="K253">
        <f t="shared" si="21"/>
        <v>-10500</v>
      </c>
    </row>
    <row r="254" spans="10:11" x14ac:dyDescent="0.25">
      <c r="J254" t="str">
        <f t="shared" si="20"/>
        <v>19-09-2021</v>
      </c>
      <c r="K254">
        <f t="shared" si="21"/>
        <v>-7500</v>
      </c>
    </row>
    <row r="255" spans="10:11" x14ac:dyDescent="0.25">
      <c r="J255" t="str">
        <f t="shared" si="20"/>
        <v>19-09-2021</v>
      </c>
      <c r="K255">
        <f t="shared" si="21"/>
        <v>-21000</v>
      </c>
    </row>
    <row r="256" spans="10:11" x14ac:dyDescent="0.25">
      <c r="J256" t="str">
        <f t="shared" si="20"/>
        <v>19-09-2021</v>
      </c>
      <c r="K256">
        <f t="shared" si="21"/>
        <v>-18000</v>
      </c>
    </row>
    <row r="257" spans="10:11" x14ac:dyDescent="0.25">
      <c r="J257" t="str">
        <f t="shared" si="20"/>
        <v>19-09-2021</v>
      </c>
      <c r="K257">
        <f t="shared" si="21"/>
        <v>-16500</v>
      </c>
    </row>
    <row r="258" spans="10:11" x14ac:dyDescent="0.25">
      <c r="J258" t="str">
        <f t="shared" si="20"/>
        <v>19-09-2021</v>
      </c>
      <c r="K258">
        <f t="shared" si="21"/>
        <v>-16500</v>
      </c>
    </row>
    <row r="259" spans="10:11" x14ac:dyDescent="0.25">
      <c r="J259" t="str">
        <f t="shared" si="20"/>
        <v>20-09-2021</v>
      </c>
      <c r="K259">
        <f t="shared" si="21"/>
        <v>-18000</v>
      </c>
    </row>
    <row r="260" spans="10:11" x14ac:dyDescent="0.25">
      <c r="J260" t="str">
        <f t="shared" si="20"/>
        <v>20-09-2021</v>
      </c>
      <c r="K260">
        <f t="shared" si="21"/>
        <v>-10500</v>
      </c>
    </row>
    <row r="261" spans="10:11" x14ac:dyDescent="0.25">
      <c r="J261" t="str">
        <f t="shared" si="20"/>
        <v>20-09-2021</v>
      </c>
      <c r="K261">
        <f t="shared" si="21"/>
        <v>-13500</v>
      </c>
    </row>
    <row r="262" spans="10:11" x14ac:dyDescent="0.25">
      <c r="J262" t="str">
        <f t="shared" si="20"/>
        <v>20-09-2021</v>
      </c>
      <c r="K262">
        <f t="shared" si="21"/>
        <v>-12000</v>
      </c>
    </row>
    <row r="263" spans="10:11" x14ac:dyDescent="0.25">
      <c r="J263" t="str">
        <f t="shared" si="20"/>
        <v>20-09-2021</v>
      </c>
      <c r="K263">
        <f t="shared" si="21"/>
        <v>-34500</v>
      </c>
    </row>
    <row r="264" spans="10:11" x14ac:dyDescent="0.25">
      <c r="J264" t="str">
        <f t="shared" si="20"/>
        <v>20-09-2021</v>
      </c>
      <c r="K264">
        <f t="shared" si="21"/>
        <v>-28500</v>
      </c>
    </row>
    <row r="265" spans="10:11" x14ac:dyDescent="0.25">
      <c r="J265" t="str">
        <f t="shared" si="20"/>
        <v>20-09-2021</v>
      </c>
      <c r="K265">
        <f t="shared" si="21"/>
        <v>0</v>
      </c>
    </row>
    <row r="266" spans="10:11" x14ac:dyDescent="0.25">
      <c r="J266" t="str">
        <f t="shared" si="20"/>
        <v>20-09-2021</v>
      </c>
      <c r="K266">
        <f t="shared" si="21"/>
        <v>-6000</v>
      </c>
    </row>
    <row r="267" spans="10:11" x14ac:dyDescent="0.25">
      <c r="J267" t="str">
        <f t="shared" si="20"/>
        <v>21-09-2021</v>
      </c>
      <c r="K267">
        <f t="shared" si="21"/>
        <v>-16500</v>
      </c>
    </row>
    <row r="268" spans="10:11" x14ac:dyDescent="0.25">
      <c r="J268" t="str">
        <f t="shared" si="20"/>
        <v>21-09-2021</v>
      </c>
      <c r="K268">
        <f t="shared" si="21"/>
        <v>-13500</v>
      </c>
    </row>
    <row r="269" spans="10:11" x14ac:dyDescent="0.25">
      <c r="J269" t="str">
        <f t="shared" si="20"/>
        <v>21-09-2021</v>
      </c>
      <c r="K269">
        <f t="shared" si="21"/>
        <v>-13500</v>
      </c>
    </row>
    <row r="270" spans="10:11" x14ac:dyDescent="0.25">
      <c r="J270" t="str">
        <f t="shared" si="20"/>
        <v>21-09-2021</v>
      </c>
      <c r="K270">
        <f t="shared" si="21"/>
        <v>0</v>
      </c>
    </row>
    <row r="271" spans="10:11" x14ac:dyDescent="0.25">
      <c r="J271" t="str">
        <f t="shared" si="20"/>
        <v>21-09-2021</v>
      </c>
      <c r="K271">
        <f t="shared" si="21"/>
        <v>-18000</v>
      </c>
    </row>
    <row r="272" spans="10:11" x14ac:dyDescent="0.25">
      <c r="J272" t="str">
        <f t="shared" si="20"/>
        <v>22-09-2021</v>
      </c>
      <c r="K272">
        <f t="shared" si="21"/>
        <v>-16500</v>
      </c>
    </row>
    <row r="273" spans="10:11" x14ac:dyDescent="0.25">
      <c r="J273" t="str">
        <f t="shared" si="20"/>
        <v>22-09-2021</v>
      </c>
      <c r="K273">
        <f t="shared" si="21"/>
        <v>-19500</v>
      </c>
    </row>
    <row r="274" spans="10:11" x14ac:dyDescent="0.25">
      <c r="J274" t="str">
        <f t="shared" si="20"/>
        <v>22-09-2021</v>
      </c>
      <c r="K274">
        <f t="shared" si="21"/>
        <v>-21000</v>
      </c>
    </row>
    <row r="275" spans="10:11" x14ac:dyDescent="0.25">
      <c r="J275" t="str">
        <f t="shared" si="20"/>
        <v>22-09-2021</v>
      </c>
      <c r="K275">
        <f t="shared" si="21"/>
        <v>-3000</v>
      </c>
    </row>
    <row r="276" spans="10:11" x14ac:dyDescent="0.25">
      <c r="J276" t="str">
        <f t="shared" si="20"/>
        <v>22-09-2021</v>
      </c>
      <c r="K276">
        <f t="shared" si="21"/>
        <v>-9000</v>
      </c>
    </row>
    <row r="277" spans="10:11" x14ac:dyDescent="0.25">
      <c r="J277" t="str">
        <f t="shared" si="20"/>
        <v>22-09-2021</v>
      </c>
      <c r="K277">
        <f t="shared" si="21"/>
        <v>-6000</v>
      </c>
    </row>
    <row r="278" spans="10:11" x14ac:dyDescent="0.25">
      <c r="J278" t="str">
        <f t="shared" si="20"/>
        <v>23-09-2021</v>
      </c>
      <c r="K278">
        <f t="shared" si="21"/>
        <v>-28500</v>
      </c>
    </row>
    <row r="279" spans="10:11" x14ac:dyDescent="0.25">
      <c r="J279" t="str">
        <f t="shared" si="20"/>
        <v>23-09-2021</v>
      </c>
      <c r="K279">
        <f t="shared" si="21"/>
        <v>-4500</v>
      </c>
    </row>
    <row r="280" spans="10:11" x14ac:dyDescent="0.25">
      <c r="J280" t="str">
        <f t="shared" si="20"/>
        <v>23-09-2021</v>
      </c>
      <c r="K280">
        <f t="shared" si="21"/>
        <v>-28500</v>
      </c>
    </row>
    <row r="281" spans="10:11" x14ac:dyDescent="0.25">
      <c r="J281" t="str">
        <f t="shared" si="20"/>
        <v>23-09-2021</v>
      </c>
      <c r="K281">
        <f t="shared" si="21"/>
        <v>-19500</v>
      </c>
    </row>
    <row r="282" spans="10:11" x14ac:dyDescent="0.25">
      <c r="J282" t="str">
        <f t="shared" si="20"/>
        <v>23-09-2021</v>
      </c>
      <c r="K282">
        <f t="shared" si="21"/>
        <v>-28500</v>
      </c>
    </row>
    <row r="283" spans="10:11" x14ac:dyDescent="0.25">
      <c r="J283" t="str">
        <f t="shared" si="20"/>
        <v>24-09-2021</v>
      </c>
      <c r="K283">
        <f t="shared" si="21"/>
        <v>-28500</v>
      </c>
    </row>
    <row r="284" spans="10:11" x14ac:dyDescent="0.25">
      <c r="J284" t="str">
        <f t="shared" si="20"/>
        <v>24-09-2021</v>
      </c>
      <c r="K284">
        <f t="shared" si="21"/>
        <v>-19500</v>
      </c>
    </row>
    <row r="285" spans="10:11" x14ac:dyDescent="0.25">
      <c r="J285" t="str">
        <f t="shared" si="20"/>
        <v>24-09-2021</v>
      </c>
      <c r="K285">
        <f t="shared" si="21"/>
        <v>-19500</v>
      </c>
    </row>
    <row r="286" spans="10:11" x14ac:dyDescent="0.25">
      <c r="J286" t="str">
        <f t="shared" si="20"/>
        <v>24-09-2021</v>
      </c>
      <c r="K286">
        <f t="shared" si="21"/>
        <v>-15000</v>
      </c>
    </row>
    <row r="287" spans="10:11" x14ac:dyDescent="0.25">
      <c r="J287" t="str">
        <f t="shared" si="20"/>
        <v>25-09-2021</v>
      </c>
      <c r="K287">
        <f t="shared" si="21"/>
        <v>-13500</v>
      </c>
    </row>
    <row r="288" spans="10:11" x14ac:dyDescent="0.25">
      <c r="J288" t="str">
        <f t="shared" ref="J288:J315" si="22">B131</f>
        <v>25-09-2021</v>
      </c>
      <c r="K288">
        <f t="shared" ref="K288:K315" si="23">-F131*1500</f>
        <v>-21000</v>
      </c>
    </row>
    <row r="289" spans="10:11" x14ac:dyDescent="0.25">
      <c r="J289" t="str">
        <f t="shared" si="22"/>
        <v>25-09-2021</v>
      </c>
      <c r="K289">
        <f t="shared" si="23"/>
        <v>-1500</v>
      </c>
    </row>
    <row r="290" spans="10:11" x14ac:dyDescent="0.25">
      <c r="J290" t="str">
        <f t="shared" si="22"/>
        <v>25-09-2021</v>
      </c>
      <c r="K290">
        <f t="shared" si="23"/>
        <v>-7500</v>
      </c>
    </row>
    <row r="291" spans="10:11" x14ac:dyDescent="0.25">
      <c r="J291" t="str">
        <f t="shared" si="22"/>
        <v>25-09-2021</v>
      </c>
      <c r="K291">
        <f t="shared" si="23"/>
        <v>-18000</v>
      </c>
    </row>
    <row r="292" spans="10:11" x14ac:dyDescent="0.25">
      <c r="J292" t="str">
        <f t="shared" si="22"/>
        <v>26-09-2021</v>
      </c>
      <c r="K292">
        <f t="shared" si="23"/>
        <v>-19500</v>
      </c>
    </row>
    <row r="293" spans="10:11" x14ac:dyDescent="0.25">
      <c r="J293" t="str">
        <f t="shared" si="22"/>
        <v>26-09-2021</v>
      </c>
      <c r="K293">
        <f t="shared" si="23"/>
        <v>-13500</v>
      </c>
    </row>
    <row r="294" spans="10:11" x14ac:dyDescent="0.25">
      <c r="J294" t="str">
        <f t="shared" si="22"/>
        <v>26-09-2021</v>
      </c>
      <c r="K294">
        <f t="shared" si="23"/>
        <v>-16500</v>
      </c>
    </row>
    <row r="295" spans="10:11" x14ac:dyDescent="0.25">
      <c r="J295" t="str">
        <f t="shared" si="22"/>
        <v>26-09-2021</v>
      </c>
      <c r="K295">
        <f t="shared" si="23"/>
        <v>-16500</v>
      </c>
    </row>
    <row r="296" spans="10:11" x14ac:dyDescent="0.25">
      <c r="J296" t="str">
        <f t="shared" si="22"/>
        <v>26-09-2021</v>
      </c>
      <c r="K296">
        <f t="shared" si="23"/>
        <v>-19500</v>
      </c>
    </row>
    <row r="297" spans="10:11" x14ac:dyDescent="0.25">
      <c r="J297" t="str">
        <f t="shared" si="22"/>
        <v>26-09-2021</v>
      </c>
      <c r="K297">
        <f t="shared" si="23"/>
        <v>-22500</v>
      </c>
    </row>
    <row r="298" spans="10:11" x14ac:dyDescent="0.25">
      <c r="J298" t="str">
        <f t="shared" si="22"/>
        <v>27-09-2021</v>
      </c>
      <c r="K298">
        <f t="shared" si="23"/>
        <v>-22500</v>
      </c>
    </row>
    <row r="299" spans="10:11" x14ac:dyDescent="0.25">
      <c r="J299" t="str">
        <f t="shared" si="22"/>
        <v>27-09-2021</v>
      </c>
      <c r="K299">
        <f t="shared" si="23"/>
        <v>-15000</v>
      </c>
    </row>
    <row r="300" spans="10:11" x14ac:dyDescent="0.25">
      <c r="J300" t="str">
        <f t="shared" si="22"/>
        <v>27-09-2021</v>
      </c>
      <c r="K300">
        <f t="shared" si="23"/>
        <v>-1500</v>
      </c>
    </row>
    <row r="301" spans="10:11" x14ac:dyDescent="0.25">
      <c r="J301" t="str">
        <f t="shared" si="22"/>
        <v>27-09-2021</v>
      </c>
      <c r="K301">
        <f t="shared" si="23"/>
        <v>-4500</v>
      </c>
    </row>
    <row r="302" spans="10:11" x14ac:dyDescent="0.25">
      <c r="J302" t="str">
        <f t="shared" si="22"/>
        <v>28-09-2021</v>
      </c>
      <c r="K302">
        <f t="shared" si="23"/>
        <v>-13500</v>
      </c>
    </row>
    <row r="303" spans="10:11" x14ac:dyDescent="0.25">
      <c r="J303" t="str">
        <f t="shared" si="22"/>
        <v>28-09-2021</v>
      </c>
      <c r="K303">
        <f t="shared" si="23"/>
        <v>-16500</v>
      </c>
    </row>
    <row r="304" spans="10:11" x14ac:dyDescent="0.25">
      <c r="J304" t="str">
        <f t="shared" si="22"/>
        <v>28-09-2021</v>
      </c>
      <c r="K304">
        <f t="shared" si="23"/>
        <v>-18000</v>
      </c>
    </row>
    <row r="305" spans="10:11" x14ac:dyDescent="0.25">
      <c r="J305" t="str">
        <f t="shared" si="22"/>
        <v>28-09-2021</v>
      </c>
      <c r="K305">
        <f t="shared" si="23"/>
        <v>-21000</v>
      </c>
    </row>
    <row r="306" spans="10:11" x14ac:dyDescent="0.25">
      <c r="J306" t="str">
        <f t="shared" si="22"/>
        <v>29-09-2021</v>
      </c>
      <c r="K306">
        <f t="shared" si="23"/>
        <v>-18000</v>
      </c>
    </row>
    <row r="307" spans="10:11" x14ac:dyDescent="0.25">
      <c r="J307" t="str">
        <f t="shared" si="22"/>
        <v>29-09-2021</v>
      </c>
      <c r="K307">
        <f t="shared" si="23"/>
        <v>-13500</v>
      </c>
    </row>
    <row r="308" spans="10:11" x14ac:dyDescent="0.25">
      <c r="J308" t="str">
        <f t="shared" si="22"/>
        <v>29-09-2021</v>
      </c>
      <c r="K308">
        <f t="shared" si="23"/>
        <v>-22500</v>
      </c>
    </row>
    <row r="309" spans="10:11" x14ac:dyDescent="0.25">
      <c r="J309" t="str">
        <f t="shared" si="22"/>
        <v>29-09-2021</v>
      </c>
      <c r="K309">
        <f t="shared" si="23"/>
        <v>-21000</v>
      </c>
    </row>
    <row r="310" spans="10:11" x14ac:dyDescent="0.25">
      <c r="J310" t="str">
        <f t="shared" si="22"/>
        <v>29-09-2021</v>
      </c>
      <c r="K310">
        <f t="shared" si="23"/>
        <v>-24000</v>
      </c>
    </row>
    <row r="311" spans="10:11" x14ac:dyDescent="0.25">
      <c r="J311" t="str">
        <f t="shared" si="22"/>
        <v>29-09-2021</v>
      </c>
      <c r="K311">
        <f t="shared" si="23"/>
        <v>-21000</v>
      </c>
    </row>
    <row r="312" spans="10:11" x14ac:dyDescent="0.25">
      <c r="J312" t="str">
        <f t="shared" si="22"/>
        <v>30-09-2021</v>
      </c>
      <c r="K312">
        <f t="shared" si="23"/>
        <v>-25500</v>
      </c>
    </row>
    <row r="313" spans="10:11" x14ac:dyDescent="0.25">
      <c r="J313" t="str">
        <f t="shared" si="22"/>
        <v>30-09-2021</v>
      </c>
      <c r="K313">
        <f t="shared" si="23"/>
        <v>0</v>
      </c>
    </row>
    <row r="314" spans="10:11" x14ac:dyDescent="0.25">
      <c r="J314" t="str">
        <f t="shared" si="22"/>
        <v>30-09-2021</v>
      </c>
      <c r="K314">
        <f t="shared" si="23"/>
        <v>-21000</v>
      </c>
    </row>
    <row r="315" spans="10:11" x14ac:dyDescent="0.25">
      <c r="J315" t="str">
        <f t="shared" si="22"/>
        <v>30-09-2021</v>
      </c>
      <c r="K315">
        <f t="shared" si="23"/>
        <v>-9000</v>
      </c>
    </row>
    <row r="316" spans="10:11" x14ac:dyDescent="0.25">
      <c r="J316" t="str">
        <f>D2</f>
        <v>01-09-2021</v>
      </c>
      <c r="K316">
        <f>-G2*1500</f>
        <v>0</v>
      </c>
    </row>
    <row r="317" spans="10:11" x14ac:dyDescent="0.25">
      <c r="J317" t="str">
        <f t="shared" ref="J317:J380" si="24">D3</f>
        <v>01-09-2021</v>
      </c>
      <c r="K317">
        <f t="shared" ref="K317:K380" si="25">-G3*1500</f>
        <v>-24000</v>
      </c>
    </row>
    <row r="318" spans="10:11" x14ac:dyDescent="0.25">
      <c r="J318" t="str">
        <f t="shared" si="24"/>
        <v>01-09-2021</v>
      </c>
      <c r="K318">
        <f t="shared" si="25"/>
        <v>0</v>
      </c>
    </row>
    <row r="319" spans="10:11" x14ac:dyDescent="0.25">
      <c r="J319" t="str">
        <f t="shared" si="24"/>
        <v>01-09-2021</v>
      </c>
      <c r="K319">
        <f t="shared" si="25"/>
        <v>-16500</v>
      </c>
    </row>
    <row r="320" spans="10:11" x14ac:dyDescent="0.25">
      <c r="J320" t="str">
        <f t="shared" si="24"/>
        <v>02-09-2021</v>
      </c>
      <c r="K320">
        <f t="shared" si="25"/>
        <v>-22500</v>
      </c>
    </row>
    <row r="321" spans="10:11" x14ac:dyDescent="0.25">
      <c r="J321" t="str">
        <f t="shared" si="24"/>
        <v>02-09-2021</v>
      </c>
      <c r="K321">
        <f t="shared" si="25"/>
        <v>-36000</v>
      </c>
    </row>
    <row r="322" spans="10:11" x14ac:dyDescent="0.25">
      <c r="J322" t="str">
        <f t="shared" si="24"/>
        <v>02-09-2021</v>
      </c>
      <c r="K322">
        <f t="shared" si="25"/>
        <v>-15000</v>
      </c>
    </row>
    <row r="323" spans="10:11" x14ac:dyDescent="0.25">
      <c r="J323" t="str">
        <f t="shared" si="24"/>
        <v>02-09-2021</v>
      </c>
      <c r="K323">
        <f t="shared" si="25"/>
        <v>-16500</v>
      </c>
    </row>
    <row r="324" spans="10:11" x14ac:dyDescent="0.25">
      <c r="J324" t="str">
        <f t="shared" si="24"/>
        <v>02-09-2021</v>
      </c>
      <c r="K324">
        <f t="shared" si="25"/>
        <v>-22500</v>
      </c>
    </row>
    <row r="325" spans="10:11" x14ac:dyDescent="0.25">
      <c r="J325" t="str">
        <f t="shared" si="24"/>
        <v>03-09-2021</v>
      </c>
      <c r="K325">
        <f t="shared" si="25"/>
        <v>-33000</v>
      </c>
    </row>
    <row r="326" spans="10:11" x14ac:dyDescent="0.25">
      <c r="J326" t="str">
        <f t="shared" si="24"/>
        <v>03-09-2021</v>
      </c>
      <c r="K326">
        <f t="shared" si="25"/>
        <v>-15000</v>
      </c>
    </row>
    <row r="327" spans="10:11" x14ac:dyDescent="0.25">
      <c r="J327" t="str">
        <f t="shared" si="24"/>
        <v>03-09-2021</v>
      </c>
      <c r="K327">
        <f t="shared" si="25"/>
        <v>-28500</v>
      </c>
    </row>
    <row r="328" spans="10:11" x14ac:dyDescent="0.25">
      <c r="J328" t="str">
        <f t="shared" si="24"/>
        <v>03-09-2021</v>
      </c>
      <c r="K328">
        <f t="shared" si="25"/>
        <v>-16500</v>
      </c>
    </row>
    <row r="329" spans="10:11" x14ac:dyDescent="0.25">
      <c r="J329" t="str">
        <f t="shared" si="24"/>
        <v>03-09-2021</v>
      </c>
      <c r="K329">
        <f t="shared" si="25"/>
        <v>-13500</v>
      </c>
    </row>
    <row r="330" spans="10:11" x14ac:dyDescent="0.25">
      <c r="J330" t="str">
        <f t="shared" si="24"/>
        <v>04-09-2021</v>
      </c>
      <c r="K330">
        <f t="shared" si="25"/>
        <v>-24000</v>
      </c>
    </row>
    <row r="331" spans="10:11" x14ac:dyDescent="0.25">
      <c r="J331" t="str">
        <f t="shared" si="24"/>
        <v>04-09-2021</v>
      </c>
      <c r="K331">
        <f t="shared" si="25"/>
        <v>-16500</v>
      </c>
    </row>
    <row r="332" spans="10:11" x14ac:dyDescent="0.25">
      <c r="J332" t="str">
        <f t="shared" si="24"/>
        <v>04-09-2021</v>
      </c>
      <c r="K332">
        <f t="shared" si="25"/>
        <v>-27000</v>
      </c>
    </row>
    <row r="333" spans="10:11" x14ac:dyDescent="0.25">
      <c r="J333" t="str">
        <f t="shared" si="24"/>
        <v>04-09-2021</v>
      </c>
      <c r="K333">
        <f t="shared" si="25"/>
        <v>-7500</v>
      </c>
    </row>
    <row r="334" spans="10:11" x14ac:dyDescent="0.25">
      <c r="J334" t="str">
        <f t="shared" si="24"/>
        <v>04-09-2021</v>
      </c>
      <c r="K334">
        <f t="shared" si="25"/>
        <v>-34500</v>
      </c>
    </row>
    <row r="335" spans="10:11" x14ac:dyDescent="0.25">
      <c r="J335" t="str">
        <f t="shared" si="24"/>
        <v>04-09-2021</v>
      </c>
      <c r="K335">
        <f t="shared" si="25"/>
        <v>-21000</v>
      </c>
    </row>
    <row r="336" spans="10:11" x14ac:dyDescent="0.25">
      <c r="J336" t="str">
        <f t="shared" si="24"/>
        <v>05-09-2021</v>
      </c>
      <c r="K336">
        <f t="shared" si="25"/>
        <v>-34500</v>
      </c>
    </row>
    <row r="337" spans="10:11" x14ac:dyDescent="0.25">
      <c r="J337" t="str">
        <f t="shared" si="24"/>
        <v>05-09-2021</v>
      </c>
      <c r="K337">
        <f t="shared" si="25"/>
        <v>-16500</v>
      </c>
    </row>
    <row r="338" spans="10:11" x14ac:dyDescent="0.25">
      <c r="J338" t="str">
        <f t="shared" si="24"/>
        <v>05-09-2021</v>
      </c>
      <c r="K338">
        <f t="shared" si="25"/>
        <v>-31500</v>
      </c>
    </row>
    <row r="339" spans="10:11" x14ac:dyDescent="0.25">
      <c r="J339" t="str">
        <f t="shared" si="24"/>
        <v>05-09-2021</v>
      </c>
      <c r="K339">
        <f t="shared" si="25"/>
        <v>-13500</v>
      </c>
    </row>
    <row r="340" spans="10:11" x14ac:dyDescent="0.25">
      <c r="J340" t="str">
        <f t="shared" si="24"/>
        <v>05-09-2021</v>
      </c>
      <c r="K340">
        <f t="shared" si="25"/>
        <v>-16500</v>
      </c>
    </row>
    <row r="341" spans="10:11" x14ac:dyDescent="0.25">
      <c r="J341" t="str">
        <f t="shared" si="24"/>
        <v>06-09-2021</v>
      </c>
      <c r="K341">
        <f t="shared" si="25"/>
        <v>-25500</v>
      </c>
    </row>
    <row r="342" spans="10:11" x14ac:dyDescent="0.25">
      <c r="J342" t="str">
        <f t="shared" si="24"/>
        <v>06-09-2021</v>
      </c>
      <c r="K342">
        <f t="shared" si="25"/>
        <v>-9000</v>
      </c>
    </row>
    <row r="343" spans="10:11" x14ac:dyDescent="0.25">
      <c r="J343" t="str">
        <f t="shared" si="24"/>
        <v>06-09-2021</v>
      </c>
      <c r="K343">
        <f t="shared" si="25"/>
        <v>-33000</v>
      </c>
    </row>
    <row r="344" spans="10:11" x14ac:dyDescent="0.25">
      <c r="J344" t="str">
        <f t="shared" si="24"/>
        <v>06-09-2021</v>
      </c>
      <c r="K344">
        <f t="shared" si="25"/>
        <v>-4500</v>
      </c>
    </row>
    <row r="345" spans="10:11" x14ac:dyDescent="0.25">
      <c r="J345" t="str">
        <f t="shared" si="24"/>
        <v>06-09-2021</v>
      </c>
      <c r="K345">
        <f t="shared" si="25"/>
        <v>-21000</v>
      </c>
    </row>
    <row r="346" spans="10:11" x14ac:dyDescent="0.25">
      <c r="J346" t="str">
        <f t="shared" si="24"/>
        <v>06-09-2021</v>
      </c>
      <c r="K346">
        <f t="shared" si="25"/>
        <v>-31500</v>
      </c>
    </row>
    <row r="347" spans="10:11" x14ac:dyDescent="0.25">
      <c r="J347" t="str">
        <f t="shared" si="24"/>
        <v>07-09-2021</v>
      </c>
      <c r="K347">
        <f t="shared" si="25"/>
        <v>-21000</v>
      </c>
    </row>
    <row r="348" spans="10:11" x14ac:dyDescent="0.25">
      <c r="J348" t="str">
        <f t="shared" si="24"/>
        <v>07-09-2021</v>
      </c>
      <c r="K348">
        <f t="shared" si="25"/>
        <v>-34500</v>
      </c>
    </row>
    <row r="349" spans="10:11" x14ac:dyDescent="0.25">
      <c r="J349" t="str">
        <f t="shared" si="24"/>
        <v>07-09-2021</v>
      </c>
      <c r="K349">
        <f t="shared" si="25"/>
        <v>-9000</v>
      </c>
    </row>
    <row r="350" spans="10:11" x14ac:dyDescent="0.25">
      <c r="J350" t="str">
        <f t="shared" si="24"/>
        <v>07-09-2021</v>
      </c>
      <c r="K350">
        <f t="shared" si="25"/>
        <v>-24000</v>
      </c>
    </row>
    <row r="351" spans="10:11" x14ac:dyDescent="0.25">
      <c r="J351" t="str">
        <f t="shared" si="24"/>
        <v>07-09-2021</v>
      </c>
      <c r="K351">
        <f t="shared" si="25"/>
        <v>-21000</v>
      </c>
    </row>
    <row r="352" spans="10:11" x14ac:dyDescent="0.25">
      <c r="J352" t="str">
        <f t="shared" si="24"/>
        <v>08-09-2021</v>
      </c>
      <c r="K352">
        <f t="shared" si="25"/>
        <v>-33000</v>
      </c>
    </row>
    <row r="353" spans="10:11" x14ac:dyDescent="0.25">
      <c r="J353" t="str">
        <f t="shared" si="24"/>
        <v>08-09-2021</v>
      </c>
      <c r="K353">
        <f t="shared" si="25"/>
        <v>-6000</v>
      </c>
    </row>
    <row r="354" spans="10:11" x14ac:dyDescent="0.25">
      <c r="J354" t="str">
        <f t="shared" si="24"/>
        <v>08-09-2021</v>
      </c>
      <c r="K354">
        <f t="shared" si="25"/>
        <v>-31500</v>
      </c>
    </row>
    <row r="355" spans="10:11" x14ac:dyDescent="0.25">
      <c r="J355" t="str">
        <f t="shared" si="24"/>
        <v>08-09-2021</v>
      </c>
      <c r="K355">
        <f t="shared" si="25"/>
        <v>-13500</v>
      </c>
    </row>
    <row r="356" spans="10:11" x14ac:dyDescent="0.25">
      <c r="J356" t="str">
        <f t="shared" si="24"/>
        <v>08-09-2021</v>
      </c>
      <c r="K356">
        <f t="shared" si="25"/>
        <v>-36000</v>
      </c>
    </row>
    <row r="357" spans="10:11" x14ac:dyDescent="0.25">
      <c r="J357" t="str">
        <f t="shared" si="24"/>
        <v>08-09-2021</v>
      </c>
      <c r="K357">
        <f t="shared" si="25"/>
        <v>-3000</v>
      </c>
    </row>
    <row r="358" spans="10:11" x14ac:dyDescent="0.25">
      <c r="J358" t="str">
        <f t="shared" si="24"/>
        <v>09-09-2021</v>
      </c>
      <c r="K358">
        <f t="shared" si="25"/>
        <v>-6000</v>
      </c>
    </row>
    <row r="359" spans="10:11" x14ac:dyDescent="0.25">
      <c r="J359" t="str">
        <f t="shared" si="24"/>
        <v>09-09-2021</v>
      </c>
      <c r="K359">
        <f t="shared" si="25"/>
        <v>-21000</v>
      </c>
    </row>
    <row r="360" spans="10:11" x14ac:dyDescent="0.25">
      <c r="J360" t="str">
        <f t="shared" si="24"/>
        <v>09-09-2021</v>
      </c>
      <c r="K360">
        <f t="shared" si="25"/>
        <v>-15000</v>
      </c>
    </row>
    <row r="361" spans="10:11" x14ac:dyDescent="0.25">
      <c r="J361" t="str">
        <f t="shared" si="24"/>
        <v>09-09-2021</v>
      </c>
      <c r="K361">
        <f t="shared" si="25"/>
        <v>-16500</v>
      </c>
    </row>
    <row r="362" spans="10:11" x14ac:dyDescent="0.25">
      <c r="J362" t="str">
        <f t="shared" si="24"/>
        <v>09-09-2021</v>
      </c>
      <c r="K362">
        <f t="shared" si="25"/>
        <v>-31500</v>
      </c>
    </row>
    <row r="363" spans="10:11" x14ac:dyDescent="0.25">
      <c r="J363" t="str">
        <f t="shared" si="24"/>
        <v>10-09-2021</v>
      </c>
      <c r="K363">
        <f t="shared" si="25"/>
        <v>-22500</v>
      </c>
    </row>
    <row r="364" spans="10:11" x14ac:dyDescent="0.25">
      <c r="J364" t="str">
        <f t="shared" si="24"/>
        <v>10-09-2021</v>
      </c>
      <c r="K364">
        <f t="shared" si="25"/>
        <v>0</v>
      </c>
    </row>
    <row r="365" spans="10:11" x14ac:dyDescent="0.25">
      <c r="J365" t="str">
        <f t="shared" si="24"/>
        <v>10-09-2021</v>
      </c>
      <c r="K365">
        <f t="shared" si="25"/>
        <v>-1500</v>
      </c>
    </row>
    <row r="366" spans="10:11" x14ac:dyDescent="0.25">
      <c r="J366" t="str">
        <f t="shared" si="24"/>
        <v>10-09-2021</v>
      </c>
      <c r="K366">
        <f t="shared" si="25"/>
        <v>-30000</v>
      </c>
    </row>
    <row r="367" spans="10:11" x14ac:dyDescent="0.25">
      <c r="J367" t="str">
        <f t="shared" si="24"/>
        <v>10-09-2021</v>
      </c>
      <c r="K367">
        <f t="shared" si="25"/>
        <v>-6000</v>
      </c>
    </row>
    <row r="368" spans="10:11" x14ac:dyDescent="0.25">
      <c r="J368" t="str">
        <f t="shared" si="24"/>
        <v>11-09-2021</v>
      </c>
      <c r="K368">
        <f t="shared" si="25"/>
        <v>-13500</v>
      </c>
    </row>
    <row r="369" spans="10:11" x14ac:dyDescent="0.25">
      <c r="J369" t="str">
        <f t="shared" si="24"/>
        <v>11-09-2021</v>
      </c>
      <c r="K369">
        <f t="shared" si="25"/>
        <v>-31500</v>
      </c>
    </row>
    <row r="370" spans="10:11" x14ac:dyDescent="0.25">
      <c r="J370" t="str">
        <f t="shared" si="24"/>
        <v>11-09-2021</v>
      </c>
      <c r="K370">
        <f t="shared" si="25"/>
        <v>-3000</v>
      </c>
    </row>
    <row r="371" spans="10:11" x14ac:dyDescent="0.25">
      <c r="J371" t="str">
        <f t="shared" si="24"/>
        <v>11-09-2021</v>
      </c>
      <c r="K371">
        <f t="shared" si="25"/>
        <v>-13500</v>
      </c>
    </row>
    <row r="372" spans="10:11" x14ac:dyDescent="0.25">
      <c r="J372" t="str">
        <f t="shared" si="24"/>
        <v>11-09-2021</v>
      </c>
      <c r="K372">
        <f t="shared" si="25"/>
        <v>-13500</v>
      </c>
    </row>
    <row r="373" spans="10:11" x14ac:dyDescent="0.25">
      <c r="J373" t="str">
        <f t="shared" si="24"/>
        <v>11-09-2021</v>
      </c>
      <c r="K373">
        <f t="shared" si="25"/>
        <v>-4500</v>
      </c>
    </row>
    <row r="374" spans="10:11" x14ac:dyDescent="0.25">
      <c r="J374" t="str">
        <f t="shared" si="24"/>
        <v>12-09-2021</v>
      </c>
      <c r="K374">
        <f t="shared" si="25"/>
        <v>-6000</v>
      </c>
    </row>
    <row r="375" spans="10:11" x14ac:dyDescent="0.25">
      <c r="J375" t="str">
        <f t="shared" si="24"/>
        <v>12-09-2021</v>
      </c>
      <c r="K375">
        <f t="shared" si="25"/>
        <v>-9000</v>
      </c>
    </row>
    <row r="376" spans="10:11" x14ac:dyDescent="0.25">
      <c r="J376" t="str">
        <f t="shared" si="24"/>
        <v>12-09-2021</v>
      </c>
      <c r="K376">
        <f t="shared" si="25"/>
        <v>-31500</v>
      </c>
    </row>
    <row r="377" spans="10:11" x14ac:dyDescent="0.25">
      <c r="J377" t="str">
        <f t="shared" si="24"/>
        <v>12-09-2021</v>
      </c>
      <c r="K377">
        <f t="shared" si="25"/>
        <v>-16500</v>
      </c>
    </row>
    <row r="378" spans="10:11" x14ac:dyDescent="0.25">
      <c r="J378" t="str">
        <f t="shared" si="24"/>
        <v>13-09-2021</v>
      </c>
      <c r="K378">
        <f t="shared" si="25"/>
        <v>-10500</v>
      </c>
    </row>
    <row r="379" spans="10:11" x14ac:dyDescent="0.25">
      <c r="J379" t="str">
        <f t="shared" si="24"/>
        <v>13-09-2021</v>
      </c>
      <c r="K379">
        <f t="shared" si="25"/>
        <v>-19500</v>
      </c>
    </row>
    <row r="380" spans="10:11" x14ac:dyDescent="0.25">
      <c r="J380" t="str">
        <f t="shared" si="24"/>
        <v>13-09-2021</v>
      </c>
      <c r="K380">
        <f t="shared" si="25"/>
        <v>-31500</v>
      </c>
    </row>
    <row r="381" spans="10:11" x14ac:dyDescent="0.25">
      <c r="J381" t="str">
        <f t="shared" ref="J381:J444" si="26">D67</f>
        <v>13-09-2021</v>
      </c>
      <c r="K381">
        <f t="shared" ref="K381:K444" si="27">-G67*1500</f>
        <v>-15000</v>
      </c>
    </row>
    <row r="382" spans="10:11" x14ac:dyDescent="0.25">
      <c r="J382" t="str">
        <f t="shared" si="26"/>
        <v>13-09-2021</v>
      </c>
      <c r="K382">
        <f t="shared" si="27"/>
        <v>0</v>
      </c>
    </row>
    <row r="383" spans="10:11" x14ac:dyDescent="0.25">
      <c r="J383" t="str">
        <f t="shared" si="26"/>
        <v>14-09-2021</v>
      </c>
      <c r="K383">
        <f t="shared" si="27"/>
        <v>-31500</v>
      </c>
    </row>
    <row r="384" spans="10:11" x14ac:dyDescent="0.25">
      <c r="J384" t="str">
        <f t="shared" si="26"/>
        <v>14-09-2021</v>
      </c>
      <c r="K384">
        <f t="shared" si="27"/>
        <v>-30000</v>
      </c>
    </row>
    <row r="385" spans="10:11" x14ac:dyDescent="0.25">
      <c r="J385" t="str">
        <f t="shared" si="26"/>
        <v>14-09-2021</v>
      </c>
      <c r="K385">
        <f t="shared" si="27"/>
        <v>-33000</v>
      </c>
    </row>
    <row r="386" spans="10:11" x14ac:dyDescent="0.25">
      <c r="J386" t="str">
        <f t="shared" si="26"/>
        <v>14-09-2021</v>
      </c>
      <c r="K386">
        <f t="shared" si="27"/>
        <v>-3000</v>
      </c>
    </row>
    <row r="387" spans="10:11" x14ac:dyDescent="0.25">
      <c r="J387" t="str">
        <f t="shared" si="26"/>
        <v>14-09-2021</v>
      </c>
      <c r="K387">
        <f t="shared" si="27"/>
        <v>-10500</v>
      </c>
    </row>
    <row r="388" spans="10:11" x14ac:dyDescent="0.25">
      <c r="J388" t="str">
        <f t="shared" si="26"/>
        <v>14-09-2021</v>
      </c>
      <c r="K388">
        <f t="shared" si="27"/>
        <v>-1500</v>
      </c>
    </row>
    <row r="389" spans="10:11" x14ac:dyDescent="0.25">
      <c r="J389" t="str">
        <f t="shared" si="26"/>
        <v>15-09-2021</v>
      </c>
      <c r="K389">
        <f t="shared" si="27"/>
        <v>-9000</v>
      </c>
    </row>
    <row r="390" spans="10:11" x14ac:dyDescent="0.25">
      <c r="J390" t="str">
        <f t="shared" si="26"/>
        <v>15-09-2021</v>
      </c>
      <c r="K390">
        <f t="shared" si="27"/>
        <v>-7500</v>
      </c>
    </row>
    <row r="391" spans="10:11" x14ac:dyDescent="0.25">
      <c r="J391" t="str">
        <f t="shared" si="26"/>
        <v>15-09-2021</v>
      </c>
      <c r="K391">
        <f t="shared" si="27"/>
        <v>-1500</v>
      </c>
    </row>
    <row r="392" spans="10:11" x14ac:dyDescent="0.25">
      <c r="J392" t="str">
        <f t="shared" si="26"/>
        <v>15-09-2021</v>
      </c>
      <c r="K392">
        <f t="shared" si="27"/>
        <v>-31500</v>
      </c>
    </row>
    <row r="393" spans="10:11" x14ac:dyDescent="0.25">
      <c r="J393" t="str">
        <f t="shared" si="26"/>
        <v>15-09-2021</v>
      </c>
      <c r="K393">
        <f t="shared" si="27"/>
        <v>-1500</v>
      </c>
    </row>
    <row r="394" spans="10:11" x14ac:dyDescent="0.25">
      <c r="J394" t="str">
        <f t="shared" si="26"/>
        <v>15-09-2021</v>
      </c>
      <c r="K394">
        <f t="shared" si="27"/>
        <v>-3000</v>
      </c>
    </row>
    <row r="395" spans="10:11" x14ac:dyDescent="0.25">
      <c r="J395" t="str">
        <f t="shared" si="26"/>
        <v>16-09-2021</v>
      </c>
      <c r="K395">
        <f t="shared" si="27"/>
        <v>-7500</v>
      </c>
    </row>
    <row r="396" spans="10:11" x14ac:dyDescent="0.25">
      <c r="J396" t="str">
        <f t="shared" si="26"/>
        <v>16-09-2021</v>
      </c>
      <c r="K396">
        <f t="shared" si="27"/>
        <v>-16500</v>
      </c>
    </row>
    <row r="397" spans="10:11" x14ac:dyDescent="0.25">
      <c r="J397" t="str">
        <f t="shared" si="26"/>
        <v>16-09-2021</v>
      </c>
      <c r="K397">
        <f t="shared" si="27"/>
        <v>-13500</v>
      </c>
    </row>
    <row r="398" spans="10:11" x14ac:dyDescent="0.25">
      <c r="J398" t="str">
        <f t="shared" si="26"/>
        <v>16-09-2021</v>
      </c>
      <c r="K398">
        <f t="shared" si="27"/>
        <v>-13500</v>
      </c>
    </row>
    <row r="399" spans="10:11" x14ac:dyDescent="0.25">
      <c r="J399" t="str">
        <f t="shared" si="26"/>
        <v>16-09-2021</v>
      </c>
      <c r="K399">
        <f t="shared" si="27"/>
        <v>-10500</v>
      </c>
    </row>
    <row r="400" spans="10:11" x14ac:dyDescent="0.25">
      <c r="J400" t="str">
        <f t="shared" si="26"/>
        <v>16-09-2021</v>
      </c>
      <c r="K400">
        <f t="shared" si="27"/>
        <v>-28500</v>
      </c>
    </row>
    <row r="401" spans="10:11" x14ac:dyDescent="0.25">
      <c r="J401" t="str">
        <f t="shared" si="26"/>
        <v>17-09-2021</v>
      </c>
      <c r="K401">
        <f t="shared" si="27"/>
        <v>-16500</v>
      </c>
    </row>
    <row r="402" spans="10:11" x14ac:dyDescent="0.25">
      <c r="J402" t="str">
        <f t="shared" si="26"/>
        <v>17-09-2021</v>
      </c>
      <c r="K402">
        <f t="shared" si="27"/>
        <v>-22500</v>
      </c>
    </row>
    <row r="403" spans="10:11" x14ac:dyDescent="0.25">
      <c r="J403" t="str">
        <f t="shared" si="26"/>
        <v>17-09-2021</v>
      </c>
      <c r="K403">
        <f t="shared" si="27"/>
        <v>-19500</v>
      </c>
    </row>
    <row r="404" spans="10:11" x14ac:dyDescent="0.25">
      <c r="J404" t="str">
        <f t="shared" si="26"/>
        <v>17-09-2021</v>
      </c>
      <c r="K404">
        <f t="shared" si="27"/>
        <v>-24000</v>
      </c>
    </row>
    <row r="405" spans="10:11" x14ac:dyDescent="0.25">
      <c r="J405" t="str">
        <f t="shared" si="26"/>
        <v>17-09-2021</v>
      </c>
      <c r="K405">
        <f t="shared" si="27"/>
        <v>0</v>
      </c>
    </row>
    <row r="406" spans="10:11" x14ac:dyDescent="0.25">
      <c r="J406" t="str">
        <f t="shared" si="26"/>
        <v>18-09-2021</v>
      </c>
      <c r="K406">
        <f t="shared" si="27"/>
        <v>-22500</v>
      </c>
    </row>
    <row r="407" spans="10:11" x14ac:dyDescent="0.25">
      <c r="J407" t="str">
        <f t="shared" si="26"/>
        <v>18-09-2021</v>
      </c>
      <c r="K407">
        <f t="shared" si="27"/>
        <v>-12000</v>
      </c>
    </row>
    <row r="408" spans="10:11" x14ac:dyDescent="0.25">
      <c r="J408" t="str">
        <f t="shared" si="26"/>
        <v>18-09-2021</v>
      </c>
      <c r="K408">
        <f t="shared" si="27"/>
        <v>-13500</v>
      </c>
    </row>
    <row r="409" spans="10:11" x14ac:dyDescent="0.25">
      <c r="J409" t="str">
        <f t="shared" si="26"/>
        <v>18-09-2021</v>
      </c>
      <c r="K409">
        <f t="shared" si="27"/>
        <v>-25500</v>
      </c>
    </row>
    <row r="410" spans="10:11" x14ac:dyDescent="0.25">
      <c r="J410" t="str">
        <f t="shared" si="26"/>
        <v>18-09-2021</v>
      </c>
      <c r="K410">
        <f t="shared" si="27"/>
        <v>-24000</v>
      </c>
    </row>
    <row r="411" spans="10:11" x14ac:dyDescent="0.25">
      <c r="J411" t="str">
        <f t="shared" si="26"/>
        <v>19-09-2021</v>
      </c>
      <c r="K411">
        <f t="shared" si="27"/>
        <v>-1500</v>
      </c>
    </row>
    <row r="412" spans="10:11" x14ac:dyDescent="0.25">
      <c r="J412" t="str">
        <f t="shared" si="26"/>
        <v>19-09-2021</v>
      </c>
      <c r="K412">
        <f t="shared" si="27"/>
        <v>-10500</v>
      </c>
    </row>
    <row r="413" spans="10:11" x14ac:dyDescent="0.25">
      <c r="J413" t="str">
        <f t="shared" si="26"/>
        <v>19-09-2021</v>
      </c>
      <c r="K413">
        <f t="shared" si="27"/>
        <v>-13500</v>
      </c>
    </row>
    <row r="414" spans="10:11" x14ac:dyDescent="0.25">
      <c r="J414" t="str">
        <f t="shared" si="26"/>
        <v>19-09-2021</v>
      </c>
      <c r="K414">
        <f t="shared" si="27"/>
        <v>-13500</v>
      </c>
    </row>
    <row r="415" spans="10:11" x14ac:dyDescent="0.25">
      <c r="J415" t="str">
        <f t="shared" si="26"/>
        <v>20-09-2021</v>
      </c>
      <c r="K415">
        <f t="shared" si="27"/>
        <v>-12000</v>
      </c>
    </row>
    <row r="416" spans="10:11" x14ac:dyDescent="0.25">
      <c r="J416" t="str">
        <f t="shared" si="26"/>
        <v>20-09-2021</v>
      </c>
      <c r="K416">
        <f t="shared" si="27"/>
        <v>-4500</v>
      </c>
    </row>
    <row r="417" spans="10:11" x14ac:dyDescent="0.25">
      <c r="J417" t="str">
        <f t="shared" si="26"/>
        <v>20-09-2021</v>
      </c>
      <c r="K417">
        <f t="shared" si="27"/>
        <v>-18000</v>
      </c>
    </row>
    <row r="418" spans="10:11" x14ac:dyDescent="0.25">
      <c r="J418" t="str">
        <f t="shared" si="26"/>
        <v>20-09-2021</v>
      </c>
      <c r="K418">
        <f t="shared" si="27"/>
        <v>-21000</v>
      </c>
    </row>
    <row r="419" spans="10:11" x14ac:dyDescent="0.25">
      <c r="J419" t="str">
        <f t="shared" si="26"/>
        <v>20-09-2021</v>
      </c>
      <c r="K419">
        <f t="shared" si="27"/>
        <v>-28500</v>
      </c>
    </row>
    <row r="420" spans="10:11" x14ac:dyDescent="0.25">
      <c r="J420" t="str">
        <f t="shared" si="26"/>
        <v>20-09-2021</v>
      </c>
      <c r="K420">
        <f t="shared" si="27"/>
        <v>-21000</v>
      </c>
    </row>
    <row r="421" spans="10:11" x14ac:dyDescent="0.25">
      <c r="J421" t="str">
        <f t="shared" si="26"/>
        <v>20-09-2021</v>
      </c>
      <c r="K421">
        <f t="shared" si="27"/>
        <v>-13500</v>
      </c>
    </row>
    <row r="422" spans="10:11" x14ac:dyDescent="0.25">
      <c r="J422" t="str">
        <f t="shared" si="26"/>
        <v>20-09-2021</v>
      </c>
      <c r="K422">
        <f t="shared" si="27"/>
        <v>-9000</v>
      </c>
    </row>
    <row r="423" spans="10:11" x14ac:dyDescent="0.25">
      <c r="J423" t="str">
        <f t="shared" si="26"/>
        <v>21-09-2021</v>
      </c>
      <c r="K423">
        <f t="shared" si="27"/>
        <v>-22500</v>
      </c>
    </row>
    <row r="424" spans="10:11" x14ac:dyDescent="0.25">
      <c r="J424" t="str">
        <f t="shared" si="26"/>
        <v>21-09-2021</v>
      </c>
      <c r="K424">
        <f t="shared" si="27"/>
        <v>0</v>
      </c>
    </row>
    <row r="425" spans="10:11" x14ac:dyDescent="0.25">
      <c r="J425" t="str">
        <f t="shared" si="26"/>
        <v>21-09-2021</v>
      </c>
      <c r="K425">
        <f t="shared" si="27"/>
        <v>-6000</v>
      </c>
    </row>
    <row r="426" spans="10:11" x14ac:dyDescent="0.25">
      <c r="J426" t="str">
        <f t="shared" si="26"/>
        <v>21-09-2021</v>
      </c>
      <c r="K426">
        <f t="shared" si="27"/>
        <v>-42000</v>
      </c>
    </row>
    <row r="427" spans="10:11" x14ac:dyDescent="0.25">
      <c r="J427" t="str">
        <f t="shared" si="26"/>
        <v>21-09-2021</v>
      </c>
      <c r="K427">
        <f t="shared" si="27"/>
        <v>-15000</v>
      </c>
    </row>
    <row r="428" spans="10:11" x14ac:dyDescent="0.25">
      <c r="J428" t="str">
        <f t="shared" si="26"/>
        <v>21-09-2021</v>
      </c>
      <c r="K428">
        <f t="shared" si="27"/>
        <v>-9000</v>
      </c>
    </row>
    <row r="429" spans="10:11" x14ac:dyDescent="0.25">
      <c r="J429" t="str">
        <f t="shared" si="26"/>
        <v>22-09-2021</v>
      </c>
      <c r="K429">
        <f t="shared" si="27"/>
        <v>-7500</v>
      </c>
    </row>
    <row r="430" spans="10:11" x14ac:dyDescent="0.25">
      <c r="J430" t="str">
        <f t="shared" si="26"/>
        <v>22-09-2021</v>
      </c>
      <c r="K430">
        <f t="shared" si="27"/>
        <v>-13500</v>
      </c>
    </row>
    <row r="431" spans="10:11" x14ac:dyDescent="0.25">
      <c r="J431" t="str">
        <f t="shared" si="26"/>
        <v>22-09-2021</v>
      </c>
      <c r="K431">
        <f t="shared" si="27"/>
        <v>-16500</v>
      </c>
    </row>
    <row r="432" spans="10:11" x14ac:dyDescent="0.25">
      <c r="J432" t="str">
        <f t="shared" si="26"/>
        <v>22-09-2021</v>
      </c>
      <c r="K432">
        <f t="shared" si="27"/>
        <v>0</v>
      </c>
    </row>
    <row r="433" spans="10:11" x14ac:dyDescent="0.25">
      <c r="J433" t="str">
        <f t="shared" si="26"/>
        <v>22-09-2021</v>
      </c>
      <c r="K433">
        <f t="shared" si="27"/>
        <v>0</v>
      </c>
    </row>
    <row r="434" spans="10:11" x14ac:dyDescent="0.25">
      <c r="J434" t="str">
        <f t="shared" si="26"/>
        <v>23-09-2021</v>
      </c>
      <c r="K434">
        <f t="shared" si="27"/>
        <v>-16500</v>
      </c>
    </row>
    <row r="435" spans="10:11" x14ac:dyDescent="0.25">
      <c r="J435" t="str">
        <f t="shared" si="26"/>
        <v>23-09-2021</v>
      </c>
      <c r="K435">
        <f t="shared" si="27"/>
        <v>-4500</v>
      </c>
    </row>
    <row r="436" spans="10:11" x14ac:dyDescent="0.25">
      <c r="J436" t="str">
        <f t="shared" si="26"/>
        <v>23-09-2021</v>
      </c>
      <c r="K436">
        <f t="shared" si="27"/>
        <v>-31500</v>
      </c>
    </row>
    <row r="437" spans="10:11" x14ac:dyDescent="0.25">
      <c r="J437" t="str">
        <f t="shared" si="26"/>
        <v>23-09-2021</v>
      </c>
      <c r="K437">
        <f t="shared" si="27"/>
        <v>-33000</v>
      </c>
    </row>
    <row r="438" spans="10:11" x14ac:dyDescent="0.25">
      <c r="J438" t="str">
        <f t="shared" si="26"/>
        <v>23-09-2021</v>
      </c>
      <c r="K438">
        <f t="shared" si="27"/>
        <v>-21000</v>
      </c>
    </row>
    <row r="439" spans="10:11" x14ac:dyDescent="0.25">
      <c r="J439" t="str">
        <f t="shared" si="26"/>
        <v>23-09-2021</v>
      </c>
      <c r="K439">
        <f t="shared" si="27"/>
        <v>-37500</v>
      </c>
    </row>
    <row r="440" spans="10:11" x14ac:dyDescent="0.25">
      <c r="J440" t="str">
        <f t="shared" si="26"/>
        <v>24-09-2021</v>
      </c>
      <c r="K440">
        <f t="shared" si="27"/>
        <v>-16500</v>
      </c>
    </row>
    <row r="441" spans="10:11" x14ac:dyDescent="0.25">
      <c r="J441" t="str">
        <f t="shared" si="26"/>
        <v>24-09-2021</v>
      </c>
      <c r="K441">
        <f t="shared" si="27"/>
        <v>-6000</v>
      </c>
    </row>
    <row r="442" spans="10:11" x14ac:dyDescent="0.25">
      <c r="J442" t="str">
        <f t="shared" si="26"/>
        <v>24-09-2021</v>
      </c>
      <c r="K442">
        <f t="shared" si="27"/>
        <v>-13500</v>
      </c>
    </row>
    <row r="443" spans="10:11" x14ac:dyDescent="0.25">
      <c r="J443" t="str">
        <f t="shared" si="26"/>
        <v>24-09-2021</v>
      </c>
      <c r="K443">
        <f t="shared" si="27"/>
        <v>-18000</v>
      </c>
    </row>
    <row r="444" spans="10:11" x14ac:dyDescent="0.25">
      <c r="J444" t="str">
        <f t="shared" si="26"/>
        <v>25-09-2021</v>
      </c>
      <c r="K444">
        <f t="shared" si="27"/>
        <v>-16500</v>
      </c>
    </row>
    <row r="445" spans="10:11" x14ac:dyDescent="0.25">
      <c r="J445" t="str">
        <f t="shared" ref="J445:J472" si="28">D131</f>
        <v>25-09-2021</v>
      </c>
      <c r="K445">
        <f t="shared" ref="K445:K472" si="29">-G131*1500</f>
        <v>-30000</v>
      </c>
    </row>
    <row r="446" spans="10:11" x14ac:dyDescent="0.25">
      <c r="J446" t="str">
        <f t="shared" si="28"/>
        <v>25-09-2021</v>
      </c>
      <c r="K446">
        <f t="shared" si="29"/>
        <v>-4500</v>
      </c>
    </row>
    <row r="447" spans="10:11" x14ac:dyDescent="0.25">
      <c r="J447" t="str">
        <f t="shared" si="28"/>
        <v>25-09-2021</v>
      </c>
      <c r="K447">
        <f t="shared" si="29"/>
        <v>-9000</v>
      </c>
    </row>
    <row r="448" spans="10:11" x14ac:dyDescent="0.25">
      <c r="J448" t="str">
        <f t="shared" si="28"/>
        <v>25-09-2021</v>
      </c>
      <c r="K448">
        <f t="shared" si="29"/>
        <v>-9000</v>
      </c>
    </row>
    <row r="449" spans="10:11" x14ac:dyDescent="0.25">
      <c r="J449" t="str">
        <f t="shared" si="28"/>
        <v>26-09-2021</v>
      </c>
      <c r="K449">
        <f t="shared" si="29"/>
        <v>-36000</v>
      </c>
    </row>
    <row r="450" spans="10:11" x14ac:dyDescent="0.25">
      <c r="J450" t="str">
        <f t="shared" si="28"/>
        <v>26-09-2021</v>
      </c>
      <c r="K450">
        <f t="shared" si="29"/>
        <v>-3000</v>
      </c>
    </row>
    <row r="451" spans="10:11" x14ac:dyDescent="0.25">
      <c r="J451" t="str">
        <f t="shared" si="28"/>
        <v>26-09-2021</v>
      </c>
      <c r="K451">
        <f t="shared" si="29"/>
        <v>-9000</v>
      </c>
    </row>
    <row r="452" spans="10:11" x14ac:dyDescent="0.25">
      <c r="J452" t="str">
        <f t="shared" si="28"/>
        <v>26-09-2021</v>
      </c>
      <c r="K452">
        <f t="shared" si="29"/>
        <v>-13500</v>
      </c>
    </row>
    <row r="453" spans="10:11" x14ac:dyDescent="0.25">
      <c r="J453" t="str">
        <f t="shared" si="28"/>
        <v>26-09-2021</v>
      </c>
      <c r="K453">
        <f t="shared" si="29"/>
        <v>-36000</v>
      </c>
    </row>
    <row r="454" spans="10:11" x14ac:dyDescent="0.25">
      <c r="J454" t="str">
        <f t="shared" si="28"/>
        <v>26-09-2021</v>
      </c>
      <c r="K454">
        <f t="shared" si="29"/>
        <v>-9000</v>
      </c>
    </row>
    <row r="455" spans="10:11" x14ac:dyDescent="0.25">
      <c r="J455" t="str">
        <f t="shared" si="28"/>
        <v>27-09-2021</v>
      </c>
      <c r="K455">
        <f t="shared" si="29"/>
        <v>-13500</v>
      </c>
    </row>
    <row r="456" spans="10:11" x14ac:dyDescent="0.25">
      <c r="J456" t="str">
        <f t="shared" si="28"/>
        <v>27-09-2021</v>
      </c>
      <c r="K456">
        <f t="shared" si="29"/>
        <v>-28500</v>
      </c>
    </row>
    <row r="457" spans="10:11" x14ac:dyDescent="0.25">
      <c r="J457" t="str">
        <f t="shared" si="28"/>
        <v>27-09-2021</v>
      </c>
      <c r="K457">
        <f t="shared" si="29"/>
        <v>0</v>
      </c>
    </row>
    <row r="458" spans="10:11" x14ac:dyDescent="0.25">
      <c r="J458" t="str">
        <f t="shared" si="28"/>
        <v>27-09-2021</v>
      </c>
      <c r="K458">
        <f t="shared" si="29"/>
        <v>0</v>
      </c>
    </row>
    <row r="459" spans="10:11" x14ac:dyDescent="0.25">
      <c r="J459" t="str">
        <f t="shared" si="28"/>
        <v>28-09-2021</v>
      </c>
      <c r="K459">
        <f t="shared" si="29"/>
        <v>-21000</v>
      </c>
    </row>
    <row r="460" spans="10:11" x14ac:dyDescent="0.25">
      <c r="J460" t="str">
        <f t="shared" si="28"/>
        <v>28-09-2021</v>
      </c>
      <c r="K460">
        <f t="shared" si="29"/>
        <v>-19500</v>
      </c>
    </row>
    <row r="461" spans="10:11" x14ac:dyDescent="0.25">
      <c r="J461" t="str">
        <f t="shared" si="28"/>
        <v>28-09-2021</v>
      </c>
      <c r="K461">
        <f t="shared" si="29"/>
        <v>-13500</v>
      </c>
    </row>
    <row r="462" spans="10:11" x14ac:dyDescent="0.25">
      <c r="J462" t="str">
        <f t="shared" si="28"/>
        <v>28-09-2021</v>
      </c>
      <c r="K462">
        <f t="shared" si="29"/>
        <v>-13500</v>
      </c>
    </row>
    <row r="463" spans="10:11" x14ac:dyDescent="0.25">
      <c r="J463" t="str">
        <f t="shared" si="28"/>
        <v>29-09-2021</v>
      </c>
      <c r="K463">
        <f t="shared" si="29"/>
        <v>-24000</v>
      </c>
    </row>
    <row r="464" spans="10:11" x14ac:dyDescent="0.25">
      <c r="J464" t="str">
        <f t="shared" si="28"/>
        <v>29-09-2021</v>
      </c>
      <c r="K464">
        <f t="shared" si="29"/>
        <v>-31500</v>
      </c>
    </row>
    <row r="465" spans="10:11" x14ac:dyDescent="0.25">
      <c r="J465" t="str">
        <f t="shared" si="28"/>
        <v>29-09-2021</v>
      </c>
      <c r="K465">
        <f t="shared" si="29"/>
        <v>-13500</v>
      </c>
    </row>
    <row r="466" spans="10:11" x14ac:dyDescent="0.25">
      <c r="J466" t="str">
        <f t="shared" si="28"/>
        <v>29-09-2021</v>
      </c>
      <c r="K466">
        <f t="shared" si="29"/>
        <v>-12000</v>
      </c>
    </row>
    <row r="467" spans="10:11" x14ac:dyDescent="0.25">
      <c r="J467" t="str">
        <f t="shared" si="28"/>
        <v>29-09-2021</v>
      </c>
      <c r="K467">
        <f t="shared" si="29"/>
        <v>-31500</v>
      </c>
    </row>
    <row r="468" spans="10:11" x14ac:dyDescent="0.25">
      <c r="J468" t="str">
        <f t="shared" si="28"/>
        <v>30-09-2021</v>
      </c>
      <c r="K468">
        <f t="shared" si="29"/>
        <v>-13500</v>
      </c>
    </row>
    <row r="469" spans="10:11" x14ac:dyDescent="0.25">
      <c r="J469" t="str">
        <f t="shared" si="28"/>
        <v>30-09-2021</v>
      </c>
      <c r="K469">
        <f t="shared" si="29"/>
        <v>-4500</v>
      </c>
    </row>
    <row r="470" spans="10:11" x14ac:dyDescent="0.25">
      <c r="J470" t="str">
        <f t="shared" si="28"/>
        <v>30-09-2021</v>
      </c>
      <c r="K470">
        <f t="shared" si="29"/>
        <v>-13500</v>
      </c>
    </row>
    <row r="471" spans="10:11" x14ac:dyDescent="0.25">
      <c r="J471" t="str">
        <f t="shared" si="28"/>
        <v>30-09-2021</v>
      </c>
      <c r="K471">
        <f t="shared" si="29"/>
        <v>-12000</v>
      </c>
    </row>
    <row r="472" spans="10:11" x14ac:dyDescent="0.25">
      <c r="J472" t="str">
        <f t="shared" si="28"/>
        <v>30-09-2021</v>
      </c>
      <c r="K472">
        <f t="shared" si="29"/>
        <v>-58500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5.3</vt:lpstr>
      <vt:lpstr>5.1 5.2 5.3</vt:lpstr>
      <vt:lpstr>5.5</vt:lpstr>
      <vt:lpstr>do 5.5 i 5.6</vt:lpstr>
      <vt:lpstr>Wykres1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2021-04-26T18:39:08Z</dcterms:created>
  <dcterms:modified xsi:type="dcterms:W3CDTF">2021-07-30T18:57:21Z</dcterms:modified>
</cp:coreProperties>
</file>