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66FF411D-ABF0-4466-B709-24B8A69B5C85}" xr6:coauthVersionLast="36" xr6:coauthVersionMax="36" xr10:uidLastSave="{00000000-0000-0000-0000-000000000000}"/>
  <bookViews>
    <workbookView xWindow="0" yWindow="0" windowWidth="22260" windowHeight="12645" activeTab="6" xr2:uid="{00000000-000D-0000-FFFF-FFFF00000000}"/>
  </bookViews>
  <sheets>
    <sheet name="Dane i zadania" sheetId="2" r:id="rId1"/>
    <sheet name="Dane" sheetId="3" r:id="rId2"/>
    <sheet name="1 nowe" sheetId="1" r:id="rId3"/>
    <sheet name="2 nowe" sheetId="4" r:id="rId4"/>
    <sheet name="3 nowe" sheetId="5" r:id="rId5"/>
    <sheet name="4 nowe" sheetId="6" r:id="rId6"/>
    <sheet name="5 nowe" sheetId="7" r:id="rId7"/>
  </sheets>
  <definedNames>
    <definedName name="_xlnm._FilterDatabase" localSheetId="2" hidden="1">'1 nowe'!$H$1:$J$6</definedName>
    <definedName name="_xlnm._FilterDatabase" localSheetId="0" hidden="1">'Dane i zadania'!$C$2:$C$203</definedName>
    <definedName name="DaneZewnętrzne_1" localSheetId="0" hidden="1">'Dane i zadania'!$A$1:$F$203</definedName>
    <definedName name="_xlnm.Extract" localSheetId="2">'1 nowe'!$H$2</definedName>
    <definedName name="_xlnm.Extract" localSheetId="0">'Dane i zadania'!$K$2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7" l="1"/>
  <c r="J5" i="7"/>
  <c r="J6" i="7"/>
  <c r="J7" i="7"/>
  <c r="K2" i="7" s="1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3" i="7"/>
  <c r="M2" i="7"/>
  <c r="H2" i="7"/>
  <c r="H3" i="7" s="1"/>
  <c r="H4" i="7" s="1"/>
  <c r="H5" i="7" s="1"/>
  <c r="H6" i="7" s="1"/>
  <c r="H7" i="7" s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N2" i="6"/>
  <c r="M2" i="6"/>
  <c r="L2" i="6"/>
  <c r="K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" i="6"/>
  <c r="G4" i="5"/>
  <c r="G5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I4" i="5"/>
  <c r="J4" i="5"/>
  <c r="J5" i="5" s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I5" i="5"/>
  <c r="G6" i="5"/>
  <c r="G7" i="5" s="1"/>
  <c r="G8" i="5" s="1"/>
  <c r="G9" i="5" s="1"/>
  <c r="G10" i="5" s="1"/>
  <c r="G11" i="5" s="1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J6" i="5"/>
  <c r="J7" i="5"/>
  <c r="J8" i="5" s="1"/>
  <c r="J9" i="5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G12" i="5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H3" i="5"/>
  <c r="I3" i="5"/>
  <c r="J3" i="5"/>
  <c r="K3" i="5"/>
  <c r="G3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3" i="4"/>
  <c r="H2" i="4"/>
  <c r="J3" i="1"/>
  <c r="J5" i="1"/>
  <c r="J6" i="1"/>
  <c r="J4" i="1"/>
  <c r="J2" i="1"/>
  <c r="I2" i="1"/>
  <c r="H8" i="7" l="1"/>
  <c r="H9" i="7" s="1"/>
  <c r="M3" i="7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I3" i="1"/>
  <c r="I5" i="1"/>
  <c r="I6" i="1"/>
  <c r="I4" i="1"/>
  <c r="H10" i="7" l="1"/>
  <c r="H11" i="7" s="1"/>
  <c r="H12" i="7" s="1"/>
  <c r="N2" i="7"/>
  <c r="AD66" i="2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" i="2"/>
  <c r="AG204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" i="2"/>
  <c r="AH205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" i="2"/>
  <c r="AH4" i="2"/>
  <c r="AH5" i="2"/>
  <c r="AH7" i="2"/>
  <c r="AH9" i="2"/>
  <c r="AH10" i="2"/>
  <c r="AH12" i="2"/>
  <c r="AH13" i="2"/>
  <c r="AH14" i="2"/>
  <c r="AH16" i="2"/>
  <c r="AH17" i="2"/>
  <c r="AH18" i="2"/>
  <c r="AH20" i="2"/>
  <c r="AH21" i="2"/>
  <c r="AH23" i="2"/>
  <c r="AH24" i="2"/>
  <c r="AH26" i="2"/>
  <c r="AH28" i="2"/>
  <c r="AH29" i="2"/>
  <c r="AH30" i="2"/>
  <c r="AH32" i="2"/>
  <c r="AH33" i="2"/>
  <c r="AH34" i="2"/>
  <c r="AH35" i="2"/>
  <c r="AH37" i="2"/>
  <c r="AH38" i="2"/>
  <c r="AH39" i="2"/>
  <c r="AH41" i="2"/>
  <c r="AH43" i="2"/>
  <c r="AH44" i="2"/>
  <c r="AH46" i="2"/>
  <c r="AH47" i="2"/>
  <c r="AH48" i="2"/>
  <c r="AH49" i="2"/>
  <c r="AH51" i="2"/>
  <c r="AH52" i="2"/>
  <c r="AH53" i="2"/>
  <c r="AH54" i="2"/>
  <c r="AH56" i="2"/>
  <c r="AH57" i="2"/>
  <c r="AH59" i="2"/>
  <c r="AH60" i="2"/>
  <c r="AH62" i="2"/>
  <c r="AH63" i="2"/>
  <c r="AH64" i="2"/>
  <c r="AH66" i="2"/>
  <c r="AH67" i="2"/>
  <c r="AH69" i="2"/>
  <c r="AH70" i="2"/>
  <c r="AH71" i="2"/>
  <c r="AH72" i="2"/>
  <c r="AH74" i="2"/>
  <c r="AH75" i="2"/>
  <c r="AH77" i="2"/>
  <c r="AH79" i="2"/>
  <c r="AH80" i="2"/>
  <c r="AH81" i="2"/>
  <c r="AH83" i="2"/>
  <c r="AH84" i="2"/>
  <c r="AH86" i="2"/>
  <c r="AH87" i="2"/>
  <c r="AH88" i="2"/>
  <c r="AH89" i="2"/>
  <c r="AH91" i="2"/>
  <c r="AH92" i="2"/>
  <c r="AH93" i="2"/>
  <c r="AH94" i="2"/>
  <c r="AH96" i="2"/>
  <c r="AH97" i="2"/>
  <c r="AH98" i="2"/>
  <c r="AH99" i="2"/>
  <c r="AH101" i="2"/>
  <c r="AH102" i="2"/>
  <c r="AH103" i="2"/>
  <c r="AH104" i="2"/>
  <c r="AH106" i="2"/>
  <c r="AH108" i="2"/>
  <c r="AH109" i="2"/>
  <c r="AH110" i="2"/>
  <c r="AH111" i="2"/>
  <c r="AH113" i="2"/>
  <c r="AH114" i="2"/>
  <c r="AH115" i="2"/>
  <c r="AH117" i="2"/>
  <c r="AH118" i="2"/>
  <c r="AH119" i="2"/>
  <c r="AH121" i="2"/>
  <c r="AH123" i="2"/>
  <c r="AH125" i="2"/>
  <c r="AH126" i="2"/>
  <c r="AH127" i="2"/>
  <c r="AH128" i="2"/>
  <c r="AH130" i="2"/>
  <c r="AH132" i="2"/>
  <c r="AH133" i="2"/>
  <c r="AH135" i="2"/>
  <c r="AH136" i="2"/>
  <c r="AH137" i="2"/>
  <c r="AH139" i="2"/>
  <c r="AH140" i="2"/>
  <c r="AH141" i="2"/>
  <c r="AH142" i="2"/>
  <c r="AH144" i="2"/>
  <c r="AH146" i="2"/>
  <c r="AH147" i="2"/>
  <c r="AH148" i="2"/>
  <c r="AH149" i="2"/>
  <c r="AH151" i="2"/>
  <c r="AH153" i="2"/>
  <c r="AH154" i="2"/>
  <c r="AH156" i="2"/>
  <c r="AH157" i="2"/>
  <c r="AH158" i="2"/>
  <c r="AH160" i="2"/>
  <c r="AH161" i="2"/>
  <c r="AH163" i="2"/>
  <c r="AH164" i="2"/>
  <c r="AH166" i="2"/>
  <c r="AH167" i="2"/>
  <c r="AH169" i="2"/>
  <c r="AH170" i="2"/>
  <c r="AH171" i="2"/>
  <c r="AH172" i="2"/>
  <c r="AH174" i="2"/>
  <c r="AH175" i="2"/>
  <c r="AH176" i="2"/>
  <c r="AH178" i="2"/>
  <c r="AH179" i="2"/>
  <c r="AH180" i="2"/>
  <c r="AH182" i="2"/>
  <c r="AH183" i="2"/>
  <c r="AH184" i="2"/>
  <c r="AH186" i="2"/>
  <c r="AH187" i="2"/>
  <c r="AH188" i="2"/>
  <c r="AH189" i="2"/>
  <c r="AH191" i="2"/>
  <c r="AH192" i="2"/>
  <c r="AH194" i="2"/>
  <c r="AH196" i="2"/>
  <c r="AH197" i="2"/>
  <c r="AH199" i="2"/>
  <c r="AH200" i="2"/>
  <c r="AH201" i="2"/>
  <c r="AH202" i="2"/>
  <c r="AH3" i="2"/>
  <c r="AF3" i="2"/>
  <c r="AF2" i="2"/>
  <c r="H13" i="7" l="1"/>
  <c r="H14" i="7" s="1"/>
  <c r="H15" i="7" s="1"/>
  <c r="H16" i="7" s="1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2" i="2"/>
  <c r="AB2" i="2"/>
  <c r="AF4" i="2"/>
  <c r="AF5" i="2" s="1"/>
  <c r="AF6" i="2" s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K19" i="2"/>
  <c r="W3" i="2"/>
  <c r="W4" i="2"/>
  <c r="W5" i="2"/>
  <c r="W6" i="2"/>
  <c r="W2" i="2"/>
  <c r="X3" i="2"/>
  <c r="X4" i="2"/>
  <c r="X5" i="2"/>
  <c r="X6" i="2"/>
  <c r="X2" i="2"/>
  <c r="U3" i="2"/>
  <c r="U4" i="2"/>
  <c r="U5" i="2"/>
  <c r="U6" i="2"/>
  <c r="U2" i="2"/>
  <c r="T3" i="2"/>
  <c r="T4" i="2"/>
  <c r="T5" i="2"/>
  <c r="T6" i="2"/>
  <c r="T2" i="2"/>
  <c r="O4" i="2"/>
  <c r="O5" i="2"/>
  <c r="O6" i="2"/>
  <c r="P6" i="2" s="1"/>
  <c r="O7" i="2"/>
  <c r="P7" i="2" s="1"/>
  <c r="O8" i="2"/>
  <c r="P8" i="2" s="1"/>
  <c r="O9" i="2"/>
  <c r="O10" i="2"/>
  <c r="O11" i="2"/>
  <c r="O12" i="2"/>
  <c r="P12" i="2" s="1"/>
  <c r="O13" i="2"/>
  <c r="P13" i="2" s="1"/>
  <c r="O14" i="2"/>
  <c r="P14" i="2" s="1"/>
  <c r="O15" i="2"/>
  <c r="O16" i="2"/>
  <c r="O17" i="2"/>
  <c r="O18" i="2"/>
  <c r="P18" i="2" s="1"/>
  <c r="O19" i="2"/>
  <c r="P19" i="2" s="1"/>
  <c r="O20" i="2"/>
  <c r="P20" i="2" s="1"/>
  <c r="O21" i="2"/>
  <c r="O22" i="2"/>
  <c r="O23" i="2"/>
  <c r="O24" i="2"/>
  <c r="P24" i="2" s="1"/>
  <c r="O25" i="2"/>
  <c r="P25" i="2" s="1"/>
  <c r="O26" i="2"/>
  <c r="P26" i="2" s="1"/>
  <c r="O27" i="2"/>
  <c r="O28" i="2"/>
  <c r="O29" i="2"/>
  <c r="O30" i="2"/>
  <c r="P30" i="2" s="1"/>
  <c r="O31" i="2"/>
  <c r="P31" i="2" s="1"/>
  <c r="O32" i="2"/>
  <c r="P32" i="2" s="1"/>
  <c r="O33" i="2"/>
  <c r="O34" i="2"/>
  <c r="O35" i="2"/>
  <c r="O36" i="2"/>
  <c r="P36" i="2" s="1"/>
  <c r="O37" i="2"/>
  <c r="P37" i="2" s="1"/>
  <c r="O38" i="2"/>
  <c r="P38" i="2" s="1"/>
  <c r="O39" i="2"/>
  <c r="O40" i="2"/>
  <c r="O41" i="2"/>
  <c r="O42" i="2"/>
  <c r="P42" i="2" s="1"/>
  <c r="O43" i="2"/>
  <c r="P43" i="2" s="1"/>
  <c r="O44" i="2"/>
  <c r="P44" i="2" s="1"/>
  <c r="O45" i="2"/>
  <c r="O46" i="2"/>
  <c r="O47" i="2"/>
  <c r="O48" i="2"/>
  <c r="P48" i="2" s="1"/>
  <c r="O49" i="2"/>
  <c r="P49" i="2" s="1"/>
  <c r="O50" i="2"/>
  <c r="P50" i="2" s="1"/>
  <c r="O51" i="2"/>
  <c r="O52" i="2"/>
  <c r="O53" i="2"/>
  <c r="O54" i="2"/>
  <c r="P54" i="2" s="1"/>
  <c r="O55" i="2"/>
  <c r="P55" i="2" s="1"/>
  <c r="O56" i="2"/>
  <c r="P56" i="2" s="1"/>
  <c r="O57" i="2"/>
  <c r="O58" i="2"/>
  <c r="O59" i="2"/>
  <c r="O60" i="2"/>
  <c r="P60" i="2" s="1"/>
  <c r="O61" i="2"/>
  <c r="P61" i="2" s="1"/>
  <c r="O62" i="2"/>
  <c r="P62" i="2" s="1"/>
  <c r="O63" i="2"/>
  <c r="O64" i="2"/>
  <c r="O65" i="2"/>
  <c r="O66" i="2"/>
  <c r="P66" i="2" s="1"/>
  <c r="O67" i="2"/>
  <c r="P67" i="2" s="1"/>
  <c r="O68" i="2"/>
  <c r="P68" i="2" s="1"/>
  <c r="O69" i="2"/>
  <c r="O70" i="2"/>
  <c r="O71" i="2"/>
  <c r="O72" i="2"/>
  <c r="P72" i="2" s="1"/>
  <c r="O73" i="2"/>
  <c r="P73" i="2" s="1"/>
  <c r="O74" i="2"/>
  <c r="P74" i="2" s="1"/>
  <c r="O75" i="2"/>
  <c r="O76" i="2"/>
  <c r="O77" i="2"/>
  <c r="O78" i="2"/>
  <c r="P78" i="2" s="1"/>
  <c r="O79" i="2"/>
  <c r="P79" i="2" s="1"/>
  <c r="O80" i="2"/>
  <c r="P80" i="2" s="1"/>
  <c r="O81" i="2"/>
  <c r="O82" i="2"/>
  <c r="O83" i="2"/>
  <c r="O84" i="2"/>
  <c r="P84" i="2" s="1"/>
  <c r="O85" i="2"/>
  <c r="P85" i="2" s="1"/>
  <c r="O86" i="2"/>
  <c r="P86" i="2" s="1"/>
  <c r="O87" i="2"/>
  <c r="O88" i="2"/>
  <c r="O89" i="2"/>
  <c r="O90" i="2"/>
  <c r="P90" i="2" s="1"/>
  <c r="O91" i="2"/>
  <c r="P91" i="2" s="1"/>
  <c r="O92" i="2"/>
  <c r="P92" i="2" s="1"/>
  <c r="O93" i="2"/>
  <c r="O94" i="2"/>
  <c r="O95" i="2"/>
  <c r="O96" i="2"/>
  <c r="P96" i="2" s="1"/>
  <c r="O97" i="2"/>
  <c r="P97" i="2" s="1"/>
  <c r="O98" i="2"/>
  <c r="P98" i="2" s="1"/>
  <c r="O99" i="2"/>
  <c r="O100" i="2"/>
  <c r="O101" i="2"/>
  <c r="O102" i="2"/>
  <c r="P102" i="2" s="1"/>
  <c r="O103" i="2"/>
  <c r="P103" i="2" s="1"/>
  <c r="O104" i="2"/>
  <c r="P104" i="2" s="1"/>
  <c r="O105" i="2"/>
  <c r="O106" i="2"/>
  <c r="O107" i="2"/>
  <c r="O108" i="2"/>
  <c r="P108" i="2" s="1"/>
  <c r="O109" i="2"/>
  <c r="P109" i="2" s="1"/>
  <c r="O110" i="2"/>
  <c r="P110" i="2" s="1"/>
  <c r="O111" i="2"/>
  <c r="O112" i="2"/>
  <c r="O113" i="2"/>
  <c r="O114" i="2"/>
  <c r="P114" i="2" s="1"/>
  <c r="O115" i="2"/>
  <c r="P115" i="2" s="1"/>
  <c r="O116" i="2"/>
  <c r="P116" i="2" s="1"/>
  <c r="O117" i="2"/>
  <c r="O118" i="2"/>
  <c r="O119" i="2"/>
  <c r="O120" i="2"/>
  <c r="P120" i="2" s="1"/>
  <c r="O121" i="2"/>
  <c r="P121" i="2" s="1"/>
  <c r="O122" i="2"/>
  <c r="P122" i="2" s="1"/>
  <c r="O123" i="2"/>
  <c r="O124" i="2"/>
  <c r="O125" i="2"/>
  <c r="O126" i="2"/>
  <c r="P126" i="2" s="1"/>
  <c r="O127" i="2"/>
  <c r="P127" i="2" s="1"/>
  <c r="O128" i="2"/>
  <c r="P128" i="2" s="1"/>
  <c r="O129" i="2"/>
  <c r="O130" i="2"/>
  <c r="O131" i="2"/>
  <c r="O132" i="2"/>
  <c r="P132" i="2" s="1"/>
  <c r="O133" i="2"/>
  <c r="P133" i="2" s="1"/>
  <c r="O134" i="2"/>
  <c r="P134" i="2" s="1"/>
  <c r="O135" i="2"/>
  <c r="O136" i="2"/>
  <c r="O137" i="2"/>
  <c r="O138" i="2"/>
  <c r="P138" i="2" s="1"/>
  <c r="O139" i="2"/>
  <c r="P139" i="2" s="1"/>
  <c r="O140" i="2"/>
  <c r="P140" i="2" s="1"/>
  <c r="O141" i="2"/>
  <c r="O142" i="2"/>
  <c r="O143" i="2"/>
  <c r="O144" i="2"/>
  <c r="P144" i="2" s="1"/>
  <c r="O145" i="2"/>
  <c r="P145" i="2" s="1"/>
  <c r="O146" i="2"/>
  <c r="P146" i="2" s="1"/>
  <c r="O147" i="2"/>
  <c r="O148" i="2"/>
  <c r="O149" i="2"/>
  <c r="O150" i="2"/>
  <c r="P150" i="2" s="1"/>
  <c r="O151" i="2"/>
  <c r="P151" i="2" s="1"/>
  <c r="O152" i="2"/>
  <c r="P152" i="2" s="1"/>
  <c r="O153" i="2"/>
  <c r="O154" i="2"/>
  <c r="O155" i="2"/>
  <c r="O156" i="2"/>
  <c r="P156" i="2" s="1"/>
  <c r="O157" i="2"/>
  <c r="P157" i="2" s="1"/>
  <c r="O158" i="2"/>
  <c r="P158" i="2" s="1"/>
  <c r="O159" i="2"/>
  <c r="O160" i="2"/>
  <c r="O161" i="2"/>
  <c r="O162" i="2"/>
  <c r="P162" i="2" s="1"/>
  <c r="O163" i="2"/>
  <c r="P163" i="2" s="1"/>
  <c r="O164" i="2"/>
  <c r="P164" i="2" s="1"/>
  <c r="O165" i="2"/>
  <c r="O166" i="2"/>
  <c r="O167" i="2"/>
  <c r="O168" i="2"/>
  <c r="P168" i="2" s="1"/>
  <c r="O169" i="2"/>
  <c r="P169" i="2" s="1"/>
  <c r="O170" i="2"/>
  <c r="P170" i="2" s="1"/>
  <c r="O171" i="2"/>
  <c r="O172" i="2"/>
  <c r="O173" i="2"/>
  <c r="O174" i="2"/>
  <c r="P174" i="2" s="1"/>
  <c r="O175" i="2"/>
  <c r="P175" i="2" s="1"/>
  <c r="O176" i="2"/>
  <c r="P176" i="2" s="1"/>
  <c r="O177" i="2"/>
  <c r="O178" i="2"/>
  <c r="O179" i="2"/>
  <c r="O180" i="2"/>
  <c r="P180" i="2" s="1"/>
  <c r="O181" i="2"/>
  <c r="P181" i="2" s="1"/>
  <c r="O182" i="2"/>
  <c r="P182" i="2" s="1"/>
  <c r="O183" i="2"/>
  <c r="O184" i="2"/>
  <c r="O185" i="2"/>
  <c r="O186" i="2"/>
  <c r="P186" i="2" s="1"/>
  <c r="O187" i="2"/>
  <c r="P187" i="2" s="1"/>
  <c r="O188" i="2"/>
  <c r="P188" i="2" s="1"/>
  <c r="O189" i="2"/>
  <c r="O190" i="2"/>
  <c r="O191" i="2"/>
  <c r="O192" i="2"/>
  <c r="P192" i="2" s="1"/>
  <c r="O193" i="2"/>
  <c r="P193" i="2" s="1"/>
  <c r="O194" i="2"/>
  <c r="P194" i="2" s="1"/>
  <c r="O195" i="2"/>
  <c r="O196" i="2"/>
  <c r="O197" i="2"/>
  <c r="O198" i="2"/>
  <c r="P198" i="2" s="1"/>
  <c r="O199" i="2"/>
  <c r="P199" i="2" s="1"/>
  <c r="O200" i="2"/>
  <c r="P200" i="2" s="1"/>
  <c r="O201" i="2"/>
  <c r="O202" i="2"/>
  <c r="O203" i="2"/>
  <c r="O3" i="2"/>
  <c r="P4" i="2"/>
  <c r="P5" i="2"/>
  <c r="P9" i="2"/>
  <c r="P10" i="2"/>
  <c r="P11" i="2"/>
  <c r="P15" i="2"/>
  <c r="P16" i="2"/>
  <c r="P17" i="2"/>
  <c r="P21" i="2"/>
  <c r="P22" i="2"/>
  <c r="P23" i="2"/>
  <c r="P27" i="2"/>
  <c r="P28" i="2"/>
  <c r="P29" i="2"/>
  <c r="P33" i="2"/>
  <c r="P34" i="2"/>
  <c r="P35" i="2"/>
  <c r="P39" i="2"/>
  <c r="P40" i="2"/>
  <c r="P41" i="2"/>
  <c r="P45" i="2"/>
  <c r="P46" i="2"/>
  <c r="P47" i="2"/>
  <c r="P51" i="2"/>
  <c r="P52" i="2"/>
  <c r="P53" i="2"/>
  <c r="P57" i="2"/>
  <c r="P58" i="2"/>
  <c r="P59" i="2"/>
  <c r="P63" i="2"/>
  <c r="P64" i="2"/>
  <c r="P65" i="2"/>
  <c r="P69" i="2"/>
  <c r="P70" i="2"/>
  <c r="P71" i="2"/>
  <c r="P75" i="2"/>
  <c r="P76" i="2"/>
  <c r="P77" i="2"/>
  <c r="P81" i="2"/>
  <c r="P82" i="2"/>
  <c r="P83" i="2"/>
  <c r="P87" i="2"/>
  <c r="P88" i="2"/>
  <c r="P89" i="2"/>
  <c r="P93" i="2"/>
  <c r="P94" i="2"/>
  <c r="P95" i="2"/>
  <c r="P99" i="2"/>
  <c r="P100" i="2"/>
  <c r="P101" i="2"/>
  <c r="P105" i="2"/>
  <c r="P106" i="2"/>
  <c r="P107" i="2"/>
  <c r="P111" i="2"/>
  <c r="P112" i="2"/>
  <c r="P113" i="2"/>
  <c r="P117" i="2"/>
  <c r="P118" i="2"/>
  <c r="P119" i="2"/>
  <c r="P123" i="2"/>
  <c r="P124" i="2"/>
  <c r="P125" i="2"/>
  <c r="P129" i="2"/>
  <c r="P130" i="2"/>
  <c r="P131" i="2"/>
  <c r="P135" i="2"/>
  <c r="P136" i="2"/>
  <c r="P137" i="2"/>
  <c r="P141" i="2"/>
  <c r="P142" i="2"/>
  <c r="P143" i="2"/>
  <c r="P147" i="2"/>
  <c r="P148" i="2"/>
  <c r="P149" i="2"/>
  <c r="P153" i="2"/>
  <c r="P154" i="2"/>
  <c r="P155" i="2"/>
  <c r="P159" i="2"/>
  <c r="P160" i="2"/>
  <c r="P161" i="2"/>
  <c r="P165" i="2"/>
  <c r="P166" i="2"/>
  <c r="P167" i="2"/>
  <c r="P171" i="2"/>
  <c r="P172" i="2"/>
  <c r="P173" i="2"/>
  <c r="P177" i="2"/>
  <c r="P178" i="2"/>
  <c r="P179" i="2"/>
  <c r="P183" i="2"/>
  <c r="P184" i="2"/>
  <c r="P185" i="2"/>
  <c r="P189" i="2"/>
  <c r="P190" i="2"/>
  <c r="P191" i="2"/>
  <c r="P195" i="2"/>
  <c r="P196" i="2"/>
  <c r="P197" i="2"/>
  <c r="P201" i="2"/>
  <c r="P202" i="2"/>
  <c r="P203" i="2"/>
  <c r="P3" i="2"/>
  <c r="M3" i="2"/>
  <c r="M4" i="2"/>
  <c r="M5" i="2"/>
  <c r="M6" i="2"/>
  <c r="M2" i="2"/>
  <c r="L2" i="2"/>
  <c r="L3" i="2"/>
  <c r="L4" i="2"/>
  <c r="L5" i="2"/>
  <c r="L6" i="2"/>
  <c r="H17" i="7" l="1"/>
  <c r="H18" i="7" s="1"/>
  <c r="H19" i="7" s="1"/>
  <c r="H20" i="7" s="1"/>
  <c r="AF7" i="2"/>
  <c r="AF8" i="2" s="1"/>
  <c r="AH8" i="2" s="1"/>
  <c r="AH6" i="2"/>
  <c r="AF9" i="2"/>
  <c r="AF10" i="2" s="1"/>
  <c r="Y3" i="2"/>
  <c r="Y6" i="2"/>
  <c r="Y5" i="2"/>
  <c r="Y4" i="2"/>
  <c r="Y2" i="2"/>
  <c r="V4" i="2"/>
  <c r="V3" i="2"/>
  <c r="V6" i="2"/>
  <c r="V5" i="2"/>
  <c r="V2" i="2"/>
  <c r="Q2" i="2"/>
  <c r="M7" i="2"/>
  <c r="L7" i="2"/>
  <c r="H21" i="7" l="1"/>
  <c r="H22" i="7" s="1"/>
  <c r="H23" i="7" s="1"/>
  <c r="AF11" i="2"/>
  <c r="AH11" i="2" s="1"/>
  <c r="Y7" i="2"/>
  <c r="Y8" i="2" s="1"/>
  <c r="V7" i="2"/>
  <c r="V8" i="2" s="1"/>
  <c r="H24" i="7" l="1"/>
  <c r="H25" i="7" s="1"/>
  <c r="H26" i="7" s="1"/>
  <c r="AF12" i="2"/>
  <c r="H27" i="7" l="1"/>
  <c r="H28" i="7" s="1"/>
  <c r="AF13" i="2"/>
  <c r="H29" i="7" l="1"/>
  <c r="H30" i="7" s="1"/>
  <c r="H31" i="7" s="1"/>
  <c r="H32" i="7" s="1"/>
  <c r="AF14" i="2"/>
  <c r="H33" i="7" l="1"/>
  <c r="H34" i="7" s="1"/>
  <c r="H35" i="7" s="1"/>
  <c r="H36" i="7" s="1"/>
  <c r="H37" i="7" s="1"/>
  <c r="AF15" i="2"/>
  <c r="AH15" i="2" s="1"/>
  <c r="H38" i="7" l="1"/>
  <c r="H39" i="7" s="1"/>
  <c r="H40" i="7" s="1"/>
  <c r="H41" i="7" s="1"/>
  <c r="AF16" i="2"/>
  <c r="AF17" i="2" s="1"/>
  <c r="H42" i="7" l="1"/>
  <c r="H43" i="7" s="1"/>
  <c r="AF18" i="2"/>
  <c r="H44" i="7" l="1"/>
  <c r="H45" i="7" s="1"/>
  <c r="H46" i="7" s="1"/>
  <c r="AF19" i="2"/>
  <c r="AH19" i="2" s="1"/>
  <c r="H47" i="7" l="1"/>
  <c r="H48" i="7" s="1"/>
  <c r="H49" i="7" s="1"/>
  <c r="H50" i="7" s="1"/>
  <c r="H51" i="7" s="1"/>
  <c r="AF20" i="2"/>
  <c r="H52" i="7" l="1"/>
  <c r="H53" i="7" s="1"/>
  <c r="H54" i="7" s="1"/>
  <c r="H55" i="7" s="1"/>
  <c r="H56" i="7" s="1"/>
  <c r="AF21" i="2"/>
  <c r="H57" i="7" l="1"/>
  <c r="H58" i="7" s="1"/>
  <c r="H59" i="7" s="1"/>
  <c r="AF22" i="2"/>
  <c r="AH22" i="2" s="1"/>
  <c r="H60" i="7" l="1"/>
  <c r="H61" i="7" s="1"/>
  <c r="H62" i="7" s="1"/>
  <c r="AF23" i="2"/>
  <c r="H63" i="7" l="1"/>
  <c r="H64" i="7" s="1"/>
  <c r="H65" i="7" s="1"/>
  <c r="H66" i="7" s="1"/>
  <c r="AF24" i="2"/>
  <c r="H67" i="7" l="1"/>
  <c r="H68" i="7" s="1"/>
  <c r="H69" i="7" s="1"/>
  <c r="AF25" i="2"/>
  <c r="AH25" i="2" s="1"/>
  <c r="H70" i="7" l="1"/>
  <c r="H71" i="7" s="1"/>
  <c r="H72" i="7" s="1"/>
  <c r="H73" i="7" s="1"/>
  <c r="H74" i="7" s="1"/>
  <c r="AF26" i="2"/>
  <c r="H75" i="7" l="1"/>
  <c r="H76" i="7" s="1"/>
  <c r="H77" i="7" s="1"/>
  <c r="AF27" i="2"/>
  <c r="AH27" i="2" s="1"/>
  <c r="H78" i="7" l="1"/>
  <c r="H79" i="7" s="1"/>
  <c r="AF28" i="2"/>
  <c r="H80" i="7" l="1"/>
  <c r="H81" i="7" s="1"/>
  <c r="H82" i="7" s="1"/>
  <c r="H83" i="7" s="1"/>
  <c r="AF29" i="2"/>
  <c r="H84" i="7" l="1"/>
  <c r="H85" i="7" s="1"/>
  <c r="H86" i="7" s="1"/>
  <c r="AF30" i="2"/>
  <c r="H87" i="7" l="1"/>
  <c r="H88" i="7" s="1"/>
  <c r="H89" i="7" s="1"/>
  <c r="H90" i="7" s="1"/>
  <c r="H91" i="7" s="1"/>
  <c r="AF31" i="2"/>
  <c r="AH31" i="2" s="1"/>
  <c r="H92" i="7" l="1"/>
  <c r="H93" i="7" s="1"/>
  <c r="H94" i="7" s="1"/>
  <c r="H95" i="7" s="1"/>
  <c r="H96" i="7" s="1"/>
  <c r="AF32" i="2"/>
  <c r="H97" i="7" l="1"/>
  <c r="H98" i="7" s="1"/>
  <c r="H99" i="7" s="1"/>
  <c r="H100" i="7" s="1"/>
  <c r="H101" i="7" s="1"/>
  <c r="AF33" i="2"/>
  <c r="H102" i="7" l="1"/>
  <c r="H103" i="7" s="1"/>
  <c r="H104" i="7" s="1"/>
  <c r="H105" i="7" s="1"/>
  <c r="H106" i="7" s="1"/>
  <c r="AF34" i="2"/>
  <c r="H107" i="7" l="1"/>
  <c r="H108" i="7" s="1"/>
  <c r="AF35" i="2"/>
  <c r="H109" i="7" l="1"/>
  <c r="H110" i="7" s="1"/>
  <c r="H111" i="7" s="1"/>
  <c r="H112" i="7" s="1"/>
  <c r="H113" i="7" s="1"/>
  <c r="AF36" i="2"/>
  <c r="AH36" i="2" s="1"/>
  <c r="H114" i="7" l="1"/>
  <c r="H115" i="7" s="1"/>
  <c r="H116" i="7" s="1"/>
  <c r="H117" i="7" s="1"/>
  <c r="AF37" i="2"/>
  <c r="H118" i="7" l="1"/>
  <c r="H119" i="7" s="1"/>
  <c r="H120" i="7" s="1"/>
  <c r="H121" i="7" s="1"/>
  <c r="AF38" i="2"/>
  <c r="H122" i="7" l="1"/>
  <c r="H123" i="7" s="1"/>
  <c r="AF39" i="2"/>
  <c r="H124" i="7" l="1"/>
  <c r="H125" i="7" s="1"/>
  <c r="AF40" i="2"/>
  <c r="AH40" i="2" s="1"/>
  <c r="H126" i="7" l="1"/>
  <c r="H127" i="7" s="1"/>
  <c r="H128" i="7" s="1"/>
  <c r="H129" i="7" s="1"/>
  <c r="H130" i="7" s="1"/>
  <c r="AF41" i="2"/>
  <c r="H131" i="7" l="1"/>
  <c r="H132" i="7" s="1"/>
  <c r="AF42" i="2"/>
  <c r="AH42" i="2" s="1"/>
  <c r="H133" i="7" l="1"/>
  <c r="H134" i="7" s="1"/>
  <c r="H135" i="7" s="1"/>
  <c r="AF43" i="2"/>
  <c r="H136" i="7" l="1"/>
  <c r="H137" i="7" s="1"/>
  <c r="H138" i="7" s="1"/>
  <c r="H139" i="7" s="1"/>
  <c r="AF44" i="2"/>
  <c r="H140" i="7" l="1"/>
  <c r="H141" i="7" s="1"/>
  <c r="H142" i="7" s="1"/>
  <c r="H143" i="7" s="1"/>
  <c r="H144" i="7" s="1"/>
  <c r="AF45" i="2"/>
  <c r="AH45" i="2" s="1"/>
  <c r="H145" i="7" l="1"/>
  <c r="H146" i="7" s="1"/>
  <c r="AF46" i="2"/>
  <c r="H147" i="7" l="1"/>
  <c r="H148" i="7" s="1"/>
  <c r="H149" i="7" s="1"/>
  <c r="H150" i="7" s="1"/>
  <c r="H151" i="7" s="1"/>
  <c r="AF47" i="2"/>
  <c r="H152" i="7" l="1"/>
  <c r="H153" i="7" s="1"/>
  <c r="AF48" i="2"/>
  <c r="H154" i="7" l="1"/>
  <c r="H155" i="7" s="1"/>
  <c r="H156" i="7" s="1"/>
  <c r="AF49" i="2"/>
  <c r="H157" i="7" l="1"/>
  <c r="H158" i="7" s="1"/>
  <c r="H159" i="7" s="1"/>
  <c r="H160" i="7" s="1"/>
  <c r="AF50" i="2"/>
  <c r="AH50" i="2" s="1"/>
  <c r="H161" i="7" l="1"/>
  <c r="H162" i="7" s="1"/>
  <c r="H163" i="7" s="1"/>
  <c r="AF51" i="2"/>
  <c r="H164" i="7" l="1"/>
  <c r="H165" i="7" s="1"/>
  <c r="H166" i="7" s="1"/>
  <c r="AF52" i="2"/>
  <c r="H167" i="7" l="1"/>
  <c r="H168" i="7" s="1"/>
  <c r="H169" i="7" s="1"/>
  <c r="AF53" i="2"/>
  <c r="H170" i="7" l="1"/>
  <c r="H171" i="7" s="1"/>
  <c r="H172" i="7" s="1"/>
  <c r="H173" i="7" s="1"/>
  <c r="H174" i="7" s="1"/>
  <c r="AF54" i="2"/>
  <c r="H175" i="7" l="1"/>
  <c r="H176" i="7" s="1"/>
  <c r="H177" i="7" s="1"/>
  <c r="H178" i="7" s="1"/>
  <c r="AF55" i="2"/>
  <c r="AH55" i="2" s="1"/>
  <c r="H179" i="7" l="1"/>
  <c r="H180" i="7" s="1"/>
  <c r="H181" i="7" s="1"/>
  <c r="H182" i="7" s="1"/>
  <c r="AF56" i="2"/>
  <c r="H183" i="7" l="1"/>
  <c r="H184" i="7" s="1"/>
  <c r="H185" i="7" s="1"/>
  <c r="H186" i="7" s="1"/>
  <c r="AF57" i="2"/>
  <c r="H187" i="7" l="1"/>
  <c r="H188" i="7" s="1"/>
  <c r="H189" i="7" s="1"/>
  <c r="H190" i="7" s="1"/>
  <c r="H191" i="7" s="1"/>
  <c r="AF58" i="2"/>
  <c r="AH58" i="2" s="1"/>
  <c r="H192" i="7" l="1"/>
  <c r="H193" i="7" s="1"/>
  <c r="H194" i="7" s="1"/>
  <c r="AF59" i="2"/>
  <c r="H195" i="7" l="1"/>
  <c r="H196" i="7" s="1"/>
  <c r="AF60" i="2"/>
  <c r="H197" i="7" l="1"/>
  <c r="H198" i="7" s="1"/>
  <c r="H199" i="7" s="1"/>
  <c r="AF61" i="2"/>
  <c r="AH61" i="2" s="1"/>
  <c r="H200" i="7" l="1"/>
  <c r="H201" i="7" s="1"/>
  <c r="H202" i="7" s="1"/>
  <c r="H203" i="7" s="1"/>
  <c r="AF62" i="2"/>
  <c r="AF63" i="2" l="1"/>
  <c r="AF64" i="2" l="1"/>
  <c r="AF65" i="2" l="1"/>
  <c r="AH65" i="2" s="1"/>
  <c r="AF66" i="2" l="1"/>
  <c r="AF67" i="2" l="1"/>
  <c r="AF68" i="2" l="1"/>
  <c r="AH68" i="2" s="1"/>
  <c r="AF69" i="2" l="1"/>
  <c r="AF70" i="2" l="1"/>
  <c r="AF71" i="2" l="1"/>
  <c r="AF72" i="2" l="1"/>
  <c r="AF73" i="2" l="1"/>
  <c r="AH73" i="2" s="1"/>
  <c r="AF74" i="2" l="1"/>
  <c r="AF75" i="2" l="1"/>
  <c r="AF76" i="2" l="1"/>
  <c r="AH76" i="2" s="1"/>
  <c r="AF77" i="2" l="1"/>
  <c r="AF78" i="2" l="1"/>
  <c r="AH78" i="2" s="1"/>
  <c r="AF79" i="2" l="1"/>
  <c r="AF80" i="2" l="1"/>
  <c r="AF81" i="2" l="1"/>
  <c r="AF82" i="2" l="1"/>
  <c r="AH82" i="2" s="1"/>
  <c r="AF83" i="2" l="1"/>
  <c r="AF84" i="2" l="1"/>
  <c r="AF85" i="2" l="1"/>
  <c r="AH85" i="2" s="1"/>
  <c r="AF86" i="2" l="1"/>
  <c r="AF87" i="2" l="1"/>
  <c r="AF88" i="2" l="1"/>
  <c r="AF89" i="2" l="1"/>
  <c r="AF90" i="2" l="1"/>
  <c r="AH90" i="2" s="1"/>
  <c r="AF91" i="2" l="1"/>
  <c r="AF92" i="2" l="1"/>
  <c r="AF93" i="2" l="1"/>
  <c r="AF94" i="2" l="1"/>
  <c r="AF95" i="2" l="1"/>
  <c r="AH95" i="2" s="1"/>
  <c r="AF96" i="2" l="1"/>
  <c r="AF97" i="2" l="1"/>
  <c r="AF98" i="2" l="1"/>
  <c r="AF99" i="2" l="1"/>
  <c r="AF100" i="2" l="1"/>
  <c r="AH100" i="2" s="1"/>
  <c r="AF101" i="2" l="1"/>
  <c r="AF102" i="2" l="1"/>
  <c r="AF103" i="2" l="1"/>
  <c r="AF104" i="2" l="1"/>
  <c r="AF105" i="2" l="1"/>
  <c r="AH105" i="2" s="1"/>
  <c r="AF106" i="2" l="1"/>
  <c r="AF107" i="2" l="1"/>
  <c r="AH107" i="2" s="1"/>
  <c r="AF108" i="2" l="1"/>
  <c r="AF109" i="2" l="1"/>
  <c r="AF110" i="2" l="1"/>
  <c r="AF111" i="2" l="1"/>
  <c r="AF112" i="2" l="1"/>
  <c r="AH112" i="2" s="1"/>
  <c r="AF113" i="2" l="1"/>
  <c r="AF114" i="2" l="1"/>
  <c r="AF115" i="2" l="1"/>
  <c r="AF116" i="2" l="1"/>
  <c r="AH116" i="2" s="1"/>
  <c r="AF117" i="2" l="1"/>
  <c r="AF118" i="2" l="1"/>
  <c r="AF119" i="2" l="1"/>
  <c r="AF120" i="2" l="1"/>
  <c r="AH120" i="2" s="1"/>
  <c r="AF121" i="2" l="1"/>
  <c r="AF122" i="2" l="1"/>
  <c r="AH122" i="2" s="1"/>
  <c r="AF123" i="2" l="1"/>
  <c r="AF124" i="2" l="1"/>
  <c r="AH124" i="2" s="1"/>
  <c r="AF125" i="2" l="1"/>
  <c r="AF126" i="2" l="1"/>
  <c r="AF127" i="2" l="1"/>
  <c r="AF128" i="2" l="1"/>
  <c r="AF129" i="2" l="1"/>
  <c r="AH129" i="2" s="1"/>
  <c r="AF130" i="2" l="1"/>
  <c r="AF131" i="2" l="1"/>
  <c r="AH131" i="2" s="1"/>
  <c r="AF132" i="2" l="1"/>
  <c r="AF133" i="2" l="1"/>
  <c r="AF134" i="2" l="1"/>
  <c r="AH134" i="2" s="1"/>
  <c r="AF135" i="2" l="1"/>
  <c r="AF136" i="2" l="1"/>
  <c r="AF137" i="2" l="1"/>
  <c r="AF138" i="2" l="1"/>
  <c r="AH138" i="2" s="1"/>
  <c r="AF139" i="2" l="1"/>
  <c r="AF140" i="2" l="1"/>
  <c r="AF141" i="2" l="1"/>
  <c r="AF142" i="2" l="1"/>
  <c r="AF143" i="2" l="1"/>
  <c r="AH143" i="2" s="1"/>
  <c r="AF144" i="2" l="1"/>
  <c r="AF145" i="2" l="1"/>
  <c r="AH145" i="2" s="1"/>
  <c r="AF146" i="2" l="1"/>
  <c r="AF147" i="2" l="1"/>
  <c r="AF148" i="2" l="1"/>
  <c r="AF149" i="2" l="1"/>
  <c r="AF150" i="2" l="1"/>
  <c r="AH150" i="2" s="1"/>
  <c r="AF151" i="2" l="1"/>
  <c r="AF152" i="2" l="1"/>
  <c r="AF153" i="2" l="1"/>
  <c r="AF154" i="2" s="1"/>
  <c r="AH152" i="2"/>
  <c r="AF155" i="2" l="1"/>
  <c r="AH155" i="2" s="1"/>
  <c r="AF156" i="2" l="1"/>
  <c r="AF157" i="2" l="1"/>
  <c r="AF158" i="2" l="1"/>
  <c r="AF159" i="2" l="1"/>
  <c r="AH159" i="2" s="1"/>
  <c r="AF160" i="2" l="1"/>
  <c r="AF161" i="2" l="1"/>
  <c r="AF162" i="2" l="1"/>
  <c r="AH162" i="2" s="1"/>
  <c r="AF163" i="2" l="1"/>
  <c r="AF164" i="2" l="1"/>
  <c r="AF165" i="2" l="1"/>
  <c r="AH165" i="2" s="1"/>
  <c r="AF166" i="2" l="1"/>
  <c r="AF167" i="2" l="1"/>
  <c r="AF168" i="2" l="1"/>
  <c r="AH168" i="2" s="1"/>
  <c r="AF169" i="2" l="1"/>
  <c r="AF170" i="2" l="1"/>
  <c r="AF171" i="2" l="1"/>
  <c r="AF172" i="2" l="1"/>
  <c r="AF173" i="2" l="1"/>
  <c r="AH173" i="2" s="1"/>
  <c r="AF174" i="2" l="1"/>
  <c r="AF175" i="2" l="1"/>
  <c r="AF176" i="2" l="1"/>
  <c r="AF177" i="2" l="1"/>
  <c r="AH177" i="2" s="1"/>
  <c r="AF178" i="2" l="1"/>
  <c r="AF179" i="2" l="1"/>
  <c r="AF180" i="2" l="1"/>
  <c r="AF181" i="2" l="1"/>
  <c r="AH181" i="2" s="1"/>
  <c r="AF182" i="2" l="1"/>
  <c r="AF183" i="2" l="1"/>
  <c r="AF184" i="2" l="1"/>
  <c r="AF185" i="2" l="1"/>
  <c r="AH185" i="2" s="1"/>
  <c r="AF186" i="2" l="1"/>
  <c r="AF187" i="2" l="1"/>
  <c r="AF188" i="2" l="1"/>
  <c r="AF189" i="2" l="1"/>
  <c r="AF190" i="2" l="1"/>
  <c r="AH190" i="2" s="1"/>
  <c r="AF191" i="2" l="1"/>
  <c r="AF192" i="2" l="1"/>
  <c r="AF193" i="2" l="1"/>
  <c r="AH193" i="2" l="1"/>
  <c r="AF194" i="2"/>
  <c r="AF195" i="2"/>
  <c r="AF196" i="2" l="1"/>
  <c r="AF197" i="2" s="1"/>
  <c r="AH195" i="2"/>
  <c r="AF198" i="2" l="1"/>
  <c r="AH198" i="2" s="1"/>
  <c r="AH204" i="2" s="1"/>
  <c r="AF199" i="2" l="1"/>
  <c r="AF200" i="2" l="1"/>
  <c r="AF201" i="2" l="1"/>
  <c r="AF202" i="2" l="1"/>
  <c r="AF203" i="2" l="1"/>
  <c r="AH20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D5A30A-75CC-498C-B501-873FEA6A2A59}" keepAlive="1" name="Zapytanie — statek" description="Połączenie z zapytaniem „statek” w skoroszycie." type="5" refreshedVersion="6" background="1" saveData="1">
    <dbPr connection="Provider=Microsoft.Mashup.OleDb.1;Data Source=$Workbook$;Location=statek;Extended Properties=&quot;&quot;" command="SELECT * FROM [statek]"/>
  </connection>
</connections>
</file>

<file path=xl/sharedStrings.xml><?xml version="1.0" encoding="utf-8"?>
<sst xmlns="http://schemas.openxmlformats.org/spreadsheetml/2006/main" count="4356" uniqueCount="64">
  <si>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</si>
  <si>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</si>
  <si>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</si>
  <si>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</si>
  <si>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</si>
  <si>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</si>
  <si>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</si>
  <si>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</si>
  <si>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</si>
  <si>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</si>
  <si>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</si>
  <si>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</si>
  <si>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</si>
  <si>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</si>
  <si>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</si>
  <si>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</si>
  <si>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</si>
  <si>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</si>
  <si>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</si>
  <si>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</si>
  <si>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</si>
  <si>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</si>
  <si>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</si>
  <si>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unikalne towary</t>
  </si>
  <si>
    <t>największa</t>
  </si>
  <si>
    <t>ilość załadowań</t>
  </si>
  <si>
    <t>wartość pomocnicza</t>
  </si>
  <si>
    <t>suma ton ŁADOWANIA</t>
  </si>
  <si>
    <t>jeśli większe od 20, to 1</t>
  </si>
  <si>
    <t>suma</t>
  </si>
  <si>
    <t>ilość PEŁNYCH dni od ostatniego przybicia do portu (jeśli -1, to ten sam dzień)</t>
  </si>
  <si>
    <t>nazwa towaru</t>
  </si>
  <si>
    <t>Suma z ZAŁADOWAŃ towaru DO 2016-02-01</t>
  </si>
  <si>
    <t>Suma WYŁADOWAŃ towaru DO 2016-02-01</t>
  </si>
  <si>
    <t>Bilans</t>
  </si>
  <si>
    <t>Suma z ZAŁADOWAŃ towaru DO 2018-08-01</t>
  </si>
  <si>
    <t>Suma WYŁADOWAŃ towaru DO 2018-08-01</t>
  </si>
  <si>
    <t>max</t>
  </si>
  <si>
    <t>bilans</t>
  </si>
  <si>
    <t>min</t>
  </si>
  <si>
    <t>miesiąc</t>
  </si>
  <si>
    <t>rok</t>
  </si>
  <si>
    <t>rok i miesiąc</t>
  </si>
  <si>
    <t>załadunek</t>
  </si>
  <si>
    <t>wyładunek</t>
  </si>
  <si>
    <t>tylko po wypłynięciu z portu</t>
  </si>
  <si>
    <t>minimalna</t>
  </si>
  <si>
    <t>towary</t>
  </si>
  <si>
    <t>liczba załadunków</t>
  </si>
  <si>
    <t>suma załadowań</t>
  </si>
  <si>
    <t>pełne dni spędzone na morzu</t>
  </si>
  <si>
    <t>licz jeżeli więcej niż 20</t>
  </si>
  <si>
    <t>w dniu 2016-02-01</t>
  </si>
  <si>
    <t>w dniu 2018-08-01</t>
  </si>
  <si>
    <t>najwięcej towar</t>
  </si>
  <si>
    <t>najwięcej tony</t>
  </si>
  <si>
    <t>najmniej towar</t>
  </si>
  <si>
    <t>najmniej tony</t>
  </si>
  <si>
    <t>miesiące i lata</t>
  </si>
  <si>
    <t>załadunek T5</t>
  </si>
  <si>
    <t>wyładunek T5</t>
  </si>
  <si>
    <t>jeśli wypływa z portu wypisz talary w skarbcu</t>
  </si>
  <si>
    <t>max z wypłynięć</t>
  </si>
  <si>
    <t>data max skarbiec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</si>
</sst>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2" fillId="2" borderId="0" xfId="0" applyFont="1" applyFill="1"/>
    <xf numFmtId="14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NumberFormat="1" applyFont="1" applyFill="1" applyAlignment="1">
      <alignment wrapText="1"/>
    </xf>
    <xf numFmtId="17" fontId="0" fillId="0" borderId="0" xfId="0" applyNumberFormat="1"/>
    <xf numFmtId="0" fontId="3" fillId="2" borderId="0" xfId="0" applyFont="1" applyFill="1"/>
    <xf numFmtId="0" fontId="3" fillId="0" borderId="0" xfId="0" applyFont="1" applyFill="1"/>
    <xf numFmtId="14" fontId="0" fillId="0" borderId="0" xfId="0" applyNumberFormat="1"/>
    <xf numFmtId="14" fontId="3" fillId="2" borderId="0" xfId="0" applyNumberFormat="1" applyFont="1" applyFill="1"/>
    <xf numFmtId="0" fontId="0" fillId="3" borderId="0" xfId="0" applyFill="1" applyAlignment="1">
      <alignment wrapText="1"/>
    </xf>
    <xf numFmtId="0" fontId="4" fillId="4" borderId="1" xfId="0" applyNumberFormat="1" applyFont="1" applyFill="1" applyBorder="1" applyAlignment="1">
      <alignment wrapText="1"/>
    </xf>
    <xf numFmtId="0" fontId="4" fillId="4" borderId="1" xfId="0" applyFont="1" applyFill="1" applyBorder="1"/>
    <xf numFmtId="0" fontId="4" fillId="2" borderId="1" xfId="0" applyNumberFormat="1" applyFont="1" applyFill="1" applyBorder="1" applyAlignment="1">
      <alignment wrapText="1"/>
    </xf>
    <xf numFmtId="0" fontId="4" fillId="2" borderId="1" xfId="0" applyFont="1" applyFill="1" applyBorder="1"/>
    <xf numFmtId="0" fontId="3" fillId="0" borderId="0" xfId="0" applyFont="1"/>
    <xf numFmtId="0" fontId="4" fillId="2" borderId="0" xfId="0" applyFont="1" applyFill="1"/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0" fontId="3" fillId="2" borderId="1" xfId="0" applyFont="1" applyFill="1" applyBorder="1"/>
    <xf numFmtId="0" fontId="0" fillId="0" borderId="0" xfId="0" applyNumberFormat="1"/>
    <xf numFmtId="0" fontId="3" fillId="0" borderId="0" xfId="0" applyNumberFormat="1" applyFont="1" applyFill="1"/>
    <xf numFmtId="0" fontId="3" fillId="0" borderId="0" xfId="0" applyNumberFormat="1" applyFont="1"/>
    <xf numFmtId="0" fontId="5" fillId="2" borderId="0" xfId="0" applyNumberFormat="1" applyFont="1" applyFill="1"/>
    <xf numFmtId="14" fontId="3" fillId="0" borderId="0" xfId="0" applyNumberFormat="1" applyFont="1" applyAlignment="1">
      <alignment wrapText="1"/>
    </xf>
    <xf numFmtId="0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4" fontId="3" fillId="2" borderId="0" xfId="0" applyNumberFormat="1" applyFont="1" applyFill="1" applyAlignment="1">
      <alignment wrapText="1"/>
    </xf>
  </cellXfs>
  <cellStyles count="1">
    <cellStyle name="Normalny" xfId="0" builtinId="0"/>
  </cellStyles>
  <dxfs count="11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Załadunek i wyładunek towaru T5</a:t>
            </a:r>
            <a:r>
              <a:rPr lang="pl-PL" sz="1800" b="1" baseline="0"/>
              <a:t> według miesięcy i roku</a:t>
            </a:r>
            <a:endParaRPr lang="es-E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'Dane i zadania'!$AB$1</c:f>
              <c:strCache>
                <c:ptCount val="1"/>
                <c:pt idx="0">
                  <c:v>załadunek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'Dane i zadania'!$AA$2:$AA$37</c:f>
              <c:numCache>
                <c:formatCode>mmm\-yy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'Dane i zadania'!$AB$2:$AB$37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8-4199-8014-3176E1D8EBD8}"/>
            </c:ext>
          </c:extLst>
        </c:ser>
        <c:ser>
          <c:idx val="1"/>
          <c:order val="1"/>
          <c:tx>
            <c:strRef>
              <c:f>'Dane i zadania'!$AC$1</c:f>
              <c:strCache>
                <c:ptCount val="1"/>
                <c:pt idx="0">
                  <c:v>wyładunek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'Dane i zadania'!$AA$2:$AA$37</c:f>
              <c:numCache>
                <c:formatCode>mmm\-yy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'Dane i zadania'!$AC$2:$AC$37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8-4199-8014-3176E1D8E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34"/>
        <c:axId val="380832063"/>
        <c:axId val="1347289375"/>
      </c:barChart>
      <c:dateAx>
        <c:axId val="38083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  <a:r>
                  <a:rPr lang="pl-PL" baseline="0"/>
                  <a:t> i lata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yyyy\-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7289375"/>
        <c:crosses val="autoZero"/>
        <c:auto val="0"/>
        <c:lblOffset val="100"/>
        <c:baseTimeUnit val="months"/>
        <c:majorUnit val="1"/>
        <c:majorTimeUnit val="months"/>
      </c:dateAx>
      <c:valAx>
        <c:axId val="1347289375"/>
        <c:scaling>
          <c:orientation val="minMax"/>
          <c:max val="200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tony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083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Załadunek</a:t>
            </a:r>
            <a:r>
              <a:rPr lang="pl-PL" sz="1800" b="1" baseline="0"/>
              <a:t> i wyładunek towaru T5 wedle miesięcy i lat</a:t>
            </a:r>
            <a:endParaRPr lang="es-E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nowe'!$M$1</c:f>
              <c:strCache>
                <c:ptCount val="1"/>
                <c:pt idx="0">
                  <c:v>załadunek T5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 nowe'!$J$2:$J$37</c:f>
              <c:numCache>
                <c:formatCode>mmm\-yy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'4 nowe'!$M$2:$M$37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C-479C-961B-E5685E857BEC}"/>
            </c:ext>
          </c:extLst>
        </c:ser>
        <c:ser>
          <c:idx val="1"/>
          <c:order val="1"/>
          <c:tx>
            <c:strRef>
              <c:f>'4 nowe'!$N$1</c:f>
              <c:strCache>
                <c:ptCount val="1"/>
                <c:pt idx="0">
                  <c:v>wyładunek T5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 nowe'!$J$2:$J$37</c:f>
              <c:numCache>
                <c:formatCode>mmm\-yy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'4 nowe'!$N$2:$N$37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C-479C-961B-E5685E857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432224"/>
        <c:axId val="1578852448"/>
      </c:barChart>
      <c:dateAx>
        <c:axId val="158143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 i lata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yyyy\-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8852448"/>
        <c:crosses val="autoZero"/>
        <c:auto val="1"/>
        <c:lblOffset val="100"/>
        <c:baseTimeUnit val="months"/>
      </c:dateAx>
      <c:valAx>
        <c:axId val="15788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tony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14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</xdr:row>
      <xdr:rowOff>38099</xdr:rowOff>
    </xdr:from>
    <xdr:to>
      <xdr:col>25</xdr:col>
      <xdr:colOff>464483</xdr:colOff>
      <xdr:row>40</xdr:row>
      <xdr:rowOff>104774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B4861E2-BF4A-46D1-9794-57867C114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2</xdr:row>
      <xdr:rowOff>0</xdr:rowOff>
    </xdr:from>
    <xdr:to>
      <xdr:col>18</xdr:col>
      <xdr:colOff>571500</xdr:colOff>
      <xdr:row>35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B71A74C-F146-4DB6-AAF1-49731C20A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97FFD268-AD3E-4567-B6C0-4DE8E4DF7F8E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ED23F-FBC9-4868-A17E-1822511437B9}" name="statek" displayName="statek" ref="A1:I203" tableType="queryTable" totalsRowShown="0" headerRowDxfId="10" dataDxfId="9">
  <tableColumns count="9">
    <tableColumn id="1" xr3:uid="{70A16304-DE73-480D-8E67-A5C24994C444}" uniqueName="1" name="data" queryTableFieldId="1" dataDxfId="8"/>
    <tableColumn id="2" xr3:uid="{0923DCCB-CBC1-45D6-96CE-FF9C9AFFA66B}" uniqueName="2" name="port" queryTableFieldId="2" dataDxfId="7"/>
    <tableColumn id="3" xr3:uid="{50E3A0BF-55B8-4EB2-96A5-422C87CD207B}" uniqueName="3" name="towar" queryTableFieldId="3" dataDxfId="6"/>
    <tableColumn id="4" xr3:uid="{89004888-CEB3-4A4E-AC67-4EF6F4D0B120}" uniqueName="4" name="Z/W" queryTableFieldId="4" dataDxfId="5"/>
    <tableColumn id="5" xr3:uid="{271D230B-FF16-4FF3-B091-A1CEA5972A85}" uniqueName="5" name="ile ton" queryTableFieldId="5" dataDxfId="4"/>
    <tableColumn id="6" xr3:uid="{EFD60A85-21C1-4769-B5C6-ED05DA136372}" uniqueName="6" name="cena za tone w talarach" queryTableFieldId="6" dataDxfId="3"/>
    <tableColumn id="7" xr3:uid="{4B3BBA1D-E38D-4496-BC9F-7509C81AC8EC}" uniqueName="7" name="wartość pomocnicza" queryTableFieldId="7" dataDxfId="2"/>
    <tableColumn id="8" xr3:uid="{BC4B12F5-02A2-4475-B0CD-7CF6827786C9}" uniqueName="8" name="miesiąc" queryTableFieldId="8" dataDxfId="1">
      <calculatedColumnFormula>MONTH(A2)</calculatedColumnFormula>
    </tableColumn>
    <tableColumn id="9" xr3:uid="{72860A0C-695A-4D2C-8EB6-5F74471F0CC0}" uniqueName="9" name="rok" queryTableFieldId="9" dataDxfId="0">
      <calculatedColumnFormula>YEAR(A2)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3C65-0D8F-4F9C-B101-B152796FB61D}">
  <dimension ref="A1:AJ205"/>
  <sheetViews>
    <sheetView topLeftCell="P1" zoomScaleNormal="100" workbookViewId="0">
      <selection activeCell="AB2" sqref="AB2"/>
    </sheetView>
  </sheetViews>
  <sheetFormatPr defaultRowHeight="15" x14ac:dyDescent="0.25"/>
  <cols>
    <col min="1" max="1" width="13.140625" style="1" customWidth="1"/>
    <col min="2" max="2" width="14.28515625" style="1" customWidth="1"/>
    <col min="3" max="3" width="6.140625" style="1" bestFit="1" customWidth="1"/>
    <col min="4" max="4" width="4.85546875" style="1" bestFit="1" customWidth="1"/>
    <col min="5" max="5" width="6.7109375" style="1" bestFit="1" customWidth="1"/>
    <col min="6" max="6" width="14.140625" style="1" bestFit="1" customWidth="1"/>
    <col min="7" max="7" width="9" bestFit="1" customWidth="1"/>
    <col min="8" max="9" width="9" customWidth="1"/>
    <col min="11" max="11" width="15.42578125" bestFit="1" customWidth="1"/>
    <col min="12" max="12" width="12.28515625" bestFit="1" customWidth="1"/>
    <col min="13" max="13" width="8.28515625" bestFit="1" customWidth="1"/>
    <col min="15" max="15" width="20.28515625" bestFit="1" customWidth="1"/>
    <col min="16" max="16" width="8.85546875" bestFit="1" customWidth="1"/>
    <col min="17" max="17" width="6.140625" bestFit="1" customWidth="1"/>
    <col min="19" max="19" width="7.28515625" bestFit="1" customWidth="1"/>
    <col min="20" max="20" width="12.42578125" bestFit="1" customWidth="1"/>
    <col min="21" max="21" width="12.5703125" bestFit="1" customWidth="1"/>
    <col min="22" max="22" width="6.28515625" bestFit="1" customWidth="1"/>
    <col min="23" max="23" width="12.42578125" bestFit="1" customWidth="1"/>
    <col min="24" max="24" width="12.5703125" bestFit="1" customWidth="1"/>
    <col min="25" max="25" width="7" bestFit="1" customWidth="1"/>
    <col min="27" max="27" width="12.7109375" bestFit="1" customWidth="1"/>
    <col min="28" max="28" width="9" bestFit="1" customWidth="1"/>
    <col min="29" max="29" width="8.7109375" bestFit="1" customWidth="1"/>
    <col min="32" max="32" width="10" customWidth="1"/>
    <col min="33" max="33" width="13.85546875" customWidth="1"/>
    <col min="34" max="34" width="17.140625" customWidth="1"/>
    <col min="35" max="35" width="16.42578125" customWidth="1"/>
    <col min="36" max="36" width="17.7109375" customWidth="1"/>
  </cols>
  <sheetData>
    <row r="1" spans="1:36" s="1" customFormat="1" ht="7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26</v>
      </c>
      <c r="H1" s="1" t="s">
        <v>40</v>
      </c>
      <c r="I1" s="1" t="s">
        <v>41</v>
      </c>
      <c r="K1" s="1" t="s">
        <v>23</v>
      </c>
      <c r="L1" s="1" t="s">
        <v>27</v>
      </c>
      <c r="M1" s="1" t="s">
        <v>25</v>
      </c>
      <c r="O1" s="1" t="s">
        <v>30</v>
      </c>
      <c r="P1" s="1" t="s">
        <v>28</v>
      </c>
      <c r="Q1" s="1" t="s">
        <v>29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38</v>
      </c>
      <c r="AA1" s="1" t="s">
        <v>42</v>
      </c>
      <c r="AB1" s="1" t="s">
        <v>43</v>
      </c>
      <c r="AC1" s="1" t="s">
        <v>44</v>
      </c>
      <c r="AF1">
        <v>500000</v>
      </c>
      <c r="AG1">
        <v>0</v>
      </c>
      <c r="AH1" s="1" t="s">
        <v>45</v>
      </c>
      <c r="AJ1" s="14"/>
    </row>
    <row r="2" spans="1:36" ht="15.75" x14ac:dyDescent="0.25">
      <c r="A2" s="2">
        <v>42370</v>
      </c>
      <c r="B2" s="3" t="s">
        <v>6</v>
      </c>
      <c r="C2" s="3" t="s">
        <v>7</v>
      </c>
      <c r="D2" s="3" t="s">
        <v>8</v>
      </c>
      <c r="E2" s="1">
        <v>3</v>
      </c>
      <c r="F2" s="1">
        <v>80</v>
      </c>
      <c r="G2" s="3">
        <v>1</v>
      </c>
      <c r="H2" s="3">
        <f t="shared" ref="H2:H65" si="0">MONTH(A2)</f>
        <v>1</v>
      </c>
      <c r="I2" s="3">
        <f t="shared" ref="I2:I65" si="1">YEAR(A2)</f>
        <v>2016</v>
      </c>
      <c r="K2" s="3" t="s">
        <v>7</v>
      </c>
      <c r="L2" s="4">
        <f>SUMIFS(statek[ile ton],statek[towar],K2,statek[Z/W],"Z")</f>
        <v>905</v>
      </c>
      <c r="M2" s="4">
        <f>SUMIFS(statek[wartość pomocnicza],statek[towar],K2,statek[Z/W],"Z")</f>
        <v>32</v>
      </c>
      <c r="Q2" s="4">
        <f>SUM(P3:P203)</f>
        <v>22</v>
      </c>
      <c r="S2" s="3" t="s">
        <v>7</v>
      </c>
      <c r="T2">
        <f>SUMIFS(statek[ile ton],statek[towar],S2,statek[Z/W],"Z",statek[data],"&lt;=2016-02-01")</f>
        <v>24</v>
      </c>
      <c r="U2">
        <f>SUMIFS(statek[ile ton],statek[towar],S2,statek[Z/W],"W",statek[data],"&lt;=2016-02-01")</f>
        <v>0</v>
      </c>
      <c r="V2" s="4">
        <f>T2-U2</f>
        <v>24</v>
      </c>
      <c r="W2">
        <f>SUMIFS(statek[ile ton],statek[towar],S2,statek[Z/W],"Z",statek[data],"&lt;=2018-08-01")</f>
        <v>833</v>
      </c>
      <c r="X2">
        <f>SUMIFS(statek[ile ton],statek[towar],S2,statek[Z/W],"W",statek[data],"&lt;=2018-08-01")</f>
        <v>768</v>
      </c>
      <c r="Y2">
        <f>W2-X2</f>
        <v>65</v>
      </c>
      <c r="AA2" s="9">
        <v>42370</v>
      </c>
      <c r="AB2">
        <f>SUMIFS(statek[ile ton],statek[miesiąc],MONTH(AA2),statek[rok],YEAR(AA2),statek[Z/W],"Z",statek[towar],"T5")</f>
        <v>76</v>
      </c>
      <c r="AC2">
        <f>SUMIFS(statek[ile ton],statek[miesiąc],MONTH(AA2),statek[rok],YEAR(AA2),statek[Z/W],"W",statek[towar],"T5")</f>
        <v>32</v>
      </c>
      <c r="AE2">
        <f>AF2-AF1+AE1</f>
        <v>-240</v>
      </c>
      <c r="AF2">
        <f>IF(D2="Z",AF1-E2*F2,AF1+E2*F2)</f>
        <v>499760</v>
      </c>
      <c r="AG2">
        <f>IF(D2="Z",-E2*F2,E2*F2)</f>
        <v>-240</v>
      </c>
      <c r="AI2" s="12">
        <f>statek[[#This Row],[data]]</f>
        <v>42370</v>
      </c>
    </row>
    <row r="3" spans="1:36" ht="15.75" x14ac:dyDescent="0.25">
      <c r="A3" s="2">
        <v>42370</v>
      </c>
      <c r="B3" s="3" t="s">
        <v>6</v>
      </c>
      <c r="C3" s="3" t="s">
        <v>9</v>
      </c>
      <c r="D3" s="3" t="s">
        <v>8</v>
      </c>
      <c r="E3" s="1">
        <v>32</v>
      </c>
      <c r="F3" s="1">
        <v>50</v>
      </c>
      <c r="G3" s="3">
        <v>1</v>
      </c>
      <c r="H3" s="3">
        <f t="shared" si="0"/>
        <v>1</v>
      </c>
      <c r="I3" s="3">
        <f t="shared" si="1"/>
        <v>2016</v>
      </c>
      <c r="K3" s="3" t="s">
        <v>9</v>
      </c>
      <c r="L3" s="4">
        <f>SUMIFS(statek[ile ton],statek[towar],K3,statek[Z/W],"Z")</f>
        <v>784</v>
      </c>
      <c r="M3" s="4">
        <f>SUMIFS(statek[wartość pomocnicza],statek[towar],K3,statek[Z/W],"Z")</f>
        <v>27</v>
      </c>
      <c r="O3">
        <f>A3-A2-1</f>
        <v>-1</v>
      </c>
      <c r="P3">
        <f>IF(O3&gt;20,1,0)</f>
        <v>0</v>
      </c>
      <c r="S3" s="8" t="s">
        <v>9</v>
      </c>
      <c r="T3">
        <f>SUMIFS(statek[ile ton],statek[towar],S3,statek[Z/W],"Z",statek[data],"&lt;=2016-02-01")</f>
        <v>76</v>
      </c>
      <c r="U3">
        <f>SUMIFS(statek[ile ton],statek[towar],S3,statek[Z/W],"W",statek[data],"&lt;=2016-02-01")</f>
        <v>32</v>
      </c>
      <c r="V3">
        <f t="shared" ref="V3:V6" si="2">T3-U3</f>
        <v>44</v>
      </c>
      <c r="W3">
        <f>SUMIFS(statek[ile ton],statek[towar],S3,statek[Z/W],"Z",statek[data],"&lt;=2018-08-01")</f>
        <v>694</v>
      </c>
      <c r="X3">
        <f>SUMIFS(statek[ile ton],statek[towar],S3,statek[Z/W],"W",statek[data],"&lt;=2018-08-01")</f>
        <v>569</v>
      </c>
      <c r="Y3" s="4">
        <f t="shared" ref="Y3:Y6" si="3">W3-X3</f>
        <v>125</v>
      </c>
      <c r="AA3" s="9">
        <v>42401</v>
      </c>
      <c r="AB3">
        <f>SUMIFS(statek[ile ton],statek[miesiąc],MONTH(AA3),statek[rok],YEAR(AA3),statek[Z/W],"Z",statek[towar],"T5")</f>
        <v>8</v>
      </c>
      <c r="AC3">
        <f>SUMIFS(statek[ile ton],statek[miesiąc],MONTH(AA3),statek[rok],YEAR(AA3),statek[Z/W],"W",statek[towar],"T5")</f>
        <v>0</v>
      </c>
      <c r="AE3">
        <f t="shared" ref="AE3:AE66" si="4">AF3-AF2+AE2</f>
        <v>-1840</v>
      </c>
      <c r="AF3">
        <f>IF(D3="Z",AF2-E3*F3,AF2+E3*F3)</f>
        <v>498160</v>
      </c>
      <c r="AG3">
        <f t="shared" ref="AG3:AG66" si="5">IF(D3="Z",-E3*F3,E3*F3)</f>
        <v>-1600</v>
      </c>
      <c r="AH3" t="str">
        <f>IF(A3&lt;&gt;A4,AF3,"")</f>
        <v/>
      </c>
      <c r="AI3" s="12">
        <f>statek[[#This Row],[data]]</f>
        <v>42370</v>
      </c>
    </row>
    <row r="4" spans="1:36" ht="15.75" x14ac:dyDescent="0.25">
      <c r="A4" s="2">
        <v>42370</v>
      </c>
      <c r="B4" s="3" t="s">
        <v>6</v>
      </c>
      <c r="C4" s="3" t="s">
        <v>10</v>
      </c>
      <c r="D4" s="3" t="s">
        <v>8</v>
      </c>
      <c r="E4" s="1">
        <v>38</v>
      </c>
      <c r="F4" s="1">
        <v>10</v>
      </c>
      <c r="G4" s="3">
        <v>1</v>
      </c>
      <c r="H4" s="3">
        <f t="shared" si="0"/>
        <v>1</v>
      </c>
      <c r="I4" s="3">
        <f t="shared" si="1"/>
        <v>2016</v>
      </c>
      <c r="K4" s="3" t="s">
        <v>10</v>
      </c>
      <c r="L4" s="4">
        <f>SUMIFS(statek[ile ton],statek[towar],K4,statek[Z/W],"Z")</f>
        <v>620</v>
      </c>
      <c r="M4" s="4">
        <f>SUMIFS(statek[wartość pomocnicza],statek[towar],K4,statek[Z/W],"Z")</f>
        <v>25</v>
      </c>
      <c r="O4">
        <f t="shared" ref="O4:O67" si="6">A4-A3-1</f>
        <v>-1</v>
      </c>
      <c r="P4">
        <f t="shared" ref="P4:P67" si="7">IF(O4&gt;20,1,0)</f>
        <v>0</v>
      </c>
      <c r="S4" s="3" t="s">
        <v>10</v>
      </c>
      <c r="T4">
        <f>SUMIFS(statek[ile ton],statek[towar],S4,statek[Z/W],"Z",statek[data],"&lt;=2016-02-01")</f>
        <v>38</v>
      </c>
      <c r="U4">
        <f>SUMIFS(statek[ile ton],statek[towar],S4,statek[Z/W],"W",statek[data],"&lt;=2016-02-01")</f>
        <v>0</v>
      </c>
      <c r="V4">
        <f t="shared" si="2"/>
        <v>38</v>
      </c>
      <c r="W4">
        <f>SUMIFS(statek[ile ton],statek[towar],S4,statek[Z/W],"Z",statek[data],"&lt;=2018-08-01")</f>
        <v>444</v>
      </c>
      <c r="X4">
        <f>SUMIFS(statek[ile ton],statek[towar],S4,statek[Z/W],"W",statek[data],"&lt;=2018-08-01")</f>
        <v>441</v>
      </c>
      <c r="Y4" s="4">
        <f t="shared" si="3"/>
        <v>3</v>
      </c>
      <c r="AA4" s="9">
        <v>42430</v>
      </c>
      <c r="AB4">
        <f>SUMIFS(statek[ile ton],statek[miesiąc],MONTH(AA4),statek[rok],YEAR(AA4),statek[Z/W],"Z",statek[towar],"T5")</f>
        <v>0</v>
      </c>
      <c r="AC4">
        <f>SUMIFS(statek[ile ton],statek[miesiąc],MONTH(AA4),statek[rok],YEAR(AA4),statek[Z/W],"W",statek[towar],"T5")</f>
        <v>50</v>
      </c>
      <c r="AE4">
        <f t="shared" si="4"/>
        <v>-2220</v>
      </c>
      <c r="AF4">
        <f t="shared" ref="AF4:AF66" si="8">IF(D4="Z",AF3-E4*F4,AF3+E4*F4)</f>
        <v>497780</v>
      </c>
      <c r="AG4">
        <f t="shared" si="5"/>
        <v>-380</v>
      </c>
      <c r="AH4" t="str">
        <f t="shared" ref="AH4:AH67" si="9">IF(A4&lt;&gt;A5,AF4,"")</f>
        <v/>
      </c>
      <c r="AI4" s="12">
        <f>statek[[#This Row],[data]]</f>
        <v>42370</v>
      </c>
    </row>
    <row r="5" spans="1:36" ht="15.75" x14ac:dyDescent="0.25">
      <c r="A5" s="2">
        <v>42370</v>
      </c>
      <c r="B5" s="3" t="s">
        <v>6</v>
      </c>
      <c r="C5" s="3" t="s">
        <v>11</v>
      </c>
      <c r="D5" s="3" t="s">
        <v>8</v>
      </c>
      <c r="E5" s="1">
        <v>33</v>
      </c>
      <c r="F5" s="1">
        <v>30</v>
      </c>
      <c r="G5" s="3">
        <v>1</v>
      </c>
      <c r="H5" s="3">
        <f t="shared" si="0"/>
        <v>1</v>
      </c>
      <c r="I5" s="3">
        <f t="shared" si="1"/>
        <v>2016</v>
      </c>
      <c r="K5" s="3" t="s">
        <v>11</v>
      </c>
      <c r="L5" s="4">
        <f>SUMIFS(statek[ile ton],statek[towar],K5,statek[Z/W],"Z")</f>
        <v>483</v>
      </c>
      <c r="M5" s="4">
        <f>SUMIFS(statek[wartość pomocnicza],statek[towar],K5,statek[Z/W],"Z")</f>
        <v>25</v>
      </c>
      <c r="O5">
        <f t="shared" si="6"/>
        <v>-1</v>
      </c>
      <c r="P5">
        <f t="shared" si="7"/>
        <v>0</v>
      </c>
      <c r="S5" s="8" t="s">
        <v>11</v>
      </c>
      <c r="T5">
        <f>SUMIFS(statek[ile ton],statek[towar],S5,statek[Z/W],"Z",statek[data],"&lt;=2016-02-01")</f>
        <v>48</v>
      </c>
      <c r="U5">
        <f>SUMIFS(statek[ile ton],statek[towar],S5,statek[Z/W],"W",statek[data],"&lt;=2016-02-01")</f>
        <v>0</v>
      </c>
      <c r="V5" s="4">
        <f t="shared" si="2"/>
        <v>48</v>
      </c>
      <c r="W5">
        <f>SUMIFS(statek[ile ton],statek[towar],S5,statek[Z/W],"Z",statek[data],"&lt;=2018-08-01")</f>
        <v>368</v>
      </c>
      <c r="X5">
        <f>SUMIFS(statek[ile ton],statek[towar],S5,statek[Z/W],"W",statek[data],"&lt;=2018-08-01")</f>
        <v>355</v>
      </c>
      <c r="Y5">
        <f t="shared" si="3"/>
        <v>13</v>
      </c>
      <c r="AA5" s="9">
        <v>42461</v>
      </c>
      <c r="AB5">
        <f>SUMIFS(statek[ile ton],statek[miesiąc],MONTH(AA5),statek[rok],YEAR(AA5),statek[Z/W],"Z",statek[towar],"T5")</f>
        <v>68</v>
      </c>
      <c r="AC5">
        <f>SUMIFS(statek[ile ton],statek[miesiąc],MONTH(AA5),statek[rok],YEAR(AA5),statek[Z/W],"W",statek[towar],"T5")</f>
        <v>0</v>
      </c>
      <c r="AE5">
        <f t="shared" si="4"/>
        <v>-3210</v>
      </c>
      <c r="AF5">
        <f t="shared" si="8"/>
        <v>496790</v>
      </c>
      <c r="AG5">
        <f t="shared" si="5"/>
        <v>-990</v>
      </c>
      <c r="AH5" t="str">
        <f t="shared" si="9"/>
        <v/>
      </c>
      <c r="AI5" s="12">
        <f>statek[[#This Row],[data]]</f>
        <v>42370</v>
      </c>
    </row>
    <row r="6" spans="1:36" ht="15.75" x14ac:dyDescent="0.25">
      <c r="A6" s="2">
        <v>42370</v>
      </c>
      <c r="B6" s="3" t="s">
        <v>6</v>
      </c>
      <c r="C6" s="3" t="s">
        <v>12</v>
      </c>
      <c r="D6" s="3" t="s">
        <v>8</v>
      </c>
      <c r="E6" s="1">
        <v>43</v>
      </c>
      <c r="F6" s="1">
        <v>25</v>
      </c>
      <c r="G6" s="3">
        <v>1</v>
      </c>
      <c r="H6" s="3">
        <f t="shared" si="0"/>
        <v>1</v>
      </c>
      <c r="I6" s="3">
        <f t="shared" si="1"/>
        <v>2016</v>
      </c>
      <c r="K6" s="3" t="s">
        <v>12</v>
      </c>
      <c r="L6" s="4">
        <f>SUMIFS(statek[ile ton],statek[towar],K6,statek[Z/W],"Z")</f>
        <v>633</v>
      </c>
      <c r="M6" s="4">
        <f>SUMIFS(statek[wartość pomocnicza],statek[towar],K6,statek[Z/W],"Z")</f>
        <v>27</v>
      </c>
      <c r="O6">
        <f t="shared" si="6"/>
        <v>-1</v>
      </c>
      <c r="P6">
        <f t="shared" si="7"/>
        <v>0</v>
      </c>
      <c r="S6" s="3" t="s">
        <v>12</v>
      </c>
      <c r="T6">
        <f>SUMIFS(statek[ile ton],statek[towar],S6,statek[Z/W],"Z",statek[data],"&lt;=2016-02-01")</f>
        <v>43</v>
      </c>
      <c r="U6">
        <f>SUMIFS(statek[ile ton],statek[towar],S6,statek[Z/W],"W",statek[data],"&lt;=2016-02-01")</f>
        <v>0</v>
      </c>
      <c r="V6">
        <f t="shared" si="2"/>
        <v>43</v>
      </c>
      <c r="W6">
        <f>SUMIFS(statek[ile ton],statek[towar],S6,statek[Z/W],"Z",statek[data],"&lt;=2018-08-01")</f>
        <v>541</v>
      </c>
      <c r="X6">
        <f>SUMIFS(statek[ile ton],statek[towar],S6,statek[Z/W],"W",statek[data],"&lt;=2018-08-01")</f>
        <v>512</v>
      </c>
      <c r="Y6">
        <f t="shared" si="3"/>
        <v>29</v>
      </c>
      <c r="AA6" s="9">
        <v>42491</v>
      </c>
      <c r="AB6">
        <f>SUMIFS(statek[ile ton],statek[miesiąc],MONTH(AA6),statek[rok],YEAR(AA6),statek[Z/W],"Z",statek[towar],"T5")</f>
        <v>0</v>
      </c>
      <c r="AC6">
        <f>SUMIFS(statek[ile ton],statek[miesiąc],MONTH(AA6),statek[rok],YEAR(AA6),statek[Z/W],"W",statek[towar],"T5")</f>
        <v>0</v>
      </c>
      <c r="AE6">
        <f t="shared" si="4"/>
        <v>-4285</v>
      </c>
      <c r="AF6">
        <f t="shared" si="8"/>
        <v>495715</v>
      </c>
      <c r="AG6">
        <f t="shared" si="5"/>
        <v>-1075</v>
      </c>
      <c r="AH6">
        <f t="shared" si="9"/>
        <v>495715</v>
      </c>
      <c r="AI6" s="12">
        <f>statek[[#This Row],[data]]</f>
        <v>42370</v>
      </c>
    </row>
    <row r="7" spans="1:36" x14ac:dyDescent="0.25">
      <c r="A7" s="2">
        <v>42385</v>
      </c>
      <c r="B7" s="3" t="s">
        <v>13</v>
      </c>
      <c r="C7" s="3" t="s">
        <v>9</v>
      </c>
      <c r="D7" s="3" t="s">
        <v>14</v>
      </c>
      <c r="E7" s="1">
        <v>32</v>
      </c>
      <c r="F7" s="1">
        <v>58</v>
      </c>
      <c r="G7" s="3">
        <v>1</v>
      </c>
      <c r="H7" s="3">
        <f t="shared" si="0"/>
        <v>1</v>
      </c>
      <c r="I7" s="3">
        <f t="shared" si="1"/>
        <v>2016</v>
      </c>
      <c r="K7" s="3" t="s">
        <v>24</v>
      </c>
      <c r="L7">
        <f>MAX(L2:L6)</f>
        <v>905</v>
      </c>
      <c r="M7">
        <f>MAX(M2:M6)</f>
        <v>32</v>
      </c>
      <c r="O7">
        <f t="shared" si="6"/>
        <v>14</v>
      </c>
      <c r="P7">
        <f t="shared" si="7"/>
        <v>0</v>
      </c>
      <c r="U7" t="s">
        <v>37</v>
      </c>
      <c r="V7">
        <f>MAX(V2:V6)</f>
        <v>48</v>
      </c>
      <c r="X7" t="s">
        <v>37</v>
      </c>
      <c r="Y7">
        <f>MAX(Y2:Y6)</f>
        <v>125</v>
      </c>
      <c r="AA7" s="9">
        <v>42522</v>
      </c>
      <c r="AB7">
        <f>SUMIFS(statek[ile ton],statek[miesiąc],MONTH(AA7),statek[rok],YEAR(AA7),statek[Z/W],"Z",statek[towar],"T5")</f>
        <v>42</v>
      </c>
      <c r="AC7">
        <f>SUMIFS(statek[ile ton],statek[miesiąc],MONTH(AA7),statek[rok],YEAR(AA7),statek[Z/W],"W",statek[towar],"T5")</f>
        <v>0</v>
      </c>
      <c r="AE7">
        <f t="shared" si="4"/>
        <v>-2429</v>
      </c>
      <c r="AF7">
        <f t="shared" si="8"/>
        <v>497571</v>
      </c>
      <c r="AG7">
        <f t="shared" si="5"/>
        <v>1856</v>
      </c>
      <c r="AH7" t="str">
        <f t="shared" si="9"/>
        <v/>
      </c>
      <c r="AI7" s="12">
        <f>statek[[#This Row],[data]]</f>
        <v>42385</v>
      </c>
    </row>
    <row r="8" spans="1:36" x14ac:dyDescent="0.25">
      <c r="A8" s="2">
        <v>42385</v>
      </c>
      <c r="B8" s="3" t="s">
        <v>13</v>
      </c>
      <c r="C8" s="3" t="s">
        <v>11</v>
      </c>
      <c r="D8" s="3" t="s">
        <v>8</v>
      </c>
      <c r="E8" s="1">
        <v>14</v>
      </c>
      <c r="F8" s="1">
        <v>26</v>
      </c>
      <c r="G8" s="3">
        <v>1</v>
      </c>
      <c r="H8" s="3">
        <f t="shared" si="0"/>
        <v>1</v>
      </c>
      <c r="I8" s="3">
        <f t="shared" si="1"/>
        <v>2016</v>
      </c>
      <c r="O8">
        <f t="shared" si="6"/>
        <v>-1</v>
      </c>
      <c r="P8">
        <f t="shared" si="7"/>
        <v>0</v>
      </c>
      <c r="U8" t="s">
        <v>39</v>
      </c>
      <c r="V8">
        <f>MIN(V2:V7)</f>
        <v>24</v>
      </c>
      <c r="X8" t="s">
        <v>39</v>
      </c>
      <c r="Y8">
        <f>MIN(Y2:Y7)</f>
        <v>3</v>
      </c>
      <c r="AA8" s="9">
        <v>42552</v>
      </c>
      <c r="AB8">
        <f>SUMIFS(statek[ile ton],statek[miesiąc],MONTH(AA8),statek[rok],YEAR(AA8),statek[Z/W],"Z",statek[towar],"T5")</f>
        <v>83</v>
      </c>
      <c r="AC8">
        <f>SUMIFS(statek[ile ton],statek[miesiąc],MONTH(AA8),statek[rok],YEAR(AA8),statek[Z/W],"W",statek[towar],"T5")</f>
        <v>0</v>
      </c>
      <c r="AE8">
        <f t="shared" si="4"/>
        <v>-2793</v>
      </c>
      <c r="AF8">
        <f t="shared" si="8"/>
        <v>497207</v>
      </c>
      <c r="AG8">
        <f t="shared" si="5"/>
        <v>-364</v>
      </c>
      <c r="AH8">
        <f t="shared" si="9"/>
        <v>497207</v>
      </c>
      <c r="AI8" s="12">
        <f>statek[[#This Row],[data]]</f>
        <v>42385</v>
      </c>
    </row>
    <row r="9" spans="1:36" x14ac:dyDescent="0.25">
      <c r="A9" s="2">
        <v>42393</v>
      </c>
      <c r="B9" s="3" t="s">
        <v>15</v>
      </c>
      <c r="C9" s="3" t="s">
        <v>9</v>
      </c>
      <c r="D9" s="3" t="s">
        <v>8</v>
      </c>
      <c r="E9" s="1">
        <v>44</v>
      </c>
      <c r="F9" s="1">
        <v>46</v>
      </c>
      <c r="G9" s="3">
        <v>1</v>
      </c>
      <c r="H9" s="3">
        <f t="shared" si="0"/>
        <v>1</v>
      </c>
      <c r="I9" s="3">
        <f t="shared" si="1"/>
        <v>2016</v>
      </c>
      <c r="O9">
        <f t="shared" si="6"/>
        <v>7</v>
      </c>
      <c r="P9">
        <f t="shared" si="7"/>
        <v>0</v>
      </c>
      <c r="AA9" s="9">
        <v>42583</v>
      </c>
      <c r="AB9">
        <f>SUMIFS(statek[ile ton],statek[miesiąc],MONTH(AA9),statek[rok],YEAR(AA9),statek[Z/W],"Z",statek[towar],"T5")</f>
        <v>0</v>
      </c>
      <c r="AC9">
        <f>SUMIFS(statek[ile ton],statek[miesiąc],MONTH(AA9),statek[rok],YEAR(AA9),statek[Z/W],"W",statek[towar],"T5")</f>
        <v>191</v>
      </c>
      <c r="AE9">
        <f t="shared" si="4"/>
        <v>-4817</v>
      </c>
      <c r="AF9">
        <f>IF(D9="Z",AF8-E9*F9,AF8+E9*F9)</f>
        <v>495183</v>
      </c>
      <c r="AG9">
        <f t="shared" si="5"/>
        <v>-2024</v>
      </c>
      <c r="AH9" t="str">
        <f t="shared" si="9"/>
        <v/>
      </c>
      <c r="AI9" s="12">
        <f>statek[[#This Row],[data]]</f>
        <v>42393</v>
      </c>
    </row>
    <row r="10" spans="1:36" x14ac:dyDescent="0.25">
      <c r="A10" s="2">
        <v>42393</v>
      </c>
      <c r="B10" s="3" t="s">
        <v>15</v>
      </c>
      <c r="C10" s="3" t="s">
        <v>11</v>
      </c>
      <c r="D10" s="3" t="s">
        <v>8</v>
      </c>
      <c r="E10" s="1">
        <v>1</v>
      </c>
      <c r="F10" s="1">
        <v>28</v>
      </c>
      <c r="G10" s="3">
        <v>1</v>
      </c>
      <c r="H10" s="3">
        <f t="shared" si="0"/>
        <v>1</v>
      </c>
      <c r="I10" s="3">
        <f t="shared" si="1"/>
        <v>2016</v>
      </c>
      <c r="O10">
        <f t="shared" si="6"/>
        <v>-1</v>
      </c>
      <c r="P10">
        <f t="shared" si="7"/>
        <v>0</v>
      </c>
      <c r="AA10" s="9">
        <v>42614</v>
      </c>
      <c r="AB10">
        <f>SUMIFS(statek[ile ton],statek[miesiąc],MONTH(AA10),statek[rok],YEAR(AA10),statek[Z/W],"Z",statek[towar],"T5")</f>
        <v>44</v>
      </c>
      <c r="AC10">
        <f>SUMIFS(statek[ile ton],statek[miesiąc],MONTH(AA10),statek[rok],YEAR(AA10),statek[Z/W],"W",statek[towar],"T5")</f>
        <v>4</v>
      </c>
      <c r="AE10">
        <f t="shared" si="4"/>
        <v>-4845</v>
      </c>
      <c r="AF10">
        <f t="shared" si="8"/>
        <v>495155</v>
      </c>
      <c r="AG10">
        <f t="shared" si="5"/>
        <v>-28</v>
      </c>
      <c r="AH10" t="str">
        <f t="shared" si="9"/>
        <v/>
      </c>
      <c r="AI10" s="12">
        <f>statek[[#This Row],[data]]</f>
        <v>42393</v>
      </c>
    </row>
    <row r="11" spans="1:36" x14ac:dyDescent="0.25">
      <c r="A11" s="5">
        <v>42393</v>
      </c>
      <c r="B11" s="6" t="s">
        <v>15</v>
      </c>
      <c r="C11" s="6" t="s">
        <v>7</v>
      </c>
      <c r="D11" s="6" t="s">
        <v>8</v>
      </c>
      <c r="E11" s="7">
        <v>21</v>
      </c>
      <c r="F11" s="7">
        <v>74</v>
      </c>
      <c r="G11" s="6">
        <v>1</v>
      </c>
      <c r="H11" s="6">
        <f t="shared" si="0"/>
        <v>1</v>
      </c>
      <c r="I11" s="6">
        <f t="shared" si="1"/>
        <v>2016</v>
      </c>
      <c r="O11">
        <f t="shared" si="6"/>
        <v>-1</v>
      </c>
      <c r="P11">
        <f t="shared" si="7"/>
        <v>0</v>
      </c>
      <c r="AA11" s="9">
        <v>42644</v>
      </c>
      <c r="AB11">
        <f>SUMIFS(statek[ile ton],statek[miesiąc],MONTH(AA11),statek[rok],YEAR(AA11),statek[Z/W],"Z",statek[towar],"T5")</f>
        <v>0</v>
      </c>
      <c r="AC11">
        <f>SUMIFS(statek[ile ton],statek[miesiąc],MONTH(AA11),statek[rok],YEAR(AA11),statek[Z/W],"W",statek[towar],"T5")</f>
        <v>0</v>
      </c>
      <c r="AE11">
        <f t="shared" si="4"/>
        <v>-6399</v>
      </c>
      <c r="AF11">
        <f t="shared" si="8"/>
        <v>493601</v>
      </c>
      <c r="AG11">
        <f t="shared" si="5"/>
        <v>-1554</v>
      </c>
      <c r="AH11">
        <f t="shared" si="9"/>
        <v>493601</v>
      </c>
      <c r="AI11" s="12">
        <f>statek[[#This Row],[data]]</f>
        <v>42393</v>
      </c>
    </row>
    <row r="12" spans="1:36" x14ac:dyDescent="0.25">
      <c r="A12" s="5">
        <v>42419</v>
      </c>
      <c r="B12" s="6" t="s">
        <v>16</v>
      </c>
      <c r="C12" s="6" t="s">
        <v>12</v>
      </c>
      <c r="D12" s="6" t="s">
        <v>14</v>
      </c>
      <c r="E12" s="7">
        <v>43</v>
      </c>
      <c r="F12" s="7">
        <v>32</v>
      </c>
      <c r="G12" s="6">
        <v>1</v>
      </c>
      <c r="H12" s="6">
        <f t="shared" si="0"/>
        <v>2</v>
      </c>
      <c r="I12" s="6">
        <f t="shared" si="1"/>
        <v>2016</v>
      </c>
      <c r="O12">
        <f t="shared" si="6"/>
        <v>25</v>
      </c>
      <c r="P12">
        <f t="shared" si="7"/>
        <v>1</v>
      </c>
      <c r="AA12" s="9">
        <v>42675</v>
      </c>
      <c r="AB12">
        <f>SUMIFS(statek[ile ton],statek[miesiąc],MONTH(AA12),statek[rok],YEAR(AA12),statek[Z/W],"Z",statek[towar],"T5")</f>
        <v>30</v>
      </c>
      <c r="AC12">
        <f>SUMIFS(statek[ile ton],statek[miesiąc],MONTH(AA12),statek[rok],YEAR(AA12),statek[Z/W],"W",statek[towar],"T5")</f>
        <v>0</v>
      </c>
      <c r="AE12">
        <f t="shared" si="4"/>
        <v>-5023</v>
      </c>
      <c r="AF12">
        <f t="shared" si="8"/>
        <v>494977</v>
      </c>
      <c r="AG12">
        <f t="shared" si="5"/>
        <v>1376</v>
      </c>
      <c r="AH12" t="str">
        <f t="shared" si="9"/>
        <v/>
      </c>
      <c r="AI12" s="12">
        <f>statek[[#This Row],[data]]</f>
        <v>42419</v>
      </c>
    </row>
    <row r="13" spans="1:36" x14ac:dyDescent="0.25">
      <c r="A13" s="2">
        <v>42419</v>
      </c>
      <c r="B13" s="3" t="s">
        <v>16</v>
      </c>
      <c r="C13" s="3" t="s">
        <v>10</v>
      </c>
      <c r="D13" s="3" t="s">
        <v>14</v>
      </c>
      <c r="E13" s="1">
        <v>38</v>
      </c>
      <c r="F13" s="1">
        <v>13</v>
      </c>
      <c r="G13" s="3">
        <v>1</v>
      </c>
      <c r="H13" s="3">
        <f t="shared" si="0"/>
        <v>2</v>
      </c>
      <c r="I13" s="3">
        <f t="shared" si="1"/>
        <v>2016</v>
      </c>
      <c r="O13">
        <f t="shared" si="6"/>
        <v>-1</v>
      </c>
      <c r="P13">
        <f t="shared" si="7"/>
        <v>0</v>
      </c>
      <c r="AA13" s="9">
        <v>42705</v>
      </c>
      <c r="AB13">
        <f>SUMIFS(statek[ile ton],statek[miesiąc],MONTH(AA13),statek[rok],YEAR(AA13),statek[Z/W],"Z",statek[towar],"T5")</f>
        <v>0</v>
      </c>
      <c r="AC13">
        <f>SUMIFS(statek[ile ton],statek[miesiąc],MONTH(AA13),statek[rok],YEAR(AA13),statek[Z/W],"W",statek[towar],"T5")</f>
        <v>0</v>
      </c>
      <c r="AE13">
        <f t="shared" si="4"/>
        <v>-4529</v>
      </c>
      <c r="AF13">
        <f t="shared" si="8"/>
        <v>495471</v>
      </c>
      <c r="AG13">
        <f t="shared" si="5"/>
        <v>494</v>
      </c>
      <c r="AH13" t="str">
        <f t="shared" si="9"/>
        <v/>
      </c>
      <c r="AI13" s="12">
        <f>statek[[#This Row],[data]]</f>
        <v>42419</v>
      </c>
    </row>
    <row r="14" spans="1:36" x14ac:dyDescent="0.25">
      <c r="A14" s="2">
        <v>42419</v>
      </c>
      <c r="B14" s="3" t="s">
        <v>16</v>
      </c>
      <c r="C14" s="3" t="s">
        <v>7</v>
      </c>
      <c r="D14" s="3" t="s">
        <v>8</v>
      </c>
      <c r="E14" s="1">
        <v>9</v>
      </c>
      <c r="F14" s="1">
        <v>59</v>
      </c>
      <c r="G14" s="3">
        <v>1</v>
      </c>
      <c r="H14" s="3">
        <f t="shared" si="0"/>
        <v>2</v>
      </c>
      <c r="I14" s="3">
        <f t="shared" si="1"/>
        <v>2016</v>
      </c>
      <c r="O14">
        <f t="shared" si="6"/>
        <v>-1</v>
      </c>
      <c r="P14">
        <f t="shared" si="7"/>
        <v>0</v>
      </c>
      <c r="AA14" s="9">
        <v>42736</v>
      </c>
      <c r="AB14">
        <f>SUMIFS(statek[ile ton],statek[miesiąc],MONTH(AA14),statek[rok],YEAR(AA14),statek[Z/W],"Z",statek[towar],"T5")</f>
        <v>39</v>
      </c>
      <c r="AC14">
        <f>SUMIFS(statek[ile ton],statek[miesiąc],MONTH(AA14),statek[rok],YEAR(AA14),statek[Z/W],"W",statek[towar],"T5")</f>
        <v>112</v>
      </c>
      <c r="AE14">
        <f t="shared" si="4"/>
        <v>-5060</v>
      </c>
      <c r="AF14">
        <f t="shared" si="8"/>
        <v>494940</v>
      </c>
      <c r="AG14">
        <f t="shared" si="5"/>
        <v>-531</v>
      </c>
      <c r="AH14" t="str">
        <f t="shared" si="9"/>
        <v/>
      </c>
      <c r="AI14" s="12">
        <f>statek[[#This Row],[data]]</f>
        <v>42419</v>
      </c>
    </row>
    <row r="15" spans="1:36" x14ac:dyDescent="0.25">
      <c r="A15" s="2">
        <v>42419</v>
      </c>
      <c r="B15" s="3" t="s">
        <v>16</v>
      </c>
      <c r="C15" s="3" t="s">
        <v>9</v>
      </c>
      <c r="D15" s="3" t="s">
        <v>8</v>
      </c>
      <c r="E15" s="1">
        <v>8</v>
      </c>
      <c r="F15" s="1">
        <v>37</v>
      </c>
      <c r="G15" s="3">
        <v>1</v>
      </c>
      <c r="H15" s="3">
        <f t="shared" si="0"/>
        <v>2</v>
      </c>
      <c r="I15" s="3">
        <f t="shared" si="1"/>
        <v>2016</v>
      </c>
      <c r="O15">
        <f t="shared" si="6"/>
        <v>-1</v>
      </c>
      <c r="P15">
        <f t="shared" si="7"/>
        <v>0</v>
      </c>
      <c r="AA15" s="9">
        <v>42767</v>
      </c>
      <c r="AB15">
        <f>SUMIFS(statek[ile ton],statek[miesiąc],MONTH(AA15),statek[rok],YEAR(AA15),statek[Z/W],"Z",statek[towar],"T5")</f>
        <v>0</v>
      </c>
      <c r="AC15">
        <f>SUMIFS(statek[ile ton],statek[miesiąc],MONTH(AA15),statek[rok],YEAR(AA15),statek[Z/W],"W",statek[towar],"T5")</f>
        <v>1</v>
      </c>
      <c r="AE15">
        <f t="shared" si="4"/>
        <v>-5356</v>
      </c>
      <c r="AF15">
        <f t="shared" si="8"/>
        <v>494644</v>
      </c>
      <c r="AG15">
        <f t="shared" si="5"/>
        <v>-296</v>
      </c>
      <c r="AH15">
        <f t="shared" si="9"/>
        <v>494644</v>
      </c>
      <c r="AI15" s="12">
        <f>statek[[#This Row],[data]]</f>
        <v>42419</v>
      </c>
    </row>
    <row r="16" spans="1:36" x14ac:dyDescent="0.25">
      <c r="A16" s="2">
        <v>42440</v>
      </c>
      <c r="B16" s="3" t="s">
        <v>17</v>
      </c>
      <c r="C16" s="3" t="s">
        <v>9</v>
      </c>
      <c r="D16" s="3" t="s">
        <v>14</v>
      </c>
      <c r="E16" s="1">
        <v>50</v>
      </c>
      <c r="F16" s="1">
        <v>61</v>
      </c>
      <c r="G16" s="3">
        <v>1</v>
      </c>
      <c r="H16" s="3">
        <f t="shared" si="0"/>
        <v>3</v>
      </c>
      <c r="I16" s="3">
        <f t="shared" si="1"/>
        <v>2016</v>
      </c>
      <c r="O16">
        <f t="shared" si="6"/>
        <v>20</v>
      </c>
      <c r="P16">
        <f t="shared" si="7"/>
        <v>0</v>
      </c>
      <c r="AA16" s="9">
        <v>42795</v>
      </c>
      <c r="AB16">
        <f>SUMIFS(statek[ile ton],statek[miesiąc],MONTH(AA16),statek[rok],YEAR(AA16),statek[Z/W],"Z",statek[towar],"T5")</f>
        <v>35</v>
      </c>
      <c r="AC16">
        <f>SUMIFS(statek[ile ton],statek[miesiąc],MONTH(AA16),statek[rok],YEAR(AA16),statek[Z/W],"W",statek[towar],"T5")</f>
        <v>0</v>
      </c>
      <c r="AE16">
        <f t="shared" si="4"/>
        <v>-2306</v>
      </c>
      <c r="AF16">
        <f t="shared" si="8"/>
        <v>497694</v>
      </c>
      <c r="AG16">
        <f t="shared" si="5"/>
        <v>3050</v>
      </c>
      <c r="AH16" t="str">
        <f t="shared" si="9"/>
        <v/>
      </c>
      <c r="AI16" s="12">
        <f>statek[[#This Row],[data]]</f>
        <v>42440</v>
      </c>
    </row>
    <row r="17" spans="1:35" x14ac:dyDescent="0.25">
      <c r="A17" s="2">
        <v>42440</v>
      </c>
      <c r="B17" s="3" t="s">
        <v>17</v>
      </c>
      <c r="C17" s="3" t="s">
        <v>12</v>
      </c>
      <c r="D17" s="3" t="s">
        <v>8</v>
      </c>
      <c r="E17" s="1">
        <v>32</v>
      </c>
      <c r="F17" s="1">
        <v>20</v>
      </c>
      <c r="G17" s="3">
        <v>1</v>
      </c>
      <c r="H17" s="3">
        <f t="shared" si="0"/>
        <v>3</v>
      </c>
      <c r="I17" s="3">
        <f t="shared" si="1"/>
        <v>2016</v>
      </c>
      <c r="O17">
        <f t="shared" si="6"/>
        <v>-1</v>
      </c>
      <c r="P17">
        <f t="shared" si="7"/>
        <v>0</v>
      </c>
      <c r="AA17" s="9">
        <v>42826</v>
      </c>
      <c r="AB17">
        <f>SUMIFS(statek[ile ton],statek[miesiąc],MONTH(AA17),statek[rok],YEAR(AA17),statek[Z/W],"Z",statek[towar],"T5")</f>
        <v>1</v>
      </c>
      <c r="AC17">
        <f>SUMIFS(statek[ile ton],statek[miesiąc],MONTH(AA17),statek[rok],YEAR(AA17),statek[Z/W],"W",statek[towar],"T5")</f>
        <v>0</v>
      </c>
      <c r="AE17">
        <f t="shared" si="4"/>
        <v>-2946</v>
      </c>
      <c r="AF17">
        <f>IF(D17="Z",AF16-E17*F17,AF16+E17*F17)</f>
        <v>497054</v>
      </c>
      <c r="AG17">
        <f t="shared" si="5"/>
        <v>-640</v>
      </c>
      <c r="AH17" t="str">
        <f t="shared" si="9"/>
        <v/>
      </c>
      <c r="AI17" s="12">
        <f>statek[[#This Row],[data]]</f>
        <v>42440</v>
      </c>
    </row>
    <row r="18" spans="1:35" x14ac:dyDescent="0.25">
      <c r="A18" s="2">
        <v>42440</v>
      </c>
      <c r="B18" s="3" t="s">
        <v>17</v>
      </c>
      <c r="C18" s="3" t="s">
        <v>10</v>
      </c>
      <c r="D18" s="3" t="s">
        <v>8</v>
      </c>
      <c r="E18" s="1">
        <v>7</v>
      </c>
      <c r="F18" s="1">
        <v>8</v>
      </c>
      <c r="G18" s="3">
        <v>1</v>
      </c>
      <c r="H18" s="3">
        <f t="shared" si="0"/>
        <v>3</v>
      </c>
      <c r="I18" s="3">
        <f t="shared" si="1"/>
        <v>2016</v>
      </c>
      <c r="O18">
        <f t="shared" si="6"/>
        <v>-1</v>
      </c>
      <c r="P18">
        <f t="shared" si="7"/>
        <v>0</v>
      </c>
      <c r="AA18" s="9">
        <v>42856</v>
      </c>
      <c r="AB18">
        <f>SUMIFS(statek[ile ton],statek[miesiąc],MONTH(AA18),statek[rok],YEAR(AA18),statek[Z/W],"Z",statek[towar],"T5")</f>
        <v>33</v>
      </c>
      <c r="AC18">
        <f>SUMIFS(statek[ile ton],statek[miesiąc],MONTH(AA18),statek[rok],YEAR(AA18),statek[Z/W],"W",statek[towar],"T5")</f>
        <v>68</v>
      </c>
      <c r="AE18">
        <f t="shared" si="4"/>
        <v>-3002</v>
      </c>
      <c r="AF18">
        <f t="shared" si="8"/>
        <v>496998</v>
      </c>
      <c r="AG18">
        <f t="shared" si="5"/>
        <v>-56</v>
      </c>
      <c r="AH18" t="str">
        <f t="shared" si="9"/>
        <v/>
      </c>
      <c r="AI18" s="12">
        <f>statek[[#This Row],[data]]</f>
        <v>42440</v>
      </c>
    </row>
    <row r="19" spans="1:35" x14ac:dyDescent="0.25">
      <c r="A19" s="2">
        <v>42440</v>
      </c>
      <c r="B19" s="3" t="s">
        <v>17</v>
      </c>
      <c r="C19" s="3" t="s">
        <v>11</v>
      </c>
      <c r="D19" s="3" t="s">
        <v>8</v>
      </c>
      <c r="E19" s="1">
        <v>10</v>
      </c>
      <c r="F19" s="1">
        <v>24</v>
      </c>
      <c r="G19" s="3">
        <v>1</v>
      </c>
      <c r="H19" s="3">
        <f t="shared" si="0"/>
        <v>3</v>
      </c>
      <c r="I19" s="3">
        <f t="shared" si="1"/>
        <v>2016</v>
      </c>
      <c r="K19">
        <f>SUM(E2:E11)</f>
        <v>261</v>
      </c>
      <c r="O19">
        <f t="shared" si="6"/>
        <v>-1</v>
      </c>
      <c r="P19">
        <f t="shared" si="7"/>
        <v>0</v>
      </c>
      <c r="AA19" s="9">
        <v>42887</v>
      </c>
      <c r="AB19">
        <f>SUMIFS(statek[ile ton],statek[miesiąc],MONTH(AA19),statek[rok],YEAR(AA19),statek[Z/W],"Z",statek[towar],"T5")</f>
        <v>8</v>
      </c>
      <c r="AC19">
        <f>SUMIFS(statek[ile ton],statek[miesiąc],MONTH(AA19),statek[rok],YEAR(AA19),statek[Z/W],"W",statek[towar],"T5")</f>
        <v>0</v>
      </c>
      <c r="AE19">
        <f t="shared" si="4"/>
        <v>-3242</v>
      </c>
      <c r="AF19">
        <f t="shared" si="8"/>
        <v>496758</v>
      </c>
      <c r="AG19">
        <f t="shared" si="5"/>
        <v>-240</v>
      </c>
      <c r="AH19">
        <f t="shared" si="9"/>
        <v>496758</v>
      </c>
      <c r="AI19" s="12">
        <f>statek[[#This Row],[data]]</f>
        <v>42440</v>
      </c>
    </row>
    <row r="20" spans="1:35" x14ac:dyDescent="0.25">
      <c r="A20" s="2">
        <v>42464</v>
      </c>
      <c r="B20" s="3" t="s">
        <v>18</v>
      </c>
      <c r="C20" s="3" t="s">
        <v>10</v>
      </c>
      <c r="D20" s="3" t="s">
        <v>14</v>
      </c>
      <c r="E20" s="1">
        <v>7</v>
      </c>
      <c r="F20" s="1">
        <v>12</v>
      </c>
      <c r="G20" s="3">
        <v>1</v>
      </c>
      <c r="H20" s="3">
        <f t="shared" si="0"/>
        <v>4</v>
      </c>
      <c r="I20" s="3">
        <f t="shared" si="1"/>
        <v>2016</v>
      </c>
      <c r="O20">
        <f t="shared" si="6"/>
        <v>23</v>
      </c>
      <c r="P20">
        <f t="shared" si="7"/>
        <v>1</v>
      </c>
      <c r="AA20" s="9">
        <v>42917</v>
      </c>
      <c r="AB20">
        <f>SUMIFS(statek[ile ton],statek[miesiąc],MONTH(AA20),statek[rok],YEAR(AA20),statek[Z/W],"Z",statek[towar],"T5")</f>
        <v>42</v>
      </c>
      <c r="AC20">
        <f>SUMIFS(statek[ile ton],statek[miesiąc],MONTH(AA20),statek[rok],YEAR(AA20),statek[Z/W],"W",statek[towar],"T5")</f>
        <v>0</v>
      </c>
      <c r="AE20">
        <f t="shared" si="4"/>
        <v>-3158</v>
      </c>
      <c r="AF20">
        <f t="shared" si="8"/>
        <v>496842</v>
      </c>
      <c r="AG20">
        <f t="shared" si="5"/>
        <v>84</v>
      </c>
      <c r="AH20" t="str">
        <f t="shared" si="9"/>
        <v/>
      </c>
      <c r="AI20" s="12">
        <f>statek[[#This Row],[data]]</f>
        <v>42464</v>
      </c>
    </row>
    <row r="21" spans="1:35" x14ac:dyDescent="0.25">
      <c r="A21" s="2">
        <v>42464</v>
      </c>
      <c r="B21" s="3" t="s">
        <v>18</v>
      </c>
      <c r="C21" s="3" t="s">
        <v>12</v>
      </c>
      <c r="D21" s="3" t="s">
        <v>8</v>
      </c>
      <c r="E21" s="1">
        <v>25</v>
      </c>
      <c r="F21" s="1">
        <v>19</v>
      </c>
      <c r="G21" s="3">
        <v>1</v>
      </c>
      <c r="H21" s="3">
        <f t="shared" si="0"/>
        <v>4</v>
      </c>
      <c r="I21" s="3">
        <f t="shared" si="1"/>
        <v>2016</v>
      </c>
      <c r="O21">
        <f t="shared" si="6"/>
        <v>-1</v>
      </c>
      <c r="P21">
        <f t="shared" si="7"/>
        <v>0</v>
      </c>
      <c r="AA21" s="9">
        <v>42948</v>
      </c>
      <c r="AB21">
        <f>SUMIFS(statek[ile ton],statek[miesiąc],MONTH(AA21),statek[rok],YEAR(AA21),statek[Z/W],"Z",statek[towar],"T5")</f>
        <v>4</v>
      </c>
      <c r="AC21">
        <f>SUMIFS(statek[ile ton],statek[miesiąc],MONTH(AA21),statek[rok],YEAR(AA21),statek[Z/W],"W",statek[towar],"T5")</f>
        <v>48</v>
      </c>
      <c r="AE21">
        <f t="shared" si="4"/>
        <v>-3633</v>
      </c>
      <c r="AF21">
        <f t="shared" si="8"/>
        <v>496367</v>
      </c>
      <c r="AG21">
        <f t="shared" si="5"/>
        <v>-475</v>
      </c>
      <c r="AH21" t="str">
        <f t="shared" si="9"/>
        <v/>
      </c>
      <c r="AI21" s="12">
        <f>statek[[#This Row],[data]]</f>
        <v>42464</v>
      </c>
    </row>
    <row r="22" spans="1:35" x14ac:dyDescent="0.25">
      <c r="A22" s="2">
        <v>42464</v>
      </c>
      <c r="B22" s="3" t="s">
        <v>18</v>
      </c>
      <c r="C22" s="3" t="s">
        <v>9</v>
      </c>
      <c r="D22" s="3" t="s">
        <v>8</v>
      </c>
      <c r="E22" s="1">
        <v>33</v>
      </c>
      <c r="F22" s="1">
        <v>38</v>
      </c>
      <c r="G22" s="3">
        <v>1</v>
      </c>
      <c r="H22" s="3">
        <f t="shared" si="0"/>
        <v>4</v>
      </c>
      <c r="I22" s="3">
        <f t="shared" si="1"/>
        <v>2016</v>
      </c>
      <c r="O22">
        <f t="shared" si="6"/>
        <v>-1</v>
      </c>
      <c r="P22">
        <f t="shared" si="7"/>
        <v>0</v>
      </c>
      <c r="AA22" s="9">
        <v>42979</v>
      </c>
      <c r="AB22">
        <f>SUMIFS(statek[ile ton],statek[miesiąc],MONTH(AA22),statek[rok],YEAR(AA22),statek[Z/W],"Z",statek[towar],"T5")</f>
        <v>0</v>
      </c>
      <c r="AC22">
        <f>SUMIFS(statek[ile ton],statek[miesiąc],MONTH(AA22),statek[rok],YEAR(AA22),statek[Z/W],"W",statek[towar],"T5")</f>
        <v>0</v>
      </c>
      <c r="AE22">
        <f t="shared" si="4"/>
        <v>-4887</v>
      </c>
      <c r="AF22">
        <f t="shared" si="8"/>
        <v>495113</v>
      </c>
      <c r="AG22">
        <f t="shared" si="5"/>
        <v>-1254</v>
      </c>
      <c r="AH22">
        <f t="shared" si="9"/>
        <v>495113</v>
      </c>
      <c r="AI22" s="12">
        <f>statek[[#This Row],[data]]</f>
        <v>42464</v>
      </c>
    </row>
    <row r="23" spans="1:35" x14ac:dyDescent="0.25">
      <c r="A23" s="2">
        <v>42482</v>
      </c>
      <c r="B23" s="3" t="s">
        <v>19</v>
      </c>
      <c r="C23" s="3" t="s">
        <v>11</v>
      </c>
      <c r="D23" s="3" t="s">
        <v>14</v>
      </c>
      <c r="E23" s="1">
        <v>36</v>
      </c>
      <c r="F23" s="1">
        <v>35</v>
      </c>
      <c r="G23" s="3">
        <v>1</v>
      </c>
      <c r="H23" s="3">
        <f t="shared" si="0"/>
        <v>4</v>
      </c>
      <c r="I23" s="3">
        <f t="shared" si="1"/>
        <v>2016</v>
      </c>
      <c r="O23">
        <f t="shared" si="6"/>
        <v>17</v>
      </c>
      <c r="P23">
        <f t="shared" si="7"/>
        <v>0</v>
      </c>
      <c r="AA23" s="9">
        <v>43009</v>
      </c>
      <c r="AB23">
        <f>SUMIFS(statek[ile ton],statek[miesiąc],MONTH(AA23),statek[rok],YEAR(AA23),statek[Z/W],"Z",statek[towar],"T5")</f>
        <v>0</v>
      </c>
      <c r="AC23">
        <f>SUMIFS(statek[ile ton],statek[miesiąc],MONTH(AA23),statek[rok],YEAR(AA23),statek[Z/W],"W",statek[towar],"T5")</f>
        <v>6</v>
      </c>
      <c r="AE23">
        <f t="shared" si="4"/>
        <v>-3627</v>
      </c>
      <c r="AF23">
        <f t="shared" si="8"/>
        <v>496373</v>
      </c>
      <c r="AG23">
        <f t="shared" si="5"/>
        <v>1260</v>
      </c>
      <c r="AH23" t="str">
        <f t="shared" si="9"/>
        <v/>
      </c>
      <c r="AI23" s="12">
        <f>statek[[#This Row],[data]]</f>
        <v>42482</v>
      </c>
    </row>
    <row r="24" spans="1:35" x14ac:dyDescent="0.25">
      <c r="A24" s="2">
        <v>42482</v>
      </c>
      <c r="B24" s="3" t="s">
        <v>19</v>
      </c>
      <c r="C24" s="3" t="s">
        <v>7</v>
      </c>
      <c r="D24" s="3" t="s">
        <v>8</v>
      </c>
      <c r="E24" s="1">
        <v>5</v>
      </c>
      <c r="F24" s="1">
        <v>66</v>
      </c>
      <c r="G24" s="3">
        <v>1</v>
      </c>
      <c r="H24" s="3">
        <f t="shared" si="0"/>
        <v>4</v>
      </c>
      <c r="I24" s="3">
        <f t="shared" si="1"/>
        <v>2016</v>
      </c>
      <c r="O24">
        <f t="shared" si="6"/>
        <v>-1</v>
      </c>
      <c r="P24">
        <f t="shared" si="7"/>
        <v>0</v>
      </c>
      <c r="AA24" s="9">
        <v>43040</v>
      </c>
      <c r="AB24">
        <f>SUMIFS(statek[ile ton],statek[miesiąc],MONTH(AA24),statek[rok],YEAR(AA24),statek[Z/W],"Z",statek[towar],"T5")</f>
        <v>12</v>
      </c>
      <c r="AC24">
        <f>SUMIFS(statek[ile ton],statek[miesiąc],MONTH(AA24),statek[rok],YEAR(AA24),statek[Z/W],"W",statek[towar],"T5")</f>
        <v>1</v>
      </c>
      <c r="AE24">
        <f t="shared" si="4"/>
        <v>-3957</v>
      </c>
      <c r="AF24">
        <f t="shared" si="8"/>
        <v>496043</v>
      </c>
      <c r="AG24">
        <f t="shared" si="5"/>
        <v>-330</v>
      </c>
      <c r="AH24" t="str">
        <f t="shared" si="9"/>
        <v/>
      </c>
      <c r="AI24" s="12">
        <f>statek[[#This Row],[data]]</f>
        <v>42482</v>
      </c>
    </row>
    <row r="25" spans="1:35" x14ac:dyDescent="0.25">
      <c r="A25" s="2">
        <v>42482</v>
      </c>
      <c r="B25" s="3" t="s">
        <v>19</v>
      </c>
      <c r="C25" s="3" t="s">
        <v>9</v>
      </c>
      <c r="D25" s="3" t="s">
        <v>8</v>
      </c>
      <c r="E25" s="1">
        <v>35</v>
      </c>
      <c r="F25" s="1">
        <v>41</v>
      </c>
      <c r="G25" s="3">
        <v>1</v>
      </c>
      <c r="H25" s="3">
        <f t="shared" si="0"/>
        <v>4</v>
      </c>
      <c r="I25" s="3">
        <f t="shared" si="1"/>
        <v>2016</v>
      </c>
      <c r="O25">
        <f t="shared" si="6"/>
        <v>-1</v>
      </c>
      <c r="P25">
        <f t="shared" si="7"/>
        <v>0</v>
      </c>
      <c r="AA25" s="9">
        <v>43070</v>
      </c>
      <c r="AB25">
        <f>SUMIFS(statek[ile ton],statek[miesiąc],MONTH(AA25),statek[rok],YEAR(AA25),statek[Z/W],"Z",statek[towar],"T5")</f>
        <v>0</v>
      </c>
      <c r="AC25">
        <f>SUMIFS(statek[ile ton],statek[miesiąc],MONTH(AA25),statek[rok],YEAR(AA25),statek[Z/W],"W",statek[towar],"T5")</f>
        <v>0</v>
      </c>
      <c r="AE25">
        <f t="shared" si="4"/>
        <v>-5392</v>
      </c>
      <c r="AF25">
        <f t="shared" si="8"/>
        <v>494608</v>
      </c>
      <c r="AG25">
        <f t="shared" si="5"/>
        <v>-1435</v>
      </c>
      <c r="AH25">
        <f t="shared" si="9"/>
        <v>494608</v>
      </c>
      <c r="AI25" s="12">
        <f>statek[[#This Row],[data]]</f>
        <v>42482</v>
      </c>
    </row>
    <row r="26" spans="1:35" x14ac:dyDescent="0.25">
      <c r="A26" s="2">
        <v>42504</v>
      </c>
      <c r="B26" s="3" t="s">
        <v>20</v>
      </c>
      <c r="C26" s="3" t="s">
        <v>7</v>
      </c>
      <c r="D26" s="3" t="s">
        <v>14</v>
      </c>
      <c r="E26" s="1">
        <v>38</v>
      </c>
      <c r="F26" s="1">
        <v>98</v>
      </c>
      <c r="G26" s="3">
        <v>1</v>
      </c>
      <c r="H26" s="3">
        <f t="shared" si="0"/>
        <v>5</v>
      </c>
      <c r="I26" s="3">
        <f t="shared" si="1"/>
        <v>2016</v>
      </c>
      <c r="O26">
        <f t="shared" si="6"/>
        <v>21</v>
      </c>
      <c r="P26">
        <f t="shared" si="7"/>
        <v>1</v>
      </c>
      <c r="AA26" s="9">
        <v>43101</v>
      </c>
      <c r="AB26">
        <f>SUMIFS(statek[ile ton],statek[miesiąc],MONTH(AA26),statek[rok],YEAR(AA26),statek[Z/W],"Z",statek[towar],"T5")</f>
        <v>10</v>
      </c>
      <c r="AC26">
        <f>SUMIFS(statek[ile ton],statek[miesiąc],MONTH(AA26),statek[rok],YEAR(AA26),statek[Z/W],"W",statek[towar],"T5")</f>
        <v>22</v>
      </c>
      <c r="AE26">
        <f t="shared" si="4"/>
        <v>-1668</v>
      </c>
      <c r="AF26">
        <f t="shared" si="8"/>
        <v>498332</v>
      </c>
      <c r="AG26">
        <f t="shared" si="5"/>
        <v>3724</v>
      </c>
      <c r="AH26" t="str">
        <f t="shared" si="9"/>
        <v/>
      </c>
      <c r="AI26" s="12">
        <f>statek[[#This Row],[data]]</f>
        <v>42504</v>
      </c>
    </row>
    <row r="27" spans="1:35" x14ac:dyDescent="0.25">
      <c r="A27" s="2">
        <v>42504</v>
      </c>
      <c r="B27" s="3" t="s">
        <v>20</v>
      </c>
      <c r="C27" s="3" t="s">
        <v>11</v>
      </c>
      <c r="D27" s="3" t="s">
        <v>8</v>
      </c>
      <c r="E27" s="1">
        <v>10</v>
      </c>
      <c r="F27" s="1">
        <v>23</v>
      </c>
      <c r="G27" s="3">
        <v>1</v>
      </c>
      <c r="H27" s="3">
        <f t="shared" si="0"/>
        <v>5</v>
      </c>
      <c r="I27" s="3">
        <f t="shared" si="1"/>
        <v>2016</v>
      </c>
      <c r="O27">
        <f t="shared" si="6"/>
        <v>-1</v>
      </c>
      <c r="P27">
        <f t="shared" si="7"/>
        <v>0</v>
      </c>
      <c r="AA27" s="9">
        <v>43132</v>
      </c>
      <c r="AB27">
        <f>SUMIFS(statek[ile ton],statek[miesiąc],MONTH(AA27),statek[rok],YEAR(AA27),statek[Z/W],"Z",statek[towar],"T5")</f>
        <v>34</v>
      </c>
      <c r="AC27">
        <f>SUMIFS(statek[ile ton],statek[miesiąc],MONTH(AA27),statek[rok],YEAR(AA27),statek[Z/W],"W",statek[towar],"T5")</f>
        <v>0</v>
      </c>
      <c r="AE27">
        <f t="shared" si="4"/>
        <v>-1898</v>
      </c>
      <c r="AF27">
        <f t="shared" si="8"/>
        <v>498102</v>
      </c>
      <c r="AG27">
        <f t="shared" si="5"/>
        <v>-230</v>
      </c>
      <c r="AH27">
        <f t="shared" si="9"/>
        <v>498102</v>
      </c>
      <c r="AI27" s="12">
        <f>statek[[#This Row],[data]]</f>
        <v>42504</v>
      </c>
    </row>
    <row r="28" spans="1:35" x14ac:dyDescent="0.25">
      <c r="A28" s="2">
        <v>42529</v>
      </c>
      <c r="B28" s="3" t="s">
        <v>21</v>
      </c>
      <c r="C28" s="3" t="s">
        <v>11</v>
      </c>
      <c r="D28" s="3" t="s">
        <v>14</v>
      </c>
      <c r="E28" s="1">
        <v>4</v>
      </c>
      <c r="F28" s="1">
        <v>38</v>
      </c>
      <c r="G28" s="3">
        <v>1</v>
      </c>
      <c r="H28" s="3">
        <f t="shared" si="0"/>
        <v>6</v>
      </c>
      <c r="I28" s="3">
        <f t="shared" si="1"/>
        <v>2016</v>
      </c>
      <c r="O28">
        <f t="shared" si="6"/>
        <v>24</v>
      </c>
      <c r="P28">
        <f t="shared" si="7"/>
        <v>1</v>
      </c>
      <c r="AA28" s="9">
        <v>43160</v>
      </c>
      <c r="AB28">
        <f>SUMIFS(statek[ile ton],statek[miesiąc],MONTH(AA28),statek[rok],YEAR(AA28),statek[Z/W],"Z",statek[towar],"T5")</f>
        <v>0</v>
      </c>
      <c r="AC28">
        <f>SUMIFS(statek[ile ton],statek[miesiąc],MONTH(AA28),statek[rok],YEAR(AA28),statek[Z/W],"W",statek[towar],"T5")</f>
        <v>34</v>
      </c>
      <c r="AE28">
        <f t="shared" si="4"/>
        <v>-1746</v>
      </c>
      <c r="AF28">
        <f t="shared" si="8"/>
        <v>498254</v>
      </c>
      <c r="AG28">
        <f t="shared" si="5"/>
        <v>152</v>
      </c>
      <c r="AH28" t="str">
        <f t="shared" si="9"/>
        <v/>
      </c>
      <c r="AI28" s="12">
        <f>statek[[#This Row],[data]]</f>
        <v>42529</v>
      </c>
    </row>
    <row r="29" spans="1:35" x14ac:dyDescent="0.25">
      <c r="A29" s="2">
        <v>42529</v>
      </c>
      <c r="B29" s="3" t="s">
        <v>21</v>
      </c>
      <c r="C29" s="3" t="s">
        <v>7</v>
      </c>
      <c r="D29" s="3" t="s">
        <v>8</v>
      </c>
      <c r="E29" s="1">
        <v>42</v>
      </c>
      <c r="F29" s="1">
        <v>60</v>
      </c>
      <c r="G29" s="3">
        <v>1</v>
      </c>
      <c r="H29" s="3">
        <f t="shared" si="0"/>
        <v>6</v>
      </c>
      <c r="I29" s="3">
        <f t="shared" si="1"/>
        <v>2016</v>
      </c>
      <c r="O29">
        <f t="shared" si="6"/>
        <v>-1</v>
      </c>
      <c r="P29">
        <f t="shared" si="7"/>
        <v>0</v>
      </c>
      <c r="AA29" s="9">
        <v>43191</v>
      </c>
      <c r="AB29">
        <f>SUMIFS(statek[ile ton],statek[miesiąc],MONTH(AA29),statek[rok],YEAR(AA29),statek[Z/W],"Z",statek[towar],"T5")</f>
        <v>5</v>
      </c>
      <c r="AC29">
        <f>SUMIFS(statek[ile ton],statek[miesiąc],MONTH(AA29),statek[rok],YEAR(AA29),statek[Z/W],"W",statek[towar],"T5")</f>
        <v>0</v>
      </c>
      <c r="AE29">
        <f t="shared" si="4"/>
        <v>-4266</v>
      </c>
      <c r="AF29">
        <f t="shared" si="8"/>
        <v>495734</v>
      </c>
      <c r="AG29">
        <f t="shared" si="5"/>
        <v>-2520</v>
      </c>
      <c r="AH29" t="str">
        <f t="shared" si="9"/>
        <v/>
      </c>
      <c r="AI29" s="12">
        <f>statek[[#This Row],[data]]</f>
        <v>42529</v>
      </c>
    </row>
    <row r="30" spans="1:35" x14ac:dyDescent="0.25">
      <c r="A30" s="2">
        <v>42529</v>
      </c>
      <c r="B30" s="3" t="s">
        <v>21</v>
      </c>
      <c r="C30" s="3" t="s">
        <v>10</v>
      </c>
      <c r="D30" s="3" t="s">
        <v>8</v>
      </c>
      <c r="E30" s="1">
        <v>28</v>
      </c>
      <c r="F30" s="1">
        <v>8</v>
      </c>
      <c r="G30" s="3">
        <v>1</v>
      </c>
      <c r="H30" s="3">
        <f t="shared" si="0"/>
        <v>6</v>
      </c>
      <c r="I30" s="3">
        <f t="shared" si="1"/>
        <v>2016</v>
      </c>
      <c r="O30">
        <f t="shared" si="6"/>
        <v>-1</v>
      </c>
      <c r="P30">
        <f t="shared" si="7"/>
        <v>0</v>
      </c>
      <c r="AA30" s="9">
        <v>43221</v>
      </c>
      <c r="AB30">
        <f>SUMIFS(statek[ile ton],statek[miesiąc],MONTH(AA30),statek[rok],YEAR(AA30),statek[Z/W],"Z",statek[towar],"T5")</f>
        <v>0</v>
      </c>
      <c r="AC30">
        <f>SUMIFS(statek[ile ton],statek[miesiąc],MONTH(AA30),statek[rok],YEAR(AA30),statek[Z/W],"W",statek[towar],"T5")</f>
        <v>0</v>
      </c>
      <c r="AE30">
        <f t="shared" si="4"/>
        <v>-4490</v>
      </c>
      <c r="AF30">
        <f t="shared" si="8"/>
        <v>495510</v>
      </c>
      <c r="AG30">
        <f t="shared" si="5"/>
        <v>-224</v>
      </c>
      <c r="AH30" t="str">
        <f t="shared" si="9"/>
        <v/>
      </c>
      <c r="AI30" s="12">
        <f>statek[[#This Row],[data]]</f>
        <v>42529</v>
      </c>
    </row>
    <row r="31" spans="1:35" x14ac:dyDescent="0.25">
      <c r="A31" s="2">
        <v>42529</v>
      </c>
      <c r="B31" s="3" t="s">
        <v>21</v>
      </c>
      <c r="C31" s="3" t="s">
        <v>12</v>
      </c>
      <c r="D31" s="3" t="s">
        <v>8</v>
      </c>
      <c r="E31" s="1">
        <v>19</v>
      </c>
      <c r="F31" s="1">
        <v>19</v>
      </c>
      <c r="G31" s="3">
        <v>1</v>
      </c>
      <c r="H31" s="3">
        <f t="shared" si="0"/>
        <v>6</v>
      </c>
      <c r="I31" s="3">
        <f t="shared" si="1"/>
        <v>2016</v>
      </c>
      <c r="O31">
        <f t="shared" si="6"/>
        <v>-1</v>
      </c>
      <c r="P31">
        <f t="shared" si="7"/>
        <v>0</v>
      </c>
      <c r="AA31" s="9">
        <v>43252</v>
      </c>
      <c r="AB31">
        <f>SUMIFS(statek[ile ton],statek[miesiąc],MONTH(AA31),statek[rok],YEAR(AA31),statek[Z/W],"Z",statek[towar],"T5")</f>
        <v>95</v>
      </c>
      <c r="AC31">
        <f>SUMIFS(statek[ile ton],statek[miesiąc],MONTH(AA31),statek[rok],YEAR(AA31),statek[Z/W],"W",statek[towar],"T5")</f>
        <v>0</v>
      </c>
      <c r="AE31">
        <f t="shared" si="4"/>
        <v>-4851</v>
      </c>
      <c r="AF31">
        <f t="shared" si="8"/>
        <v>495149</v>
      </c>
      <c r="AG31">
        <f t="shared" si="5"/>
        <v>-361</v>
      </c>
      <c r="AH31">
        <f t="shared" si="9"/>
        <v>495149</v>
      </c>
      <c r="AI31" s="12">
        <f>statek[[#This Row],[data]]</f>
        <v>42529</v>
      </c>
    </row>
    <row r="32" spans="1:35" x14ac:dyDescent="0.25">
      <c r="A32" s="2">
        <v>42542</v>
      </c>
      <c r="B32" s="3" t="s">
        <v>22</v>
      </c>
      <c r="C32" s="3" t="s">
        <v>12</v>
      </c>
      <c r="D32" s="3" t="s">
        <v>14</v>
      </c>
      <c r="E32" s="1">
        <v>72</v>
      </c>
      <c r="F32" s="1">
        <v>28</v>
      </c>
      <c r="G32" s="3">
        <v>1</v>
      </c>
      <c r="H32" s="3">
        <f t="shared" si="0"/>
        <v>6</v>
      </c>
      <c r="I32" s="3">
        <f t="shared" si="1"/>
        <v>2016</v>
      </c>
      <c r="O32">
        <f t="shared" si="6"/>
        <v>12</v>
      </c>
      <c r="P32">
        <f t="shared" si="7"/>
        <v>0</v>
      </c>
      <c r="AA32" s="9">
        <v>43282</v>
      </c>
      <c r="AB32">
        <f>SUMIFS(statek[ile ton],statek[miesiąc],MONTH(AA32),statek[rok],YEAR(AA32),statek[Z/W],"Z",statek[towar],"T5")</f>
        <v>25</v>
      </c>
      <c r="AC32">
        <f>SUMIFS(statek[ile ton],statek[miesiąc],MONTH(AA32),statek[rok],YEAR(AA32),statek[Z/W],"W",statek[towar],"T5")</f>
        <v>0</v>
      </c>
      <c r="AE32">
        <f t="shared" si="4"/>
        <v>-2835</v>
      </c>
      <c r="AF32">
        <f t="shared" si="8"/>
        <v>497165</v>
      </c>
      <c r="AG32">
        <f t="shared" si="5"/>
        <v>2016</v>
      </c>
      <c r="AH32" t="str">
        <f t="shared" si="9"/>
        <v/>
      </c>
      <c r="AI32" s="12">
        <f>statek[[#This Row],[data]]</f>
        <v>42542</v>
      </c>
    </row>
    <row r="33" spans="1:35" x14ac:dyDescent="0.25">
      <c r="A33" s="2">
        <v>42542</v>
      </c>
      <c r="B33" s="3" t="s">
        <v>22</v>
      </c>
      <c r="C33" s="3" t="s">
        <v>7</v>
      </c>
      <c r="D33" s="3" t="s">
        <v>14</v>
      </c>
      <c r="E33" s="1">
        <v>42</v>
      </c>
      <c r="F33" s="1">
        <v>90</v>
      </c>
      <c r="G33" s="3">
        <v>1</v>
      </c>
      <c r="H33" s="3">
        <f t="shared" si="0"/>
        <v>6</v>
      </c>
      <c r="I33" s="3">
        <f t="shared" si="1"/>
        <v>2016</v>
      </c>
      <c r="O33">
        <f t="shared" si="6"/>
        <v>-1</v>
      </c>
      <c r="P33">
        <f t="shared" si="7"/>
        <v>0</v>
      </c>
      <c r="AA33" s="9">
        <v>43313</v>
      </c>
      <c r="AB33">
        <f>SUMIFS(statek[ile ton],statek[miesiąc],MONTH(AA33),statek[rok],YEAR(AA33),statek[Z/W],"Z",statek[towar],"T5")</f>
        <v>22</v>
      </c>
      <c r="AC33">
        <f>SUMIFS(statek[ile ton],statek[miesiąc],MONTH(AA33),statek[rok],YEAR(AA33),statek[Z/W],"W",statek[towar],"T5")</f>
        <v>121</v>
      </c>
      <c r="AE33">
        <f t="shared" si="4"/>
        <v>945</v>
      </c>
      <c r="AF33">
        <f t="shared" si="8"/>
        <v>500945</v>
      </c>
      <c r="AG33">
        <f t="shared" si="5"/>
        <v>3780</v>
      </c>
      <c r="AH33" t="str">
        <f t="shared" si="9"/>
        <v/>
      </c>
      <c r="AI33" s="12">
        <f>statek[[#This Row],[data]]</f>
        <v>42542</v>
      </c>
    </row>
    <row r="34" spans="1:35" x14ac:dyDescent="0.25">
      <c r="A34" s="2">
        <v>42542</v>
      </c>
      <c r="B34" s="3" t="s">
        <v>22</v>
      </c>
      <c r="C34" s="3" t="s">
        <v>9</v>
      </c>
      <c r="D34" s="3" t="s">
        <v>8</v>
      </c>
      <c r="E34" s="1">
        <v>42</v>
      </c>
      <c r="F34" s="1">
        <v>44</v>
      </c>
      <c r="G34" s="3">
        <v>1</v>
      </c>
      <c r="H34" s="3">
        <f t="shared" si="0"/>
        <v>6</v>
      </c>
      <c r="I34" s="3">
        <f t="shared" si="1"/>
        <v>2016</v>
      </c>
      <c r="O34">
        <f t="shared" si="6"/>
        <v>-1</v>
      </c>
      <c r="P34">
        <f t="shared" si="7"/>
        <v>0</v>
      </c>
      <c r="AA34" s="9">
        <v>43344</v>
      </c>
      <c r="AB34">
        <f>SUMIFS(statek[ile ton],statek[miesiąc],MONTH(AA34),statek[rok],YEAR(AA34),statek[Z/W],"Z",statek[towar],"T5")</f>
        <v>0</v>
      </c>
      <c r="AC34">
        <f>SUMIFS(statek[ile ton],statek[miesiąc],MONTH(AA34),statek[rok],YEAR(AA34),statek[Z/W],"W",statek[towar],"T5")</f>
        <v>26</v>
      </c>
      <c r="AE34">
        <f t="shared" si="4"/>
        <v>-903</v>
      </c>
      <c r="AF34">
        <f t="shared" si="8"/>
        <v>499097</v>
      </c>
      <c r="AG34">
        <f t="shared" si="5"/>
        <v>-1848</v>
      </c>
      <c r="AH34" t="str">
        <f t="shared" si="9"/>
        <v/>
      </c>
      <c r="AI34" s="12">
        <f>statek[[#This Row],[data]]</f>
        <v>42542</v>
      </c>
    </row>
    <row r="35" spans="1:35" x14ac:dyDescent="0.25">
      <c r="A35" s="2">
        <v>42542</v>
      </c>
      <c r="B35" s="3" t="s">
        <v>22</v>
      </c>
      <c r="C35" s="3" t="s">
        <v>11</v>
      </c>
      <c r="D35" s="3" t="s">
        <v>8</v>
      </c>
      <c r="E35" s="1">
        <v>33</v>
      </c>
      <c r="F35" s="1">
        <v>26</v>
      </c>
      <c r="G35" s="3">
        <v>1</v>
      </c>
      <c r="H35" s="3">
        <f t="shared" si="0"/>
        <v>6</v>
      </c>
      <c r="I35" s="3">
        <f t="shared" si="1"/>
        <v>2016</v>
      </c>
      <c r="O35">
        <f t="shared" si="6"/>
        <v>-1</v>
      </c>
      <c r="P35">
        <f t="shared" si="7"/>
        <v>0</v>
      </c>
      <c r="AA35" s="9">
        <v>43374</v>
      </c>
      <c r="AB35">
        <f>SUMIFS(statek[ile ton],statek[miesiąc],MONTH(AA35),statek[rok],YEAR(AA35),statek[Z/W],"Z",statek[towar],"T5")</f>
        <v>20</v>
      </c>
      <c r="AC35">
        <f>SUMIFS(statek[ile ton],statek[miesiąc],MONTH(AA35),statek[rok],YEAR(AA35),statek[Z/W],"W",statek[towar],"T5")</f>
        <v>0</v>
      </c>
      <c r="AE35">
        <f t="shared" si="4"/>
        <v>-1761</v>
      </c>
      <c r="AF35">
        <f t="shared" si="8"/>
        <v>498239</v>
      </c>
      <c r="AG35">
        <f t="shared" si="5"/>
        <v>-858</v>
      </c>
      <c r="AH35" t="str">
        <f t="shared" si="9"/>
        <v/>
      </c>
      <c r="AI35" s="12">
        <f>statek[[#This Row],[data]]</f>
        <v>42542</v>
      </c>
    </row>
    <row r="36" spans="1:35" x14ac:dyDescent="0.25">
      <c r="A36" s="2">
        <v>42542</v>
      </c>
      <c r="B36" s="3" t="s">
        <v>22</v>
      </c>
      <c r="C36" s="3" t="s">
        <v>10</v>
      </c>
      <c r="D36" s="3" t="s">
        <v>8</v>
      </c>
      <c r="E36" s="1">
        <v>9</v>
      </c>
      <c r="F36" s="1">
        <v>9</v>
      </c>
      <c r="G36" s="3">
        <v>1</v>
      </c>
      <c r="H36" s="3">
        <f t="shared" si="0"/>
        <v>6</v>
      </c>
      <c r="I36" s="3">
        <f t="shared" si="1"/>
        <v>2016</v>
      </c>
      <c r="O36">
        <f t="shared" si="6"/>
        <v>-1</v>
      </c>
      <c r="P36">
        <f t="shared" si="7"/>
        <v>0</v>
      </c>
      <c r="AA36" s="9">
        <v>43405</v>
      </c>
      <c r="AB36">
        <f>SUMIFS(statek[ile ton],statek[miesiąc],MONTH(AA36),statek[rok],YEAR(AA36),statek[Z/W],"Z",statek[towar],"T5")</f>
        <v>48</v>
      </c>
      <c r="AC36">
        <f>SUMIFS(statek[ile ton],statek[miesiąc],MONTH(AA36),statek[rok],YEAR(AA36),statek[Z/W],"W",statek[towar],"T5")</f>
        <v>64</v>
      </c>
      <c r="AE36">
        <f t="shared" si="4"/>
        <v>-1842</v>
      </c>
      <c r="AF36">
        <f t="shared" si="8"/>
        <v>498158</v>
      </c>
      <c r="AG36">
        <f t="shared" si="5"/>
        <v>-81</v>
      </c>
      <c r="AH36">
        <f t="shared" si="9"/>
        <v>498158</v>
      </c>
      <c r="AI36" s="12">
        <f>statek[[#This Row],[data]]</f>
        <v>42542</v>
      </c>
    </row>
    <row r="37" spans="1:35" x14ac:dyDescent="0.25">
      <c r="A37" s="2">
        <v>42559</v>
      </c>
      <c r="B37" s="3" t="s">
        <v>6</v>
      </c>
      <c r="C37" s="3" t="s">
        <v>12</v>
      </c>
      <c r="D37" s="3" t="s">
        <v>14</v>
      </c>
      <c r="E37" s="1">
        <v>4</v>
      </c>
      <c r="F37" s="1">
        <v>29</v>
      </c>
      <c r="G37" s="3">
        <v>1</v>
      </c>
      <c r="H37" s="3">
        <f t="shared" si="0"/>
        <v>7</v>
      </c>
      <c r="I37" s="3">
        <f t="shared" si="1"/>
        <v>2016</v>
      </c>
      <c r="O37">
        <f t="shared" si="6"/>
        <v>16</v>
      </c>
      <c r="P37">
        <f t="shared" si="7"/>
        <v>0</v>
      </c>
      <c r="AA37" s="9">
        <v>43435</v>
      </c>
      <c r="AB37">
        <f>SUMIFS(statek[ile ton],statek[miesiąc],MONTH(AA37),statek[rok],YEAR(AA37),statek[Z/W],"Z",statek[towar],"T5")</f>
        <v>0</v>
      </c>
      <c r="AC37">
        <f>SUMIFS(statek[ile ton],statek[miesiąc],MONTH(AA37),statek[rok],YEAR(AA37),statek[Z/W],"W",statek[towar],"T5")</f>
        <v>4</v>
      </c>
      <c r="AE37">
        <f t="shared" si="4"/>
        <v>-1726</v>
      </c>
      <c r="AF37">
        <f t="shared" si="8"/>
        <v>498274</v>
      </c>
      <c r="AG37">
        <f t="shared" si="5"/>
        <v>116</v>
      </c>
      <c r="AH37" t="str">
        <f t="shared" si="9"/>
        <v/>
      </c>
      <c r="AI37" s="12">
        <f>statek[[#This Row],[data]]</f>
        <v>42559</v>
      </c>
    </row>
    <row r="38" spans="1:35" x14ac:dyDescent="0.25">
      <c r="A38" s="2">
        <v>42559</v>
      </c>
      <c r="B38" s="3" t="s">
        <v>6</v>
      </c>
      <c r="C38" s="3" t="s">
        <v>10</v>
      </c>
      <c r="D38" s="3" t="s">
        <v>14</v>
      </c>
      <c r="E38" s="1">
        <v>37</v>
      </c>
      <c r="F38" s="1">
        <v>12</v>
      </c>
      <c r="G38" s="3">
        <v>1</v>
      </c>
      <c r="H38" s="3">
        <f t="shared" si="0"/>
        <v>7</v>
      </c>
      <c r="I38" s="3">
        <f t="shared" si="1"/>
        <v>2016</v>
      </c>
      <c r="O38">
        <f t="shared" si="6"/>
        <v>-1</v>
      </c>
      <c r="P38">
        <f t="shared" si="7"/>
        <v>0</v>
      </c>
      <c r="AA38" s="9"/>
      <c r="AE38">
        <f t="shared" si="4"/>
        <v>-1282</v>
      </c>
      <c r="AF38">
        <f t="shared" si="8"/>
        <v>498718</v>
      </c>
      <c r="AG38">
        <f t="shared" si="5"/>
        <v>444</v>
      </c>
      <c r="AH38" t="str">
        <f t="shared" si="9"/>
        <v/>
      </c>
      <c r="AI38" s="12">
        <f>statek[[#This Row],[data]]</f>
        <v>42559</v>
      </c>
    </row>
    <row r="39" spans="1:35" x14ac:dyDescent="0.25">
      <c r="A39" s="2">
        <v>42559</v>
      </c>
      <c r="B39" s="3" t="s">
        <v>6</v>
      </c>
      <c r="C39" s="3" t="s">
        <v>9</v>
      </c>
      <c r="D39" s="3" t="s">
        <v>8</v>
      </c>
      <c r="E39" s="1">
        <v>35</v>
      </c>
      <c r="F39" s="1">
        <v>42</v>
      </c>
      <c r="G39" s="3">
        <v>1</v>
      </c>
      <c r="H39" s="3">
        <f t="shared" si="0"/>
        <v>7</v>
      </c>
      <c r="I39" s="3">
        <f t="shared" si="1"/>
        <v>2016</v>
      </c>
      <c r="O39">
        <f t="shared" si="6"/>
        <v>-1</v>
      </c>
      <c r="P39">
        <f t="shared" si="7"/>
        <v>0</v>
      </c>
      <c r="AA39" s="9"/>
      <c r="AE39">
        <f t="shared" si="4"/>
        <v>-2752</v>
      </c>
      <c r="AF39">
        <f t="shared" si="8"/>
        <v>497248</v>
      </c>
      <c r="AG39">
        <f t="shared" si="5"/>
        <v>-1470</v>
      </c>
      <c r="AH39" t="str">
        <f t="shared" si="9"/>
        <v/>
      </c>
      <c r="AI39" s="12">
        <f>statek[[#This Row],[data]]</f>
        <v>42559</v>
      </c>
    </row>
    <row r="40" spans="1:35" x14ac:dyDescent="0.25">
      <c r="A40" s="2">
        <v>42559</v>
      </c>
      <c r="B40" s="3" t="s">
        <v>6</v>
      </c>
      <c r="C40" s="3" t="s">
        <v>7</v>
      </c>
      <c r="D40" s="3" t="s">
        <v>8</v>
      </c>
      <c r="E40" s="1">
        <v>32</v>
      </c>
      <c r="F40" s="1">
        <v>66</v>
      </c>
      <c r="G40" s="3">
        <v>1</v>
      </c>
      <c r="H40" s="3">
        <f t="shared" si="0"/>
        <v>7</v>
      </c>
      <c r="I40" s="3">
        <f t="shared" si="1"/>
        <v>2016</v>
      </c>
      <c r="O40">
        <f t="shared" si="6"/>
        <v>-1</v>
      </c>
      <c r="P40">
        <f t="shared" si="7"/>
        <v>0</v>
      </c>
      <c r="AA40" s="9"/>
      <c r="AE40">
        <f t="shared" si="4"/>
        <v>-4864</v>
      </c>
      <c r="AF40">
        <f t="shared" si="8"/>
        <v>495136</v>
      </c>
      <c r="AG40">
        <f t="shared" si="5"/>
        <v>-2112</v>
      </c>
      <c r="AH40">
        <f t="shared" si="9"/>
        <v>495136</v>
      </c>
      <c r="AI40" s="12">
        <f>statek[[#This Row],[data]]</f>
        <v>42559</v>
      </c>
    </row>
    <row r="41" spans="1:35" x14ac:dyDescent="0.25">
      <c r="A41" s="2">
        <v>42574</v>
      </c>
      <c r="B41" s="3" t="s">
        <v>13</v>
      </c>
      <c r="C41" s="3" t="s">
        <v>7</v>
      </c>
      <c r="D41" s="3" t="s">
        <v>14</v>
      </c>
      <c r="E41" s="1">
        <v>32</v>
      </c>
      <c r="F41" s="1">
        <v>92</v>
      </c>
      <c r="G41" s="3">
        <v>1</v>
      </c>
      <c r="H41" s="3">
        <f t="shared" si="0"/>
        <v>7</v>
      </c>
      <c r="I41" s="3">
        <f t="shared" si="1"/>
        <v>2016</v>
      </c>
      <c r="O41">
        <f t="shared" si="6"/>
        <v>14</v>
      </c>
      <c r="P41">
        <f t="shared" si="7"/>
        <v>0</v>
      </c>
      <c r="AA41" s="9"/>
      <c r="AE41">
        <f t="shared" si="4"/>
        <v>-1920</v>
      </c>
      <c r="AF41">
        <f t="shared" si="8"/>
        <v>498080</v>
      </c>
      <c r="AG41">
        <f t="shared" si="5"/>
        <v>2944</v>
      </c>
      <c r="AH41" t="str">
        <f t="shared" si="9"/>
        <v/>
      </c>
      <c r="AI41" s="12">
        <f>statek[[#This Row],[data]]</f>
        <v>42574</v>
      </c>
    </row>
    <row r="42" spans="1:35" x14ac:dyDescent="0.25">
      <c r="A42" s="2">
        <v>42574</v>
      </c>
      <c r="B42" s="3" t="s">
        <v>13</v>
      </c>
      <c r="C42" s="3" t="s">
        <v>9</v>
      </c>
      <c r="D42" s="3" t="s">
        <v>8</v>
      </c>
      <c r="E42" s="1">
        <v>48</v>
      </c>
      <c r="F42" s="1">
        <v>43</v>
      </c>
      <c r="G42" s="3">
        <v>1</v>
      </c>
      <c r="H42" s="3">
        <f t="shared" si="0"/>
        <v>7</v>
      </c>
      <c r="I42" s="3">
        <f t="shared" si="1"/>
        <v>2016</v>
      </c>
      <c r="O42">
        <f t="shared" si="6"/>
        <v>-1</v>
      </c>
      <c r="P42">
        <f t="shared" si="7"/>
        <v>0</v>
      </c>
      <c r="AE42">
        <f t="shared" si="4"/>
        <v>-3984</v>
      </c>
      <c r="AF42">
        <f t="shared" si="8"/>
        <v>496016</v>
      </c>
      <c r="AG42">
        <f t="shared" si="5"/>
        <v>-2064</v>
      </c>
      <c r="AH42">
        <f t="shared" si="9"/>
        <v>496016</v>
      </c>
      <c r="AI42" s="12">
        <f>statek[[#This Row],[data]]</f>
        <v>42574</v>
      </c>
    </row>
    <row r="43" spans="1:35" x14ac:dyDescent="0.25">
      <c r="A43" s="2">
        <v>42593</v>
      </c>
      <c r="B43" s="3" t="s">
        <v>15</v>
      </c>
      <c r="C43" s="3" t="s">
        <v>9</v>
      </c>
      <c r="D43" s="3" t="s">
        <v>14</v>
      </c>
      <c r="E43" s="1">
        <v>191</v>
      </c>
      <c r="F43" s="1">
        <v>60</v>
      </c>
      <c r="G43" s="3">
        <v>1</v>
      </c>
      <c r="H43" s="3">
        <f t="shared" si="0"/>
        <v>8</v>
      </c>
      <c r="I43" s="3">
        <f t="shared" si="1"/>
        <v>2016</v>
      </c>
      <c r="O43">
        <f t="shared" si="6"/>
        <v>18</v>
      </c>
      <c r="P43">
        <f t="shared" si="7"/>
        <v>0</v>
      </c>
      <c r="AE43">
        <f t="shared" si="4"/>
        <v>7476</v>
      </c>
      <c r="AF43">
        <f t="shared" si="8"/>
        <v>507476</v>
      </c>
      <c r="AG43">
        <f t="shared" si="5"/>
        <v>11460</v>
      </c>
      <c r="AH43" t="str">
        <f t="shared" si="9"/>
        <v/>
      </c>
      <c r="AI43" s="12">
        <f>statek[[#This Row],[data]]</f>
        <v>42593</v>
      </c>
    </row>
    <row r="44" spans="1:35" x14ac:dyDescent="0.25">
      <c r="A44" s="2">
        <v>42593</v>
      </c>
      <c r="B44" s="3" t="s">
        <v>15</v>
      </c>
      <c r="C44" s="3" t="s">
        <v>11</v>
      </c>
      <c r="D44" s="3" t="s">
        <v>8</v>
      </c>
      <c r="E44" s="1">
        <v>9</v>
      </c>
      <c r="F44" s="1">
        <v>24</v>
      </c>
      <c r="G44" s="3">
        <v>1</v>
      </c>
      <c r="H44" s="3">
        <f t="shared" si="0"/>
        <v>8</v>
      </c>
      <c r="I44" s="3">
        <f t="shared" si="1"/>
        <v>2016</v>
      </c>
      <c r="O44">
        <f t="shared" si="6"/>
        <v>-1</v>
      </c>
      <c r="P44">
        <f t="shared" si="7"/>
        <v>0</v>
      </c>
      <c r="AE44">
        <f t="shared" si="4"/>
        <v>7260</v>
      </c>
      <c r="AF44">
        <f t="shared" si="8"/>
        <v>507260</v>
      </c>
      <c r="AG44">
        <f t="shared" si="5"/>
        <v>-216</v>
      </c>
      <c r="AH44" t="str">
        <f t="shared" si="9"/>
        <v/>
      </c>
      <c r="AI44" s="12">
        <f>statek[[#This Row],[data]]</f>
        <v>42593</v>
      </c>
    </row>
    <row r="45" spans="1:35" x14ac:dyDescent="0.25">
      <c r="A45" s="2">
        <v>42593</v>
      </c>
      <c r="B45" s="3" t="s">
        <v>15</v>
      </c>
      <c r="C45" s="3" t="s">
        <v>7</v>
      </c>
      <c r="D45" s="3" t="s">
        <v>8</v>
      </c>
      <c r="E45" s="1">
        <v>36</v>
      </c>
      <c r="F45" s="1">
        <v>65</v>
      </c>
      <c r="G45" s="3">
        <v>1</v>
      </c>
      <c r="H45" s="3">
        <f t="shared" si="0"/>
        <v>8</v>
      </c>
      <c r="I45" s="3">
        <f t="shared" si="1"/>
        <v>2016</v>
      </c>
      <c r="O45">
        <f t="shared" si="6"/>
        <v>-1</v>
      </c>
      <c r="P45">
        <f t="shared" si="7"/>
        <v>0</v>
      </c>
      <c r="AE45">
        <f t="shared" si="4"/>
        <v>4920</v>
      </c>
      <c r="AF45">
        <f t="shared" si="8"/>
        <v>504920</v>
      </c>
      <c r="AG45">
        <f t="shared" si="5"/>
        <v>-2340</v>
      </c>
      <c r="AH45">
        <f t="shared" si="9"/>
        <v>504920</v>
      </c>
      <c r="AI45" s="12">
        <f>statek[[#This Row],[data]]</f>
        <v>42593</v>
      </c>
    </row>
    <row r="46" spans="1:35" x14ac:dyDescent="0.25">
      <c r="A46" s="2">
        <v>42619</v>
      </c>
      <c r="B46" s="3" t="s">
        <v>16</v>
      </c>
      <c r="C46" s="3" t="s">
        <v>10</v>
      </c>
      <c r="D46" s="3" t="s">
        <v>8</v>
      </c>
      <c r="E46" s="1">
        <v>47</v>
      </c>
      <c r="F46" s="1">
        <v>7</v>
      </c>
      <c r="G46" s="3">
        <v>1</v>
      </c>
      <c r="H46" s="3">
        <f t="shared" si="0"/>
        <v>9</v>
      </c>
      <c r="I46" s="3">
        <f t="shared" si="1"/>
        <v>2016</v>
      </c>
      <c r="O46">
        <f t="shared" si="6"/>
        <v>25</v>
      </c>
      <c r="P46">
        <f t="shared" si="7"/>
        <v>1</v>
      </c>
      <c r="AE46">
        <f t="shared" si="4"/>
        <v>4591</v>
      </c>
      <c r="AF46">
        <f t="shared" si="8"/>
        <v>504591</v>
      </c>
      <c r="AG46">
        <f t="shared" si="5"/>
        <v>-329</v>
      </c>
      <c r="AH46" t="str">
        <f t="shared" si="9"/>
        <v/>
      </c>
      <c r="AI46" s="12">
        <f>statek[[#This Row],[data]]</f>
        <v>42619</v>
      </c>
    </row>
    <row r="47" spans="1:35" x14ac:dyDescent="0.25">
      <c r="A47" s="2">
        <v>42619</v>
      </c>
      <c r="B47" s="3" t="s">
        <v>16</v>
      </c>
      <c r="C47" s="3" t="s">
        <v>9</v>
      </c>
      <c r="D47" s="3" t="s">
        <v>14</v>
      </c>
      <c r="E47" s="1">
        <v>4</v>
      </c>
      <c r="F47" s="1">
        <v>63</v>
      </c>
      <c r="G47" s="3">
        <v>1</v>
      </c>
      <c r="H47" s="3">
        <f t="shared" si="0"/>
        <v>9</v>
      </c>
      <c r="I47" s="3">
        <f t="shared" si="1"/>
        <v>2016</v>
      </c>
      <c r="O47">
        <f t="shared" si="6"/>
        <v>-1</v>
      </c>
      <c r="P47">
        <f t="shared" si="7"/>
        <v>0</v>
      </c>
      <c r="AE47">
        <f t="shared" si="4"/>
        <v>4843</v>
      </c>
      <c r="AF47">
        <f t="shared" si="8"/>
        <v>504843</v>
      </c>
      <c r="AG47">
        <f t="shared" si="5"/>
        <v>252</v>
      </c>
      <c r="AH47" t="str">
        <f t="shared" si="9"/>
        <v/>
      </c>
      <c r="AI47" s="12">
        <f>statek[[#This Row],[data]]</f>
        <v>42619</v>
      </c>
    </row>
    <row r="48" spans="1:35" x14ac:dyDescent="0.25">
      <c r="A48" s="2">
        <v>42619</v>
      </c>
      <c r="B48" s="3" t="s">
        <v>16</v>
      </c>
      <c r="C48" s="3" t="s">
        <v>12</v>
      </c>
      <c r="D48" s="3" t="s">
        <v>8</v>
      </c>
      <c r="E48" s="1">
        <v>8</v>
      </c>
      <c r="F48" s="1">
        <v>19</v>
      </c>
      <c r="G48" s="3">
        <v>1</v>
      </c>
      <c r="H48" s="3">
        <f t="shared" si="0"/>
        <v>9</v>
      </c>
      <c r="I48" s="3">
        <f t="shared" si="1"/>
        <v>2016</v>
      </c>
      <c r="O48">
        <f t="shared" si="6"/>
        <v>-1</v>
      </c>
      <c r="P48">
        <f t="shared" si="7"/>
        <v>0</v>
      </c>
      <c r="AE48">
        <f t="shared" si="4"/>
        <v>4691</v>
      </c>
      <c r="AF48">
        <f t="shared" si="8"/>
        <v>504691</v>
      </c>
      <c r="AG48">
        <f t="shared" si="5"/>
        <v>-152</v>
      </c>
      <c r="AH48" t="str">
        <f t="shared" si="9"/>
        <v/>
      </c>
      <c r="AI48" s="12">
        <f>statek[[#This Row],[data]]</f>
        <v>42619</v>
      </c>
    </row>
    <row r="49" spans="1:35" x14ac:dyDescent="0.25">
      <c r="A49" s="2">
        <v>42619</v>
      </c>
      <c r="B49" s="3" t="s">
        <v>16</v>
      </c>
      <c r="C49" s="3" t="s">
        <v>11</v>
      </c>
      <c r="D49" s="3" t="s">
        <v>8</v>
      </c>
      <c r="E49" s="1">
        <v>3</v>
      </c>
      <c r="F49" s="1">
        <v>22</v>
      </c>
      <c r="G49" s="3">
        <v>1</v>
      </c>
      <c r="H49" s="3">
        <f t="shared" si="0"/>
        <v>9</v>
      </c>
      <c r="I49" s="3">
        <f t="shared" si="1"/>
        <v>2016</v>
      </c>
      <c r="O49">
        <f t="shared" si="6"/>
        <v>-1</v>
      </c>
      <c r="P49">
        <f t="shared" si="7"/>
        <v>0</v>
      </c>
      <c r="AE49">
        <f t="shared" si="4"/>
        <v>4625</v>
      </c>
      <c r="AF49">
        <f t="shared" si="8"/>
        <v>504625</v>
      </c>
      <c r="AG49">
        <f t="shared" si="5"/>
        <v>-66</v>
      </c>
      <c r="AH49" t="str">
        <f t="shared" si="9"/>
        <v/>
      </c>
      <c r="AI49" s="12">
        <f>statek[[#This Row],[data]]</f>
        <v>42619</v>
      </c>
    </row>
    <row r="50" spans="1:35" x14ac:dyDescent="0.25">
      <c r="A50" s="2">
        <v>42619</v>
      </c>
      <c r="B50" s="3" t="s">
        <v>16</v>
      </c>
      <c r="C50" s="3" t="s">
        <v>7</v>
      </c>
      <c r="D50" s="3" t="s">
        <v>8</v>
      </c>
      <c r="E50" s="1">
        <v>41</v>
      </c>
      <c r="F50" s="1">
        <v>59</v>
      </c>
      <c r="G50" s="3">
        <v>1</v>
      </c>
      <c r="H50" s="3">
        <f t="shared" si="0"/>
        <v>9</v>
      </c>
      <c r="I50" s="3">
        <f t="shared" si="1"/>
        <v>2016</v>
      </c>
      <c r="O50">
        <f t="shared" si="6"/>
        <v>-1</v>
      </c>
      <c r="P50">
        <f t="shared" si="7"/>
        <v>0</v>
      </c>
      <c r="AE50">
        <f t="shared" si="4"/>
        <v>2206</v>
      </c>
      <c r="AF50">
        <f t="shared" si="8"/>
        <v>502206</v>
      </c>
      <c r="AG50">
        <f t="shared" si="5"/>
        <v>-2419</v>
      </c>
      <c r="AH50">
        <f t="shared" si="9"/>
        <v>502206</v>
      </c>
      <c r="AI50" s="12">
        <f>statek[[#This Row],[data]]</f>
        <v>42619</v>
      </c>
    </row>
    <row r="51" spans="1:35" x14ac:dyDescent="0.25">
      <c r="A51" s="2">
        <v>42640</v>
      </c>
      <c r="B51" s="3" t="s">
        <v>17</v>
      </c>
      <c r="C51" s="3" t="s">
        <v>9</v>
      </c>
      <c r="D51" s="3" t="s">
        <v>8</v>
      </c>
      <c r="E51" s="1">
        <v>44</v>
      </c>
      <c r="F51" s="1">
        <v>40</v>
      </c>
      <c r="G51" s="3">
        <v>1</v>
      </c>
      <c r="H51" s="3">
        <f t="shared" si="0"/>
        <v>9</v>
      </c>
      <c r="I51" s="3">
        <f t="shared" si="1"/>
        <v>2016</v>
      </c>
      <c r="O51">
        <f t="shared" si="6"/>
        <v>20</v>
      </c>
      <c r="P51">
        <f t="shared" si="7"/>
        <v>0</v>
      </c>
      <c r="AE51">
        <f t="shared" si="4"/>
        <v>446</v>
      </c>
      <c r="AF51">
        <f t="shared" si="8"/>
        <v>500446</v>
      </c>
      <c r="AG51">
        <f t="shared" si="5"/>
        <v>-1760</v>
      </c>
      <c r="AH51" t="str">
        <f t="shared" si="9"/>
        <v/>
      </c>
      <c r="AI51" s="12">
        <f>statek[[#This Row],[data]]</f>
        <v>42640</v>
      </c>
    </row>
    <row r="52" spans="1:35" x14ac:dyDescent="0.25">
      <c r="A52" s="2">
        <v>42640</v>
      </c>
      <c r="B52" s="3" t="s">
        <v>17</v>
      </c>
      <c r="C52" s="3" t="s">
        <v>10</v>
      </c>
      <c r="D52" s="3" t="s">
        <v>14</v>
      </c>
      <c r="E52" s="1">
        <v>45</v>
      </c>
      <c r="F52" s="1">
        <v>12</v>
      </c>
      <c r="G52" s="3">
        <v>1</v>
      </c>
      <c r="H52" s="3">
        <f t="shared" si="0"/>
        <v>9</v>
      </c>
      <c r="I52" s="3">
        <f t="shared" si="1"/>
        <v>2016</v>
      </c>
      <c r="O52">
        <f t="shared" si="6"/>
        <v>-1</v>
      </c>
      <c r="P52">
        <f t="shared" si="7"/>
        <v>0</v>
      </c>
      <c r="AE52">
        <f t="shared" si="4"/>
        <v>986</v>
      </c>
      <c r="AF52">
        <f t="shared" si="8"/>
        <v>500986</v>
      </c>
      <c r="AG52">
        <f t="shared" si="5"/>
        <v>540</v>
      </c>
      <c r="AH52" t="str">
        <f t="shared" si="9"/>
        <v/>
      </c>
      <c r="AI52" s="12">
        <f>statek[[#This Row],[data]]</f>
        <v>42640</v>
      </c>
    </row>
    <row r="53" spans="1:35" x14ac:dyDescent="0.25">
      <c r="A53" s="2">
        <v>42640</v>
      </c>
      <c r="B53" s="3" t="s">
        <v>17</v>
      </c>
      <c r="C53" s="3" t="s">
        <v>12</v>
      </c>
      <c r="D53" s="3" t="s">
        <v>8</v>
      </c>
      <c r="E53" s="1">
        <v>40</v>
      </c>
      <c r="F53" s="1">
        <v>20</v>
      </c>
      <c r="G53" s="3">
        <v>1</v>
      </c>
      <c r="H53" s="3">
        <f t="shared" si="0"/>
        <v>9</v>
      </c>
      <c r="I53" s="3">
        <f t="shared" si="1"/>
        <v>2016</v>
      </c>
      <c r="O53">
        <f t="shared" si="6"/>
        <v>-1</v>
      </c>
      <c r="P53">
        <f t="shared" si="7"/>
        <v>0</v>
      </c>
      <c r="AE53">
        <f t="shared" si="4"/>
        <v>186</v>
      </c>
      <c r="AF53">
        <f t="shared" si="8"/>
        <v>500186</v>
      </c>
      <c r="AG53">
        <f t="shared" si="5"/>
        <v>-800</v>
      </c>
      <c r="AH53" t="str">
        <f t="shared" si="9"/>
        <v/>
      </c>
      <c r="AI53" s="12">
        <f>statek[[#This Row],[data]]</f>
        <v>42640</v>
      </c>
    </row>
    <row r="54" spans="1:35" x14ac:dyDescent="0.25">
      <c r="A54" s="2">
        <v>42640</v>
      </c>
      <c r="B54" s="3" t="s">
        <v>17</v>
      </c>
      <c r="C54" s="3" t="s">
        <v>7</v>
      </c>
      <c r="D54" s="3" t="s">
        <v>8</v>
      </c>
      <c r="E54" s="1">
        <v>3</v>
      </c>
      <c r="F54" s="1">
        <v>63</v>
      </c>
      <c r="G54" s="3">
        <v>1</v>
      </c>
      <c r="H54" s="3">
        <f t="shared" si="0"/>
        <v>9</v>
      </c>
      <c r="I54" s="3">
        <f t="shared" si="1"/>
        <v>2016</v>
      </c>
      <c r="O54">
        <f t="shared" si="6"/>
        <v>-1</v>
      </c>
      <c r="P54">
        <f t="shared" si="7"/>
        <v>0</v>
      </c>
      <c r="AE54">
        <f t="shared" si="4"/>
        <v>-3</v>
      </c>
      <c r="AF54">
        <f t="shared" si="8"/>
        <v>499997</v>
      </c>
      <c r="AG54">
        <f t="shared" si="5"/>
        <v>-189</v>
      </c>
      <c r="AH54" t="str">
        <f t="shared" si="9"/>
        <v/>
      </c>
      <c r="AI54" s="12">
        <f>statek[[#This Row],[data]]</f>
        <v>42640</v>
      </c>
    </row>
    <row r="55" spans="1:35" x14ac:dyDescent="0.25">
      <c r="A55" s="2">
        <v>42640</v>
      </c>
      <c r="B55" s="3" t="s">
        <v>17</v>
      </c>
      <c r="C55" s="3" t="s">
        <v>11</v>
      </c>
      <c r="D55" s="3" t="s">
        <v>8</v>
      </c>
      <c r="E55" s="1">
        <v>17</v>
      </c>
      <c r="F55" s="1">
        <v>24</v>
      </c>
      <c r="G55" s="3">
        <v>1</v>
      </c>
      <c r="H55" s="3">
        <f t="shared" si="0"/>
        <v>9</v>
      </c>
      <c r="I55" s="3">
        <f t="shared" si="1"/>
        <v>2016</v>
      </c>
      <c r="O55">
        <f t="shared" si="6"/>
        <v>-1</v>
      </c>
      <c r="P55">
        <f t="shared" si="7"/>
        <v>0</v>
      </c>
      <c r="AE55">
        <f t="shared" si="4"/>
        <v>-411</v>
      </c>
      <c r="AF55">
        <f t="shared" si="8"/>
        <v>499589</v>
      </c>
      <c r="AG55">
        <f t="shared" si="5"/>
        <v>-408</v>
      </c>
      <c r="AH55">
        <f t="shared" si="9"/>
        <v>499589</v>
      </c>
      <c r="AI55" s="12">
        <f>statek[[#This Row],[data]]</f>
        <v>42640</v>
      </c>
    </row>
    <row r="56" spans="1:35" x14ac:dyDescent="0.25">
      <c r="A56" s="2">
        <v>42664</v>
      </c>
      <c r="B56" s="3" t="s">
        <v>18</v>
      </c>
      <c r="C56" s="3" t="s">
        <v>10</v>
      </c>
      <c r="D56" s="3" t="s">
        <v>14</v>
      </c>
      <c r="E56" s="1">
        <v>2</v>
      </c>
      <c r="F56" s="1">
        <v>12</v>
      </c>
      <c r="G56" s="3">
        <v>1</v>
      </c>
      <c r="H56" s="3">
        <f t="shared" si="0"/>
        <v>10</v>
      </c>
      <c r="I56" s="3">
        <f t="shared" si="1"/>
        <v>2016</v>
      </c>
      <c r="O56">
        <f t="shared" si="6"/>
        <v>23</v>
      </c>
      <c r="P56">
        <f t="shared" si="7"/>
        <v>1</v>
      </c>
      <c r="AE56">
        <f t="shared" si="4"/>
        <v>-387</v>
      </c>
      <c r="AF56">
        <f t="shared" si="8"/>
        <v>499613</v>
      </c>
      <c r="AG56">
        <f t="shared" si="5"/>
        <v>24</v>
      </c>
      <c r="AH56" t="str">
        <f t="shared" si="9"/>
        <v/>
      </c>
      <c r="AI56" s="12">
        <f>statek[[#This Row],[data]]</f>
        <v>42664</v>
      </c>
    </row>
    <row r="57" spans="1:35" x14ac:dyDescent="0.25">
      <c r="A57" s="2">
        <v>42664</v>
      </c>
      <c r="B57" s="3" t="s">
        <v>18</v>
      </c>
      <c r="C57" s="3" t="s">
        <v>12</v>
      </c>
      <c r="D57" s="3" t="s">
        <v>8</v>
      </c>
      <c r="E57" s="1">
        <v>14</v>
      </c>
      <c r="F57" s="1">
        <v>19</v>
      </c>
      <c r="G57" s="3">
        <v>1</v>
      </c>
      <c r="H57" s="3">
        <f t="shared" si="0"/>
        <v>10</v>
      </c>
      <c r="I57" s="3">
        <f t="shared" si="1"/>
        <v>2016</v>
      </c>
      <c r="O57">
        <f t="shared" si="6"/>
        <v>-1</v>
      </c>
      <c r="P57">
        <f t="shared" si="7"/>
        <v>0</v>
      </c>
      <c r="AE57">
        <f t="shared" si="4"/>
        <v>-653</v>
      </c>
      <c r="AF57">
        <f t="shared" si="8"/>
        <v>499347</v>
      </c>
      <c r="AG57">
        <f t="shared" si="5"/>
        <v>-266</v>
      </c>
      <c r="AH57" t="str">
        <f t="shared" si="9"/>
        <v/>
      </c>
      <c r="AI57" s="12">
        <f>statek[[#This Row],[data]]</f>
        <v>42664</v>
      </c>
    </row>
    <row r="58" spans="1:35" x14ac:dyDescent="0.25">
      <c r="A58" s="2">
        <v>42664</v>
      </c>
      <c r="B58" s="3" t="s">
        <v>18</v>
      </c>
      <c r="C58" s="3" t="s">
        <v>11</v>
      </c>
      <c r="D58" s="3" t="s">
        <v>8</v>
      </c>
      <c r="E58" s="1">
        <v>23</v>
      </c>
      <c r="F58" s="1">
        <v>23</v>
      </c>
      <c r="G58" s="3">
        <v>1</v>
      </c>
      <c r="H58" s="3">
        <f t="shared" si="0"/>
        <v>10</v>
      </c>
      <c r="I58" s="3">
        <f t="shared" si="1"/>
        <v>2016</v>
      </c>
      <c r="O58">
        <f t="shared" si="6"/>
        <v>-1</v>
      </c>
      <c r="P58">
        <f t="shared" si="7"/>
        <v>0</v>
      </c>
      <c r="AE58">
        <f t="shared" si="4"/>
        <v>-1182</v>
      </c>
      <c r="AF58">
        <f t="shared" si="8"/>
        <v>498818</v>
      </c>
      <c r="AG58">
        <f t="shared" si="5"/>
        <v>-529</v>
      </c>
      <c r="AH58">
        <f t="shared" si="9"/>
        <v>498818</v>
      </c>
      <c r="AI58" s="12">
        <f>statek[[#This Row],[data]]</f>
        <v>42664</v>
      </c>
    </row>
    <row r="59" spans="1:35" x14ac:dyDescent="0.25">
      <c r="A59" s="2">
        <v>42682</v>
      </c>
      <c r="B59" s="3" t="s">
        <v>19</v>
      </c>
      <c r="C59" s="3" t="s">
        <v>10</v>
      </c>
      <c r="D59" s="3" t="s">
        <v>8</v>
      </c>
      <c r="E59" s="1">
        <v>11</v>
      </c>
      <c r="F59" s="1">
        <v>8</v>
      </c>
      <c r="G59" s="3">
        <v>1</v>
      </c>
      <c r="H59" s="3">
        <f t="shared" si="0"/>
        <v>11</v>
      </c>
      <c r="I59" s="3">
        <f t="shared" si="1"/>
        <v>2016</v>
      </c>
      <c r="O59">
        <f t="shared" si="6"/>
        <v>17</v>
      </c>
      <c r="P59">
        <f t="shared" si="7"/>
        <v>0</v>
      </c>
      <c r="AE59">
        <f t="shared" si="4"/>
        <v>-1270</v>
      </c>
      <c r="AF59">
        <f t="shared" si="8"/>
        <v>498730</v>
      </c>
      <c r="AG59">
        <f t="shared" si="5"/>
        <v>-88</v>
      </c>
      <c r="AH59" t="str">
        <f t="shared" si="9"/>
        <v/>
      </c>
      <c r="AI59" s="12">
        <f>statek[[#This Row],[data]]</f>
        <v>42682</v>
      </c>
    </row>
    <row r="60" spans="1:35" x14ac:dyDescent="0.25">
      <c r="A60" s="2">
        <v>42682</v>
      </c>
      <c r="B60" s="3" t="s">
        <v>19</v>
      </c>
      <c r="C60" s="3" t="s">
        <v>7</v>
      </c>
      <c r="D60" s="3" t="s">
        <v>8</v>
      </c>
      <c r="E60" s="1">
        <v>17</v>
      </c>
      <c r="F60" s="1">
        <v>66</v>
      </c>
      <c r="G60" s="3">
        <v>1</v>
      </c>
      <c r="H60" s="3">
        <f t="shared" si="0"/>
        <v>11</v>
      </c>
      <c r="I60" s="3">
        <f t="shared" si="1"/>
        <v>2016</v>
      </c>
      <c r="O60">
        <f t="shared" si="6"/>
        <v>-1</v>
      </c>
      <c r="P60">
        <f t="shared" si="7"/>
        <v>0</v>
      </c>
      <c r="AE60">
        <f t="shared" si="4"/>
        <v>-2392</v>
      </c>
      <c r="AF60">
        <f t="shared" si="8"/>
        <v>497608</v>
      </c>
      <c r="AG60">
        <f t="shared" si="5"/>
        <v>-1122</v>
      </c>
      <c r="AH60" t="str">
        <f t="shared" si="9"/>
        <v/>
      </c>
      <c r="AI60" s="12">
        <f>statek[[#This Row],[data]]</f>
        <v>42682</v>
      </c>
    </row>
    <row r="61" spans="1:35" x14ac:dyDescent="0.25">
      <c r="A61" s="2">
        <v>42682</v>
      </c>
      <c r="B61" s="3" t="s">
        <v>19</v>
      </c>
      <c r="C61" s="3" t="s">
        <v>9</v>
      </c>
      <c r="D61" s="3" t="s">
        <v>8</v>
      </c>
      <c r="E61" s="1">
        <v>30</v>
      </c>
      <c r="F61" s="1">
        <v>41</v>
      </c>
      <c r="G61" s="3">
        <v>1</v>
      </c>
      <c r="H61" s="3">
        <f t="shared" si="0"/>
        <v>11</v>
      </c>
      <c r="I61" s="3">
        <f t="shared" si="1"/>
        <v>2016</v>
      </c>
      <c r="O61">
        <f t="shared" si="6"/>
        <v>-1</v>
      </c>
      <c r="P61">
        <f t="shared" si="7"/>
        <v>0</v>
      </c>
      <c r="AE61">
        <f t="shared" si="4"/>
        <v>-3622</v>
      </c>
      <c r="AF61">
        <f t="shared" si="8"/>
        <v>496378</v>
      </c>
      <c r="AG61">
        <f t="shared" si="5"/>
        <v>-1230</v>
      </c>
      <c r="AH61">
        <f t="shared" si="9"/>
        <v>496378</v>
      </c>
      <c r="AI61" s="12">
        <f>statek[[#This Row],[data]]</f>
        <v>42682</v>
      </c>
    </row>
    <row r="62" spans="1:35" x14ac:dyDescent="0.25">
      <c r="A62" s="2">
        <v>42704</v>
      </c>
      <c r="B62" s="3" t="s">
        <v>20</v>
      </c>
      <c r="C62" s="3" t="s">
        <v>7</v>
      </c>
      <c r="D62" s="3" t="s">
        <v>14</v>
      </c>
      <c r="E62" s="1">
        <v>97</v>
      </c>
      <c r="F62" s="1">
        <v>98</v>
      </c>
      <c r="G62" s="3">
        <v>1</v>
      </c>
      <c r="H62" s="3">
        <f t="shared" si="0"/>
        <v>11</v>
      </c>
      <c r="I62" s="3">
        <f t="shared" si="1"/>
        <v>2016</v>
      </c>
      <c r="O62">
        <f t="shared" si="6"/>
        <v>21</v>
      </c>
      <c r="P62">
        <f t="shared" si="7"/>
        <v>1</v>
      </c>
      <c r="AE62">
        <f t="shared" si="4"/>
        <v>5884</v>
      </c>
      <c r="AF62">
        <f t="shared" si="8"/>
        <v>505884</v>
      </c>
      <c r="AG62">
        <f t="shared" si="5"/>
        <v>9506</v>
      </c>
      <c r="AH62" t="str">
        <f t="shared" si="9"/>
        <v/>
      </c>
      <c r="AI62" s="12">
        <f>statek[[#This Row],[data]]</f>
        <v>42704</v>
      </c>
    </row>
    <row r="63" spans="1:35" x14ac:dyDescent="0.25">
      <c r="A63" s="2">
        <v>42704</v>
      </c>
      <c r="B63" s="3" t="s">
        <v>20</v>
      </c>
      <c r="C63" s="3" t="s">
        <v>10</v>
      </c>
      <c r="D63" s="3" t="s">
        <v>14</v>
      </c>
      <c r="E63" s="1">
        <v>11</v>
      </c>
      <c r="F63" s="1">
        <v>12</v>
      </c>
      <c r="G63" s="3">
        <v>1</v>
      </c>
      <c r="H63" s="3">
        <f t="shared" si="0"/>
        <v>11</v>
      </c>
      <c r="I63" s="3">
        <f t="shared" si="1"/>
        <v>2016</v>
      </c>
      <c r="O63">
        <f t="shared" si="6"/>
        <v>-1</v>
      </c>
      <c r="P63">
        <f t="shared" si="7"/>
        <v>0</v>
      </c>
      <c r="AE63">
        <f t="shared" si="4"/>
        <v>6016</v>
      </c>
      <c r="AF63">
        <f t="shared" si="8"/>
        <v>506016</v>
      </c>
      <c r="AG63">
        <f t="shared" si="5"/>
        <v>132</v>
      </c>
      <c r="AH63" t="str">
        <f t="shared" si="9"/>
        <v/>
      </c>
      <c r="AI63" s="12">
        <f>statek[[#This Row],[data]]</f>
        <v>42704</v>
      </c>
    </row>
    <row r="64" spans="1:35" x14ac:dyDescent="0.25">
      <c r="A64" s="2">
        <v>42704</v>
      </c>
      <c r="B64" s="3" t="s">
        <v>20</v>
      </c>
      <c r="C64" s="3" t="s">
        <v>12</v>
      </c>
      <c r="D64" s="3" t="s">
        <v>8</v>
      </c>
      <c r="E64" s="1">
        <v>17</v>
      </c>
      <c r="F64" s="1">
        <v>20</v>
      </c>
      <c r="G64" s="3">
        <v>1</v>
      </c>
      <c r="H64" s="3">
        <f t="shared" si="0"/>
        <v>11</v>
      </c>
      <c r="I64" s="3">
        <f t="shared" si="1"/>
        <v>2016</v>
      </c>
      <c r="O64">
        <f t="shared" si="6"/>
        <v>-1</v>
      </c>
      <c r="P64">
        <f t="shared" si="7"/>
        <v>0</v>
      </c>
      <c r="AE64">
        <f t="shared" si="4"/>
        <v>5676</v>
      </c>
      <c r="AF64">
        <f t="shared" si="8"/>
        <v>505676</v>
      </c>
      <c r="AG64">
        <f t="shared" si="5"/>
        <v>-340</v>
      </c>
      <c r="AH64" t="str">
        <f t="shared" si="9"/>
        <v/>
      </c>
      <c r="AI64" s="12">
        <f>statek[[#This Row],[data]]</f>
        <v>42704</v>
      </c>
    </row>
    <row r="65" spans="1:35" x14ac:dyDescent="0.25">
      <c r="A65" s="2">
        <v>42704</v>
      </c>
      <c r="B65" s="3" t="s">
        <v>20</v>
      </c>
      <c r="C65" s="3" t="s">
        <v>11</v>
      </c>
      <c r="D65" s="3" t="s">
        <v>8</v>
      </c>
      <c r="E65" s="1">
        <v>4</v>
      </c>
      <c r="F65" s="1">
        <v>23</v>
      </c>
      <c r="G65" s="3">
        <v>1</v>
      </c>
      <c r="H65" s="3">
        <f t="shared" si="0"/>
        <v>11</v>
      </c>
      <c r="I65" s="3">
        <f t="shared" si="1"/>
        <v>2016</v>
      </c>
      <c r="O65">
        <f t="shared" si="6"/>
        <v>-1</v>
      </c>
      <c r="P65">
        <f t="shared" si="7"/>
        <v>0</v>
      </c>
      <c r="AE65">
        <f t="shared" si="4"/>
        <v>5584</v>
      </c>
      <c r="AF65">
        <f t="shared" si="8"/>
        <v>505584</v>
      </c>
      <c r="AG65">
        <f t="shared" si="5"/>
        <v>-92</v>
      </c>
      <c r="AH65">
        <f t="shared" si="9"/>
        <v>505584</v>
      </c>
      <c r="AI65" s="12">
        <f>statek[[#This Row],[data]]</f>
        <v>42704</v>
      </c>
    </row>
    <row r="66" spans="1:35" ht="18.75" x14ac:dyDescent="0.3">
      <c r="A66" s="2">
        <v>42729</v>
      </c>
      <c r="B66" s="3" t="s">
        <v>21</v>
      </c>
      <c r="C66" s="3" t="s">
        <v>12</v>
      </c>
      <c r="D66" s="3" t="s">
        <v>14</v>
      </c>
      <c r="E66" s="1">
        <v>79</v>
      </c>
      <c r="F66" s="1">
        <v>31</v>
      </c>
      <c r="G66" s="3">
        <v>1</v>
      </c>
      <c r="H66" s="3">
        <f t="shared" ref="H66:H129" si="10">MONTH(A66)</f>
        <v>12</v>
      </c>
      <c r="I66" s="3">
        <f t="shared" ref="I66:I129" si="11">YEAR(A66)</f>
        <v>2016</v>
      </c>
      <c r="O66">
        <f t="shared" si="6"/>
        <v>24</v>
      </c>
      <c r="P66">
        <f t="shared" si="7"/>
        <v>1</v>
      </c>
      <c r="AC66" t="s">
        <v>46</v>
      </c>
      <c r="AD66" s="10">
        <f>MIN(AE2:AE203)</f>
        <v>-6399</v>
      </c>
      <c r="AE66">
        <f t="shared" si="4"/>
        <v>8033</v>
      </c>
      <c r="AF66">
        <f t="shared" si="8"/>
        <v>508033</v>
      </c>
      <c r="AG66">
        <f t="shared" si="5"/>
        <v>2449</v>
      </c>
      <c r="AH66" t="str">
        <f t="shared" si="9"/>
        <v/>
      </c>
      <c r="AI66" s="12">
        <f>statek[[#This Row],[data]]</f>
        <v>42729</v>
      </c>
    </row>
    <row r="67" spans="1:35" x14ac:dyDescent="0.25">
      <c r="A67" s="2">
        <v>42729</v>
      </c>
      <c r="B67" s="3" t="s">
        <v>21</v>
      </c>
      <c r="C67" s="3" t="s">
        <v>7</v>
      </c>
      <c r="D67" s="3" t="s">
        <v>8</v>
      </c>
      <c r="E67" s="1">
        <v>33</v>
      </c>
      <c r="F67" s="1">
        <v>60</v>
      </c>
      <c r="G67" s="3">
        <v>1</v>
      </c>
      <c r="H67" s="3">
        <f t="shared" si="10"/>
        <v>12</v>
      </c>
      <c r="I67" s="3">
        <f t="shared" si="11"/>
        <v>2016</v>
      </c>
      <c r="O67">
        <f t="shared" si="6"/>
        <v>-1</v>
      </c>
      <c r="P67">
        <f t="shared" si="7"/>
        <v>0</v>
      </c>
      <c r="AE67">
        <f t="shared" ref="AE67:AE130" si="12">AF67-AF66+AE66</f>
        <v>6053</v>
      </c>
      <c r="AF67">
        <f t="shared" ref="AF67:AF130" si="13">IF(D67="Z",AF66-E67*F67,AF66+E67*F67)</f>
        <v>506053</v>
      </c>
      <c r="AG67">
        <f t="shared" ref="AG67:AG130" si="14">IF(D67="Z",-E67*F67,E67*F67)</f>
        <v>-1980</v>
      </c>
      <c r="AH67" t="str">
        <f t="shared" si="9"/>
        <v/>
      </c>
      <c r="AI67" s="12">
        <f>statek[[#This Row],[data]]</f>
        <v>42729</v>
      </c>
    </row>
    <row r="68" spans="1:35" x14ac:dyDescent="0.25">
      <c r="A68" s="2">
        <v>42729</v>
      </c>
      <c r="B68" s="3" t="s">
        <v>21</v>
      </c>
      <c r="C68" s="3" t="s">
        <v>11</v>
      </c>
      <c r="D68" s="3" t="s">
        <v>8</v>
      </c>
      <c r="E68" s="1">
        <v>26</v>
      </c>
      <c r="F68" s="1">
        <v>23</v>
      </c>
      <c r="G68" s="3">
        <v>1</v>
      </c>
      <c r="H68" s="3">
        <f t="shared" si="10"/>
        <v>12</v>
      </c>
      <c r="I68" s="3">
        <f t="shared" si="11"/>
        <v>2016</v>
      </c>
      <c r="O68">
        <f t="shared" ref="O68:O131" si="15">A68-A67-1</f>
        <v>-1</v>
      </c>
      <c r="P68">
        <f t="shared" ref="P68:P131" si="16">IF(O68&gt;20,1,0)</f>
        <v>0</v>
      </c>
      <c r="AE68">
        <f t="shared" si="12"/>
        <v>5455</v>
      </c>
      <c r="AF68">
        <f t="shared" si="13"/>
        <v>505455</v>
      </c>
      <c r="AG68">
        <f t="shared" si="14"/>
        <v>-598</v>
      </c>
      <c r="AH68">
        <f t="shared" ref="AH68:AH131" si="17">IF(A68&lt;&gt;A69,AF68,"")</f>
        <v>505455</v>
      </c>
      <c r="AI68" s="12">
        <f>statek[[#This Row],[data]]</f>
        <v>42729</v>
      </c>
    </row>
    <row r="69" spans="1:35" x14ac:dyDescent="0.25">
      <c r="A69" s="2">
        <v>42742</v>
      </c>
      <c r="B69" s="3" t="s">
        <v>22</v>
      </c>
      <c r="C69" s="3" t="s">
        <v>12</v>
      </c>
      <c r="D69" s="3" t="s">
        <v>8</v>
      </c>
      <c r="E69" s="1">
        <v>40</v>
      </c>
      <c r="F69" s="1">
        <v>22</v>
      </c>
      <c r="G69" s="3">
        <v>1</v>
      </c>
      <c r="H69" s="3">
        <f t="shared" si="10"/>
        <v>1</v>
      </c>
      <c r="I69" s="3">
        <f t="shared" si="11"/>
        <v>2017</v>
      </c>
      <c r="O69">
        <f t="shared" si="15"/>
        <v>12</v>
      </c>
      <c r="P69">
        <f t="shared" si="16"/>
        <v>0</v>
      </c>
      <c r="AE69">
        <f t="shared" si="12"/>
        <v>4575</v>
      </c>
      <c r="AF69">
        <f t="shared" si="13"/>
        <v>504575</v>
      </c>
      <c r="AG69">
        <f t="shared" si="14"/>
        <v>-880</v>
      </c>
      <c r="AH69" t="str">
        <f t="shared" si="17"/>
        <v/>
      </c>
      <c r="AI69" s="12">
        <f>statek[[#This Row],[data]]</f>
        <v>42742</v>
      </c>
    </row>
    <row r="70" spans="1:35" x14ac:dyDescent="0.25">
      <c r="A70" s="2">
        <v>42742</v>
      </c>
      <c r="B70" s="3" t="s">
        <v>22</v>
      </c>
      <c r="C70" s="3" t="s">
        <v>10</v>
      </c>
      <c r="D70" s="3" t="s">
        <v>8</v>
      </c>
      <c r="E70" s="1">
        <v>42</v>
      </c>
      <c r="F70" s="1">
        <v>9</v>
      </c>
      <c r="G70" s="3">
        <v>1</v>
      </c>
      <c r="H70" s="3">
        <f t="shared" si="10"/>
        <v>1</v>
      </c>
      <c r="I70" s="3">
        <f t="shared" si="11"/>
        <v>2017</v>
      </c>
      <c r="O70">
        <f t="shared" si="15"/>
        <v>-1</v>
      </c>
      <c r="P70">
        <f t="shared" si="16"/>
        <v>0</v>
      </c>
      <c r="AE70">
        <f t="shared" si="12"/>
        <v>4197</v>
      </c>
      <c r="AF70">
        <f t="shared" si="13"/>
        <v>504197</v>
      </c>
      <c r="AG70">
        <f t="shared" si="14"/>
        <v>-378</v>
      </c>
      <c r="AH70" t="str">
        <f t="shared" si="17"/>
        <v/>
      </c>
      <c r="AI70" s="12">
        <f>statek[[#This Row],[data]]</f>
        <v>42742</v>
      </c>
    </row>
    <row r="71" spans="1:35" x14ac:dyDescent="0.25">
      <c r="A71" s="2">
        <v>42742</v>
      </c>
      <c r="B71" s="3" t="s">
        <v>22</v>
      </c>
      <c r="C71" s="3" t="s">
        <v>11</v>
      </c>
      <c r="D71" s="3" t="s">
        <v>8</v>
      </c>
      <c r="E71" s="1">
        <v>42</v>
      </c>
      <c r="F71" s="1">
        <v>26</v>
      </c>
      <c r="G71" s="3">
        <v>1</v>
      </c>
      <c r="H71" s="3">
        <f t="shared" si="10"/>
        <v>1</v>
      </c>
      <c r="I71" s="3">
        <f t="shared" si="11"/>
        <v>2017</v>
      </c>
      <c r="O71">
        <f t="shared" si="15"/>
        <v>-1</v>
      </c>
      <c r="P71">
        <f t="shared" si="16"/>
        <v>0</v>
      </c>
      <c r="AE71">
        <f t="shared" si="12"/>
        <v>3105</v>
      </c>
      <c r="AF71">
        <f t="shared" si="13"/>
        <v>503105</v>
      </c>
      <c r="AG71">
        <f t="shared" si="14"/>
        <v>-1092</v>
      </c>
      <c r="AH71" t="str">
        <f t="shared" si="17"/>
        <v/>
      </c>
      <c r="AI71" s="12">
        <f>statek[[#This Row],[data]]</f>
        <v>42742</v>
      </c>
    </row>
    <row r="72" spans="1:35" x14ac:dyDescent="0.25">
      <c r="A72" s="2">
        <v>42742</v>
      </c>
      <c r="B72" s="3" t="s">
        <v>22</v>
      </c>
      <c r="C72" s="3" t="s">
        <v>7</v>
      </c>
      <c r="D72" s="3" t="s">
        <v>8</v>
      </c>
      <c r="E72" s="1">
        <v>9</v>
      </c>
      <c r="F72" s="1">
        <v>70</v>
      </c>
      <c r="G72" s="3">
        <v>1</v>
      </c>
      <c r="H72" s="3">
        <f t="shared" si="10"/>
        <v>1</v>
      </c>
      <c r="I72" s="3">
        <f t="shared" si="11"/>
        <v>2017</v>
      </c>
      <c r="O72">
        <f t="shared" si="15"/>
        <v>-1</v>
      </c>
      <c r="P72">
        <f t="shared" si="16"/>
        <v>0</v>
      </c>
      <c r="AE72">
        <f t="shared" si="12"/>
        <v>2475</v>
      </c>
      <c r="AF72">
        <f t="shared" si="13"/>
        <v>502475</v>
      </c>
      <c r="AG72">
        <f t="shared" si="14"/>
        <v>-630</v>
      </c>
      <c r="AH72" t="str">
        <f t="shared" si="17"/>
        <v/>
      </c>
      <c r="AI72" s="12">
        <f>statek[[#This Row],[data]]</f>
        <v>42742</v>
      </c>
    </row>
    <row r="73" spans="1:35" x14ac:dyDescent="0.25">
      <c r="A73" s="2">
        <v>42742</v>
      </c>
      <c r="B73" s="3" t="s">
        <v>22</v>
      </c>
      <c r="C73" s="3" t="s">
        <v>9</v>
      </c>
      <c r="D73" s="3" t="s">
        <v>8</v>
      </c>
      <c r="E73" s="1">
        <v>39</v>
      </c>
      <c r="F73" s="1">
        <v>44</v>
      </c>
      <c r="G73" s="3">
        <v>1</v>
      </c>
      <c r="H73" s="3">
        <f t="shared" si="10"/>
        <v>1</v>
      </c>
      <c r="I73" s="3">
        <f t="shared" si="11"/>
        <v>2017</v>
      </c>
      <c r="O73">
        <f t="shared" si="15"/>
        <v>-1</v>
      </c>
      <c r="P73">
        <f t="shared" si="16"/>
        <v>0</v>
      </c>
      <c r="AE73">
        <f t="shared" si="12"/>
        <v>759</v>
      </c>
      <c r="AF73">
        <f t="shared" si="13"/>
        <v>500759</v>
      </c>
      <c r="AG73">
        <f t="shared" si="14"/>
        <v>-1716</v>
      </c>
      <c r="AH73">
        <f t="shared" si="17"/>
        <v>500759</v>
      </c>
      <c r="AI73" s="12">
        <f>statek[[#This Row],[data]]</f>
        <v>42742</v>
      </c>
    </row>
    <row r="74" spans="1:35" x14ac:dyDescent="0.25">
      <c r="A74" s="2">
        <v>42759</v>
      </c>
      <c r="B74" s="3" t="s">
        <v>6</v>
      </c>
      <c r="C74" s="3" t="s">
        <v>9</v>
      </c>
      <c r="D74" s="3" t="s">
        <v>14</v>
      </c>
      <c r="E74" s="1">
        <v>112</v>
      </c>
      <c r="F74" s="1">
        <v>59</v>
      </c>
      <c r="G74" s="3">
        <v>1</v>
      </c>
      <c r="H74" s="3">
        <f t="shared" si="10"/>
        <v>1</v>
      </c>
      <c r="I74" s="3">
        <f t="shared" si="11"/>
        <v>2017</v>
      </c>
      <c r="O74">
        <f t="shared" si="15"/>
        <v>16</v>
      </c>
      <c r="P74">
        <f t="shared" si="16"/>
        <v>0</v>
      </c>
      <c r="AE74">
        <f t="shared" si="12"/>
        <v>7367</v>
      </c>
      <c r="AF74">
        <f t="shared" si="13"/>
        <v>507367</v>
      </c>
      <c r="AG74">
        <f t="shared" si="14"/>
        <v>6608</v>
      </c>
      <c r="AH74" t="str">
        <f t="shared" si="17"/>
        <v/>
      </c>
      <c r="AI74" s="12">
        <f>statek[[#This Row],[data]]</f>
        <v>42759</v>
      </c>
    </row>
    <row r="75" spans="1:35" x14ac:dyDescent="0.25">
      <c r="A75" s="2">
        <v>42759</v>
      </c>
      <c r="B75" s="3" t="s">
        <v>6</v>
      </c>
      <c r="C75" s="3" t="s">
        <v>7</v>
      </c>
      <c r="D75" s="3" t="s">
        <v>8</v>
      </c>
      <c r="E75" s="1">
        <v>34</v>
      </c>
      <c r="F75" s="1">
        <v>66</v>
      </c>
      <c r="G75" s="3">
        <v>1</v>
      </c>
      <c r="H75" s="3">
        <f t="shared" si="10"/>
        <v>1</v>
      </c>
      <c r="I75" s="3">
        <f t="shared" si="11"/>
        <v>2017</v>
      </c>
      <c r="O75">
        <f t="shared" si="15"/>
        <v>-1</v>
      </c>
      <c r="P75">
        <f t="shared" si="16"/>
        <v>0</v>
      </c>
      <c r="AE75">
        <f t="shared" si="12"/>
        <v>5123</v>
      </c>
      <c r="AF75">
        <f t="shared" si="13"/>
        <v>505123</v>
      </c>
      <c r="AG75">
        <f t="shared" si="14"/>
        <v>-2244</v>
      </c>
      <c r="AH75" t="str">
        <f t="shared" si="17"/>
        <v/>
      </c>
      <c r="AI75" s="12">
        <f>statek[[#This Row],[data]]</f>
        <v>42759</v>
      </c>
    </row>
    <row r="76" spans="1:35" x14ac:dyDescent="0.25">
      <c r="A76" s="2">
        <v>42759</v>
      </c>
      <c r="B76" s="3" t="s">
        <v>6</v>
      </c>
      <c r="C76" s="3" t="s">
        <v>12</v>
      </c>
      <c r="D76" s="3" t="s">
        <v>8</v>
      </c>
      <c r="E76" s="1">
        <v>5</v>
      </c>
      <c r="F76" s="1">
        <v>21</v>
      </c>
      <c r="G76" s="3">
        <v>1</v>
      </c>
      <c r="H76" s="3">
        <f t="shared" si="10"/>
        <v>1</v>
      </c>
      <c r="I76" s="3">
        <f t="shared" si="11"/>
        <v>2017</v>
      </c>
      <c r="O76">
        <f t="shared" si="15"/>
        <v>-1</v>
      </c>
      <c r="P76">
        <f t="shared" si="16"/>
        <v>0</v>
      </c>
      <c r="AE76">
        <f t="shared" si="12"/>
        <v>5018</v>
      </c>
      <c r="AF76">
        <f t="shared" si="13"/>
        <v>505018</v>
      </c>
      <c r="AG76">
        <f t="shared" si="14"/>
        <v>-105</v>
      </c>
      <c r="AH76">
        <f t="shared" si="17"/>
        <v>505018</v>
      </c>
      <c r="AI76" s="12">
        <f>statek[[#This Row],[data]]</f>
        <v>42759</v>
      </c>
    </row>
    <row r="77" spans="1:35" x14ac:dyDescent="0.25">
      <c r="A77" s="2">
        <v>42774</v>
      </c>
      <c r="B77" s="3" t="s">
        <v>13</v>
      </c>
      <c r="C77" s="3" t="s">
        <v>7</v>
      </c>
      <c r="D77" s="3" t="s">
        <v>14</v>
      </c>
      <c r="E77" s="1">
        <v>74</v>
      </c>
      <c r="F77" s="1">
        <v>92</v>
      </c>
      <c r="G77" s="3">
        <v>1</v>
      </c>
      <c r="H77" s="3">
        <f t="shared" si="10"/>
        <v>2</v>
      </c>
      <c r="I77" s="3">
        <f t="shared" si="11"/>
        <v>2017</v>
      </c>
      <c r="O77">
        <f t="shared" si="15"/>
        <v>14</v>
      </c>
      <c r="P77">
        <f t="shared" si="16"/>
        <v>0</v>
      </c>
      <c r="AE77">
        <f t="shared" si="12"/>
        <v>11826</v>
      </c>
      <c r="AF77">
        <f t="shared" si="13"/>
        <v>511826</v>
      </c>
      <c r="AG77">
        <f t="shared" si="14"/>
        <v>6808</v>
      </c>
      <c r="AH77" t="str">
        <f t="shared" si="17"/>
        <v/>
      </c>
      <c r="AI77" s="12">
        <f>statek[[#This Row],[data]]</f>
        <v>42774</v>
      </c>
    </row>
    <row r="78" spans="1:35" x14ac:dyDescent="0.25">
      <c r="A78" s="2">
        <v>42774</v>
      </c>
      <c r="B78" s="3" t="s">
        <v>13</v>
      </c>
      <c r="C78" s="3" t="s">
        <v>11</v>
      </c>
      <c r="D78" s="3" t="s">
        <v>8</v>
      </c>
      <c r="E78" s="1">
        <v>14</v>
      </c>
      <c r="F78" s="1">
        <v>26</v>
      </c>
      <c r="G78" s="3">
        <v>1</v>
      </c>
      <c r="H78" s="3">
        <f t="shared" si="10"/>
        <v>2</v>
      </c>
      <c r="I78" s="3">
        <f t="shared" si="11"/>
        <v>2017</v>
      </c>
      <c r="O78">
        <f t="shared" si="15"/>
        <v>-1</v>
      </c>
      <c r="P78">
        <f t="shared" si="16"/>
        <v>0</v>
      </c>
      <c r="AE78">
        <f t="shared" si="12"/>
        <v>11462</v>
      </c>
      <c r="AF78">
        <f t="shared" si="13"/>
        <v>511462</v>
      </c>
      <c r="AG78">
        <f t="shared" si="14"/>
        <v>-364</v>
      </c>
      <c r="AH78">
        <f t="shared" si="17"/>
        <v>511462</v>
      </c>
      <c r="AI78" s="12">
        <f>statek[[#This Row],[data]]</f>
        <v>42774</v>
      </c>
    </row>
    <row r="79" spans="1:35" x14ac:dyDescent="0.25">
      <c r="A79" s="2">
        <v>42793</v>
      </c>
      <c r="B79" s="3" t="s">
        <v>15</v>
      </c>
      <c r="C79" s="3" t="s">
        <v>9</v>
      </c>
      <c r="D79" s="3" t="s">
        <v>14</v>
      </c>
      <c r="E79" s="1">
        <v>1</v>
      </c>
      <c r="F79" s="1">
        <v>60</v>
      </c>
      <c r="G79" s="3">
        <v>1</v>
      </c>
      <c r="H79" s="3">
        <f t="shared" si="10"/>
        <v>2</v>
      </c>
      <c r="I79" s="3">
        <f t="shared" si="11"/>
        <v>2017</v>
      </c>
      <c r="O79">
        <f t="shared" si="15"/>
        <v>18</v>
      </c>
      <c r="P79">
        <f t="shared" si="16"/>
        <v>0</v>
      </c>
      <c r="AE79">
        <f t="shared" si="12"/>
        <v>11522</v>
      </c>
      <c r="AF79">
        <f t="shared" si="13"/>
        <v>511522</v>
      </c>
      <c r="AG79">
        <f t="shared" si="14"/>
        <v>60</v>
      </c>
      <c r="AH79" t="str">
        <f t="shared" si="17"/>
        <v/>
      </c>
      <c r="AI79" s="12">
        <f>statek[[#This Row],[data]]</f>
        <v>42793</v>
      </c>
    </row>
    <row r="80" spans="1:35" x14ac:dyDescent="0.25">
      <c r="A80" s="2">
        <v>42793</v>
      </c>
      <c r="B80" s="3" t="s">
        <v>15</v>
      </c>
      <c r="C80" s="3" t="s">
        <v>11</v>
      </c>
      <c r="D80" s="3" t="s">
        <v>14</v>
      </c>
      <c r="E80" s="1">
        <v>43</v>
      </c>
      <c r="F80" s="1">
        <v>36</v>
      </c>
      <c r="G80" s="3">
        <v>1</v>
      </c>
      <c r="H80" s="3">
        <f t="shared" si="10"/>
        <v>2</v>
      </c>
      <c r="I80" s="3">
        <f t="shared" si="11"/>
        <v>2017</v>
      </c>
      <c r="O80">
        <f t="shared" si="15"/>
        <v>-1</v>
      </c>
      <c r="P80">
        <f t="shared" si="16"/>
        <v>0</v>
      </c>
      <c r="AE80">
        <f t="shared" si="12"/>
        <v>13070</v>
      </c>
      <c r="AF80">
        <f t="shared" si="13"/>
        <v>513070</v>
      </c>
      <c r="AG80">
        <f t="shared" si="14"/>
        <v>1548</v>
      </c>
      <c r="AH80" t="str">
        <f t="shared" si="17"/>
        <v/>
      </c>
      <c r="AI80" s="12">
        <f>statek[[#This Row],[data]]</f>
        <v>42793</v>
      </c>
    </row>
    <row r="81" spans="1:35" x14ac:dyDescent="0.25">
      <c r="A81" s="2">
        <v>42793</v>
      </c>
      <c r="B81" s="3" t="s">
        <v>15</v>
      </c>
      <c r="C81" s="3" t="s">
        <v>10</v>
      </c>
      <c r="D81" s="3" t="s">
        <v>8</v>
      </c>
      <c r="E81" s="1">
        <v>30</v>
      </c>
      <c r="F81" s="1">
        <v>8</v>
      </c>
      <c r="G81" s="3">
        <v>1</v>
      </c>
      <c r="H81" s="3">
        <f t="shared" si="10"/>
        <v>2</v>
      </c>
      <c r="I81" s="3">
        <f t="shared" si="11"/>
        <v>2017</v>
      </c>
      <c r="O81">
        <f t="shared" si="15"/>
        <v>-1</v>
      </c>
      <c r="P81">
        <f t="shared" si="16"/>
        <v>0</v>
      </c>
      <c r="AE81">
        <f t="shared" si="12"/>
        <v>12830</v>
      </c>
      <c r="AF81">
        <f t="shared" si="13"/>
        <v>512830</v>
      </c>
      <c r="AG81">
        <f t="shared" si="14"/>
        <v>-240</v>
      </c>
      <c r="AH81" t="str">
        <f t="shared" si="17"/>
        <v/>
      </c>
      <c r="AI81" s="12">
        <f>statek[[#This Row],[data]]</f>
        <v>42793</v>
      </c>
    </row>
    <row r="82" spans="1:35" x14ac:dyDescent="0.25">
      <c r="A82" s="2">
        <v>42793</v>
      </c>
      <c r="B82" s="3" t="s">
        <v>15</v>
      </c>
      <c r="C82" s="3" t="s">
        <v>12</v>
      </c>
      <c r="D82" s="3" t="s">
        <v>8</v>
      </c>
      <c r="E82" s="1">
        <v>14</v>
      </c>
      <c r="F82" s="1">
        <v>20</v>
      </c>
      <c r="G82" s="3">
        <v>1</v>
      </c>
      <c r="H82" s="3">
        <f t="shared" si="10"/>
        <v>2</v>
      </c>
      <c r="I82" s="3">
        <f t="shared" si="11"/>
        <v>2017</v>
      </c>
      <c r="O82">
        <f t="shared" si="15"/>
        <v>-1</v>
      </c>
      <c r="P82">
        <f t="shared" si="16"/>
        <v>0</v>
      </c>
      <c r="AE82">
        <f t="shared" si="12"/>
        <v>12550</v>
      </c>
      <c r="AF82">
        <f t="shared" si="13"/>
        <v>512550</v>
      </c>
      <c r="AG82">
        <f t="shared" si="14"/>
        <v>-280</v>
      </c>
      <c r="AH82">
        <f t="shared" si="17"/>
        <v>512550</v>
      </c>
      <c r="AI82" s="12">
        <f>statek[[#This Row],[data]]</f>
        <v>42793</v>
      </c>
    </row>
    <row r="83" spans="1:35" x14ac:dyDescent="0.25">
      <c r="A83" s="2">
        <v>42819</v>
      </c>
      <c r="B83" s="3" t="s">
        <v>16</v>
      </c>
      <c r="C83" s="3" t="s">
        <v>11</v>
      </c>
      <c r="D83" s="3" t="s">
        <v>14</v>
      </c>
      <c r="E83" s="1">
        <v>33</v>
      </c>
      <c r="F83" s="1">
        <v>38</v>
      </c>
      <c r="G83" s="3">
        <v>1</v>
      </c>
      <c r="H83" s="3">
        <f t="shared" si="10"/>
        <v>3</v>
      </c>
      <c r="I83" s="3">
        <f t="shared" si="11"/>
        <v>2017</v>
      </c>
      <c r="O83">
        <f t="shared" si="15"/>
        <v>25</v>
      </c>
      <c r="P83">
        <f t="shared" si="16"/>
        <v>1</v>
      </c>
      <c r="AE83">
        <f t="shared" si="12"/>
        <v>13804</v>
      </c>
      <c r="AF83">
        <f t="shared" si="13"/>
        <v>513804</v>
      </c>
      <c r="AG83">
        <f t="shared" si="14"/>
        <v>1254</v>
      </c>
      <c r="AH83" t="str">
        <f t="shared" si="17"/>
        <v/>
      </c>
      <c r="AI83" s="12">
        <f>statek[[#This Row],[data]]</f>
        <v>42819</v>
      </c>
    </row>
    <row r="84" spans="1:35" x14ac:dyDescent="0.25">
      <c r="A84" s="2">
        <v>42819</v>
      </c>
      <c r="B84" s="3" t="s">
        <v>16</v>
      </c>
      <c r="C84" s="3" t="s">
        <v>9</v>
      </c>
      <c r="D84" s="3" t="s">
        <v>8</v>
      </c>
      <c r="E84" s="1">
        <v>35</v>
      </c>
      <c r="F84" s="1">
        <v>37</v>
      </c>
      <c r="G84" s="3">
        <v>1</v>
      </c>
      <c r="H84" s="3">
        <f t="shared" si="10"/>
        <v>3</v>
      </c>
      <c r="I84" s="3">
        <f t="shared" si="11"/>
        <v>2017</v>
      </c>
      <c r="O84">
        <f t="shared" si="15"/>
        <v>-1</v>
      </c>
      <c r="P84">
        <f t="shared" si="16"/>
        <v>0</v>
      </c>
      <c r="AE84">
        <f t="shared" si="12"/>
        <v>12509</v>
      </c>
      <c r="AF84">
        <f t="shared" si="13"/>
        <v>512509</v>
      </c>
      <c r="AG84">
        <f t="shared" si="14"/>
        <v>-1295</v>
      </c>
      <c r="AH84" t="str">
        <f t="shared" si="17"/>
        <v/>
      </c>
      <c r="AI84" s="12">
        <f>statek[[#This Row],[data]]</f>
        <v>42819</v>
      </c>
    </row>
    <row r="85" spans="1:35" x14ac:dyDescent="0.25">
      <c r="A85" s="2">
        <v>42819</v>
      </c>
      <c r="B85" s="3" t="s">
        <v>16</v>
      </c>
      <c r="C85" s="3" t="s">
        <v>12</v>
      </c>
      <c r="D85" s="3" t="s">
        <v>8</v>
      </c>
      <c r="E85" s="1">
        <v>40</v>
      </c>
      <c r="F85" s="1">
        <v>19</v>
      </c>
      <c r="G85" s="3">
        <v>1</v>
      </c>
      <c r="H85" s="3">
        <f t="shared" si="10"/>
        <v>3</v>
      </c>
      <c r="I85" s="3">
        <f t="shared" si="11"/>
        <v>2017</v>
      </c>
      <c r="O85">
        <f t="shared" si="15"/>
        <v>-1</v>
      </c>
      <c r="P85">
        <f t="shared" si="16"/>
        <v>0</v>
      </c>
      <c r="AE85">
        <f t="shared" si="12"/>
        <v>11749</v>
      </c>
      <c r="AF85">
        <f t="shared" si="13"/>
        <v>511749</v>
      </c>
      <c r="AG85">
        <f t="shared" si="14"/>
        <v>-760</v>
      </c>
      <c r="AH85">
        <f t="shared" si="17"/>
        <v>511749</v>
      </c>
      <c r="AI85" s="12">
        <f>statek[[#This Row],[data]]</f>
        <v>42819</v>
      </c>
    </row>
    <row r="86" spans="1:35" x14ac:dyDescent="0.25">
      <c r="A86" s="2">
        <v>42840</v>
      </c>
      <c r="B86" s="3" t="s">
        <v>17</v>
      </c>
      <c r="C86" s="3" t="s">
        <v>11</v>
      </c>
      <c r="D86" s="3" t="s">
        <v>14</v>
      </c>
      <c r="E86" s="1">
        <v>21</v>
      </c>
      <c r="F86" s="1">
        <v>36</v>
      </c>
      <c r="G86" s="3">
        <v>1</v>
      </c>
      <c r="H86" s="3">
        <f t="shared" si="10"/>
        <v>4</v>
      </c>
      <c r="I86" s="3">
        <f t="shared" si="11"/>
        <v>2017</v>
      </c>
      <c r="O86">
        <f t="shared" si="15"/>
        <v>20</v>
      </c>
      <c r="P86">
        <f t="shared" si="16"/>
        <v>0</v>
      </c>
      <c r="AE86">
        <f t="shared" si="12"/>
        <v>12505</v>
      </c>
      <c r="AF86">
        <f t="shared" si="13"/>
        <v>512505</v>
      </c>
      <c r="AG86">
        <f t="shared" si="14"/>
        <v>756</v>
      </c>
      <c r="AH86" t="str">
        <f t="shared" si="17"/>
        <v/>
      </c>
      <c r="AI86" s="12">
        <f>statek[[#This Row],[data]]</f>
        <v>42840</v>
      </c>
    </row>
    <row r="87" spans="1:35" x14ac:dyDescent="0.25">
      <c r="A87" s="2">
        <v>42840</v>
      </c>
      <c r="B87" s="3" t="s">
        <v>17</v>
      </c>
      <c r="C87" s="3" t="s">
        <v>7</v>
      </c>
      <c r="D87" s="3" t="s">
        <v>14</v>
      </c>
      <c r="E87" s="1">
        <v>2</v>
      </c>
      <c r="F87" s="1">
        <v>97</v>
      </c>
      <c r="G87" s="3">
        <v>1</v>
      </c>
      <c r="H87" s="3">
        <f t="shared" si="10"/>
        <v>4</v>
      </c>
      <c r="I87" s="3">
        <f t="shared" si="11"/>
        <v>2017</v>
      </c>
      <c r="O87">
        <f t="shared" si="15"/>
        <v>-1</v>
      </c>
      <c r="P87">
        <f t="shared" si="16"/>
        <v>0</v>
      </c>
      <c r="AE87">
        <f t="shared" si="12"/>
        <v>12699</v>
      </c>
      <c r="AF87">
        <f t="shared" si="13"/>
        <v>512699</v>
      </c>
      <c r="AG87">
        <f t="shared" si="14"/>
        <v>194</v>
      </c>
      <c r="AH87" t="str">
        <f t="shared" si="17"/>
        <v/>
      </c>
      <c r="AI87" s="12">
        <f>statek[[#This Row],[data]]</f>
        <v>42840</v>
      </c>
    </row>
    <row r="88" spans="1:35" x14ac:dyDescent="0.25">
      <c r="A88" s="2">
        <v>42840</v>
      </c>
      <c r="B88" s="3" t="s">
        <v>17</v>
      </c>
      <c r="C88" s="3" t="s">
        <v>12</v>
      </c>
      <c r="D88" s="3" t="s">
        <v>8</v>
      </c>
      <c r="E88" s="1">
        <v>12</v>
      </c>
      <c r="F88" s="1">
        <v>20</v>
      </c>
      <c r="G88" s="3">
        <v>1</v>
      </c>
      <c r="H88" s="3">
        <f t="shared" si="10"/>
        <v>4</v>
      </c>
      <c r="I88" s="3">
        <f t="shared" si="11"/>
        <v>2017</v>
      </c>
      <c r="O88">
        <f t="shared" si="15"/>
        <v>-1</v>
      </c>
      <c r="P88">
        <f t="shared" si="16"/>
        <v>0</v>
      </c>
      <c r="AE88">
        <f t="shared" si="12"/>
        <v>12459</v>
      </c>
      <c r="AF88">
        <f t="shared" si="13"/>
        <v>512459</v>
      </c>
      <c r="AG88">
        <f t="shared" si="14"/>
        <v>-240</v>
      </c>
      <c r="AH88" t="str">
        <f t="shared" si="17"/>
        <v/>
      </c>
      <c r="AI88" s="12">
        <f>statek[[#This Row],[data]]</f>
        <v>42840</v>
      </c>
    </row>
    <row r="89" spans="1:35" x14ac:dyDescent="0.25">
      <c r="A89" s="2">
        <v>42840</v>
      </c>
      <c r="B89" s="3" t="s">
        <v>17</v>
      </c>
      <c r="C89" s="3" t="s">
        <v>10</v>
      </c>
      <c r="D89" s="3" t="s">
        <v>8</v>
      </c>
      <c r="E89" s="1">
        <v>15</v>
      </c>
      <c r="F89" s="1">
        <v>8</v>
      </c>
      <c r="G89" s="3">
        <v>1</v>
      </c>
      <c r="H89" s="3">
        <f t="shared" si="10"/>
        <v>4</v>
      </c>
      <c r="I89" s="3">
        <f t="shared" si="11"/>
        <v>2017</v>
      </c>
      <c r="O89">
        <f t="shared" si="15"/>
        <v>-1</v>
      </c>
      <c r="P89">
        <f t="shared" si="16"/>
        <v>0</v>
      </c>
      <c r="AE89">
        <f t="shared" si="12"/>
        <v>12339</v>
      </c>
      <c r="AF89">
        <f t="shared" si="13"/>
        <v>512339</v>
      </c>
      <c r="AG89">
        <f t="shared" si="14"/>
        <v>-120</v>
      </c>
      <c r="AH89" t="str">
        <f t="shared" si="17"/>
        <v/>
      </c>
      <c r="AI89" s="12">
        <f>statek[[#This Row],[data]]</f>
        <v>42840</v>
      </c>
    </row>
    <row r="90" spans="1:35" x14ac:dyDescent="0.25">
      <c r="A90" s="2">
        <v>42840</v>
      </c>
      <c r="B90" s="3" t="s">
        <v>17</v>
      </c>
      <c r="C90" s="3" t="s">
        <v>9</v>
      </c>
      <c r="D90" s="3" t="s">
        <v>8</v>
      </c>
      <c r="E90" s="1">
        <v>1</v>
      </c>
      <c r="F90" s="1">
        <v>40</v>
      </c>
      <c r="G90" s="3">
        <v>1</v>
      </c>
      <c r="H90" s="3">
        <f t="shared" si="10"/>
        <v>4</v>
      </c>
      <c r="I90" s="3">
        <f t="shared" si="11"/>
        <v>2017</v>
      </c>
      <c r="O90">
        <f t="shared" si="15"/>
        <v>-1</v>
      </c>
      <c r="P90">
        <f t="shared" si="16"/>
        <v>0</v>
      </c>
      <c r="AE90">
        <f t="shared" si="12"/>
        <v>12299</v>
      </c>
      <c r="AF90">
        <f t="shared" si="13"/>
        <v>512299</v>
      </c>
      <c r="AG90">
        <f t="shared" si="14"/>
        <v>-40</v>
      </c>
      <c r="AH90">
        <f t="shared" si="17"/>
        <v>512299</v>
      </c>
      <c r="AI90" s="12">
        <f>statek[[#This Row],[data]]</f>
        <v>42840</v>
      </c>
    </row>
    <row r="91" spans="1:35" x14ac:dyDescent="0.25">
      <c r="A91" s="2">
        <v>42864</v>
      </c>
      <c r="B91" s="3" t="s">
        <v>18</v>
      </c>
      <c r="C91" s="3" t="s">
        <v>10</v>
      </c>
      <c r="D91" s="3" t="s">
        <v>14</v>
      </c>
      <c r="E91" s="1">
        <v>86</v>
      </c>
      <c r="F91" s="1">
        <v>12</v>
      </c>
      <c r="G91" s="3">
        <v>1</v>
      </c>
      <c r="H91" s="3">
        <f t="shared" si="10"/>
        <v>5</v>
      </c>
      <c r="I91" s="3">
        <f t="shared" si="11"/>
        <v>2017</v>
      </c>
      <c r="O91">
        <f t="shared" si="15"/>
        <v>23</v>
      </c>
      <c r="P91">
        <f t="shared" si="16"/>
        <v>1</v>
      </c>
      <c r="AE91">
        <f t="shared" si="12"/>
        <v>13331</v>
      </c>
      <c r="AF91">
        <f t="shared" si="13"/>
        <v>513331</v>
      </c>
      <c r="AG91">
        <f t="shared" si="14"/>
        <v>1032</v>
      </c>
      <c r="AH91" t="str">
        <f t="shared" si="17"/>
        <v/>
      </c>
      <c r="AI91" s="12">
        <f>statek[[#This Row],[data]]</f>
        <v>42864</v>
      </c>
    </row>
    <row r="92" spans="1:35" x14ac:dyDescent="0.25">
      <c r="A92" s="2">
        <v>42864</v>
      </c>
      <c r="B92" s="3" t="s">
        <v>18</v>
      </c>
      <c r="C92" s="3" t="s">
        <v>12</v>
      </c>
      <c r="D92" s="3" t="s">
        <v>14</v>
      </c>
      <c r="E92" s="1">
        <v>110</v>
      </c>
      <c r="F92" s="1">
        <v>31</v>
      </c>
      <c r="G92" s="3">
        <v>1</v>
      </c>
      <c r="H92" s="3">
        <f t="shared" si="10"/>
        <v>5</v>
      </c>
      <c r="I92" s="3">
        <f t="shared" si="11"/>
        <v>2017</v>
      </c>
      <c r="O92">
        <f t="shared" si="15"/>
        <v>-1</v>
      </c>
      <c r="P92">
        <f t="shared" si="16"/>
        <v>0</v>
      </c>
      <c r="AE92">
        <f t="shared" si="12"/>
        <v>16741</v>
      </c>
      <c r="AF92">
        <f t="shared" si="13"/>
        <v>516741</v>
      </c>
      <c r="AG92">
        <f t="shared" si="14"/>
        <v>3410</v>
      </c>
      <c r="AH92" t="str">
        <f t="shared" si="17"/>
        <v/>
      </c>
      <c r="AI92" s="12">
        <f>statek[[#This Row],[data]]</f>
        <v>42864</v>
      </c>
    </row>
    <row r="93" spans="1:35" x14ac:dyDescent="0.25">
      <c r="A93" s="2">
        <v>42864</v>
      </c>
      <c r="B93" s="3" t="s">
        <v>18</v>
      </c>
      <c r="C93" s="3" t="s">
        <v>9</v>
      </c>
      <c r="D93" s="3" t="s">
        <v>8</v>
      </c>
      <c r="E93" s="1">
        <v>33</v>
      </c>
      <c r="F93" s="1">
        <v>38</v>
      </c>
      <c r="G93" s="3">
        <v>1</v>
      </c>
      <c r="H93" s="3">
        <f t="shared" si="10"/>
        <v>5</v>
      </c>
      <c r="I93" s="3">
        <f t="shared" si="11"/>
        <v>2017</v>
      </c>
      <c r="O93">
        <f t="shared" si="15"/>
        <v>-1</v>
      </c>
      <c r="P93">
        <f t="shared" si="16"/>
        <v>0</v>
      </c>
      <c r="AE93">
        <f t="shared" si="12"/>
        <v>15487</v>
      </c>
      <c r="AF93">
        <f t="shared" si="13"/>
        <v>515487</v>
      </c>
      <c r="AG93">
        <f t="shared" si="14"/>
        <v>-1254</v>
      </c>
      <c r="AH93" t="str">
        <f t="shared" si="17"/>
        <v/>
      </c>
      <c r="AI93" s="12">
        <f>statek[[#This Row],[data]]</f>
        <v>42864</v>
      </c>
    </row>
    <row r="94" spans="1:35" x14ac:dyDescent="0.25">
      <c r="A94" s="2">
        <v>42864</v>
      </c>
      <c r="B94" s="3" t="s">
        <v>18</v>
      </c>
      <c r="C94" s="3" t="s">
        <v>11</v>
      </c>
      <c r="D94" s="3" t="s">
        <v>8</v>
      </c>
      <c r="E94" s="1">
        <v>13</v>
      </c>
      <c r="F94" s="1">
        <v>23</v>
      </c>
      <c r="G94" s="3">
        <v>1</v>
      </c>
      <c r="H94" s="3">
        <f t="shared" si="10"/>
        <v>5</v>
      </c>
      <c r="I94" s="3">
        <f t="shared" si="11"/>
        <v>2017</v>
      </c>
      <c r="O94">
        <f t="shared" si="15"/>
        <v>-1</v>
      </c>
      <c r="P94">
        <f t="shared" si="16"/>
        <v>0</v>
      </c>
      <c r="AE94">
        <f t="shared" si="12"/>
        <v>15188</v>
      </c>
      <c r="AF94">
        <f t="shared" si="13"/>
        <v>515188</v>
      </c>
      <c r="AG94">
        <f t="shared" si="14"/>
        <v>-299</v>
      </c>
      <c r="AH94" t="str">
        <f t="shared" si="17"/>
        <v/>
      </c>
      <c r="AI94" s="12">
        <f>statek[[#This Row],[data]]</f>
        <v>42864</v>
      </c>
    </row>
    <row r="95" spans="1:35" x14ac:dyDescent="0.25">
      <c r="A95" s="2">
        <v>42864</v>
      </c>
      <c r="B95" s="3" t="s">
        <v>18</v>
      </c>
      <c r="C95" s="3" t="s">
        <v>7</v>
      </c>
      <c r="D95" s="3" t="s">
        <v>8</v>
      </c>
      <c r="E95" s="1">
        <v>37</v>
      </c>
      <c r="F95" s="1">
        <v>61</v>
      </c>
      <c r="G95" s="3">
        <v>1</v>
      </c>
      <c r="H95" s="3">
        <f t="shared" si="10"/>
        <v>5</v>
      </c>
      <c r="I95" s="3">
        <f t="shared" si="11"/>
        <v>2017</v>
      </c>
      <c r="O95">
        <f t="shared" si="15"/>
        <v>-1</v>
      </c>
      <c r="P95">
        <f t="shared" si="16"/>
        <v>0</v>
      </c>
      <c r="AE95">
        <f t="shared" si="12"/>
        <v>12931</v>
      </c>
      <c r="AF95">
        <f t="shared" si="13"/>
        <v>512931</v>
      </c>
      <c r="AG95">
        <f t="shared" si="14"/>
        <v>-2257</v>
      </c>
      <c r="AH95">
        <f t="shared" si="17"/>
        <v>512931</v>
      </c>
      <c r="AI95" s="12">
        <f>statek[[#This Row],[data]]</f>
        <v>42864</v>
      </c>
    </row>
    <row r="96" spans="1:35" x14ac:dyDescent="0.25">
      <c r="A96" s="2">
        <v>42882</v>
      </c>
      <c r="B96" s="3" t="s">
        <v>19</v>
      </c>
      <c r="C96" s="3" t="s">
        <v>10</v>
      </c>
      <c r="D96" s="3" t="s">
        <v>14</v>
      </c>
      <c r="E96" s="1">
        <v>1</v>
      </c>
      <c r="F96" s="1">
        <v>12</v>
      </c>
      <c r="G96" s="3">
        <v>1</v>
      </c>
      <c r="H96" s="3">
        <f t="shared" si="10"/>
        <v>5</v>
      </c>
      <c r="I96" s="3">
        <f t="shared" si="11"/>
        <v>2017</v>
      </c>
      <c r="O96">
        <f t="shared" si="15"/>
        <v>17</v>
      </c>
      <c r="P96">
        <f t="shared" si="16"/>
        <v>0</v>
      </c>
      <c r="AE96">
        <f t="shared" si="12"/>
        <v>12943</v>
      </c>
      <c r="AF96">
        <f t="shared" si="13"/>
        <v>512943</v>
      </c>
      <c r="AG96">
        <f t="shared" si="14"/>
        <v>12</v>
      </c>
      <c r="AH96" t="str">
        <f t="shared" si="17"/>
        <v/>
      </c>
      <c r="AI96" s="12">
        <f>statek[[#This Row],[data]]</f>
        <v>42882</v>
      </c>
    </row>
    <row r="97" spans="1:35" x14ac:dyDescent="0.25">
      <c r="A97" s="2">
        <v>42882</v>
      </c>
      <c r="B97" s="3" t="s">
        <v>19</v>
      </c>
      <c r="C97" s="3" t="s">
        <v>9</v>
      </c>
      <c r="D97" s="3" t="s">
        <v>14</v>
      </c>
      <c r="E97" s="1">
        <v>68</v>
      </c>
      <c r="F97" s="1">
        <v>59</v>
      </c>
      <c r="G97" s="3">
        <v>1</v>
      </c>
      <c r="H97" s="3">
        <f t="shared" si="10"/>
        <v>5</v>
      </c>
      <c r="I97" s="3">
        <f t="shared" si="11"/>
        <v>2017</v>
      </c>
      <c r="O97">
        <f t="shared" si="15"/>
        <v>-1</v>
      </c>
      <c r="P97">
        <f t="shared" si="16"/>
        <v>0</v>
      </c>
      <c r="AE97">
        <f t="shared" si="12"/>
        <v>16955</v>
      </c>
      <c r="AF97">
        <f t="shared" si="13"/>
        <v>516955</v>
      </c>
      <c r="AG97">
        <f t="shared" si="14"/>
        <v>4012</v>
      </c>
      <c r="AH97" t="str">
        <f t="shared" si="17"/>
        <v/>
      </c>
      <c r="AI97" s="12">
        <f>statek[[#This Row],[data]]</f>
        <v>42882</v>
      </c>
    </row>
    <row r="98" spans="1:35" x14ac:dyDescent="0.25">
      <c r="A98" s="2">
        <v>42882</v>
      </c>
      <c r="B98" s="3" t="s">
        <v>19</v>
      </c>
      <c r="C98" s="3" t="s">
        <v>7</v>
      </c>
      <c r="D98" s="3" t="s">
        <v>8</v>
      </c>
      <c r="E98" s="1">
        <v>35</v>
      </c>
      <c r="F98" s="1">
        <v>66</v>
      </c>
      <c r="G98" s="3">
        <v>1</v>
      </c>
      <c r="H98" s="3">
        <f t="shared" si="10"/>
        <v>5</v>
      </c>
      <c r="I98" s="3">
        <f t="shared" si="11"/>
        <v>2017</v>
      </c>
      <c r="O98">
        <f t="shared" si="15"/>
        <v>-1</v>
      </c>
      <c r="P98">
        <f t="shared" si="16"/>
        <v>0</v>
      </c>
      <c r="AE98">
        <f t="shared" si="12"/>
        <v>14645</v>
      </c>
      <c r="AF98">
        <f t="shared" si="13"/>
        <v>514645</v>
      </c>
      <c r="AG98">
        <f t="shared" si="14"/>
        <v>-2310</v>
      </c>
      <c r="AH98" t="str">
        <f t="shared" si="17"/>
        <v/>
      </c>
      <c r="AI98" s="12">
        <f>statek[[#This Row],[data]]</f>
        <v>42882</v>
      </c>
    </row>
    <row r="99" spans="1:35" x14ac:dyDescent="0.25">
      <c r="A99" s="2">
        <v>42882</v>
      </c>
      <c r="B99" s="3" t="s">
        <v>19</v>
      </c>
      <c r="C99" s="3" t="s">
        <v>12</v>
      </c>
      <c r="D99" s="3" t="s">
        <v>8</v>
      </c>
      <c r="E99" s="1">
        <v>25</v>
      </c>
      <c r="F99" s="1">
        <v>21</v>
      </c>
      <c r="G99" s="3">
        <v>1</v>
      </c>
      <c r="H99" s="3">
        <f t="shared" si="10"/>
        <v>5</v>
      </c>
      <c r="I99" s="3">
        <f t="shared" si="11"/>
        <v>2017</v>
      </c>
      <c r="O99">
        <f t="shared" si="15"/>
        <v>-1</v>
      </c>
      <c r="P99">
        <f t="shared" si="16"/>
        <v>0</v>
      </c>
      <c r="AE99">
        <f t="shared" si="12"/>
        <v>14120</v>
      </c>
      <c r="AF99">
        <f t="shared" si="13"/>
        <v>514120</v>
      </c>
      <c r="AG99">
        <f t="shared" si="14"/>
        <v>-525</v>
      </c>
      <c r="AH99" t="str">
        <f t="shared" si="17"/>
        <v/>
      </c>
      <c r="AI99" s="12">
        <f>statek[[#This Row],[data]]</f>
        <v>42882</v>
      </c>
    </row>
    <row r="100" spans="1:35" x14ac:dyDescent="0.25">
      <c r="A100" s="2">
        <v>42882</v>
      </c>
      <c r="B100" s="3" t="s">
        <v>19</v>
      </c>
      <c r="C100" s="3" t="s">
        <v>11</v>
      </c>
      <c r="D100" s="3" t="s">
        <v>8</v>
      </c>
      <c r="E100" s="1">
        <v>10</v>
      </c>
      <c r="F100" s="1">
        <v>25</v>
      </c>
      <c r="G100" s="3">
        <v>1</v>
      </c>
      <c r="H100" s="3">
        <f t="shared" si="10"/>
        <v>5</v>
      </c>
      <c r="I100" s="3">
        <f t="shared" si="11"/>
        <v>2017</v>
      </c>
      <c r="O100">
        <f t="shared" si="15"/>
        <v>-1</v>
      </c>
      <c r="P100">
        <f t="shared" si="16"/>
        <v>0</v>
      </c>
      <c r="AE100">
        <f t="shared" si="12"/>
        <v>13870</v>
      </c>
      <c r="AF100">
        <f t="shared" si="13"/>
        <v>513870</v>
      </c>
      <c r="AG100">
        <f t="shared" si="14"/>
        <v>-250</v>
      </c>
      <c r="AH100">
        <f t="shared" si="17"/>
        <v>513870</v>
      </c>
      <c r="AI100" s="12">
        <f>statek[[#This Row],[data]]</f>
        <v>42882</v>
      </c>
    </row>
    <row r="101" spans="1:35" x14ac:dyDescent="0.25">
      <c r="A101" s="2">
        <v>42904</v>
      </c>
      <c r="B101" s="3" t="s">
        <v>20</v>
      </c>
      <c r="C101" s="3" t="s">
        <v>11</v>
      </c>
      <c r="D101" s="3" t="s">
        <v>14</v>
      </c>
      <c r="E101" s="1">
        <v>38</v>
      </c>
      <c r="F101" s="1">
        <v>37</v>
      </c>
      <c r="G101" s="3">
        <v>1</v>
      </c>
      <c r="H101" s="3">
        <f t="shared" si="10"/>
        <v>6</v>
      </c>
      <c r="I101" s="3">
        <f t="shared" si="11"/>
        <v>2017</v>
      </c>
      <c r="O101">
        <f t="shared" si="15"/>
        <v>21</v>
      </c>
      <c r="P101">
        <f t="shared" si="16"/>
        <v>1</v>
      </c>
      <c r="AE101">
        <f t="shared" si="12"/>
        <v>15276</v>
      </c>
      <c r="AF101">
        <f t="shared" si="13"/>
        <v>515276</v>
      </c>
      <c r="AG101">
        <f t="shared" si="14"/>
        <v>1406</v>
      </c>
      <c r="AH101" t="str">
        <f t="shared" si="17"/>
        <v/>
      </c>
      <c r="AI101" s="12">
        <f>statek[[#This Row],[data]]</f>
        <v>42904</v>
      </c>
    </row>
    <row r="102" spans="1:35" x14ac:dyDescent="0.25">
      <c r="A102" s="2">
        <v>42904</v>
      </c>
      <c r="B102" s="3" t="s">
        <v>20</v>
      </c>
      <c r="C102" s="3" t="s">
        <v>10</v>
      </c>
      <c r="D102" s="3" t="s">
        <v>8</v>
      </c>
      <c r="E102" s="1">
        <v>22</v>
      </c>
      <c r="F102" s="1">
        <v>8</v>
      </c>
      <c r="G102" s="3">
        <v>1</v>
      </c>
      <c r="H102" s="3">
        <f t="shared" si="10"/>
        <v>6</v>
      </c>
      <c r="I102" s="3">
        <f t="shared" si="11"/>
        <v>2017</v>
      </c>
      <c r="O102">
        <f t="shared" si="15"/>
        <v>-1</v>
      </c>
      <c r="P102">
        <f t="shared" si="16"/>
        <v>0</v>
      </c>
      <c r="AE102">
        <f t="shared" si="12"/>
        <v>15100</v>
      </c>
      <c r="AF102">
        <f t="shared" si="13"/>
        <v>515100</v>
      </c>
      <c r="AG102">
        <f t="shared" si="14"/>
        <v>-176</v>
      </c>
      <c r="AH102" t="str">
        <f t="shared" si="17"/>
        <v/>
      </c>
      <c r="AI102" s="12">
        <f>statek[[#This Row],[data]]</f>
        <v>42904</v>
      </c>
    </row>
    <row r="103" spans="1:35" x14ac:dyDescent="0.25">
      <c r="A103" s="2">
        <v>42904</v>
      </c>
      <c r="B103" s="3" t="s">
        <v>20</v>
      </c>
      <c r="C103" s="3" t="s">
        <v>12</v>
      </c>
      <c r="D103" s="3" t="s">
        <v>8</v>
      </c>
      <c r="E103" s="1">
        <v>25</v>
      </c>
      <c r="F103" s="1">
        <v>20</v>
      </c>
      <c r="G103" s="3">
        <v>1</v>
      </c>
      <c r="H103" s="3">
        <f t="shared" si="10"/>
        <v>6</v>
      </c>
      <c r="I103" s="3">
        <f t="shared" si="11"/>
        <v>2017</v>
      </c>
      <c r="O103">
        <f t="shared" si="15"/>
        <v>-1</v>
      </c>
      <c r="P103">
        <f t="shared" si="16"/>
        <v>0</v>
      </c>
      <c r="AE103">
        <f t="shared" si="12"/>
        <v>14600</v>
      </c>
      <c r="AF103">
        <f t="shared" si="13"/>
        <v>514600</v>
      </c>
      <c r="AG103">
        <f t="shared" si="14"/>
        <v>-500</v>
      </c>
      <c r="AH103" t="str">
        <f t="shared" si="17"/>
        <v/>
      </c>
      <c r="AI103" s="12">
        <f>statek[[#This Row],[data]]</f>
        <v>42904</v>
      </c>
    </row>
    <row r="104" spans="1:35" x14ac:dyDescent="0.25">
      <c r="A104" s="2">
        <v>42904</v>
      </c>
      <c r="B104" s="3" t="s">
        <v>20</v>
      </c>
      <c r="C104" s="3" t="s">
        <v>9</v>
      </c>
      <c r="D104" s="3" t="s">
        <v>8</v>
      </c>
      <c r="E104" s="1">
        <v>8</v>
      </c>
      <c r="F104" s="1">
        <v>39</v>
      </c>
      <c r="G104" s="3">
        <v>1</v>
      </c>
      <c r="H104" s="3">
        <f t="shared" si="10"/>
        <v>6</v>
      </c>
      <c r="I104" s="3">
        <f t="shared" si="11"/>
        <v>2017</v>
      </c>
      <c r="O104">
        <f t="shared" si="15"/>
        <v>-1</v>
      </c>
      <c r="P104">
        <f t="shared" si="16"/>
        <v>0</v>
      </c>
      <c r="AE104">
        <f t="shared" si="12"/>
        <v>14288</v>
      </c>
      <c r="AF104">
        <f t="shared" si="13"/>
        <v>514288</v>
      </c>
      <c r="AG104">
        <f t="shared" si="14"/>
        <v>-312</v>
      </c>
      <c r="AH104" t="str">
        <f t="shared" si="17"/>
        <v/>
      </c>
      <c r="AI104" s="12">
        <f>statek[[#This Row],[data]]</f>
        <v>42904</v>
      </c>
    </row>
    <row r="105" spans="1:35" x14ac:dyDescent="0.25">
      <c r="A105" s="2">
        <v>42904</v>
      </c>
      <c r="B105" s="3" t="s">
        <v>20</v>
      </c>
      <c r="C105" s="3" t="s">
        <v>7</v>
      </c>
      <c r="D105" s="3" t="s">
        <v>8</v>
      </c>
      <c r="E105" s="1">
        <v>45</v>
      </c>
      <c r="F105" s="1">
        <v>62</v>
      </c>
      <c r="G105" s="3">
        <v>1</v>
      </c>
      <c r="H105" s="3">
        <f t="shared" si="10"/>
        <v>6</v>
      </c>
      <c r="I105" s="3">
        <f t="shared" si="11"/>
        <v>2017</v>
      </c>
      <c r="O105">
        <f t="shared" si="15"/>
        <v>-1</v>
      </c>
      <c r="P105">
        <f t="shared" si="16"/>
        <v>0</v>
      </c>
      <c r="AE105">
        <f t="shared" si="12"/>
        <v>11498</v>
      </c>
      <c r="AF105">
        <f t="shared" si="13"/>
        <v>511498</v>
      </c>
      <c r="AG105">
        <f t="shared" si="14"/>
        <v>-2790</v>
      </c>
      <c r="AH105">
        <f t="shared" si="17"/>
        <v>511498</v>
      </c>
      <c r="AI105" s="12">
        <f>statek[[#This Row],[data]]</f>
        <v>42904</v>
      </c>
    </row>
    <row r="106" spans="1:35" x14ac:dyDescent="0.25">
      <c r="A106" s="2">
        <v>42929</v>
      </c>
      <c r="B106" s="3" t="s">
        <v>21</v>
      </c>
      <c r="C106" s="3" t="s">
        <v>7</v>
      </c>
      <c r="D106" s="3" t="s">
        <v>14</v>
      </c>
      <c r="E106" s="1">
        <v>116</v>
      </c>
      <c r="F106" s="1">
        <v>100</v>
      </c>
      <c r="G106" s="3">
        <v>1</v>
      </c>
      <c r="H106" s="3">
        <f t="shared" si="10"/>
        <v>7</v>
      </c>
      <c r="I106" s="3">
        <f t="shared" si="11"/>
        <v>2017</v>
      </c>
      <c r="O106">
        <f t="shared" si="15"/>
        <v>24</v>
      </c>
      <c r="P106">
        <f t="shared" si="16"/>
        <v>1</v>
      </c>
      <c r="AE106">
        <f t="shared" si="12"/>
        <v>23098</v>
      </c>
      <c r="AF106">
        <f t="shared" si="13"/>
        <v>523098</v>
      </c>
      <c r="AG106">
        <f t="shared" si="14"/>
        <v>11600</v>
      </c>
      <c r="AH106" t="str">
        <f t="shared" si="17"/>
        <v/>
      </c>
      <c r="AI106" s="12">
        <f>statek[[#This Row],[data]]</f>
        <v>42929</v>
      </c>
    </row>
    <row r="107" spans="1:35" x14ac:dyDescent="0.25">
      <c r="A107" s="2">
        <v>42929</v>
      </c>
      <c r="B107" s="3" t="s">
        <v>21</v>
      </c>
      <c r="C107" s="3" t="s">
        <v>12</v>
      </c>
      <c r="D107" s="3" t="s">
        <v>8</v>
      </c>
      <c r="E107" s="1">
        <v>29</v>
      </c>
      <c r="F107" s="1">
        <v>19</v>
      </c>
      <c r="G107" s="3">
        <v>1</v>
      </c>
      <c r="H107" s="3">
        <f t="shared" si="10"/>
        <v>7</v>
      </c>
      <c r="I107" s="3">
        <f t="shared" si="11"/>
        <v>2017</v>
      </c>
      <c r="O107">
        <f t="shared" si="15"/>
        <v>-1</v>
      </c>
      <c r="P107">
        <f t="shared" si="16"/>
        <v>0</v>
      </c>
      <c r="AE107">
        <f t="shared" si="12"/>
        <v>22547</v>
      </c>
      <c r="AF107">
        <f t="shared" si="13"/>
        <v>522547</v>
      </c>
      <c r="AG107">
        <f t="shared" si="14"/>
        <v>-551</v>
      </c>
      <c r="AH107">
        <f t="shared" si="17"/>
        <v>522547</v>
      </c>
      <c r="AI107" s="12">
        <f>statek[[#This Row],[data]]</f>
        <v>42929</v>
      </c>
    </row>
    <row r="108" spans="1:35" x14ac:dyDescent="0.25">
      <c r="A108" s="2">
        <v>42942</v>
      </c>
      <c r="B108" s="3" t="s">
        <v>22</v>
      </c>
      <c r="C108" s="3" t="s">
        <v>11</v>
      </c>
      <c r="D108" s="3" t="s">
        <v>14</v>
      </c>
      <c r="E108" s="1">
        <v>5</v>
      </c>
      <c r="F108" s="1">
        <v>34</v>
      </c>
      <c r="G108" s="3">
        <v>1</v>
      </c>
      <c r="H108" s="3">
        <f t="shared" si="10"/>
        <v>7</v>
      </c>
      <c r="I108" s="3">
        <f t="shared" si="11"/>
        <v>2017</v>
      </c>
      <c r="O108">
        <f t="shared" si="15"/>
        <v>12</v>
      </c>
      <c r="P108">
        <f t="shared" si="16"/>
        <v>0</v>
      </c>
      <c r="AE108">
        <f t="shared" si="12"/>
        <v>22717</v>
      </c>
      <c r="AF108">
        <f t="shared" si="13"/>
        <v>522717</v>
      </c>
      <c r="AG108">
        <f t="shared" si="14"/>
        <v>170</v>
      </c>
      <c r="AH108" t="str">
        <f t="shared" si="17"/>
        <v/>
      </c>
      <c r="AI108" s="12">
        <f>statek[[#This Row],[data]]</f>
        <v>42942</v>
      </c>
    </row>
    <row r="109" spans="1:35" x14ac:dyDescent="0.25">
      <c r="A109" s="2">
        <v>42942</v>
      </c>
      <c r="B109" s="3" t="s">
        <v>22</v>
      </c>
      <c r="C109" s="3" t="s">
        <v>10</v>
      </c>
      <c r="D109" s="3" t="s">
        <v>14</v>
      </c>
      <c r="E109" s="1">
        <v>22</v>
      </c>
      <c r="F109" s="1">
        <v>11</v>
      </c>
      <c r="G109" s="3">
        <v>1</v>
      </c>
      <c r="H109" s="3">
        <f t="shared" si="10"/>
        <v>7</v>
      </c>
      <c r="I109" s="3">
        <f t="shared" si="11"/>
        <v>2017</v>
      </c>
      <c r="O109">
        <f t="shared" si="15"/>
        <v>-1</v>
      </c>
      <c r="P109">
        <f t="shared" si="16"/>
        <v>0</v>
      </c>
      <c r="AE109">
        <f t="shared" si="12"/>
        <v>22959</v>
      </c>
      <c r="AF109">
        <f t="shared" si="13"/>
        <v>522959</v>
      </c>
      <c r="AG109">
        <f t="shared" si="14"/>
        <v>242</v>
      </c>
      <c r="AH109" t="str">
        <f t="shared" si="17"/>
        <v/>
      </c>
      <c r="AI109" s="12">
        <f>statek[[#This Row],[data]]</f>
        <v>42942</v>
      </c>
    </row>
    <row r="110" spans="1:35" x14ac:dyDescent="0.25">
      <c r="A110" s="2">
        <v>42942</v>
      </c>
      <c r="B110" s="3" t="s">
        <v>22</v>
      </c>
      <c r="C110" s="3" t="s">
        <v>12</v>
      </c>
      <c r="D110" s="3" t="s">
        <v>8</v>
      </c>
      <c r="E110" s="1">
        <v>37</v>
      </c>
      <c r="F110" s="1">
        <v>22</v>
      </c>
      <c r="G110" s="3">
        <v>1</v>
      </c>
      <c r="H110" s="3">
        <f t="shared" si="10"/>
        <v>7</v>
      </c>
      <c r="I110" s="3">
        <f t="shared" si="11"/>
        <v>2017</v>
      </c>
      <c r="O110">
        <f t="shared" si="15"/>
        <v>-1</v>
      </c>
      <c r="P110">
        <f t="shared" si="16"/>
        <v>0</v>
      </c>
      <c r="AE110">
        <f t="shared" si="12"/>
        <v>22145</v>
      </c>
      <c r="AF110">
        <f t="shared" si="13"/>
        <v>522145</v>
      </c>
      <c r="AG110">
        <f t="shared" si="14"/>
        <v>-814</v>
      </c>
      <c r="AH110" t="str">
        <f t="shared" si="17"/>
        <v/>
      </c>
      <c r="AI110" s="12">
        <f>statek[[#This Row],[data]]</f>
        <v>42942</v>
      </c>
    </row>
    <row r="111" spans="1:35" x14ac:dyDescent="0.25">
      <c r="A111" s="2">
        <v>42942</v>
      </c>
      <c r="B111" s="3" t="s">
        <v>22</v>
      </c>
      <c r="C111" s="3" t="s">
        <v>7</v>
      </c>
      <c r="D111" s="3" t="s">
        <v>8</v>
      </c>
      <c r="E111" s="1">
        <v>10</v>
      </c>
      <c r="F111" s="1">
        <v>70</v>
      </c>
      <c r="G111" s="3">
        <v>1</v>
      </c>
      <c r="H111" s="3">
        <f t="shared" si="10"/>
        <v>7</v>
      </c>
      <c r="I111" s="3">
        <f t="shared" si="11"/>
        <v>2017</v>
      </c>
      <c r="O111">
        <f t="shared" si="15"/>
        <v>-1</v>
      </c>
      <c r="P111">
        <f t="shared" si="16"/>
        <v>0</v>
      </c>
      <c r="AE111">
        <f t="shared" si="12"/>
        <v>21445</v>
      </c>
      <c r="AF111">
        <f t="shared" si="13"/>
        <v>521445</v>
      </c>
      <c r="AG111">
        <f t="shared" si="14"/>
        <v>-700</v>
      </c>
      <c r="AH111" t="str">
        <f t="shared" si="17"/>
        <v/>
      </c>
      <c r="AI111" s="12">
        <f>statek[[#This Row],[data]]</f>
        <v>42942</v>
      </c>
    </row>
    <row r="112" spans="1:35" x14ac:dyDescent="0.25">
      <c r="A112" s="2">
        <v>42942</v>
      </c>
      <c r="B112" s="3" t="s">
        <v>22</v>
      </c>
      <c r="C112" s="3" t="s">
        <v>9</v>
      </c>
      <c r="D112" s="3" t="s">
        <v>8</v>
      </c>
      <c r="E112" s="1">
        <v>42</v>
      </c>
      <c r="F112" s="1">
        <v>44</v>
      </c>
      <c r="G112" s="3">
        <v>1</v>
      </c>
      <c r="H112" s="3">
        <f t="shared" si="10"/>
        <v>7</v>
      </c>
      <c r="I112" s="3">
        <f t="shared" si="11"/>
        <v>2017</v>
      </c>
      <c r="O112">
        <f t="shared" si="15"/>
        <v>-1</v>
      </c>
      <c r="P112">
        <f t="shared" si="16"/>
        <v>0</v>
      </c>
      <c r="AE112">
        <f t="shared" si="12"/>
        <v>19597</v>
      </c>
      <c r="AF112">
        <f t="shared" si="13"/>
        <v>519597</v>
      </c>
      <c r="AG112">
        <f t="shared" si="14"/>
        <v>-1848</v>
      </c>
      <c r="AH112">
        <f t="shared" si="17"/>
        <v>519597</v>
      </c>
      <c r="AI112" s="12">
        <f>statek[[#This Row],[data]]</f>
        <v>42942</v>
      </c>
    </row>
    <row r="113" spans="1:35" x14ac:dyDescent="0.25">
      <c r="A113" s="2">
        <v>42959</v>
      </c>
      <c r="B113" s="3" t="s">
        <v>6</v>
      </c>
      <c r="C113" s="3" t="s">
        <v>7</v>
      </c>
      <c r="D113" s="3" t="s">
        <v>14</v>
      </c>
      <c r="E113" s="1">
        <v>11</v>
      </c>
      <c r="F113" s="1">
        <v>94</v>
      </c>
      <c r="G113" s="3">
        <v>1</v>
      </c>
      <c r="H113" s="3">
        <f t="shared" si="10"/>
        <v>8</v>
      </c>
      <c r="I113" s="3">
        <f t="shared" si="11"/>
        <v>2017</v>
      </c>
      <c r="O113">
        <f t="shared" si="15"/>
        <v>16</v>
      </c>
      <c r="P113">
        <f t="shared" si="16"/>
        <v>0</v>
      </c>
      <c r="AE113">
        <f t="shared" si="12"/>
        <v>20631</v>
      </c>
      <c r="AF113">
        <f t="shared" si="13"/>
        <v>520631</v>
      </c>
      <c r="AG113">
        <f t="shared" si="14"/>
        <v>1034</v>
      </c>
      <c r="AH113" t="str">
        <f t="shared" si="17"/>
        <v/>
      </c>
      <c r="AI113" s="12">
        <f>statek[[#This Row],[data]]</f>
        <v>42959</v>
      </c>
    </row>
    <row r="114" spans="1:35" x14ac:dyDescent="0.25">
      <c r="A114" s="2">
        <v>42959</v>
      </c>
      <c r="B114" s="3" t="s">
        <v>6</v>
      </c>
      <c r="C114" s="3" t="s">
        <v>9</v>
      </c>
      <c r="D114" s="3" t="s">
        <v>14</v>
      </c>
      <c r="E114" s="1">
        <v>48</v>
      </c>
      <c r="F114" s="1">
        <v>59</v>
      </c>
      <c r="G114" s="3">
        <v>1</v>
      </c>
      <c r="H114" s="3">
        <f t="shared" si="10"/>
        <v>8</v>
      </c>
      <c r="I114" s="3">
        <f t="shared" si="11"/>
        <v>2017</v>
      </c>
      <c r="O114">
        <f t="shared" si="15"/>
        <v>-1</v>
      </c>
      <c r="P114">
        <f t="shared" si="16"/>
        <v>0</v>
      </c>
      <c r="AE114">
        <f t="shared" si="12"/>
        <v>23463</v>
      </c>
      <c r="AF114">
        <f t="shared" si="13"/>
        <v>523463</v>
      </c>
      <c r="AG114">
        <f t="shared" si="14"/>
        <v>2832</v>
      </c>
      <c r="AH114" t="str">
        <f t="shared" si="17"/>
        <v/>
      </c>
      <c r="AI114" s="12">
        <f>statek[[#This Row],[data]]</f>
        <v>42959</v>
      </c>
    </row>
    <row r="115" spans="1:35" x14ac:dyDescent="0.25">
      <c r="A115" s="2">
        <v>42959</v>
      </c>
      <c r="B115" s="3" t="s">
        <v>6</v>
      </c>
      <c r="C115" s="3" t="s">
        <v>12</v>
      </c>
      <c r="D115" s="3" t="s">
        <v>8</v>
      </c>
      <c r="E115" s="1">
        <v>20</v>
      </c>
      <c r="F115" s="1">
        <v>21</v>
      </c>
      <c r="G115" s="3">
        <v>1</v>
      </c>
      <c r="H115" s="3">
        <f t="shared" si="10"/>
        <v>8</v>
      </c>
      <c r="I115" s="3">
        <f t="shared" si="11"/>
        <v>2017</v>
      </c>
      <c r="O115">
        <f t="shared" si="15"/>
        <v>-1</v>
      </c>
      <c r="P115">
        <f t="shared" si="16"/>
        <v>0</v>
      </c>
      <c r="AE115">
        <f t="shared" si="12"/>
        <v>23043</v>
      </c>
      <c r="AF115">
        <f t="shared" si="13"/>
        <v>523043</v>
      </c>
      <c r="AG115">
        <f t="shared" si="14"/>
        <v>-420</v>
      </c>
      <c r="AH115" t="str">
        <f t="shared" si="17"/>
        <v/>
      </c>
      <c r="AI115" s="12">
        <f>statek[[#This Row],[data]]</f>
        <v>42959</v>
      </c>
    </row>
    <row r="116" spans="1:35" x14ac:dyDescent="0.25">
      <c r="A116" s="2">
        <v>42959</v>
      </c>
      <c r="B116" s="3" t="s">
        <v>6</v>
      </c>
      <c r="C116" s="3" t="s">
        <v>11</v>
      </c>
      <c r="D116" s="3" t="s">
        <v>8</v>
      </c>
      <c r="E116" s="1">
        <v>26</v>
      </c>
      <c r="F116" s="1">
        <v>25</v>
      </c>
      <c r="G116" s="3">
        <v>1</v>
      </c>
      <c r="H116" s="3">
        <f t="shared" si="10"/>
        <v>8</v>
      </c>
      <c r="I116" s="3">
        <f t="shared" si="11"/>
        <v>2017</v>
      </c>
      <c r="O116">
        <f t="shared" si="15"/>
        <v>-1</v>
      </c>
      <c r="P116">
        <f t="shared" si="16"/>
        <v>0</v>
      </c>
      <c r="AE116">
        <f t="shared" si="12"/>
        <v>22393</v>
      </c>
      <c r="AF116">
        <f t="shared" si="13"/>
        <v>522393</v>
      </c>
      <c r="AG116">
        <f t="shared" si="14"/>
        <v>-650</v>
      </c>
      <c r="AH116">
        <f t="shared" si="17"/>
        <v>522393</v>
      </c>
      <c r="AI116" s="12">
        <f>statek[[#This Row],[data]]</f>
        <v>42959</v>
      </c>
    </row>
    <row r="117" spans="1:35" x14ac:dyDescent="0.25">
      <c r="A117" s="2">
        <v>42974</v>
      </c>
      <c r="B117" s="3" t="s">
        <v>13</v>
      </c>
      <c r="C117" s="3" t="s">
        <v>10</v>
      </c>
      <c r="D117" s="3" t="s">
        <v>8</v>
      </c>
      <c r="E117" s="1">
        <v>24</v>
      </c>
      <c r="F117" s="1">
        <v>9</v>
      </c>
      <c r="G117" s="3">
        <v>1</v>
      </c>
      <c r="H117" s="3">
        <f t="shared" si="10"/>
        <v>8</v>
      </c>
      <c r="I117" s="3">
        <f t="shared" si="11"/>
        <v>2017</v>
      </c>
      <c r="O117">
        <f t="shared" si="15"/>
        <v>14</v>
      </c>
      <c r="P117">
        <f t="shared" si="16"/>
        <v>0</v>
      </c>
      <c r="AE117">
        <f t="shared" si="12"/>
        <v>22177</v>
      </c>
      <c r="AF117">
        <f t="shared" si="13"/>
        <v>522177</v>
      </c>
      <c r="AG117">
        <f t="shared" si="14"/>
        <v>-216</v>
      </c>
      <c r="AH117" t="str">
        <f t="shared" si="17"/>
        <v/>
      </c>
      <c r="AI117" s="12">
        <f>statek[[#This Row],[data]]</f>
        <v>42974</v>
      </c>
    </row>
    <row r="118" spans="1:35" x14ac:dyDescent="0.25">
      <c r="A118" s="2">
        <v>42974</v>
      </c>
      <c r="B118" s="3" t="s">
        <v>13</v>
      </c>
      <c r="C118" s="3" t="s">
        <v>7</v>
      </c>
      <c r="D118" s="3" t="s">
        <v>8</v>
      </c>
      <c r="E118" s="1">
        <v>38</v>
      </c>
      <c r="F118" s="1">
        <v>68</v>
      </c>
      <c r="G118" s="3">
        <v>1</v>
      </c>
      <c r="H118" s="3">
        <f t="shared" si="10"/>
        <v>8</v>
      </c>
      <c r="I118" s="3">
        <f t="shared" si="11"/>
        <v>2017</v>
      </c>
      <c r="O118">
        <f t="shared" si="15"/>
        <v>-1</v>
      </c>
      <c r="P118">
        <f t="shared" si="16"/>
        <v>0</v>
      </c>
      <c r="AE118">
        <f t="shared" si="12"/>
        <v>19593</v>
      </c>
      <c r="AF118">
        <f t="shared" si="13"/>
        <v>519593</v>
      </c>
      <c r="AG118">
        <f t="shared" si="14"/>
        <v>-2584</v>
      </c>
      <c r="AH118" t="str">
        <f t="shared" si="17"/>
        <v/>
      </c>
      <c r="AI118" s="12">
        <f>statek[[#This Row],[data]]</f>
        <v>42974</v>
      </c>
    </row>
    <row r="119" spans="1:35" x14ac:dyDescent="0.25">
      <c r="A119" s="2">
        <v>42974</v>
      </c>
      <c r="B119" s="3" t="s">
        <v>13</v>
      </c>
      <c r="C119" s="3" t="s">
        <v>12</v>
      </c>
      <c r="D119" s="3" t="s">
        <v>8</v>
      </c>
      <c r="E119" s="1">
        <v>14</v>
      </c>
      <c r="F119" s="1">
        <v>21</v>
      </c>
      <c r="G119" s="3">
        <v>1</v>
      </c>
      <c r="H119" s="3">
        <f t="shared" si="10"/>
        <v>8</v>
      </c>
      <c r="I119" s="3">
        <f t="shared" si="11"/>
        <v>2017</v>
      </c>
      <c r="O119">
        <f t="shared" si="15"/>
        <v>-1</v>
      </c>
      <c r="P119">
        <f t="shared" si="16"/>
        <v>0</v>
      </c>
      <c r="AE119">
        <f t="shared" si="12"/>
        <v>19299</v>
      </c>
      <c r="AF119">
        <f t="shared" si="13"/>
        <v>519299</v>
      </c>
      <c r="AG119">
        <f t="shared" si="14"/>
        <v>-294</v>
      </c>
      <c r="AH119" t="str">
        <f t="shared" si="17"/>
        <v/>
      </c>
      <c r="AI119" s="12">
        <f>statek[[#This Row],[data]]</f>
        <v>42974</v>
      </c>
    </row>
    <row r="120" spans="1:35" x14ac:dyDescent="0.25">
      <c r="A120" s="2">
        <v>42974</v>
      </c>
      <c r="B120" s="3" t="s">
        <v>13</v>
      </c>
      <c r="C120" s="3" t="s">
        <v>9</v>
      </c>
      <c r="D120" s="3" t="s">
        <v>8</v>
      </c>
      <c r="E120" s="1">
        <v>4</v>
      </c>
      <c r="F120" s="1">
        <v>43</v>
      </c>
      <c r="G120" s="3">
        <v>1</v>
      </c>
      <c r="H120" s="3">
        <f t="shared" si="10"/>
        <v>8</v>
      </c>
      <c r="I120" s="3">
        <f t="shared" si="11"/>
        <v>2017</v>
      </c>
      <c r="O120">
        <f t="shared" si="15"/>
        <v>-1</v>
      </c>
      <c r="P120">
        <f t="shared" si="16"/>
        <v>0</v>
      </c>
      <c r="AE120">
        <f t="shared" si="12"/>
        <v>19127</v>
      </c>
      <c r="AF120">
        <f t="shared" si="13"/>
        <v>519127</v>
      </c>
      <c r="AG120">
        <f t="shared" si="14"/>
        <v>-172</v>
      </c>
      <c r="AH120">
        <f t="shared" si="17"/>
        <v>519127</v>
      </c>
      <c r="AI120" s="12">
        <f>statek[[#This Row],[data]]</f>
        <v>42974</v>
      </c>
    </row>
    <row r="121" spans="1:35" x14ac:dyDescent="0.25">
      <c r="A121" s="2">
        <v>42993</v>
      </c>
      <c r="B121" s="3" t="s">
        <v>15</v>
      </c>
      <c r="C121" s="3" t="s">
        <v>11</v>
      </c>
      <c r="D121" s="3" t="s">
        <v>14</v>
      </c>
      <c r="E121" s="1">
        <v>19</v>
      </c>
      <c r="F121" s="1">
        <v>36</v>
      </c>
      <c r="G121" s="3">
        <v>1</v>
      </c>
      <c r="H121" s="3">
        <f t="shared" si="10"/>
        <v>9</v>
      </c>
      <c r="I121" s="3">
        <f t="shared" si="11"/>
        <v>2017</v>
      </c>
      <c r="O121">
        <f t="shared" si="15"/>
        <v>18</v>
      </c>
      <c r="P121">
        <f t="shared" si="16"/>
        <v>0</v>
      </c>
      <c r="AE121">
        <f t="shared" si="12"/>
        <v>19811</v>
      </c>
      <c r="AF121">
        <f t="shared" si="13"/>
        <v>519811</v>
      </c>
      <c r="AG121">
        <f t="shared" si="14"/>
        <v>684</v>
      </c>
      <c r="AH121" t="str">
        <f t="shared" si="17"/>
        <v/>
      </c>
      <c r="AI121" s="12">
        <f>statek[[#This Row],[data]]</f>
        <v>42993</v>
      </c>
    </row>
    <row r="122" spans="1:35" x14ac:dyDescent="0.25">
      <c r="A122" s="2">
        <v>42993</v>
      </c>
      <c r="B122" s="3" t="s">
        <v>15</v>
      </c>
      <c r="C122" s="3" t="s">
        <v>7</v>
      </c>
      <c r="D122" s="3" t="s">
        <v>8</v>
      </c>
      <c r="E122" s="1">
        <v>30</v>
      </c>
      <c r="F122" s="1">
        <v>65</v>
      </c>
      <c r="G122" s="3">
        <v>1</v>
      </c>
      <c r="H122" s="3">
        <f t="shared" si="10"/>
        <v>9</v>
      </c>
      <c r="I122" s="3">
        <f t="shared" si="11"/>
        <v>2017</v>
      </c>
      <c r="O122">
        <f t="shared" si="15"/>
        <v>-1</v>
      </c>
      <c r="P122">
        <f t="shared" si="16"/>
        <v>0</v>
      </c>
      <c r="AE122">
        <f t="shared" si="12"/>
        <v>17861</v>
      </c>
      <c r="AF122">
        <f t="shared" si="13"/>
        <v>517861</v>
      </c>
      <c r="AG122">
        <f t="shared" si="14"/>
        <v>-1950</v>
      </c>
      <c r="AH122">
        <f t="shared" si="17"/>
        <v>517861</v>
      </c>
      <c r="AI122" s="12">
        <f>statek[[#This Row],[data]]</f>
        <v>42993</v>
      </c>
    </row>
    <row r="123" spans="1:35" x14ac:dyDescent="0.25">
      <c r="A123" s="2">
        <v>43019</v>
      </c>
      <c r="B123" s="3" t="s">
        <v>16</v>
      </c>
      <c r="C123" s="3" t="s">
        <v>9</v>
      </c>
      <c r="D123" s="3" t="s">
        <v>14</v>
      </c>
      <c r="E123" s="1">
        <v>6</v>
      </c>
      <c r="F123" s="1">
        <v>63</v>
      </c>
      <c r="G123" s="3">
        <v>1</v>
      </c>
      <c r="H123" s="3">
        <f t="shared" si="10"/>
        <v>10</v>
      </c>
      <c r="I123" s="3">
        <f t="shared" si="11"/>
        <v>2017</v>
      </c>
      <c r="O123">
        <f t="shared" si="15"/>
        <v>25</v>
      </c>
      <c r="P123">
        <f t="shared" si="16"/>
        <v>1</v>
      </c>
      <c r="AE123">
        <f t="shared" si="12"/>
        <v>18239</v>
      </c>
      <c r="AF123">
        <f t="shared" si="13"/>
        <v>518239</v>
      </c>
      <c r="AG123">
        <f t="shared" si="14"/>
        <v>378</v>
      </c>
      <c r="AH123" t="str">
        <f t="shared" si="17"/>
        <v/>
      </c>
      <c r="AI123" s="12">
        <f>statek[[#This Row],[data]]</f>
        <v>43019</v>
      </c>
    </row>
    <row r="124" spans="1:35" x14ac:dyDescent="0.25">
      <c r="A124" s="2">
        <v>43019</v>
      </c>
      <c r="B124" s="3" t="s">
        <v>16</v>
      </c>
      <c r="C124" s="3" t="s">
        <v>7</v>
      </c>
      <c r="D124" s="3" t="s">
        <v>8</v>
      </c>
      <c r="E124" s="1">
        <v>43</v>
      </c>
      <c r="F124" s="1">
        <v>59</v>
      </c>
      <c r="G124" s="3">
        <v>1</v>
      </c>
      <c r="H124" s="3">
        <f t="shared" si="10"/>
        <v>10</v>
      </c>
      <c r="I124" s="3">
        <f t="shared" si="11"/>
        <v>2017</v>
      </c>
      <c r="O124">
        <f t="shared" si="15"/>
        <v>-1</v>
      </c>
      <c r="P124">
        <f t="shared" si="16"/>
        <v>0</v>
      </c>
      <c r="AE124">
        <f t="shared" si="12"/>
        <v>15702</v>
      </c>
      <c r="AF124">
        <f t="shared" si="13"/>
        <v>515702</v>
      </c>
      <c r="AG124">
        <f t="shared" si="14"/>
        <v>-2537</v>
      </c>
      <c r="AH124">
        <f t="shared" si="17"/>
        <v>515702</v>
      </c>
      <c r="AI124" s="12">
        <f>statek[[#This Row],[data]]</f>
        <v>43019</v>
      </c>
    </row>
    <row r="125" spans="1:35" x14ac:dyDescent="0.25">
      <c r="A125" s="2">
        <v>43040</v>
      </c>
      <c r="B125" s="3" t="s">
        <v>17</v>
      </c>
      <c r="C125" s="3" t="s">
        <v>9</v>
      </c>
      <c r="D125" s="3" t="s">
        <v>14</v>
      </c>
      <c r="E125" s="1">
        <v>1</v>
      </c>
      <c r="F125" s="1">
        <v>61</v>
      </c>
      <c r="G125" s="3">
        <v>1</v>
      </c>
      <c r="H125" s="3">
        <f t="shared" si="10"/>
        <v>11</v>
      </c>
      <c r="I125" s="3">
        <f t="shared" si="11"/>
        <v>2017</v>
      </c>
      <c r="O125">
        <f t="shared" si="15"/>
        <v>20</v>
      </c>
      <c r="P125">
        <f t="shared" si="16"/>
        <v>0</v>
      </c>
      <c r="AE125">
        <f t="shared" si="12"/>
        <v>15763</v>
      </c>
      <c r="AF125">
        <f t="shared" si="13"/>
        <v>515763</v>
      </c>
      <c r="AG125">
        <f t="shared" si="14"/>
        <v>61</v>
      </c>
      <c r="AH125" t="str">
        <f t="shared" si="17"/>
        <v/>
      </c>
      <c r="AI125" s="12">
        <f>statek[[#This Row],[data]]</f>
        <v>43040</v>
      </c>
    </row>
    <row r="126" spans="1:35" x14ac:dyDescent="0.25">
      <c r="A126" s="2">
        <v>43040</v>
      </c>
      <c r="B126" s="3" t="s">
        <v>17</v>
      </c>
      <c r="C126" s="3" t="s">
        <v>12</v>
      </c>
      <c r="D126" s="3" t="s">
        <v>14</v>
      </c>
      <c r="E126" s="1">
        <v>147</v>
      </c>
      <c r="F126" s="1">
        <v>30</v>
      </c>
      <c r="G126" s="3">
        <v>1</v>
      </c>
      <c r="H126" s="3">
        <f t="shared" si="10"/>
        <v>11</v>
      </c>
      <c r="I126" s="3">
        <f t="shared" si="11"/>
        <v>2017</v>
      </c>
      <c r="O126">
        <f t="shared" si="15"/>
        <v>-1</v>
      </c>
      <c r="P126">
        <f t="shared" si="16"/>
        <v>0</v>
      </c>
      <c r="AE126">
        <f t="shared" si="12"/>
        <v>20173</v>
      </c>
      <c r="AF126">
        <f t="shared" si="13"/>
        <v>520173</v>
      </c>
      <c r="AG126">
        <f t="shared" si="14"/>
        <v>4410</v>
      </c>
      <c r="AH126" t="str">
        <f t="shared" si="17"/>
        <v/>
      </c>
      <c r="AI126" s="12">
        <f>statek[[#This Row],[data]]</f>
        <v>43040</v>
      </c>
    </row>
    <row r="127" spans="1:35" x14ac:dyDescent="0.25">
      <c r="A127" s="2">
        <v>43040</v>
      </c>
      <c r="B127" s="3" t="s">
        <v>17</v>
      </c>
      <c r="C127" s="3" t="s">
        <v>10</v>
      </c>
      <c r="D127" s="3" t="s">
        <v>8</v>
      </c>
      <c r="E127" s="1">
        <v>15</v>
      </c>
      <c r="F127" s="1">
        <v>8</v>
      </c>
      <c r="G127" s="3">
        <v>1</v>
      </c>
      <c r="H127" s="3">
        <f t="shared" si="10"/>
        <v>11</v>
      </c>
      <c r="I127" s="3">
        <f t="shared" si="11"/>
        <v>2017</v>
      </c>
      <c r="O127">
        <f t="shared" si="15"/>
        <v>-1</v>
      </c>
      <c r="P127">
        <f t="shared" si="16"/>
        <v>0</v>
      </c>
      <c r="AE127">
        <f t="shared" si="12"/>
        <v>20053</v>
      </c>
      <c r="AF127">
        <f t="shared" si="13"/>
        <v>520053</v>
      </c>
      <c r="AG127">
        <f t="shared" si="14"/>
        <v>-120</v>
      </c>
      <c r="AH127" t="str">
        <f t="shared" si="17"/>
        <v/>
      </c>
      <c r="AI127" s="12">
        <f>statek[[#This Row],[data]]</f>
        <v>43040</v>
      </c>
    </row>
    <row r="128" spans="1:35" x14ac:dyDescent="0.25">
      <c r="A128" s="2">
        <v>43040</v>
      </c>
      <c r="B128" s="3" t="s">
        <v>17</v>
      </c>
      <c r="C128" s="3" t="s">
        <v>7</v>
      </c>
      <c r="D128" s="3" t="s">
        <v>8</v>
      </c>
      <c r="E128" s="1">
        <v>24</v>
      </c>
      <c r="F128" s="1">
        <v>63</v>
      </c>
      <c r="G128" s="3">
        <v>1</v>
      </c>
      <c r="H128" s="3">
        <f t="shared" si="10"/>
        <v>11</v>
      </c>
      <c r="I128" s="3">
        <f t="shared" si="11"/>
        <v>2017</v>
      </c>
      <c r="O128">
        <f t="shared" si="15"/>
        <v>-1</v>
      </c>
      <c r="P128">
        <f t="shared" si="16"/>
        <v>0</v>
      </c>
      <c r="AE128">
        <f t="shared" si="12"/>
        <v>18541</v>
      </c>
      <c r="AF128">
        <f t="shared" si="13"/>
        <v>518541</v>
      </c>
      <c r="AG128">
        <f t="shared" si="14"/>
        <v>-1512</v>
      </c>
      <c r="AH128" t="str">
        <f t="shared" si="17"/>
        <v/>
      </c>
      <c r="AI128" s="12">
        <f>statek[[#This Row],[data]]</f>
        <v>43040</v>
      </c>
    </row>
    <row r="129" spans="1:35" x14ac:dyDescent="0.25">
      <c r="A129" s="2">
        <v>43040</v>
      </c>
      <c r="B129" s="3" t="s">
        <v>17</v>
      </c>
      <c r="C129" s="3" t="s">
        <v>11</v>
      </c>
      <c r="D129" s="3" t="s">
        <v>8</v>
      </c>
      <c r="E129" s="1">
        <v>19</v>
      </c>
      <c r="F129" s="1">
        <v>24</v>
      </c>
      <c r="G129" s="3">
        <v>1</v>
      </c>
      <c r="H129" s="3">
        <f t="shared" si="10"/>
        <v>11</v>
      </c>
      <c r="I129" s="3">
        <f t="shared" si="11"/>
        <v>2017</v>
      </c>
      <c r="O129">
        <f t="shared" si="15"/>
        <v>-1</v>
      </c>
      <c r="P129">
        <f t="shared" si="16"/>
        <v>0</v>
      </c>
      <c r="AE129">
        <f t="shared" si="12"/>
        <v>18085</v>
      </c>
      <c r="AF129">
        <f t="shared" si="13"/>
        <v>518085</v>
      </c>
      <c r="AG129">
        <f t="shared" si="14"/>
        <v>-456</v>
      </c>
      <c r="AH129">
        <f t="shared" si="17"/>
        <v>518085</v>
      </c>
      <c r="AI129" s="12">
        <f>statek[[#This Row],[data]]</f>
        <v>43040</v>
      </c>
    </row>
    <row r="130" spans="1:35" x14ac:dyDescent="0.25">
      <c r="A130" s="2">
        <v>43064</v>
      </c>
      <c r="B130" s="3" t="s">
        <v>18</v>
      </c>
      <c r="C130" s="3" t="s">
        <v>7</v>
      </c>
      <c r="D130" s="3" t="s">
        <v>14</v>
      </c>
      <c r="E130" s="1">
        <v>134</v>
      </c>
      <c r="F130" s="1">
        <v>99</v>
      </c>
      <c r="G130" s="3">
        <v>1</v>
      </c>
      <c r="H130" s="3">
        <f t="shared" ref="H130:H193" si="18">MONTH(A130)</f>
        <v>11</v>
      </c>
      <c r="I130" s="3">
        <f t="shared" ref="I130:I193" si="19">YEAR(A130)</f>
        <v>2017</v>
      </c>
      <c r="O130">
        <f t="shared" si="15"/>
        <v>23</v>
      </c>
      <c r="P130">
        <f t="shared" si="16"/>
        <v>1</v>
      </c>
      <c r="AE130">
        <f t="shared" si="12"/>
        <v>31351</v>
      </c>
      <c r="AF130">
        <f t="shared" si="13"/>
        <v>531351</v>
      </c>
      <c r="AG130">
        <f t="shared" si="14"/>
        <v>13266</v>
      </c>
      <c r="AH130" t="str">
        <f t="shared" si="17"/>
        <v/>
      </c>
      <c r="AI130" s="12">
        <f>statek[[#This Row],[data]]</f>
        <v>43064</v>
      </c>
    </row>
    <row r="131" spans="1:35" x14ac:dyDescent="0.25">
      <c r="A131" s="2">
        <v>43064</v>
      </c>
      <c r="B131" s="3" t="s">
        <v>18</v>
      </c>
      <c r="C131" s="3" t="s">
        <v>9</v>
      </c>
      <c r="D131" s="3" t="s">
        <v>8</v>
      </c>
      <c r="E131" s="1">
        <v>12</v>
      </c>
      <c r="F131" s="1">
        <v>38</v>
      </c>
      <c r="G131" s="3">
        <v>1</v>
      </c>
      <c r="H131" s="3">
        <f t="shared" si="18"/>
        <v>11</v>
      </c>
      <c r="I131" s="3">
        <f t="shared" si="19"/>
        <v>2017</v>
      </c>
      <c r="O131">
        <f t="shared" si="15"/>
        <v>-1</v>
      </c>
      <c r="P131">
        <f t="shared" si="16"/>
        <v>0</v>
      </c>
      <c r="AE131">
        <f t="shared" ref="AE131:AE194" si="20">AF131-AF130+AE130</f>
        <v>30895</v>
      </c>
      <c r="AF131">
        <f t="shared" ref="AF131:AF193" si="21">IF(D131="Z",AF130-E131*F131,AF130+E131*F131)</f>
        <v>530895</v>
      </c>
      <c r="AG131">
        <f t="shared" ref="AG131:AG194" si="22">IF(D131="Z",-E131*F131,E131*F131)</f>
        <v>-456</v>
      </c>
      <c r="AH131">
        <f t="shared" si="17"/>
        <v>530895</v>
      </c>
      <c r="AI131" s="12">
        <f>statek[[#This Row],[data]]</f>
        <v>43064</v>
      </c>
    </row>
    <row r="132" spans="1:35" x14ac:dyDescent="0.25">
      <c r="A132" s="2">
        <v>43082</v>
      </c>
      <c r="B132" s="3" t="s">
        <v>19</v>
      </c>
      <c r="C132" s="3" t="s">
        <v>12</v>
      </c>
      <c r="D132" s="3" t="s">
        <v>14</v>
      </c>
      <c r="E132" s="1">
        <v>4</v>
      </c>
      <c r="F132" s="1">
        <v>30</v>
      </c>
      <c r="G132" s="3">
        <v>1</v>
      </c>
      <c r="H132" s="3">
        <f t="shared" si="18"/>
        <v>12</v>
      </c>
      <c r="I132" s="3">
        <f t="shared" si="19"/>
        <v>2017</v>
      </c>
      <c r="O132">
        <f t="shared" ref="O132:O195" si="23">A132-A131-1</f>
        <v>17</v>
      </c>
      <c r="P132">
        <f t="shared" ref="P132:P195" si="24">IF(O132&gt;20,1,0)</f>
        <v>0</v>
      </c>
      <c r="AE132">
        <f t="shared" si="20"/>
        <v>31015</v>
      </c>
      <c r="AF132">
        <f t="shared" si="21"/>
        <v>531015</v>
      </c>
      <c r="AG132">
        <f t="shared" si="22"/>
        <v>120</v>
      </c>
      <c r="AH132" t="str">
        <f t="shared" ref="AH132:AH195" si="25">IF(A132&lt;&gt;A133,AF132,"")</f>
        <v/>
      </c>
      <c r="AI132" s="12">
        <f>statek[[#This Row],[data]]</f>
        <v>43082</v>
      </c>
    </row>
    <row r="133" spans="1:35" x14ac:dyDescent="0.25">
      <c r="A133" s="2">
        <v>43082</v>
      </c>
      <c r="B133" s="3" t="s">
        <v>19</v>
      </c>
      <c r="C133" s="3" t="s">
        <v>10</v>
      </c>
      <c r="D133" s="3" t="s">
        <v>8</v>
      </c>
      <c r="E133" s="1">
        <v>26</v>
      </c>
      <c r="F133" s="1">
        <v>8</v>
      </c>
      <c r="G133" s="3">
        <v>1</v>
      </c>
      <c r="H133" s="3">
        <f t="shared" si="18"/>
        <v>12</v>
      </c>
      <c r="I133" s="3">
        <f t="shared" si="19"/>
        <v>2017</v>
      </c>
      <c r="O133">
        <f t="shared" si="23"/>
        <v>-1</v>
      </c>
      <c r="P133">
        <f t="shared" si="24"/>
        <v>0</v>
      </c>
      <c r="AE133">
        <f t="shared" si="20"/>
        <v>30807</v>
      </c>
      <c r="AF133">
        <f t="shared" si="21"/>
        <v>530807</v>
      </c>
      <c r="AG133">
        <f t="shared" si="22"/>
        <v>-208</v>
      </c>
      <c r="AH133" t="str">
        <f t="shared" si="25"/>
        <v/>
      </c>
      <c r="AI133" s="12">
        <f>statek[[#This Row],[data]]</f>
        <v>43082</v>
      </c>
    </row>
    <row r="134" spans="1:35" x14ac:dyDescent="0.25">
      <c r="A134" s="2">
        <v>43082</v>
      </c>
      <c r="B134" s="3" t="s">
        <v>19</v>
      </c>
      <c r="C134" s="3" t="s">
        <v>7</v>
      </c>
      <c r="D134" s="3" t="s">
        <v>8</v>
      </c>
      <c r="E134" s="1">
        <v>38</v>
      </c>
      <c r="F134" s="1">
        <v>66</v>
      </c>
      <c r="G134" s="3">
        <v>1</v>
      </c>
      <c r="H134" s="3">
        <f t="shared" si="18"/>
        <v>12</v>
      </c>
      <c r="I134" s="3">
        <f t="shared" si="19"/>
        <v>2017</v>
      </c>
      <c r="O134">
        <f t="shared" si="23"/>
        <v>-1</v>
      </c>
      <c r="P134">
        <f t="shared" si="24"/>
        <v>0</v>
      </c>
      <c r="AE134">
        <f t="shared" si="20"/>
        <v>28299</v>
      </c>
      <c r="AF134">
        <f t="shared" si="21"/>
        <v>528299</v>
      </c>
      <c r="AG134">
        <f t="shared" si="22"/>
        <v>-2508</v>
      </c>
      <c r="AH134">
        <f t="shared" si="25"/>
        <v>528299</v>
      </c>
      <c r="AI134" s="12">
        <f>statek[[#This Row],[data]]</f>
        <v>43082</v>
      </c>
    </row>
    <row r="135" spans="1:35" x14ac:dyDescent="0.25">
      <c r="A135" s="2">
        <v>43104</v>
      </c>
      <c r="B135" s="3" t="s">
        <v>20</v>
      </c>
      <c r="C135" s="3" t="s">
        <v>7</v>
      </c>
      <c r="D135" s="3" t="s">
        <v>14</v>
      </c>
      <c r="E135" s="1">
        <v>38</v>
      </c>
      <c r="F135" s="1">
        <v>98</v>
      </c>
      <c r="G135" s="3">
        <v>1</v>
      </c>
      <c r="H135" s="3">
        <f t="shared" si="18"/>
        <v>1</v>
      </c>
      <c r="I135" s="3">
        <f t="shared" si="19"/>
        <v>2018</v>
      </c>
      <c r="O135">
        <f t="shared" si="23"/>
        <v>21</v>
      </c>
      <c r="P135">
        <f t="shared" si="24"/>
        <v>1</v>
      </c>
      <c r="AE135">
        <f t="shared" si="20"/>
        <v>32023</v>
      </c>
      <c r="AF135">
        <f t="shared" si="21"/>
        <v>532023</v>
      </c>
      <c r="AG135">
        <f t="shared" si="22"/>
        <v>3724</v>
      </c>
      <c r="AH135" t="str">
        <f t="shared" si="25"/>
        <v/>
      </c>
      <c r="AI135" s="12">
        <f>statek[[#This Row],[data]]</f>
        <v>43104</v>
      </c>
    </row>
    <row r="136" spans="1:35" x14ac:dyDescent="0.25">
      <c r="A136" s="2">
        <v>43104</v>
      </c>
      <c r="B136" s="3" t="s">
        <v>20</v>
      </c>
      <c r="C136" s="3" t="s">
        <v>11</v>
      </c>
      <c r="D136" s="3" t="s">
        <v>14</v>
      </c>
      <c r="E136" s="1">
        <v>44</v>
      </c>
      <c r="F136" s="1">
        <v>37</v>
      </c>
      <c r="G136" s="3">
        <v>1</v>
      </c>
      <c r="H136" s="3">
        <f t="shared" si="18"/>
        <v>1</v>
      </c>
      <c r="I136" s="3">
        <f t="shared" si="19"/>
        <v>2018</v>
      </c>
      <c r="O136">
        <f t="shared" si="23"/>
        <v>-1</v>
      </c>
      <c r="P136">
        <f t="shared" si="24"/>
        <v>0</v>
      </c>
      <c r="AE136">
        <f t="shared" si="20"/>
        <v>33651</v>
      </c>
      <c r="AF136">
        <f t="shared" si="21"/>
        <v>533651</v>
      </c>
      <c r="AG136">
        <f t="shared" si="22"/>
        <v>1628</v>
      </c>
      <c r="AH136" t="str">
        <f t="shared" si="25"/>
        <v/>
      </c>
      <c r="AI136" s="12">
        <f>statek[[#This Row],[data]]</f>
        <v>43104</v>
      </c>
    </row>
    <row r="137" spans="1:35" x14ac:dyDescent="0.25">
      <c r="A137" s="2">
        <v>43104</v>
      </c>
      <c r="B137" s="3" t="s">
        <v>20</v>
      </c>
      <c r="C137" s="3" t="s">
        <v>10</v>
      </c>
      <c r="D137" s="3" t="s">
        <v>8</v>
      </c>
      <c r="E137" s="1">
        <v>21</v>
      </c>
      <c r="F137" s="1">
        <v>8</v>
      </c>
      <c r="G137" s="3">
        <v>1</v>
      </c>
      <c r="H137" s="3">
        <f t="shared" si="18"/>
        <v>1</v>
      </c>
      <c r="I137" s="3">
        <f t="shared" si="19"/>
        <v>2018</v>
      </c>
      <c r="O137">
        <f t="shared" si="23"/>
        <v>-1</v>
      </c>
      <c r="P137">
        <f t="shared" si="24"/>
        <v>0</v>
      </c>
      <c r="AE137">
        <f t="shared" si="20"/>
        <v>33483</v>
      </c>
      <c r="AF137">
        <f t="shared" si="21"/>
        <v>533483</v>
      </c>
      <c r="AG137">
        <f t="shared" si="22"/>
        <v>-168</v>
      </c>
      <c r="AH137" t="str">
        <f t="shared" si="25"/>
        <v/>
      </c>
      <c r="AI137" s="12">
        <f>statek[[#This Row],[data]]</f>
        <v>43104</v>
      </c>
    </row>
    <row r="138" spans="1:35" x14ac:dyDescent="0.25">
      <c r="A138" s="2">
        <v>43104</v>
      </c>
      <c r="B138" s="3" t="s">
        <v>20</v>
      </c>
      <c r="C138" s="3" t="s">
        <v>9</v>
      </c>
      <c r="D138" s="3" t="s">
        <v>8</v>
      </c>
      <c r="E138" s="1">
        <v>10</v>
      </c>
      <c r="F138" s="1">
        <v>39</v>
      </c>
      <c r="G138" s="3">
        <v>1</v>
      </c>
      <c r="H138" s="3">
        <f t="shared" si="18"/>
        <v>1</v>
      </c>
      <c r="I138" s="3">
        <f t="shared" si="19"/>
        <v>2018</v>
      </c>
      <c r="O138">
        <f t="shared" si="23"/>
        <v>-1</v>
      </c>
      <c r="P138">
        <f t="shared" si="24"/>
        <v>0</v>
      </c>
      <c r="AE138">
        <f t="shared" si="20"/>
        <v>33093</v>
      </c>
      <c r="AF138">
        <f t="shared" si="21"/>
        <v>533093</v>
      </c>
      <c r="AG138">
        <f t="shared" si="22"/>
        <v>-390</v>
      </c>
      <c r="AH138">
        <f t="shared" si="25"/>
        <v>533093</v>
      </c>
      <c r="AI138" s="12">
        <f>statek[[#This Row],[data]]</f>
        <v>43104</v>
      </c>
    </row>
    <row r="139" spans="1:35" x14ac:dyDescent="0.25">
      <c r="A139" s="2">
        <v>43129</v>
      </c>
      <c r="B139" s="3" t="s">
        <v>21</v>
      </c>
      <c r="C139" s="3" t="s">
        <v>11</v>
      </c>
      <c r="D139" s="3" t="s">
        <v>14</v>
      </c>
      <c r="E139" s="1">
        <v>15</v>
      </c>
      <c r="F139" s="1">
        <v>38</v>
      </c>
      <c r="G139" s="3">
        <v>1</v>
      </c>
      <c r="H139" s="3">
        <f t="shared" si="18"/>
        <v>1</v>
      </c>
      <c r="I139" s="3">
        <f t="shared" si="19"/>
        <v>2018</v>
      </c>
      <c r="O139">
        <f t="shared" si="23"/>
        <v>24</v>
      </c>
      <c r="P139">
        <f t="shared" si="24"/>
        <v>1</v>
      </c>
      <c r="AE139">
        <f t="shared" si="20"/>
        <v>33663</v>
      </c>
      <c r="AF139">
        <f t="shared" si="21"/>
        <v>533663</v>
      </c>
      <c r="AG139">
        <f t="shared" si="22"/>
        <v>570</v>
      </c>
      <c r="AH139" t="str">
        <f t="shared" si="25"/>
        <v/>
      </c>
      <c r="AI139" s="12">
        <f>statek[[#This Row],[data]]</f>
        <v>43129</v>
      </c>
    </row>
    <row r="140" spans="1:35" x14ac:dyDescent="0.25">
      <c r="A140" s="2">
        <v>43129</v>
      </c>
      <c r="B140" s="3" t="s">
        <v>21</v>
      </c>
      <c r="C140" s="3" t="s">
        <v>9</v>
      </c>
      <c r="D140" s="3" t="s">
        <v>14</v>
      </c>
      <c r="E140" s="1">
        <v>22</v>
      </c>
      <c r="F140" s="1">
        <v>63</v>
      </c>
      <c r="G140" s="3">
        <v>1</v>
      </c>
      <c r="H140" s="3">
        <f t="shared" si="18"/>
        <v>1</v>
      </c>
      <c r="I140" s="3">
        <f t="shared" si="19"/>
        <v>2018</v>
      </c>
      <c r="O140">
        <f t="shared" si="23"/>
        <v>-1</v>
      </c>
      <c r="P140">
        <f t="shared" si="24"/>
        <v>0</v>
      </c>
      <c r="AE140">
        <f t="shared" si="20"/>
        <v>35049</v>
      </c>
      <c r="AF140">
        <f t="shared" si="21"/>
        <v>535049</v>
      </c>
      <c r="AG140">
        <f t="shared" si="22"/>
        <v>1386</v>
      </c>
      <c r="AH140" t="str">
        <f t="shared" si="25"/>
        <v/>
      </c>
      <c r="AI140" s="12">
        <f>statek[[#This Row],[data]]</f>
        <v>43129</v>
      </c>
    </row>
    <row r="141" spans="1:35" x14ac:dyDescent="0.25">
      <c r="A141" s="2">
        <v>43129</v>
      </c>
      <c r="B141" s="3" t="s">
        <v>21</v>
      </c>
      <c r="C141" s="3" t="s">
        <v>7</v>
      </c>
      <c r="D141" s="3" t="s">
        <v>8</v>
      </c>
      <c r="E141" s="1">
        <v>9</v>
      </c>
      <c r="F141" s="1">
        <v>60</v>
      </c>
      <c r="G141" s="3">
        <v>1</v>
      </c>
      <c r="H141" s="3">
        <f t="shared" si="18"/>
        <v>1</v>
      </c>
      <c r="I141" s="3">
        <f t="shared" si="19"/>
        <v>2018</v>
      </c>
      <c r="O141">
        <f t="shared" si="23"/>
        <v>-1</v>
      </c>
      <c r="P141">
        <f t="shared" si="24"/>
        <v>0</v>
      </c>
      <c r="AE141">
        <f t="shared" si="20"/>
        <v>34509</v>
      </c>
      <c r="AF141">
        <f t="shared" si="21"/>
        <v>534509</v>
      </c>
      <c r="AG141">
        <f t="shared" si="22"/>
        <v>-540</v>
      </c>
      <c r="AH141" t="str">
        <f t="shared" si="25"/>
        <v/>
      </c>
      <c r="AI141" s="12">
        <f>statek[[#This Row],[data]]</f>
        <v>43129</v>
      </c>
    </row>
    <row r="142" spans="1:35" x14ac:dyDescent="0.25">
      <c r="A142" s="2">
        <v>43129</v>
      </c>
      <c r="B142" s="3" t="s">
        <v>21</v>
      </c>
      <c r="C142" s="3" t="s">
        <v>12</v>
      </c>
      <c r="D142" s="3" t="s">
        <v>8</v>
      </c>
      <c r="E142" s="1">
        <v>6</v>
      </c>
      <c r="F142" s="1">
        <v>19</v>
      </c>
      <c r="G142" s="3">
        <v>1</v>
      </c>
      <c r="H142" s="3">
        <f t="shared" si="18"/>
        <v>1</v>
      </c>
      <c r="I142" s="3">
        <f t="shared" si="19"/>
        <v>2018</v>
      </c>
      <c r="O142">
        <f t="shared" si="23"/>
        <v>-1</v>
      </c>
      <c r="P142">
        <f t="shared" si="24"/>
        <v>0</v>
      </c>
      <c r="AE142">
        <f t="shared" si="20"/>
        <v>34395</v>
      </c>
      <c r="AF142">
        <f t="shared" si="21"/>
        <v>534395</v>
      </c>
      <c r="AG142">
        <f t="shared" si="22"/>
        <v>-114</v>
      </c>
      <c r="AH142" t="str">
        <f t="shared" si="25"/>
        <v/>
      </c>
      <c r="AI142" s="12">
        <f>statek[[#This Row],[data]]</f>
        <v>43129</v>
      </c>
    </row>
    <row r="143" spans="1:35" x14ac:dyDescent="0.25">
      <c r="A143" s="2">
        <v>43129</v>
      </c>
      <c r="B143" s="3" t="s">
        <v>21</v>
      </c>
      <c r="C143" s="3" t="s">
        <v>10</v>
      </c>
      <c r="D143" s="3" t="s">
        <v>8</v>
      </c>
      <c r="E143" s="1">
        <v>4</v>
      </c>
      <c r="F143" s="1">
        <v>8</v>
      </c>
      <c r="G143" s="3">
        <v>1</v>
      </c>
      <c r="H143" s="3">
        <f t="shared" si="18"/>
        <v>1</v>
      </c>
      <c r="I143" s="3">
        <f t="shared" si="19"/>
        <v>2018</v>
      </c>
      <c r="O143">
        <f t="shared" si="23"/>
        <v>-1</v>
      </c>
      <c r="P143">
        <f t="shared" si="24"/>
        <v>0</v>
      </c>
      <c r="AE143">
        <f t="shared" si="20"/>
        <v>34363</v>
      </c>
      <c r="AF143">
        <f t="shared" si="21"/>
        <v>534363</v>
      </c>
      <c r="AG143">
        <f t="shared" si="22"/>
        <v>-32</v>
      </c>
      <c r="AH143">
        <f t="shared" si="25"/>
        <v>534363</v>
      </c>
      <c r="AI143" s="12">
        <f>statek[[#This Row],[data]]</f>
        <v>43129</v>
      </c>
    </row>
    <row r="144" spans="1:35" x14ac:dyDescent="0.25">
      <c r="A144" s="2">
        <v>43130</v>
      </c>
      <c r="B144" s="3" t="s">
        <v>22</v>
      </c>
      <c r="C144" s="3" t="s">
        <v>12</v>
      </c>
      <c r="D144" s="3" t="s">
        <v>14</v>
      </c>
      <c r="E144" s="1">
        <v>6</v>
      </c>
      <c r="F144" s="1">
        <v>25</v>
      </c>
      <c r="G144" s="3">
        <v>1</v>
      </c>
      <c r="H144" s="3">
        <f t="shared" si="18"/>
        <v>1</v>
      </c>
      <c r="I144" s="3">
        <f t="shared" si="19"/>
        <v>2018</v>
      </c>
      <c r="O144">
        <f t="shared" si="23"/>
        <v>0</v>
      </c>
      <c r="P144">
        <f t="shared" si="24"/>
        <v>0</v>
      </c>
      <c r="AE144">
        <f t="shared" si="20"/>
        <v>34513</v>
      </c>
      <c r="AF144">
        <f t="shared" si="21"/>
        <v>534513</v>
      </c>
      <c r="AG144">
        <f t="shared" si="22"/>
        <v>150</v>
      </c>
      <c r="AH144" t="str">
        <f t="shared" si="25"/>
        <v/>
      </c>
      <c r="AI144" s="12">
        <f>statek[[#This Row],[data]]</f>
        <v>43130</v>
      </c>
    </row>
    <row r="145" spans="1:35" x14ac:dyDescent="0.25">
      <c r="A145" s="2">
        <v>43130</v>
      </c>
      <c r="B145" s="3" t="s">
        <v>22</v>
      </c>
      <c r="C145" s="3" t="s">
        <v>7</v>
      </c>
      <c r="D145" s="3" t="s">
        <v>8</v>
      </c>
      <c r="E145" s="1">
        <v>48</v>
      </c>
      <c r="F145" s="1">
        <v>79</v>
      </c>
      <c r="G145" s="3">
        <v>1</v>
      </c>
      <c r="H145" s="3">
        <f t="shared" si="18"/>
        <v>1</v>
      </c>
      <c r="I145" s="3">
        <f t="shared" si="19"/>
        <v>2018</v>
      </c>
      <c r="O145">
        <f t="shared" si="23"/>
        <v>-1</v>
      </c>
      <c r="P145">
        <f t="shared" si="24"/>
        <v>0</v>
      </c>
      <c r="AE145">
        <f t="shared" si="20"/>
        <v>30721</v>
      </c>
      <c r="AF145">
        <f t="shared" si="21"/>
        <v>530721</v>
      </c>
      <c r="AG145">
        <f t="shared" si="22"/>
        <v>-3792</v>
      </c>
      <c r="AH145">
        <f t="shared" si="25"/>
        <v>530721</v>
      </c>
      <c r="AI145" s="12">
        <f>statek[[#This Row],[data]]</f>
        <v>43130</v>
      </c>
    </row>
    <row r="146" spans="1:35" x14ac:dyDescent="0.25">
      <c r="A146" s="2">
        <v>43147</v>
      </c>
      <c r="B146" s="3" t="s">
        <v>6</v>
      </c>
      <c r="C146" s="3" t="s">
        <v>9</v>
      </c>
      <c r="D146" s="3" t="s">
        <v>8</v>
      </c>
      <c r="E146" s="1">
        <v>34</v>
      </c>
      <c r="F146" s="1">
        <v>42</v>
      </c>
      <c r="G146" s="3">
        <v>1</v>
      </c>
      <c r="H146" s="3">
        <f t="shared" si="18"/>
        <v>2</v>
      </c>
      <c r="I146" s="3">
        <f t="shared" si="19"/>
        <v>2018</v>
      </c>
      <c r="O146">
        <f t="shared" si="23"/>
        <v>16</v>
      </c>
      <c r="P146">
        <f t="shared" si="24"/>
        <v>0</v>
      </c>
      <c r="AE146">
        <f t="shared" si="20"/>
        <v>29293</v>
      </c>
      <c r="AF146">
        <f t="shared" si="21"/>
        <v>529293</v>
      </c>
      <c r="AG146">
        <f t="shared" si="22"/>
        <v>-1428</v>
      </c>
      <c r="AH146" t="str">
        <f t="shared" si="25"/>
        <v/>
      </c>
      <c r="AI146" s="12">
        <f>statek[[#This Row],[data]]</f>
        <v>43147</v>
      </c>
    </row>
    <row r="147" spans="1:35" x14ac:dyDescent="0.25">
      <c r="A147" s="2">
        <v>43147</v>
      </c>
      <c r="B147" s="3" t="s">
        <v>6</v>
      </c>
      <c r="C147" s="3" t="s">
        <v>11</v>
      </c>
      <c r="D147" s="3" t="s">
        <v>14</v>
      </c>
      <c r="E147" s="1">
        <v>49</v>
      </c>
      <c r="F147" s="1">
        <v>35</v>
      </c>
      <c r="G147" s="3">
        <v>1</v>
      </c>
      <c r="H147" s="3">
        <f t="shared" si="18"/>
        <v>2</v>
      </c>
      <c r="I147" s="3">
        <f t="shared" si="19"/>
        <v>2018</v>
      </c>
      <c r="O147">
        <f t="shared" si="23"/>
        <v>-1</v>
      </c>
      <c r="P147">
        <f t="shared" si="24"/>
        <v>0</v>
      </c>
      <c r="AE147">
        <f t="shared" si="20"/>
        <v>31008</v>
      </c>
      <c r="AF147">
        <f t="shared" si="21"/>
        <v>531008</v>
      </c>
      <c r="AG147">
        <f t="shared" si="22"/>
        <v>1715</v>
      </c>
      <c r="AH147" t="str">
        <f t="shared" si="25"/>
        <v/>
      </c>
      <c r="AI147" s="12">
        <f>statek[[#This Row],[data]]</f>
        <v>43147</v>
      </c>
    </row>
    <row r="148" spans="1:35" x14ac:dyDescent="0.25">
      <c r="A148" s="2">
        <v>43147</v>
      </c>
      <c r="B148" s="3" t="s">
        <v>6</v>
      </c>
      <c r="C148" s="3" t="s">
        <v>10</v>
      </c>
      <c r="D148" s="3" t="s">
        <v>8</v>
      </c>
      <c r="E148" s="1">
        <v>10</v>
      </c>
      <c r="F148" s="1">
        <v>8</v>
      </c>
      <c r="G148" s="3">
        <v>1</v>
      </c>
      <c r="H148" s="3">
        <f t="shared" si="18"/>
        <v>2</v>
      </c>
      <c r="I148" s="3">
        <f t="shared" si="19"/>
        <v>2018</v>
      </c>
      <c r="O148">
        <f t="shared" si="23"/>
        <v>-1</v>
      </c>
      <c r="P148">
        <f t="shared" si="24"/>
        <v>0</v>
      </c>
      <c r="AE148">
        <f t="shared" si="20"/>
        <v>30928</v>
      </c>
      <c r="AF148">
        <f t="shared" si="21"/>
        <v>530928</v>
      </c>
      <c r="AG148">
        <f t="shared" si="22"/>
        <v>-80</v>
      </c>
      <c r="AH148" t="str">
        <f t="shared" si="25"/>
        <v/>
      </c>
      <c r="AI148" s="12">
        <f>statek[[#This Row],[data]]</f>
        <v>43147</v>
      </c>
    </row>
    <row r="149" spans="1:35" x14ac:dyDescent="0.25">
      <c r="A149" s="2">
        <v>43147</v>
      </c>
      <c r="B149" s="3" t="s">
        <v>6</v>
      </c>
      <c r="C149" s="3" t="s">
        <v>12</v>
      </c>
      <c r="D149" s="3" t="s">
        <v>8</v>
      </c>
      <c r="E149" s="1">
        <v>47</v>
      </c>
      <c r="F149" s="1">
        <v>21</v>
      </c>
      <c r="G149" s="3">
        <v>1</v>
      </c>
      <c r="H149" s="3">
        <f t="shared" si="18"/>
        <v>2</v>
      </c>
      <c r="I149" s="3">
        <f t="shared" si="19"/>
        <v>2018</v>
      </c>
      <c r="O149">
        <f t="shared" si="23"/>
        <v>-1</v>
      </c>
      <c r="P149">
        <f t="shared" si="24"/>
        <v>0</v>
      </c>
      <c r="AE149">
        <f t="shared" si="20"/>
        <v>29941</v>
      </c>
      <c r="AF149">
        <f t="shared" si="21"/>
        <v>529941</v>
      </c>
      <c r="AG149">
        <f t="shared" si="22"/>
        <v>-987</v>
      </c>
      <c r="AH149" t="str">
        <f t="shared" si="25"/>
        <v/>
      </c>
      <c r="AI149" s="12">
        <f>statek[[#This Row],[data]]</f>
        <v>43147</v>
      </c>
    </row>
    <row r="150" spans="1:35" x14ac:dyDescent="0.25">
      <c r="A150" s="2">
        <v>43147</v>
      </c>
      <c r="B150" s="3" t="s">
        <v>6</v>
      </c>
      <c r="C150" s="3" t="s">
        <v>7</v>
      </c>
      <c r="D150" s="3" t="s">
        <v>8</v>
      </c>
      <c r="E150" s="1">
        <v>48</v>
      </c>
      <c r="F150" s="1">
        <v>66</v>
      </c>
      <c r="G150" s="3">
        <v>1</v>
      </c>
      <c r="H150" s="3">
        <f t="shared" si="18"/>
        <v>2</v>
      </c>
      <c r="I150" s="3">
        <f t="shared" si="19"/>
        <v>2018</v>
      </c>
      <c r="O150">
        <f t="shared" si="23"/>
        <v>-1</v>
      </c>
      <c r="P150">
        <f t="shared" si="24"/>
        <v>0</v>
      </c>
      <c r="AE150">
        <f t="shared" si="20"/>
        <v>26773</v>
      </c>
      <c r="AF150">
        <f t="shared" si="21"/>
        <v>526773</v>
      </c>
      <c r="AG150">
        <f t="shared" si="22"/>
        <v>-3168</v>
      </c>
      <c r="AH150">
        <f t="shared" si="25"/>
        <v>526773</v>
      </c>
      <c r="AI150" s="12">
        <f>statek[[#This Row],[data]]</f>
        <v>43147</v>
      </c>
    </row>
    <row r="151" spans="1:35" x14ac:dyDescent="0.25">
      <c r="A151" s="2">
        <v>43162</v>
      </c>
      <c r="B151" s="3" t="s">
        <v>13</v>
      </c>
      <c r="C151" s="3" t="s">
        <v>9</v>
      </c>
      <c r="D151" s="3" t="s">
        <v>14</v>
      </c>
      <c r="E151" s="1">
        <v>34</v>
      </c>
      <c r="F151" s="1">
        <v>58</v>
      </c>
      <c r="G151" s="3">
        <v>1</v>
      </c>
      <c r="H151" s="3">
        <f t="shared" si="18"/>
        <v>3</v>
      </c>
      <c r="I151" s="3">
        <f t="shared" si="19"/>
        <v>2018</v>
      </c>
      <c r="O151">
        <f t="shared" si="23"/>
        <v>14</v>
      </c>
      <c r="P151">
        <f t="shared" si="24"/>
        <v>0</v>
      </c>
      <c r="AE151">
        <f t="shared" si="20"/>
        <v>28745</v>
      </c>
      <c r="AF151">
        <f t="shared" si="21"/>
        <v>528745</v>
      </c>
      <c r="AG151">
        <f t="shared" si="22"/>
        <v>1972</v>
      </c>
      <c r="AH151" t="str">
        <f t="shared" si="25"/>
        <v/>
      </c>
      <c r="AI151" s="12">
        <f>statek[[#This Row],[data]]</f>
        <v>43162</v>
      </c>
    </row>
    <row r="152" spans="1:35" x14ac:dyDescent="0.25">
      <c r="A152" s="2">
        <v>43162</v>
      </c>
      <c r="B152" s="3" t="s">
        <v>13</v>
      </c>
      <c r="C152" s="3" t="s">
        <v>10</v>
      </c>
      <c r="D152" s="3" t="s">
        <v>8</v>
      </c>
      <c r="E152" s="1">
        <v>5</v>
      </c>
      <c r="F152" s="1">
        <v>9</v>
      </c>
      <c r="G152" s="3">
        <v>1</v>
      </c>
      <c r="H152" s="3">
        <f t="shared" si="18"/>
        <v>3</v>
      </c>
      <c r="I152" s="3">
        <f t="shared" si="19"/>
        <v>2018</v>
      </c>
      <c r="O152">
        <f t="shared" si="23"/>
        <v>-1</v>
      </c>
      <c r="P152">
        <f t="shared" si="24"/>
        <v>0</v>
      </c>
      <c r="AE152">
        <f t="shared" si="20"/>
        <v>28700</v>
      </c>
      <c r="AF152">
        <f t="shared" si="21"/>
        <v>528700</v>
      </c>
      <c r="AG152">
        <f t="shared" si="22"/>
        <v>-45</v>
      </c>
      <c r="AH152">
        <f t="shared" si="25"/>
        <v>528700</v>
      </c>
      <c r="AI152" s="12">
        <f>statek[[#This Row],[data]]</f>
        <v>43162</v>
      </c>
    </row>
    <row r="153" spans="1:35" x14ac:dyDescent="0.25">
      <c r="A153" s="2">
        <v>43181</v>
      </c>
      <c r="B153" s="3" t="s">
        <v>15</v>
      </c>
      <c r="C153" s="3" t="s">
        <v>12</v>
      </c>
      <c r="D153" s="3" t="s">
        <v>14</v>
      </c>
      <c r="E153" s="1">
        <v>46</v>
      </c>
      <c r="F153" s="1">
        <v>30</v>
      </c>
      <c r="G153" s="3">
        <v>1</v>
      </c>
      <c r="H153" s="3">
        <f t="shared" si="18"/>
        <v>3</v>
      </c>
      <c r="I153" s="3">
        <f t="shared" si="19"/>
        <v>2018</v>
      </c>
      <c r="O153">
        <f t="shared" si="23"/>
        <v>18</v>
      </c>
      <c r="P153">
        <f t="shared" si="24"/>
        <v>0</v>
      </c>
      <c r="AE153">
        <f t="shared" si="20"/>
        <v>30080</v>
      </c>
      <c r="AF153">
        <f t="shared" si="21"/>
        <v>530080</v>
      </c>
      <c r="AG153">
        <f t="shared" si="22"/>
        <v>1380</v>
      </c>
      <c r="AH153" t="str">
        <f t="shared" si="25"/>
        <v/>
      </c>
      <c r="AI153" s="12">
        <f>statek[[#This Row],[data]]</f>
        <v>43181</v>
      </c>
    </row>
    <row r="154" spans="1:35" x14ac:dyDescent="0.25">
      <c r="A154" s="2">
        <v>43181</v>
      </c>
      <c r="B154" s="3" t="s">
        <v>15</v>
      </c>
      <c r="C154" s="3" t="s">
        <v>7</v>
      </c>
      <c r="D154" s="3" t="s">
        <v>8</v>
      </c>
      <c r="E154" s="1">
        <v>49</v>
      </c>
      <c r="F154" s="1">
        <v>65</v>
      </c>
      <c r="G154" s="3">
        <v>1</v>
      </c>
      <c r="H154" s="3">
        <f t="shared" si="18"/>
        <v>3</v>
      </c>
      <c r="I154" s="3">
        <f t="shared" si="19"/>
        <v>2018</v>
      </c>
      <c r="O154">
        <f t="shared" si="23"/>
        <v>-1</v>
      </c>
      <c r="P154">
        <f t="shared" si="24"/>
        <v>0</v>
      </c>
      <c r="AE154">
        <f t="shared" si="20"/>
        <v>26895</v>
      </c>
      <c r="AF154">
        <f t="shared" si="21"/>
        <v>526895</v>
      </c>
      <c r="AG154">
        <f t="shared" si="22"/>
        <v>-3185</v>
      </c>
      <c r="AH154" t="str">
        <f t="shared" si="25"/>
        <v/>
      </c>
      <c r="AI154" s="12">
        <f>statek[[#This Row],[data]]</f>
        <v>43181</v>
      </c>
    </row>
    <row r="155" spans="1:35" x14ac:dyDescent="0.25">
      <c r="A155" s="2">
        <v>43181</v>
      </c>
      <c r="B155" s="3" t="s">
        <v>15</v>
      </c>
      <c r="C155" s="3" t="s">
        <v>10</v>
      </c>
      <c r="D155" s="3" t="s">
        <v>8</v>
      </c>
      <c r="E155" s="1">
        <v>16</v>
      </c>
      <c r="F155" s="1">
        <v>8</v>
      </c>
      <c r="G155" s="3">
        <v>1</v>
      </c>
      <c r="H155" s="3">
        <f t="shared" si="18"/>
        <v>3</v>
      </c>
      <c r="I155" s="3">
        <f t="shared" si="19"/>
        <v>2018</v>
      </c>
      <c r="O155">
        <f t="shared" si="23"/>
        <v>-1</v>
      </c>
      <c r="P155">
        <f t="shared" si="24"/>
        <v>0</v>
      </c>
      <c r="AE155">
        <f t="shared" si="20"/>
        <v>26767</v>
      </c>
      <c r="AF155">
        <f t="shared" si="21"/>
        <v>526767</v>
      </c>
      <c r="AG155">
        <f t="shared" si="22"/>
        <v>-128</v>
      </c>
      <c r="AH155">
        <f t="shared" si="25"/>
        <v>526767</v>
      </c>
      <c r="AI155" s="12">
        <f>statek[[#This Row],[data]]</f>
        <v>43181</v>
      </c>
    </row>
    <row r="156" spans="1:35" x14ac:dyDescent="0.25">
      <c r="A156" s="2">
        <v>43207</v>
      </c>
      <c r="B156" s="3" t="s">
        <v>16</v>
      </c>
      <c r="C156" s="3" t="s">
        <v>9</v>
      </c>
      <c r="D156" s="3" t="s">
        <v>8</v>
      </c>
      <c r="E156" s="1">
        <v>5</v>
      </c>
      <c r="F156" s="1">
        <v>37</v>
      </c>
      <c r="G156" s="3">
        <v>1</v>
      </c>
      <c r="H156" s="3">
        <f t="shared" si="18"/>
        <v>4</v>
      </c>
      <c r="I156" s="3">
        <f t="shared" si="19"/>
        <v>2018</v>
      </c>
      <c r="O156">
        <f t="shared" si="23"/>
        <v>25</v>
      </c>
      <c r="P156">
        <f t="shared" si="24"/>
        <v>1</v>
      </c>
      <c r="AE156">
        <f t="shared" si="20"/>
        <v>26582</v>
      </c>
      <c r="AF156">
        <f t="shared" si="21"/>
        <v>526582</v>
      </c>
      <c r="AG156">
        <f t="shared" si="22"/>
        <v>-185</v>
      </c>
      <c r="AH156" t="str">
        <f t="shared" si="25"/>
        <v/>
      </c>
      <c r="AI156" s="12">
        <f>statek[[#This Row],[data]]</f>
        <v>43207</v>
      </c>
    </row>
    <row r="157" spans="1:35" x14ac:dyDescent="0.25">
      <c r="A157" s="2">
        <v>43207</v>
      </c>
      <c r="B157" s="3" t="s">
        <v>16</v>
      </c>
      <c r="C157" s="3" t="s">
        <v>12</v>
      </c>
      <c r="D157" s="3" t="s">
        <v>14</v>
      </c>
      <c r="E157" s="1">
        <v>1</v>
      </c>
      <c r="F157" s="1">
        <v>32</v>
      </c>
      <c r="G157" s="3">
        <v>1</v>
      </c>
      <c r="H157" s="3">
        <f t="shared" si="18"/>
        <v>4</v>
      </c>
      <c r="I157" s="3">
        <f t="shared" si="19"/>
        <v>2018</v>
      </c>
      <c r="O157">
        <f t="shared" si="23"/>
        <v>-1</v>
      </c>
      <c r="P157">
        <f t="shared" si="24"/>
        <v>0</v>
      </c>
      <c r="AE157">
        <f t="shared" si="20"/>
        <v>26614</v>
      </c>
      <c r="AF157">
        <f t="shared" si="21"/>
        <v>526614</v>
      </c>
      <c r="AG157">
        <f t="shared" si="22"/>
        <v>32</v>
      </c>
      <c r="AH157" t="str">
        <f t="shared" si="25"/>
        <v/>
      </c>
      <c r="AI157" s="12">
        <f>statek[[#This Row],[data]]</f>
        <v>43207</v>
      </c>
    </row>
    <row r="158" spans="1:35" x14ac:dyDescent="0.25">
      <c r="A158" s="2">
        <v>43207</v>
      </c>
      <c r="B158" s="3" t="s">
        <v>16</v>
      </c>
      <c r="C158" s="3" t="s">
        <v>10</v>
      </c>
      <c r="D158" s="3" t="s">
        <v>8</v>
      </c>
      <c r="E158" s="1">
        <v>34</v>
      </c>
      <c r="F158" s="1">
        <v>7</v>
      </c>
      <c r="G158" s="3">
        <v>1</v>
      </c>
      <c r="H158" s="3">
        <f t="shared" si="18"/>
        <v>4</v>
      </c>
      <c r="I158" s="3">
        <f t="shared" si="19"/>
        <v>2018</v>
      </c>
      <c r="O158">
        <f t="shared" si="23"/>
        <v>-1</v>
      </c>
      <c r="P158">
        <f t="shared" si="24"/>
        <v>0</v>
      </c>
      <c r="AE158">
        <f t="shared" si="20"/>
        <v>26376</v>
      </c>
      <c r="AF158">
        <f t="shared" si="21"/>
        <v>526376</v>
      </c>
      <c r="AG158">
        <f t="shared" si="22"/>
        <v>-238</v>
      </c>
      <c r="AH158" t="str">
        <f t="shared" si="25"/>
        <v/>
      </c>
      <c r="AI158" s="12">
        <f>statek[[#This Row],[data]]</f>
        <v>43207</v>
      </c>
    </row>
    <row r="159" spans="1:35" x14ac:dyDescent="0.25">
      <c r="A159" s="2">
        <v>43207</v>
      </c>
      <c r="B159" s="3" t="s">
        <v>16</v>
      </c>
      <c r="C159" s="3" t="s">
        <v>7</v>
      </c>
      <c r="D159" s="3" t="s">
        <v>8</v>
      </c>
      <c r="E159" s="1">
        <v>29</v>
      </c>
      <c r="F159" s="1">
        <v>59</v>
      </c>
      <c r="G159" s="3">
        <v>1</v>
      </c>
      <c r="H159" s="3">
        <f t="shared" si="18"/>
        <v>4</v>
      </c>
      <c r="I159" s="3">
        <f t="shared" si="19"/>
        <v>2018</v>
      </c>
      <c r="O159">
        <f t="shared" si="23"/>
        <v>-1</v>
      </c>
      <c r="P159">
        <f t="shared" si="24"/>
        <v>0</v>
      </c>
      <c r="AE159">
        <f t="shared" si="20"/>
        <v>24665</v>
      </c>
      <c r="AF159">
        <f t="shared" si="21"/>
        <v>524665</v>
      </c>
      <c r="AG159">
        <f t="shared" si="22"/>
        <v>-1711</v>
      </c>
      <c r="AH159">
        <f t="shared" si="25"/>
        <v>524665</v>
      </c>
      <c r="AI159" s="12">
        <f>statek[[#This Row],[data]]</f>
        <v>43207</v>
      </c>
    </row>
    <row r="160" spans="1:35" x14ac:dyDescent="0.25">
      <c r="A160" s="2">
        <v>43228</v>
      </c>
      <c r="B160" s="3" t="s">
        <v>17</v>
      </c>
      <c r="C160" s="3" t="s">
        <v>11</v>
      </c>
      <c r="D160" s="3" t="s">
        <v>8</v>
      </c>
      <c r="E160" s="1">
        <v>34</v>
      </c>
      <c r="F160" s="1">
        <v>24</v>
      </c>
      <c r="G160" s="3">
        <v>1</v>
      </c>
      <c r="H160" s="3">
        <f t="shared" si="18"/>
        <v>5</v>
      </c>
      <c r="I160" s="3">
        <f t="shared" si="19"/>
        <v>2018</v>
      </c>
      <c r="O160">
        <f t="shared" si="23"/>
        <v>20</v>
      </c>
      <c r="P160">
        <f t="shared" si="24"/>
        <v>0</v>
      </c>
      <c r="AE160">
        <f t="shared" si="20"/>
        <v>23849</v>
      </c>
      <c r="AF160">
        <f t="shared" si="21"/>
        <v>523849</v>
      </c>
      <c r="AG160">
        <f t="shared" si="22"/>
        <v>-816</v>
      </c>
      <c r="AH160" t="str">
        <f t="shared" si="25"/>
        <v/>
      </c>
      <c r="AI160" s="12">
        <f>statek[[#This Row],[data]]</f>
        <v>43228</v>
      </c>
    </row>
    <row r="161" spans="1:35" x14ac:dyDescent="0.25">
      <c r="A161" s="2">
        <v>43228</v>
      </c>
      <c r="B161" s="3" t="s">
        <v>17</v>
      </c>
      <c r="C161" s="3" t="s">
        <v>12</v>
      </c>
      <c r="D161" s="3" t="s">
        <v>8</v>
      </c>
      <c r="E161" s="1">
        <v>27</v>
      </c>
      <c r="F161" s="1">
        <v>20</v>
      </c>
      <c r="G161" s="3">
        <v>1</v>
      </c>
      <c r="H161" s="3">
        <f t="shared" si="18"/>
        <v>5</v>
      </c>
      <c r="I161" s="3">
        <f t="shared" si="19"/>
        <v>2018</v>
      </c>
      <c r="O161">
        <f t="shared" si="23"/>
        <v>-1</v>
      </c>
      <c r="P161">
        <f t="shared" si="24"/>
        <v>0</v>
      </c>
      <c r="AE161">
        <f t="shared" si="20"/>
        <v>23309</v>
      </c>
      <c r="AF161">
        <f t="shared" si="21"/>
        <v>523309</v>
      </c>
      <c r="AG161">
        <f t="shared" si="22"/>
        <v>-540</v>
      </c>
      <c r="AH161" t="str">
        <f t="shared" si="25"/>
        <v/>
      </c>
      <c r="AI161" s="12">
        <f>statek[[#This Row],[data]]</f>
        <v>43228</v>
      </c>
    </row>
    <row r="162" spans="1:35" x14ac:dyDescent="0.25">
      <c r="A162" s="2">
        <v>43228</v>
      </c>
      <c r="B162" s="3" t="s">
        <v>17</v>
      </c>
      <c r="C162" s="3" t="s">
        <v>10</v>
      </c>
      <c r="D162" s="3" t="s">
        <v>8</v>
      </c>
      <c r="E162" s="1">
        <v>40</v>
      </c>
      <c r="F162" s="1">
        <v>8</v>
      </c>
      <c r="G162" s="3">
        <v>1</v>
      </c>
      <c r="H162" s="3">
        <f t="shared" si="18"/>
        <v>5</v>
      </c>
      <c r="I162" s="3">
        <f t="shared" si="19"/>
        <v>2018</v>
      </c>
      <c r="O162">
        <f t="shared" si="23"/>
        <v>-1</v>
      </c>
      <c r="P162">
        <f t="shared" si="24"/>
        <v>0</v>
      </c>
      <c r="AE162">
        <f t="shared" si="20"/>
        <v>22989</v>
      </c>
      <c r="AF162">
        <f t="shared" si="21"/>
        <v>522989</v>
      </c>
      <c r="AG162">
        <f t="shared" si="22"/>
        <v>-320</v>
      </c>
      <c r="AH162">
        <f t="shared" si="25"/>
        <v>522989</v>
      </c>
      <c r="AI162" s="12">
        <f>statek[[#This Row],[data]]</f>
        <v>43228</v>
      </c>
    </row>
    <row r="163" spans="1:35" x14ac:dyDescent="0.25">
      <c r="A163" s="2">
        <v>43252</v>
      </c>
      <c r="B163" s="3" t="s">
        <v>18</v>
      </c>
      <c r="C163" s="3" t="s">
        <v>7</v>
      </c>
      <c r="D163" s="3" t="s">
        <v>14</v>
      </c>
      <c r="E163" s="1">
        <v>184</v>
      </c>
      <c r="F163" s="1">
        <v>99</v>
      </c>
      <c r="G163" s="3">
        <v>1</v>
      </c>
      <c r="H163" s="3">
        <f t="shared" si="18"/>
        <v>6</v>
      </c>
      <c r="I163" s="3">
        <f t="shared" si="19"/>
        <v>2018</v>
      </c>
      <c r="O163">
        <f t="shared" si="23"/>
        <v>23</v>
      </c>
      <c r="P163">
        <f t="shared" si="24"/>
        <v>1</v>
      </c>
      <c r="AE163">
        <f t="shared" si="20"/>
        <v>41205</v>
      </c>
      <c r="AF163">
        <f t="shared" si="21"/>
        <v>541205</v>
      </c>
      <c r="AG163">
        <f t="shared" si="22"/>
        <v>18216</v>
      </c>
      <c r="AH163" t="str">
        <f t="shared" si="25"/>
        <v/>
      </c>
      <c r="AI163" s="12">
        <f>statek[[#This Row],[data]]</f>
        <v>43252</v>
      </c>
    </row>
    <row r="164" spans="1:35" x14ac:dyDescent="0.25">
      <c r="A164" s="2">
        <v>43252</v>
      </c>
      <c r="B164" s="3" t="s">
        <v>18</v>
      </c>
      <c r="C164" s="3" t="s">
        <v>9</v>
      </c>
      <c r="D164" s="3" t="s">
        <v>8</v>
      </c>
      <c r="E164" s="1">
        <v>48</v>
      </c>
      <c r="F164" s="1">
        <v>38</v>
      </c>
      <c r="G164" s="3">
        <v>1</v>
      </c>
      <c r="H164" s="3">
        <f t="shared" si="18"/>
        <v>6</v>
      </c>
      <c r="I164" s="3">
        <f t="shared" si="19"/>
        <v>2018</v>
      </c>
      <c r="O164">
        <f t="shared" si="23"/>
        <v>-1</v>
      </c>
      <c r="P164">
        <f t="shared" si="24"/>
        <v>0</v>
      </c>
      <c r="AE164">
        <f t="shared" si="20"/>
        <v>39381</v>
      </c>
      <c r="AF164">
        <f t="shared" si="21"/>
        <v>539381</v>
      </c>
      <c r="AG164">
        <f t="shared" si="22"/>
        <v>-1824</v>
      </c>
      <c r="AH164" t="str">
        <f t="shared" si="25"/>
        <v/>
      </c>
      <c r="AI164" s="12">
        <f>statek[[#This Row],[data]]</f>
        <v>43252</v>
      </c>
    </row>
    <row r="165" spans="1:35" x14ac:dyDescent="0.25">
      <c r="A165" s="2">
        <v>43252</v>
      </c>
      <c r="B165" s="3" t="s">
        <v>18</v>
      </c>
      <c r="C165" s="3" t="s">
        <v>11</v>
      </c>
      <c r="D165" s="3" t="s">
        <v>8</v>
      </c>
      <c r="E165" s="1">
        <v>21</v>
      </c>
      <c r="F165" s="1">
        <v>23</v>
      </c>
      <c r="G165" s="3">
        <v>1</v>
      </c>
      <c r="H165" s="3">
        <f t="shared" si="18"/>
        <v>6</v>
      </c>
      <c r="I165" s="3">
        <f t="shared" si="19"/>
        <v>2018</v>
      </c>
      <c r="O165">
        <f t="shared" si="23"/>
        <v>-1</v>
      </c>
      <c r="P165">
        <f t="shared" si="24"/>
        <v>0</v>
      </c>
      <c r="AE165">
        <f t="shared" si="20"/>
        <v>38898</v>
      </c>
      <c r="AF165">
        <f t="shared" si="21"/>
        <v>538898</v>
      </c>
      <c r="AG165">
        <f t="shared" si="22"/>
        <v>-483</v>
      </c>
      <c r="AH165">
        <f t="shared" si="25"/>
        <v>538898</v>
      </c>
      <c r="AI165" s="12">
        <f>statek[[#This Row],[data]]</f>
        <v>43252</v>
      </c>
    </row>
    <row r="166" spans="1:35" x14ac:dyDescent="0.25">
      <c r="A166" s="2">
        <v>43270</v>
      </c>
      <c r="B166" s="3" t="s">
        <v>19</v>
      </c>
      <c r="C166" s="3" t="s">
        <v>7</v>
      </c>
      <c r="D166" s="3" t="s">
        <v>8</v>
      </c>
      <c r="E166" s="1">
        <v>47</v>
      </c>
      <c r="F166" s="1">
        <v>66</v>
      </c>
      <c r="G166" s="3">
        <v>1</v>
      </c>
      <c r="H166" s="3">
        <f t="shared" si="18"/>
        <v>6</v>
      </c>
      <c r="I166" s="3">
        <f t="shared" si="19"/>
        <v>2018</v>
      </c>
      <c r="O166">
        <f t="shared" si="23"/>
        <v>17</v>
      </c>
      <c r="P166">
        <f t="shared" si="24"/>
        <v>0</v>
      </c>
      <c r="AE166">
        <f t="shared" si="20"/>
        <v>35796</v>
      </c>
      <c r="AF166">
        <f t="shared" si="21"/>
        <v>535796</v>
      </c>
      <c r="AG166">
        <f t="shared" si="22"/>
        <v>-3102</v>
      </c>
      <c r="AH166" t="str">
        <f t="shared" si="25"/>
        <v/>
      </c>
      <c r="AI166" s="12">
        <f>statek[[#This Row],[data]]</f>
        <v>43270</v>
      </c>
    </row>
    <row r="167" spans="1:35" x14ac:dyDescent="0.25">
      <c r="A167" s="2">
        <v>43270</v>
      </c>
      <c r="B167" s="3" t="s">
        <v>19</v>
      </c>
      <c r="C167" s="3" t="s">
        <v>11</v>
      </c>
      <c r="D167" s="3" t="s">
        <v>8</v>
      </c>
      <c r="E167" s="1">
        <v>6</v>
      </c>
      <c r="F167" s="1">
        <v>25</v>
      </c>
      <c r="G167" s="3">
        <v>1</v>
      </c>
      <c r="H167" s="3">
        <f t="shared" si="18"/>
        <v>6</v>
      </c>
      <c r="I167" s="3">
        <f t="shared" si="19"/>
        <v>2018</v>
      </c>
      <c r="O167">
        <f t="shared" si="23"/>
        <v>-1</v>
      </c>
      <c r="P167">
        <f t="shared" si="24"/>
        <v>0</v>
      </c>
      <c r="AE167">
        <f t="shared" si="20"/>
        <v>35646</v>
      </c>
      <c r="AF167">
        <f t="shared" si="21"/>
        <v>535646</v>
      </c>
      <c r="AG167">
        <f t="shared" si="22"/>
        <v>-150</v>
      </c>
      <c r="AH167" t="str">
        <f t="shared" si="25"/>
        <v/>
      </c>
      <c r="AI167" s="12">
        <f>statek[[#This Row],[data]]</f>
        <v>43270</v>
      </c>
    </row>
    <row r="168" spans="1:35" x14ac:dyDescent="0.25">
      <c r="A168" s="2">
        <v>43270</v>
      </c>
      <c r="B168" s="3" t="s">
        <v>19</v>
      </c>
      <c r="C168" s="3" t="s">
        <v>9</v>
      </c>
      <c r="D168" s="3" t="s">
        <v>8</v>
      </c>
      <c r="E168" s="1">
        <v>47</v>
      </c>
      <c r="F168" s="1">
        <v>41</v>
      </c>
      <c r="G168" s="3">
        <v>1</v>
      </c>
      <c r="H168" s="3">
        <f t="shared" si="18"/>
        <v>6</v>
      </c>
      <c r="I168" s="3">
        <f t="shared" si="19"/>
        <v>2018</v>
      </c>
      <c r="O168">
        <f t="shared" si="23"/>
        <v>-1</v>
      </c>
      <c r="P168">
        <f t="shared" si="24"/>
        <v>0</v>
      </c>
      <c r="AE168">
        <f t="shared" si="20"/>
        <v>33719</v>
      </c>
      <c r="AF168">
        <f t="shared" si="21"/>
        <v>533719</v>
      </c>
      <c r="AG168">
        <f t="shared" si="22"/>
        <v>-1927</v>
      </c>
      <c r="AH168">
        <f t="shared" si="25"/>
        <v>533719</v>
      </c>
      <c r="AI168" s="12">
        <f>statek[[#This Row],[data]]</f>
        <v>43270</v>
      </c>
    </row>
    <row r="169" spans="1:35" x14ac:dyDescent="0.25">
      <c r="A169" s="2">
        <v>43292</v>
      </c>
      <c r="B169" s="3" t="s">
        <v>20</v>
      </c>
      <c r="C169" s="3" t="s">
        <v>10</v>
      </c>
      <c r="D169" s="3" t="s">
        <v>14</v>
      </c>
      <c r="E169" s="1">
        <v>192</v>
      </c>
      <c r="F169" s="1">
        <v>12</v>
      </c>
      <c r="G169" s="3">
        <v>1</v>
      </c>
      <c r="H169" s="3">
        <f t="shared" si="18"/>
        <v>7</v>
      </c>
      <c r="I169" s="3">
        <f t="shared" si="19"/>
        <v>2018</v>
      </c>
      <c r="O169">
        <f t="shared" si="23"/>
        <v>21</v>
      </c>
      <c r="P169">
        <f t="shared" si="24"/>
        <v>1</v>
      </c>
      <c r="AE169">
        <f t="shared" si="20"/>
        <v>36023</v>
      </c>
      <c r="AF169">
        <f t="shared" si="21"/>
        <v>536023</v>
      </c>
      <c r="AG169">
        <f t="shared" si="22"/>
        <v>2304</v>
      </c>
      <c r="AH169" t="str">
        <f t="shared" si="25"/>
        <v/>
      </c>
      <c r="AI169" s="12">
        <f>statek[[#This Row],[data]]</f>
        <v>43292</v>
      </c>
    </row>
    <row r="170" spans="1:35" x14ac:dyDescent="0.25">
      <c r="A170" s="2">
        <v>43292</v>
      </c>
      <c r="B170" s="3" t="s">
        <v>20</v>
      </c>
      <c r="C170" s="3" t="s">
        <v>11</v>
      </c>
      <c r="D170" s="3" t="s">
        <v>14</v>
      </c>
      <c r="E170" s="1">
        <v>48</v>
      </c>
      <c r="F170" s="1">
        <v>37</v>
      </c>
      <c r="G170" s="3">
        <v>1</v>
      </c>
      <c r="H170" s="3">
        <f t="shared" si="18"/>
        <v>7</v>
      </c>
      <c r="I170" s="3">
        <f t="shared" si="19"/>
        <v>2018</v>
      </c>
      <c r="O170">
        <f t="shared" si="23"/>
        <v>-1</v>
      </c>
      <c r="P170">
        <f t="shared" si="24"/>
        <v>0</v>
      </c>
      <c r="AE170">
        <f t="shared" si="20"/>
        <v>37799</v>
      </c>
      <c r="AF170">
        <f t="shared" si="21"/>
        <v>537799</v>
      </c>
      <c r="AG170">
        <f t="shared" si="22"/>
        <v>1776</v>
      </c>
      <c r="AH170" t="str">
        <f t="shared" si="25"/>
        <v/>
      </c>
      <c r="AI170" s="12">
        <f>statek[[#This Row],[data]]</f>
        <v>43292</v>
      </c>
    </row>
    <row r="171" spans="1:35" x14ac:dyDescent="0.25">
      <c r="A171" s="2">
        <v>43292</v>
      </c>
      <c r="B171" s="3" t="s">
        <v>20</v>
      </c>
      <c r="C171" s="3" t="s">
        <v>7</v>
      </c>
      <c r="D171" s="3" t="s">
        <v>8</v>
      </c>
      <c r="E171" s="1">
        <v>18</v>
      </c>
      <c r="F171" s="1">
        <v>62</v>
      </c>
      <c r="G171" s="3">
        <v>1</v>
      </c>
      <c r="H171" s="3">
        <f t="shared" si="18"/>
        <v>7</v>
      </c>
      <c r="I171" s="3">
        <f t="shared" si="19"/>
        <v>2018</v>
      </c>
      <c r="O171">
        <f t="shared" si="23"/>
        <v>-1</v>
      </c>
      <c r="P171">
        <f t="shared" si="24"/>
        <v>0</v>
      </c>
      <c r="AE171">
        <f t="shared" si="20"/>
        <v>36683</v>
      </c>
      <c r="AF171">
        <f t="shared" si="21"/>
        <v>536683</v>
      </c>
      <c r="AG171">
        <f t="shared" si="22"/>
        <v>-1116</v>
      </c>
      <c r="AH171" t="str">
        <f t="shared" si="25"/>
        <v/>
      </c>
      <c r="AI171" s="12">
        <f>statek[[#This Row],[data]]</f>
        <v>43292</v>
      </c>
    </row>
    <row r="172" spans="1:35" x14ac:dyDescent="0.25">
      <c r="A172" s="2">
        <v>43292</v>
      </c>
      <c r="B172" s="3" t="s">
        <v>20</v>
      </c>
      <c r="C172" s="3" t="s">
        <v>9</v>
      </c>
      <c r="D172" s="3" t="s">
        <v>8</v>
      </c>
      <c r="E172" s="1">
        <v>25</v>
      </c>
      <c r="F172" s="1">
        <v>39</v>
      </c>
      <c r="G172" s="3">
        <v>1</v>
      </c>
      <c r="H172" s="3">
        <f t="shared" si="18"/>
        <v>7</v>
      </c>
      <c r="I172" s="3">
        <f t="shared" si="19"/>
        <v>2018</v>
      </c>
      <c r="O172">
        <f t="shared" si="23"/>
        <v>-1</v>
      </c>
      <c r="P172">
        <f t="shared" si="24"/>
        <v>0</v>
      </c>
      <c r="AE172">
        <f t="shared" si="20"/>
        <v>35708</v>
      </c>
      <c r="AF172">
        <f t="shared" si="21"/>
        <v>535708</v>
      </c>
      <c r="AG172">
        <f t="shared" si="22"/>
        <v>-975</v>
      </c>
      <c r="AH172" t="str">
        <f t="shared" si="25"/>
        <v/>
      </c>
      <c r="AI172" s="12">
        <f>statek[[#This Row],[data]]</f>
        <v>43292</v>
      </c>
    </row>
    <row r="173" spans="1:35" x14ac:dyDescent="0.25">
      <c r="A173" s="2">
        <v>43292</v>
      </c>
      <c r="B173" s="3" t="s">
        <v>20</v>
      </c>
      <c r="C173" s="3" t="s">
        <v>12</v>
      </c>
      <c r="D173" s="3" t="s">
        <v>8</v>
      </c>
      <c r="E173" s="1">
        <v>2</v>
      </c>
      <c r="F173" s="1">
        <v>20</v>
      </c>
      <c r="G173" s="3">
        <v>1</v>
      </c>
      <c r="H173" s="3">
        <f t="shared" si="18"/>
        <v>7</v>
      </c>
      <c r="I173" s="3">
        <f t="shared" si="19"/>
        <v>2018</v>
      </c>
      <c r="O173">
        <f t="shared" si="23"/>
        <v>-1</v>
      </c>
      <c r="P173">
        <f t="shared" si="24"/>
        <v>0</v>
      </c>
      <c r="AE173">
        <f t="shared" si="20"/>
        <v>35668</v>
      </c>
      <c r="AF173">
        <f t="shared" si="21"/>
        <v>535668</v>
      </c>
      <c r="AG173">
        <f t="shared" si="22"/>
        <v>-40</v>
      </c>
      <c r="AH173">
        <f t="shared" si="25"/>
        <v>535668</v>
      </c>
      <c r="AI173" s="12">
        <f>statek[[#This Row],[data]]</f>
        <v>43292</v>
      </c>
    </row>
    <row r="174" spans="1:35" x14ac:dyDescent="0.25">
      <c r="A174" s="2">
        <v>43317</v>
      </c>
      <c r="B174" s="3" t="s">
        <v>21</v>
      </c>
      <c r="C174" s="3" t="s">
        <v>11</v>
      </c>
      <c r="D174" s="3" t="s">
        <v>14</v>
      </c>
      <c r="E174" s="1">
        <v>13</v>
      </c>
      <c r="F174" s="1">
        <v>38</v>
      </c>
      <c r="G174" s="3">
        <v>1</v>
      </c>
      <c r="H174" s="3">
        <f t="shared" si="18"/>
        <v>8</v>
      </c>
      <c r="I174" s="3">
        <f t="shared" si="19"/>
        <v>2018</v>
      </c>
      <c r="O174">
        <f t="shared" si="23"/>
        <v>24</v>
      </c>
      <c r="P174">
        <f t="shared" si="24"/>
        <v>1</v>
      </c>
      <c r="AE174">
        <f t="shared" si="20"/>
        <v>36162</v>
      </c>
      <c r="AF174">
        <f t="shared" si="21"/>
        <v>536162</v>
      </c>
      <c r="AG174">
        <f t="shared" si="22"/>
        <v>494</v>
      </c>
      <c r="AH174" t="str">
        <f t="shared" si="25"/>
        <v/>
      </c>
      <c r="AI174" s="12">
        <f>statek[[#This Row],[data]]</f>
        <v>43317</v>
      </c>
    </row>
    <row r="175" spans="1:35" x14ac:dyDescent="0.25">
      <c r="A175" s="2">
        <v>43317</v>
      </c>
      <c r="B175" s="3" t="s">
        <v>21</v>
      </c>
      <c r="C175" s="3" t="s">
        <v>9</v>
      </c>
      <c r="D175" s="3" t="s">
        <v>14</v>
      </c>
      <c r="E175" s="1">
        <v>121</v>
      </c>
      <c r="F175" s="1">
        <v>63</v>
      </c>
      <c r="G175" s="3">
        <v>1</v>
      </c>
      <c r="H175" s="3">
        <f t="shared" si="18"/>
        <v>8</v>
      </c>
      <c r="I175" s="3">
        <f t="shared" si="19"/>
        <v>2018</v>
      </c>
      <c r="O175">
        <f t="shared" si="23"/>
        <v>-1</v>
      </c>
      <c r="P175">
        <f t="shared" si="24"/>
        <v>0</v>
      </c>
      <c r="AE175">
        <f t="shared" si="20"/>
        <v>43785</v>
      </c>
      <c r="AF175">
        <f t="shared" si="21"/>
        <v>543785</v>
      </c>
      <c r="AG175">
        <f t="shared" si="22"/>
        <v>7623</v>
      </c>
      <c r="AH175" t="str">
        <f t="shared" si="25"/>
        <v/>
      </c>
      <c r="AI175" s="12">
        <f>statek[[#This Row],[data]]</f>
        <v>43317</v>
      </c>
    </row>
    <row r="176" spans="1:35" x14ac:dyDescent="0.25">
      <c r="A176" s="2">
        <v>43317</v>
      </c>
      <c r="B176" s="3" t="s">
        <v>21</v>
      </c>
      <c r="C176" s="3" t="s">
        <v>12</v>
      </c>
      <c r="D176" s="3" t="s">
        <v>8</v>
      </c>
      <c r="E176" s="1">
        <v>30</v>
      </c>
      <c r="F176" s="1">
        <v>19</v>
      </c>
      <c r="G176" s="3">
        <v>1</v>
      </c>
      <c r="H176" s="3">
        <f t="shared" si="18"/>
        <v>8</v>
      </c>
      <c r="I176" s="3">
        <f t="shared" si="19"/>
        <v>2018</v>
      </c>
      <c r="O176">
        <f t="shared" si="23"/>
        <v>-1</v>
      </c>
      <c r="P176">
        <f t="shared" si="24"/>
        <v>0</v>
      </c>
      <c r="AE176">
        <f t="shared" si="20"/>
        <v>43215</v>
      </c>
      <c r="AF176">
        <f t="shared" si="21"/>
        <v>543215</v>
      </c>
      <c r="AG176">
        <f t="shared" si="22"/>
        <v>-570</v>
      </c>
      <c r="AH176" t="str">
        <f t="shared" si="25"/>
        <v/>
      </c>
      <c r="AI176" s="12">
        <f>statek[[#This Row],[data]]</f>
        <v>43317</v>
      </c>
    </row>
    <row r="177" spans="1:35" x14ac:dyDescent="0.25">
      <c r="A177" s="2">
        <v>43317</v>
      </c>
      <c r="B177" s="3" t="s">
        <v>21</v>
      </c>
      <c r="C177" s="3" t="s">
        <v>10</v>
      </c>
      <c r="D177" s="3" t="s">
        <v>8</v>
      </c>
      <c r="E177" s="1">
        <v>46</v>
      </c>
      <c r="F177" s="1">
        <v>8</v>
      </c>
      <c r="G177" s="3">
        <v>1</v>
      </c>
      <c r="H177" s="3">
        <f t="shared" si="18"/>
        <v>8</v>
      </c>
      <c r="I177" s="3">
        <f t="shared" si="19"/>
        <v>2018</v>
      </c>
      <c r="O177">
        <f t="shared" si="23"/>
        <v>-1</v>
      </c>
      <c r="P177">
        <f t="shared" si="24"/>
        <v>0</v>
      </c>
      <c r="AE177">
        <f t="shared" si="20"/>
        <v>42847</v>
      </c>
      <c r="AF177">
        <f t="shared" si="21"/>
        <v>542847</v>
      </c>
      <c r="AG177">
        <f t="shared" si="22"/>
        <v>-368</v>
      </c>
      <c r="AH177">
        <f t="shared" si="25"/>
        <v>542847</v>
      </c>
      <c r="AI177" s="12">
        <f>statek[[#This Row],[data]]</f>
        <v>43317</v>
      </c>
    </row>
    <row r="178" spans="1:35" x14ac:dyDescent="0.25">
      <c r="A178" s="2">
        <v>43330</v>
      </c>
      <c r="B178" s="3" t="s">
        <v>22</v>
      </c>
      <c r="C178" s="3" t="s">
        <v>10</v>
      </c>
      <c r="D178" s="3" t="s">
        <v>14</v>
      </c>
      <c r="E178" s="1">
        <v>49</v>
      </c>
      <c r="F178" s="1">
        <v>11</v>
      </c>
      <c r="G178" s="3">
        <v>1</v>
      </c>
      <c r="H178" s="3">
        <f t="shared" si="18"/>
        <v>8</v>
      </c>
      <c r="I178" s="3">
        <f t="shared" si="19"/>
        <v>2018</v>
      </c>
      <c r="O178">
        <f t="shared" si="23"/>
        <v>12</v>
      </c>
      <c r="P178">
        <f t="shared" si="24"/>
        <v>0</v>
      </c>
      <c r="AE178">
        <f t="shared" si="20"/>
        <v>43386</v>
      </c>
      <c r="AF178">
        <f t="shared" si="21"/>
        <v>543386</v>
      </c>
      <c r="AG178">
        <f t="shared" si="22"/>
        <v>539</v>
      </c>
      <c r="AH178" t="str">
        <f t="shared" si="25"/>
        <v/>
      </c>
      <c r="AI178" s="12">
        <f>statek[[#This Row],[data]]</f>
        <v>43330</v>
      </c>
    </row>
    <row r="179" spans="1:35" x14ac:dyDescent="0.25">
      <c r="A179" s="2">
        <v>43330</v>
      </c>
      <c r="B179" s="3" t="s">
        <v>22</v>
      </c>
      <c r="C179" s="3" t="s">
        <v>7</v>
      </c>
      <c r="D179" s="3" t="s">
        <v>14</v>
      </c>
      <c r="E179" s="1">
        <v>61</v>
      </c>
      <c r="F179" s="1">
        <v>90</v>
      </c>
      <c r="G179" s="3">
        <v>1</v>
      </c>
      <c r="H179" s="3">
        <f t="shared" si="18"/>
        <v>8</v>
      </c>
      <c r="I179" s="3">
        <f t="shared" si="19"/>
        <v>2018</v>
      </c>
      <c r="O179">
        <f t="shared" si="23"/>
        <v>-1</v>
      </c>
      <c r="P179">
        <f t="shared" si="24"/>
        <v>0</v>
      </c>
      <c r="AE179">
        <f t="shared" si="20"/>
        <v>48876</v>
      </c>
      <c r="AF179">
        <f t="shared" si="21"/>
        <v>548876</v>
      </c>
      <c r="AG179">
        <f t="shared" si="22"/>
        <v>5490</v>
      </c>
      <c r="AH179" t="str">
        <f t="shared" si="25"/>
        <v/>
      </c>
      <c r="AI179" s="12">
        <f>statek[[#This Row],[data]]</f>
        <v>43330</v>
      </c>
    </row>
    <row r="180" spans="1:35" x14ac:dyDescent="0.25">
      <c r="A180" s="2">
        <v>43330</v>
      </c>
      <c r="B180" s="3" t="s">
        <v>22</v>
      </c>
      <c r="C180" s="3" t="s">
        <v>12</v>
      </c>
      <c r="D180" s="3" t="s">
        <v>8</v>
      </c>
      <c r="E180" s="1">
        <v>19</v>
      </c>
      <c r="F180" s="1">
        <v>22</v>
      </c>
      <c r="G180" s="3">
        <v>1</v>
      </c>
      <c r="H180" s="3">
        <f t="shared" si="18"/>
        <v>8</v>
      </c>
      <c r="I180" s="3">
        <f t="shared" si="19"/>
        <v>2018</v>
      </c>
      <c r="O180">
        <f t="shared" si="23"/>
        <v>-1</v>
      </c>
      <c r="P180">
        <f t="shared" si="24"/>
        <v>0</v>
      </c>
      <c r="AE180">
        <f t="shared" si="20"/>
        <v>48458</v>
      </c>
      <c r="AF180">
        <f t="shared" si="21"/>
        <v>548458</v>
      </c>
      <c r="AG180">
        <f t="shared" si="22"/>
        <v>-418</v>
      </c>
      <c r="AH180" t="str">
        <f t="shared" si="25"/>
        <v/>
      </c>
      <c r="AI180" s="12">
        <f>statek[[#This Row],[data]]</f>
        <v>43330</v>
      </c>
    </row>
    <row r="181" spans="1:35" x14ac:dyDescent="0.25">
      <c r="A181" s="2">
        <v>43330</v>
      </c>
      <c r="B181" s="3" t="s">
        <v>22</v>
      </c>
      <c r="C181" s="3" t="s">
        <v>9</v>
      </c>
      <c r="D181" s="3" t="s">
        <v>8</v>
      </c>
      <c r="E181" s="1">
        <v>22</v>
      </c>
      <c r="F181" s="1">
        <v>44</v>
      </c>
      <c r="G181" s="3">
        <v>1</v>
      </c>
      <c r="H181" s="3">
        <f t="shared" si="18"/>
        <v>8</v>
      </c>
      <c r="I181" s="3">
        <f t="shared" si="19"/>
        <v>2018</v>
      </c>
      <c r="O181">
        <f t="shared" si="23"/>
        <v>-1</v>
      </c>
      <c r="P181">
        <f t="shared" si="24"/>
        <v>0</v>
      </c>
      <c r="AE181">
        <f t="shared" si="20"/>
        <v>47490</v>
      </c>
      <c r="AF181">
        <f t="shared" si="21"/>
        <v>547490</v>
      </c>
      <c r="AG181">
        <f t="shared" si="22"/>
        <v>-968</v>
      </c>
      <c r="AH181">
        <f t="shared" si="25"/>
        <v>547490</v>
      </c>
      <c r="AI181" s="12">
        <f>statek[[#This Row],[data]]</f>
        <v>43330</v>
      </c>
    </row>
    <row r="182" spans="1:35" x14ac:dyDescent="0.25">
      <c r="A182" s="2">
        <v>43347</v>
      </c>
      <c r="B182" s="3" t="s">
        <v>6</v>
      </c>
      <c r="C182" s="3" t="s">
        <v>11</v>
      </c>
      <c r="D182" s="3" t="s">
        <v>8</v>
      </c>
      <c r="E182" s="1">
        <v>9</v>
      </c>
      <c r="F182" s="1">
        <v>25</v>
      </c>
      <c r="G182" s="3">
        <v>1</v>
      </c>
      <c r="H182" s="3">
        <f t="shared" si="18"/>
        <v>9</v>
      </c>
      <c r="I182" s="3">
        <f t="shared" si="19"/>
        <v>2018</v>
      </c>
      <c r="O182">
        <f t="shared" si="23"/>
        <v>16</v>
      </c>
      <c r="P182">
        <f t="shared" si="24"/>
        <v>0</v>
      </c>
      <c r="AE182">
        <f t="shared" si="20"/>
        <v>47265</v>
      </c>
      <c r="AF182">
        <f t="shared" si="21"/>
        <v>547265</v>
      </c>
      <c r="AG182">
        <f t="shared" si="22"/>
        <v>-225</v>
      </c>
      <c r="AH182" t="str">
        <f t="shared" si="25"/>
        <v/>
      </c>
      <c r="AI182" s="12">
        <f>statek[[#This Row],[data]]</f>
        <v>43347</v>
      </c>
    </row>
    <row r="183" spans="1:35" x14ac:dyDescent="0.25">
      <c r="A183" s="2">
        <v>43347</v>
      </c>
      <c r="B183" s="3" t="s">
        <v>6</v>
      </c>
      <c r="C183" s="3" t="s">
        <v>7</v>
      </c>
      <c r="D183" s="3" t="s">
        <v>14</v>
      </c>
      <c r="E183" s="1">
        <v>4</v>
      </c>
      <c r="F183" s="1">
        <v>94</v>
      </c>
      <c r="G183" s="3">
        <v>1</v>
      </c>
      <c r="H183" s="3">
        <f t="shared" si="18"/>
        <v>9</v>
      </c>
      <c r="I183" s="3">
        <f t="shared" si="19"/>
        <v>2018</v>
      </c>
      <c r="O183">
        <f t="shared" si="23"/>
        <v>-1</v>
      </c>
      <c r="P183">
        <f t="shared" si="24"/>
        <v>0</v>
      </c>
      <c r="AE183">
        <f t="shared" si="20"/>
        <v>47641</v>
      </c>
      <c r="AF183">
        <f t="shared" si="21"/>
        <v>547641</v>
      </c>
      <c r="AG183">
        <f t="shared" si="22"/>
        <v>376</v>
      </c>
      <c r="AH183" t="str">
        <f t="shared" si="25"/>
        <v/>
      </c>
      <c r="AI183" s="12">
        <f>statek[[#This Row],[data]]</f>
        <v>43347</v>
      </c>
    </row>
    <row r="184" spans="1:35" x14ac:dyDescent="0.25">
      <c r="A184" s="2">
        <v>43347</v>
      </c>
      <c r="B184" s="3" t="s">
        <v>6</v>
      </c>
      <c r="C184" s="3" t="s">
        <v>12</v>
      </c>
      <c r="D184" s="3" t="s">
        <v>8</v>
      </c>
      <c r="E184" s="1">
        <v>8</v>
      </c>
      <c r="F184" s="1">
        <v>21</v>
      </c>
      <c r="G184" s="3">
        <v>1</v>
      </c>
      <c r="H184" s="3">
        <f t="shared" si="18"/>
        <v>9</v>
      </c>
      <c r="I184" s="3">
        <f t="shared" si="19"/>
        <v>2018</v>
      </c>
      <c r="O184">
        <f t="shared" si="23"/>
        <v>-1</v>
      </c>
      <c r="P184">
        <f t="shared" si="24"/>
        <v>0</v>
      </c>
      <c r="AE184">
        <f t="shared" si="20"/>
        <v>47473</v>
      </c>
      <c r="AF184">
        <f t="shared" si="21"/>
        <v>547473</v>
      </c>
      <c r="AG184">
        <f t="shared" si="22"/>
        <v>-168</v>
      </c>
      <c r="AH184" t="str">
        <f t="shared" si="25"/>
        <v/>
      </c>
      <c r="AI184" s="12">
        <f>statek[[#This Row],[data]]</f>
        <v>43347</v>
      </c>
    </row>
    <row r="185" spans="1:35" x14ac:dyDescent="0.25">
      <c r="A185" s="2">
        <v>43347</v>
      </c>
      <c r="B185" s="3" t="s">
        <v>6</v>
      </c>
      <c r="C185" s="3" t="s">
        <v>10</v>
      </c>
      <c r="D185" s="3" t="s">
        <v>8</v>
      </c>
      <c r="E185" s="1">
        <v>47</v>
      </c>
      <c r="F185" s="1">
        <v>8</v>
      </c>
      <c r="G185" s="3">
        <v>1</v>
      </c>
      <c r="H185" s="3">
        <f t="shared" si="18"/>
        <v>9</v>
      </c>
      <c r="I185" s="3">
        <f t="shared" si="19"/>
        <v>2018</v>
      </c>
      <c r="O185">
        <f t="shared" si="23"/>
        <v>-1</v>
      </c>
      <c r="P185">
        <f t="shared" si="24"/>
        <v>0</v>
      </c>
      <c r="AE185">
        <f t="shared" si="20"/>
        <v>47097</v>
      </c>
      <c r="AF185">
        <f t="shared" si="21"/>
        <v>547097</v>
      </c>
      <c r="AG185">
        <f t="shared" si="22"/>
        <v>-376</v>
      </c>
      <c r="AH185">
        <f t="shared" si="25"/>
        <v>547097</v>
      </c>
      <c r="AI185" s="12">
        <f>statek[[#This Row],[data]]</f>
        <v>43347</v>
      </c>
    </row>
    <row r="186" spans="1:35" x14ac:dyDescent="0.25">
      <c r="A186" s="2">
        <v>43362</v>
      </c>
      <c r="B186" s="3" t="s">
        <v>13</v>
      </c>
      <c r="C186" s="3" t="s">
        <v>12</v>
      </c>
      <c r="D186" s="3" t="s">
        <v>14</v>
      </c>
      <c r="E186" s="1">
        <v>82</v>
      </c>
      <c r="F186" s="1">
        <v>29</v>
      </c>
      <c r="G186" s="3">
        <v>1</v>
      </c>
      <c r="H186" s="3">
        <f t="shared" si="18"/>
        <v>9</v>
      </c>
      <c r="I186" s="3">
        <f t="shared" si="19"/>
        <v>2018</v>
      </c>
      <c r="O186">
        <f t="shared" si="23"/>
        <v>14</v>
      </c>
      <c r="P186">
        <f t="shared" si="24"/>
        <v>0</v>
      </c>
      <c r="AE186">
        <f t="shared" si="20"/>
        <v>49475</v>
      </c>
      <c r="AF186">
        <f t="shared" si="21"/>
        <v>549475</v>
      </c>
      <c r="AG186">
        <f t="shared" si="22"/>
        <v>2378</v>
      </c>
      <c r="AH186" t="str">
        <f t="shared" si="25"/>
        <v/>
      </c>
      <c r="AI186" s="12">
        <f>statek[[#This Row],[data]]</f>
        <v>43362</v>
      </c>
    </row>
    <row r="187" spans="1:35" x14ac:dyDescent="0.25">
      <c r="A187" s="2">
        <v>43362</v>
      </c>
      <c r="B187" s="3" t="s">
        <v>13</v>
      </c>
      <c r="C187" s="3" t="s">
        <v>9</v>
      </c>
      <c r="D187" s="3" t="s">
        <v>14</v>
      </c>
      <c r="E187" s="1">
        <v>26</v>
      </c>
      <c r="F187" s="1">
        <v>58</v>
      </c>
      <c r="G187" s="3">
        <v>1</v>
      </c>
      <c r="H187" s="3">
        <f t="shared" si="18"/>
        <v>9</v>
      </c>
      <c r="I187" s="3">
        <f t="shared" si="19"/>
        <v>2018</v>
      </c>
      <c r="O187">
        <f t="shared" si="23"/>
        <v>-1</v>
      </c>
      <c r="P187">
        <f t="shared" si="24"/>
        <v>0</v>
      </c>
      <c r="AE187">
        <f t="shared" si="20"/>
        <v>50983</v>
      </c>
      <c r="AF187">
        <f t="shared" si="21"/>
        <v>550983</v>
      </c>
      <c r="AG187">
        <f t="shared" si="22"/>
        <v>1508</v>
      </c>
      <c r="AH187" t="str">
        <f t="shared" si="25"/>
        <v/>
      </c>
      <c r="AI187" s="12">
        <f>statek[[#This Row],[data]]</f>
        <v>43362</v>
      </c>
    </row>
    <row r="188" spans="1:35" x14ac:dyDescent="0.25">
      <c r="A188" s="2">
        <v>43362</v>
      </c>
      <c r="B188" s="3" t="s">
        <v>13</v>
      </c>
      <c r="C188" s="3" t="s">
        <v>10</v>
      </c>
      <c r="D188" s="3" t="s">
        <v>8</v>
      </c>
      <c r="E188" s="1">
        <v>24</v>
      </c>
      <c r="F188" s="1">
        <v>9</v>
      </c>
      <c r="G188" s="3">
        <v>1</v>
      </c>
      <c r="H188" s="3">
        <f t="shared" si="18"/>
        <v>9</v>
      </c>
      <c r="I188" s="3">
        <f t="shared" si="19"/>
        <v>2018</v>
      </c>
      <c r="O188">
        <f t="shared" si="23"/>
        <v>-1</v>
      </c>
      <c r="P188">
        <f t="shared" si="24"/>
        <v>0</v>
      </c>
      <c r="AE188">
        <f t="shared" si="20"/>
        <v>50767</v>
      </c>
      <c r="AF188">
        <f t="shared" si="21"/>
        <v>550767</v>
      </c>
      <c r="AG188">
        <f t="shared" si="22"/>
        <v>-216</v>
      </c>
      <c r="AH188" t="str">
        <f t="shared" si="25"/>
        <v/>
      </c>
      <c r="AI188" s="12">
        <f>statek[[#This Row],[data]]</f>
        <v>43362</v>
      </c>
    </row>
    <row r="189" spans="1:35" x14ac:dyDescent="0.25">
      <c r="A189" s="2">
        <v>43362</v>
      </c>
      <c r="B189" s="3" t="s">
        <v>13</v>
      </c>
      <c r="C189" s="3" t="s">
        <v>11</v>
      </c>
      <c r="D189" s="3" t="s">
        <v>8</v>
      </c>
      <c r="E189" s="1">
        <v>36</v>
      </c>
      <c r="F189" s="1">
        <v>26</v>
      </c>
      <c r="G189" s="3">
        <v>1</v>
      </c>
      <c r="H189" s="3">
        <f t="shared" si="18"/>
        <v>9</v>
      </c>
      <c r="I189" s="3">
        <f t="shared" si="19"/>
        <v>2018</v>
      </c>
      <c r="O189">
        <f t="shared" si="23"/>
        <v>-1</v>
      </c>
      <c r="P189">
        <f t="shared" si="24"/>
        <v>0</v>
      </c>
      <c r="AE189">
        <f t="shared" si="20"/>
        <v>49831</v>
      </c>
      <c r="AF189">
        <f t="shared" si="21"/>
        <v>549831</v>
      </c>
      <c r="AG189">
        <f t="shared" si="22"/>
        <v>-936</v>
      </c>
      <c r="AH189" t="str">
        <f t="shared" si="25"/>
        <v/>
      </c>
      <c r="AI189" s="12">
        <f>statek[[#This Row],[data]]</f>
        <v>43362</v>
      </c>
    </row>
    <row r="190" spans="1:35" x14ac:dyDescent="0.25">
      <c r="A190" s="2">
        <v>43362</v>
      </c>
      <c r="B190" s="3" t="s">
        <v>13</v>
      </c>
      <c r="C190" s="3" t="s">
        <v>7</v>
      </c>
      <c r="D190" s="3" t="s">
        <v>8</v>
      </c>
      <c r="E190" s="1">
        <v>6</v>
      </c>
      <c r="F190" s="1">
        <v>68</v>
      </c>
      <c r="G190" s="3">
        <v>1</v>
      </c>
      <c r="H190" s="3">
        <f t="shared" si="18"/>
        <v>9</v>
      </c>
      <c r="I190" s="3">
        <f t="shared" si="19"/>
        <v>2018</v>
      </c>
      <c r="O190">
        <f t="shared" si="23"/>
        <v>-1</v>
      </c>
      <c r="P190">
        <f t="shared" si="24"/>
        <v>0</v>
      </c>
      <c r="AE190">
        <f t="shared" si="20"/>
        <v>49423</v>
      </c>
      <c r="AF190">
        <f t="shared" si="21"/>
        <v>549423</v>
      </c>
      <c r="AG190">
        <f t="shared" si="22"/>
        <v>-408</v>
      </c>
      <c r="AH190">
        <f t="shared" si="25"/>
        <v>549423</v>
      </c>
      <c r="AI190" s="12">
        <f>statek[[#This Row],[data]]</f>
        <v>43362</v>
      </c>
    </row>
    <row r="191" spans="1:35" x14ac:dyDescent="0.25">
      <c r="A191" s="2">
        <v>43381</v>
      </c>
      <c r="B191" s="3" t="s">
        <v>15</v>
      </c>
      <c r="C191" s="3" t="s">
        <v>11</v>
      </c>
      <c r="D191" s="3" t="s">
        <v>14</v>
      </c>
      <c r="E191" s="1">
        <v>45</v>
      </c>
      <c r="F191" s="1">
        <v>36</v>
      </c>
      <c r="G191" s="3">
        <v>1</v>
      </c>
      <c r="H191" s="3">
        <f t="shared" si="18"/>
        <v>10</v>
      </c>
      <c r="I191" s="3">
        <f t="shared" si="19"/>
        <v>2018</v>
      </c>
      <c r="O191">
        <f t="shared" si="23"/>
        <v>18</v>
      </c>
      <c r="P191">
        <f t="shared" si="24"/>
        <v>0</v>
      </c>
      <c r="AE191">
        <f t="shared" si="20"/>
        <v>51043</v>
      </c>
      <c r="AF191">
        <f t="shared" si="21"/>
        <v>551043</v>
      </c>
      <c r="AG191">
        <f t="shared" si="22"/>
        <v>1620</v>
      </c>
      <c r="AH191" t="str">
        <f t="shared" si="25"/>
        <v/>
      </c>
      <c r="AI191" s="12">
        <f>statek[[#This Row],[data]]</f>
        <v>43381</v>
      </c>
    </row>
    <row r="192" spans="1:35" x14ac:dyDescent="0.25">
      <c r="A192" s="2">
        <v>43381</v>
      </c>
      <c r="B192" s="3" t="s">
        <v>15</v>
      </c>
      <c r="C192" s="3" t="s">
        <v>10</v>
      </c>
      <c r="D192" s="3" t="s">
        <v>8</v>
      </c>
      <c r="E192" s="1">
        <v>18</v>
      </c>
      <c r="F192" s="1">
        <v>8</v>
      </c>
      <c r="G192" s="3">
        <v>1</v>
      </c>
      <c r="H192" s="3">
        <f t="shared" si="18"/>
        <v>10</v>
      </c>
      <c r="I192" s="3">
        <f t="shared" si="19"/>
        <v>2018</v>
      </c>
      <c r="O192">
        <f t="shared" si="23"/>
        <v>-1</v>
      </c>
      <c r="P192">
        <f t="shared" si="24"/>
        <v>0</v>
      </c>
      <c r="AE192">
        <f t="shared" si="20"/>
        <v>50899</v>
      </c>
      <c r="AF192">
        <f t="shared" si="21"/>
        <v>550899</v>
      </c>
      <c r="AG192">
        <f t="shared" si="22"/>
        <v>-144</v>
      </c>
      <c r="AH192" t="str">
        <f t="shared" si="25"/>
        <v/>
      </c>
      <c r="AI192" s="12">
        <f>statek[[#This Row],[data]]</f>
        <v>43381</v>
      </c>
    </row>
    <row r="193" spans="1:35" x14ac:dyDescent="0.25">
      <c r="A193" s="2">
        <v>43381</v>
      </c>
      <c r="B193" s="3" t="s">
        <v>15</v>
      </c>
      <c r="C193" s="3" t="s">
        <v>9</v>
      </c>
      <c r="D193" s="3" t="s">
        <v>8</v>
      </c>
      <c r="E193" s="1">
        <v>20</v>
      </c>
      <c r="F193" s="1">
        <v>41</v>
      </c>
      <c r="G193" s="3">
        <v>1</v>
      </c>
      <c r="H193" s="3">
        <f t="shared" si="18"/>
        <v>10</v>
      </c>
      <c r="I193" s="3">
        <f t="shared" si="19"/>
        <v>2018</v>
      </c>
      <c r="O193">
        <f t="shared" si="23"/>
        <v>-1</v>
      </c>
      <c r="P193">
        <f t="shared" si="24"/>
        <v>0</v>
      </c>
      <c r="AE193">
        <f t="shared" si="20"/>
        <v>50079</v>
      </c>
      <c r="AF193">
        <f t="shared" si="21"/>
        <v>550079</v>
      </c>
      <c r="AG193">
        <f t="shared" si="22"/>
        <v>-820</v>
      </c>
      <c r="AH193">
        <f t="shared" si="25"/>
        <v>550079</v>
      </c>
      <c r="AI193" s="12">
        <f>statek[[#This Row],[data]]</f>
        <v>43381</v>
      </c>
    </row>
    <row r="194" spans="1:35" x14ac:dyDescent="0.25">
      <c r="A194" s="2">
        <v>43407</v>
      </c>
      <c r="B194" s="3" t="s">
        <v>16</v>
      </c>
      <c r="C194" s="3" t="s">
        <v>12</v>
      </c>
      <c r="D194" s="3" t="s">
        <v>14</v>
      </c>
      <c r="E194" s="1">
        <v>4</v>
      </c>
      <c r="F194" s="1">
        <v>32</v>
      </c>
      <c r="G194" s="3">
        <v>1</v>
      </c>
      <c r="H194" s="3">
        <f t="shared" ref="H194:H203" si="26">MONTH(A194)</f>
        <v>11</v>
      </c>
      <c r="I194" s="3">
        <f t="shared" ref="I194:I203" si="27">YEAR(A194)</f>
        <v>2018</v>
      </c>
      <c r="O194">
        <f t="shared" si="23"/>
        <v>25</v>
      </c>
      <c r="P194">
        <f t="shared" si="24"/>
        <v>1</v>
      </c>
      <c r="AE194">
        <f t="shared" si="20"/>
        <v>50207</v>
      </c>
      <c r="AF194">
        <f>IF(D194="Z",AF193-E194*F194,AF193+E194*F194)</f>
        <v>550207</v>
      </c>
      <c r="AG194">
        <f t="shared" si="22"/>
        <v>128</v>
      </c>
      <c r="AH194" t="str">
        <f t="shared" si="25"/>
        <v/>
      </c>
      <c r="AI194" s="12">
        <f>statek[[#This Row],[data]]</f>
        <v>43407</v>
      </c>
    </row>
    <row r="195" spans="1:35" x14ac:dyDescent="0.25">
      <c r="A195" s="2">
        <v>43407</v>
      </c>
      <c r="B195" s="3" t="s">
        <v>16</v>
      </c>
      <c r="C195" s="3" t="s">
        <v>9</v>
      </c>
      <c r="D195" s="3" t="s">
        <v>8</v>
      </c>
      <c r="E195" s="1">
        <v>48</v>
      </c>
      <c r="F195" s="1">
        <v>37</v>
      </c>
      <c r="G195" s="3">
        <v>1</v>
      </c>
      <c r="H195" s="3">
        <f t="shared" si="26"/>
        <v>11</v>
      </c>
      <c r="I195" s="3">
        <f t="shared" si="27"/>
        <v>2018</v>
      </c>
      <c r="O195">
        <f t="shared" si="23"/>
        <v>-1</v>
      </c>
      <c r="P195">
        <f t="shared" si="24"/>
        <v>0</v>
      </c>
      <c r="AE195">
        <f t="shared" ref="AE195:AE205" si="28">AF195-AF194+AE194</f>
        <v>48431</v>
      </c>
      <c r="AF195">
        <f t="shared" ref="AF195:AF203" si="29">IF(D195="Z",AF194-E195*F195,AF194+E195*F195)</f>
        <v>548431</v>
      </c>
      <c r="AG195">
        <f t="shared" ref="AG195:AG203" si="30">IF(D195="Z",-E195*F195,E195*F195)</f>
        <v>-1776</v>
      </c>
      <c r="AH195">
        <f t="shared" si="25"/>
        <v>548431</v>
      </c>
      <c r="AI195" s="12">
        <f>statek[[#This Row],[data]]</f>
        <v>43407</v>
      </c>
    </row>
    <row r="196" spans="1:35" x14ac:dyDescent="0.25">
      <c r="A196" s="2">
        <v>43428</v>
      </c>
      <c r="B196" s="3" t="s">
        <v>17</v>
      </c>
      <c r="C196" s="3" t="s">
        <v>9</v>
      </c>
      <c r="D196" s="3" t="s">
        <v>14</v>
      </c>
      <c r="E196" s="1">
        <v>64</v>
      </c>
      <c r="F196" s="1">
        <v>61</v>
      </c>
      <c r="G196" s="3">
        <v>1</v>
      </c>
      <c r="H196" s="3">
        <f t="shared" si="26"/>
        <v>11</v>
      </c>
      <c r="I196" s="3">
        <f t="shared" si="27"/>
        <v>2018</v>
      </c>
      <c r="O196">
        <f t="shared" ref="O196:O203" si="31">A196-A195-1</f>
        <v>20</v>
      </c>
      <c r="P196">
        <f t="shared" ref="P196:P203" si="32">IF(O196&gt;20,1,0)</f>
        <v>0</v>
      </c>
      <c r="AE196">
        <f t="shared" si="28"/>
        <v>52335</v>
      </c>
      <c r="AF196">
        <f>IF(D196="Z",AF195-E196*F196,AF195+E196*F196)</f>
        <v>552335</v>
      </c>
      <c r="AG196">
        <f t="shared" si="30"/>
        <v>3904</v>
      </c>
      <c r="AH196" t="str">
        <f t="shared" ref="AH196:AH203" si="33">IF(A196&lt;&gt;A197,AF196,"")</f>
        <v/>
      </c>
      <c r="AI196" s="12">
        <f>statek[[#This Row],[data]]</f>
        <v>43428</v>
      </c>
    </row>
    <row r="197" spans="1:35" x14ac:dyDescent="0.25">
      <c r="A197" s="2">
        <v>43428</v>
      </c>
      <c r="B197" s="3" t="s">
        <v>17</v>
      </c>
      <c r="C197" s="3" t="s">
        <v>7</v>
      </c>
      <c r="D197" s="3" t="s">
        <v>8</v>
      </c>
      <c r="E197" s="1">
        <v>43</v>
      </c>
      <c r="F197" s="1">
        <v>63</v>
      </c>
      <c r="G197" s="3">
        <v>1</v>
      </c>
      <c r="H197" s="3">
        <f t="shared" si="26"/>
        <v>11</v>
      </c>
      <c r="I197" s="3">
        <f t="shared" si="27"/>
        <v>2018</v>
      </c>
      <c r="O197">
        <f t="shared" si="31"/>
        <v>-1</v>
      </c>
      <c r="P197">
        <f t="shared" si="32"/>
        <v>0</v>
      </c>
      <c r="AE197">
        <f t="shared" si="28"/>
        <v>49626</v>
      </c>
      <c r="AF197">
        <f t="shared" si="29"/>
        <v>549626</v>
      </c>
      <c r="AG197">
        <f t="shared" si="30"/>
        <v>-2709</v>
      </c>
      <c r="AH197" t="str">
        <f t="shared" si="33"/>
        <v/>
      </c>
      <c r="AI197" s="12">
        <f>statek[[#This Row],[data]]</f>
        <v>43428</v>
      </c>
    </row>
    <row r="198" spans="1:35" x14ac:dyDescent="0.25">
      <c r="A198" s="2">
        <v>43428</v>
      </c>
      <c r="B198" s="3" t="s">
        <v>17</v>
      </c>
      <c r="C198" s="3" t="s">
        <v>11</v>
      </c>
      <c r="D198" s="3" t="s">
        <v>8</v>
      </c>
      <c r="E198" s="1">
        <v>24</v>
      </c>
      <c r="F198" s="1">
        <v>24</v>
      </c>
      <c r="G198" s="3">
        <v>1</v>
      </c>
      <c r="H198" s="3">
        <f t="shared" si="26"/>
        <v>11</v>
      </c>
      <c r="I198" s="3">
        <f t="shared" si="27"/>
        <v>2018</v>
      </c>
      <c r="O198">
        <f t="shared" si="31"/>
        <v>-1</v>
      </c>
      <c r="P198">
        <f t="shared" si="32"/>
        <v>0</v>
      </c>
      <c r="AE198">
        <f t="shared" si="28"/>
        <v>49050</v>
      </c>
      <c r="AF198">
        <f t="shared" si="29"/>
        <v>549050</v>
      </c>
      <c r="AG198">
        <f t="shared" si="30"/>
        <v>-576</v>
      </c>
      <c r="AH198">
        <f t="shared" si="33"/>
        <v>549050</v>
      </c>
      <c r="AI198" s="12">
        <f>statek[[#This Row],[data]]</f>
        <v>43428</v>
      </c>
    </row>
    <row r="199" spans="1:35" x14ac:dyDescent="0.25">
      <c r="A199" s="2">
        <v>43452</v>
      </c>
      <c r="B199" s="3" t="s">
        <v>18</v>
      </c>
      <c r="C199" s="3" t="s">
        <v>9</v>
      </c>
      <c r="D199" s="3" t="s">
        <v>14</v>
      </c>
      <c r="E199" s="1">
        <v>4</v>
      </c>
      <c r="F199" s="1">
        <v>62</v>
      </c>
      <c r="G199" s="3">
        <v>1</v>
      </c>
      <c r="H199" s="3">
        <f t="shared" si="26"/>
        <v>12</v>
      </c>
      <c r="I199" s="3">
        <f t="shared" si="27"/>
        <v>2018</v>
      </c>
      <c r="O199">
        <f t="shared" si="31"/>
        <v>23</v>
      </c>
      <c r="P199">
        <f t="shared" si="32"/>
        <v>1</v>
      </c>
      <c r="AE199">
        <f t="shared" si="28"/>
        <v>49298</v>
      </c>
      <c r="AF199">
        <f t="shared" si="29"/>
        <v>549298</v>
      </c>
      <c r="AG199">
        <f t="shared" si="30"/>
        <v>248</v>
      </c>
      <c r="AH199" t="str">
        <f t="shared" si="33"/>
        <v/>
      </c>
      <c r="AI199" s="12">
        <f>statek[[#This Row],[data]]</f>
        <v>43452</v>
      </c>
    </row>
    <row r="200" spans="1:35" x14ac:dyDescent="0.25">
      <c r="A200" s="2">
        <v>43452</v>
      </c>
      <c r="B200" s="3" t="s">
        <v>18</v>
      </c>
      <c r="C200" s="3" t="s">
        <v>12</v>
      </c>
      <c r="D200" s="3" t="s">
        <v>8</v>
      </c>
      <c r="E200" s="1">
        <v>35</v>
      </c>
      <c r="F200" s="1">
        <v>19</v>
      </c>
      <c r="G200" s="3">
        <v>1</v>
      </c>
      <c r="H200" s="3">
        <f t="shared" si="26"/>
        <v>12</v>
      </c>
      <c r="I200" s="3">
        <f t="shared" si="27"/>
        <v>2018</v>
      </c>
      <c r="O200">
        <f t="shared" si="31"/>
        <v>-1</v>
      </c>
      <c r="P200">
        <f t="shared" si="32"/>
        <v>0</v>
      </c>
      <c r="AE200">
        <f t="shared" si="28"/>
        <v>48633</v>
      </c>
      <c r="AF200">
        <f t="shared" si="29"/>
        <v>548633</v>
      </c>
      <c r="AG200">
        <f t="shared" si="30"/>
        <v>-665</v>
      </c>
      <c r="AH200" t="str">
        <f t="shared" si="33"/>
        <v/>
      </c>
      <c r="AI200" s="12">
        <f>statek[[#This Row],[data]]</f>
        <v>43452</v>
      </c>
    </row>
    <row r="201" spans="1:35" x14ac:dyDescent="0.25">
      <c r="A201" s="2">
        <v>43452</v>
      </c>
      <c r="B201" s="3" t="s">
        <v>18</v>
      </c>
      <c r="C201" s="3" t="s">
        <v>10</v>
      </c>
      <c r="D201" s="3" t="s">
        <v>8</v>
      </c>
      <c r="E201" s="1">
        <v>41</v>
      </c>
      <c r="F201" s="1">
        <v>8</v>
      </c>
      <c r="G201" s="3">
        <v>1</v>
      </c>
      <c r="H201" s="3">
        <f t="shared" si="26"/>
        <v>12</v>
      </c>
      <c r="I201" s="3">
        <f t="shared" si="27"/>
        <v>2018</v>
      </c>
      <c r="O201">
        <f t="shared" si="31"/>
        <v>-1</v>
      </c>
      <c r="P201">
        <f t="shared" si="32"/>
        <v>0</v>
      </c>
      <c r="AE201">
        <f t="shared" si="28"/>
        <v>48305</v>
      </c>
      <c r="AF201">
        <f t="shared" si="29"/>
        <v>548305</v>
      </c>
      <c r="AG201">
        <f t="shared" si="30"/>
        <v>-328</v>
      </c>
      <c r="AH201" t="str">
        <f t="shared" si="33"/>
        <v/>
      </c>
      <c r="AI201" s="12">
        <f>statek[[#This Row],[data]]</f>
        <v>43452</v>
      </c>
    </row>
    <row r="202" spans="1:35" x14ac:dyDescent="0.25">
      <c r="A202" s="2">
        <v>43452</v>
      </c>
      <c r="B202" s="3" t="s">
        <v>18</v>
      </c>
      <c r="C202" s="3" t="s">
        <v>7</v>
      </c>
      <c r="D202" s="3" t="s">
        <v>8</v>
      </c>
      <c r="E202" s="1">
        <v>23</v>
      </c>
      <c r="F202" s="1">
        <v>61</v>
      </c>
      <c r="G202" s="3">
        <v>1</v>
      </c>
      <c r="H202" s="3">
        <f t="shared" si="26"/>
        <v>12</v>
      </c>
      <c r="I202" s="3">
        <f t="shared" si="27"/>
        <v>2018</v>
      </c>
      <c r="O202">
        <f t="shared" si="31"/>
        <v>-1</v>
      </c>
      <c r="P202">
        <f t="shared" si="32"/>
        <v>0</v>
      </c>
      <c r="AE202">
        <f t="shared" si="28"/>
        <v>46902</v>
      </c>
      <c r="AF202">
        <f t="shared" si="29"/>
        <v>546902</v>
      </c>
      <c r="AG202">
        <f t="shared" si="30"/>
        <v>-1403</v>
      </c>
      <c r="AH202" t="str">
        <f t="shared" si="33"/>
        <v/>
      </c>
      <c r="AI202" s="12">
        <f>statek[[#This Row],[data]]</f>
        <v>43452</v>
      </c>
    </row>
    <row r="203" spans="1:35" ht="15.75" x14ac:dyDescent="0.25">
      <c r="A203" s="2">
        <v>43452</v>
      </c>
      <c r="B203" s="3" t="s">
        <v>18</v>
      </c>
      <c r="C203" s="3" t="s">
        <v>11</v>
      </c>
      <c r="D203" s="3" t="s">
        <v>8</v>
      </c>
      <c r="E203" s="1">
        <v>46</v>
      </c>
      <c r="F203" s="1">
        <v>23</v>
      </c>
      <c r="G203" s="3">
        <v>1</v>
      </c>
      <c r="H203" s="3">
        <f t="shared" si="26"/>
        <v>12</v>
      </c>
      <c r="I203" s="3">
        <f t="shared" si="27"/>
        <v>2018</v>
      </c>
      <c r="O203">
        <f t="shared" si="31"/>
        <v>-1</v>
      </c>
      <c r="P203">
        <f t="shared" si="32"/>
        <v>0</v>
      </c>
      <c r="AE203">
        <f t="shared" si="28"/>
        <v>45844</v>
      </c>
      <c r="AF203" s="4">
        <f t="shared" si="29"/>
        <v>545844</v>
      </c>
      <c r="AG203">
        <f t="shared" si="30"/>
        <v>-1058</v>
      </c>
      <c r="AH203">
        <f t="shared" si="33"/>
        <v>545844</v>
      </c>
      <c r="AI203" s="12">
        <f>statek[[#This Row],[data]]</f>
        <v>43452</v>
      </c>
    </row>
    <row r="204" spans="1:35" ht="18.75" x14ac:dyDescent="0.3">
      <c r="AE204">
        <f t="shared" si="28"/>
        <v>-500000</v>
      </c>
      <c r="AG204">
        <f>SUM(AG1:AG203)</f>
        <v>45844</v>
      </c>
      <c r="AH204" s="10">
        <f>MAX(AH2:AH202)</f>
        <v>550079</v>
      </c>
      <c r="AI204" s="11"/>
    </row>
    <row r="205" spans="1:35" ht="18.75" x14ac:dyDescent="0.3">
      <c r="AE205">
        <f t="shared" si="28"/>
        <v>-500000</v>
      </c>
      <c r="AH205" s="13">
        <f>VLOOKUP(AH204,AH2:AI203,2,FALSE)</f>
        <v>43381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6546-8D84-442C-8889-D7665A9DACC0}">
  <dimension ref="A1:F203"/>
  <sheetViews>
    <sheetView workbookViewId="0">
      <selection sqref="A1:XFD1048576"/>
    </sheetView>
  </sheetViews>
  <sheetFormatPr defaultRowHeight="15" x14ac:dyDescent="0.25"/>
  <cols>
    <col min="1" max="1" width="13.140625" style="1" customWidth="1"/>
    <col min="2" max="2" width="14.28515625" style="1" customWidth="1"/>
    <col min="3" max="3" width="6.140625" style="1" bestFit="1" customWidth="1"/>
    <col min="4" max="4" width="4.85546875" style="1" bestFit="1" customWidth="1"/>
    <col min="5" max="5" width="6.7109375" style="1" bestFit="1" customWidth="1"/>
    <col min="6" max="6" width="14.140625" style="1" bestFit="1" customWidth="1"/>
  </cols>
  <sheetData>
    <row r="1" spans="1: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42370</v>
      </c>
      <c r="B2" s="3" t="s">
        <v>6</v>
      </c>
      <c r="C2" s="3" t="s">
        <v>7</v>
      </c>
      <c r="D2" s="3" t="s">
        <v>8</v>
      </c>
      <c r="E2" s="1">
        <v>3</v>
      </c>
      <c r="F2" s="1">
        <v>80</v>
      </c>
    </row>
    <row r="3" spans="1:6" x14ac:dyDescent="0.25">
      <c r="A3" s="2">
        <v>42370</v>
      </c>
      <c r="B3" s="3" t="s">
        <v>6</v>
      </c>
      <c r="C3" s="3" t="s">
        <v>9</v>
      </c>
      <c r="D3" s="3" t="s">
        <v>8</v>
      </c>
      <c r="E3" s="1">
        <v>32</v>
      </c>
      <c r="F3" s="1">
        <v>50</v>
      </c>
    </row>
    <row r="4" spans="1:6" x14ac:dyDescent="0.25">
      <c r="A4" s="2">
        <v>42370</v>
      </c>
      <c r="B4" s="3" t="s">
        <v>6</v>
      </c>
      <c r="C4" s="3" t="s">
        <v>10</v>
      </c>
      <c r="D4" s="3" t="s">
        <v>8</v>
      </c>
      <c r="E4" s="1">
        <v>38</v>
      </c>
      <c r="F4" s="1">
        <v>10</v>
      </c>
    </row>
    <row r="5" spans="1:6" x14ac:dyDescent="0.25">
      <c r="A5" s="2">
        <v>42370</v>
      </c>
      <c r="B5" s="3" t="s">
        <v>6</v>
      </c>
      <c r="C5" s="3" t="s">
        <v>11</v>
      </c>
      <c r="D5" s="3" t="s">
        <v>8</v>
      </c>
      <c r="E5" s="1">
        <v>33</v>
      </c>
      <c r="F5" s="1">
        <v>30</v>
      </c>
    </row>
    <row r="6" spans="1:6" x14ac:dyDescent="0.25">
      <c r="A6" s="2">
        <v>42370</v>
      </c>
      <c r="B6" s="3" t="s">
        <v>6</v>
      </c>
      <c r="C6" s="3" t="s">
        <v>12</v>
      </c>
      <c r="D6" s="3" t="s">
        <v>8</v>
      </c>
      <c r="E6" s="1">
        <v>43</v>
      </c>
      <c r="F6" s="1">
        <v>25</v>
      </c>
    </row>
    <row r="7" spans="1:6" x14ac:dyDescent="0.25">
      <c r="A7" s="2">
        <v>42385</v>
      </c>
      <c r="B7" s="3" t="s">
        <v>13</v>
      </c>
      <c r="C7" s="3" t="s">
        <v>9</v>
      </c>
      <c r="D7" s="3" t="s">
        <v>14</v>
      </c>
      <c r="E7" s="1">
        <v>32</v>
      </c>
      <c r="F7" s="1">
        <v>58</v>
      </c>
    </row>
    <row r="8" spans="1:6" x14ac:dyDescent="0.25">
      <c r="A8" s="2">
        <v>42385</v>
      </c>
      <c r="B8" s="3" t="s">
        <v>13</v>
      </c>
      <c r="C8" s="3" t="s">
        <v>11</v>
      </c>
      <c r="D8" s="3" t="s">
        <v>8</v>
      </c>
      <c r="E8" s="1">
        <v>14</v>
      </c>
      <c r="F8" s="1">
        <v>26</v>
      </c>
    </row>
    <row r="9" spans="1:6" x14ac:dyDescent="0.25">
      <c r="A9" s="2">
        <v>42393</v>
      </c>
      <c r="B9" s="3" t="s">
        <v>15</v>
      </c>
      <c r="C9" s="3" t="s">
        <v>9</v>
      </c>
      <c r="D9" s="3" t="s">
        <v>8</v>
      </c>
      <c r="E9" s="1">
        <v>44</v>
      </c>
      <c r="F9" s="1">
        <v>46</v>
      </c>
    </row>
    <row r="10" spans="1:6" x14ac:dyDescent="0.25">
      <c r="A10" s="2">
        <v>42393</v>
      </c>
      <c r="B10" s="3" t="s">
        <v>15</v>
      </c>
      <c r="C10" s="3" t="s">
        <v>11</v>
      </c>
      <c r="D10" s="3" t="s">
        <v>8</v>
      </c>
      <c r="E10" s="1">
        <v>1</v>
      </c>
      <c r="F10" s="1">
        <v>28</v>
      </c>
    </row>
    <row r="11" spans="1:6" x14ac:dyDescent="0.25">
      <c r="A11" s="5">
        <v>42393</v>
      </c>
      <c r="B11" s="6" t="s">
        <v>15</v>
      </c>
      <c r="C11" s="6" t="s">
        <v>7</v>
      </c>
      <c r="D11" s="6" t="s">
        <v>8</v>
      </c>
      <c r="E11" s="7">
        <v>21</v>
      </c>
      <c r="F11" s="7">
        <v>74</v>
      </c>
    </row>
    <row r="12" spans="1:6" x14ac:dyDescent="0.25">
      <c r="A12" s="5">
        <v>42419</v>
      </c>
      <c r="B12" s="6" t="s">
        <v>16</v>
      </c>
      <c r="C12" s="6" t="s">
        <v>12</v>
      </c>
      <c r="D12" s="6" t="s">
        <v>14</v>
      </c>
      <c r="E12" s="7">
        <v>43</v>
      </c>
      <c r="F12" s="7">
        <v>32</v>
      </c>
    </row>
    <row r="13" spans="1:6" x14ac:dyDescent="0.25">
      <c r="A13" s="2">
        <v>42419</v>
      </c>
      <c r="B13" s="3" t="s">
        <v>16</v>
      </c>
      <c r="C13" s="3" t="s">
        <v>10</v>
      </c>
      <c r="D13" s="3" t="s">
        <v>14</v>
      </c>
      <c r="E13" s="1">
        <v>38</v>
      </c>
      <c r="F13" s="1">
        <v>13</v>
      </c>
    </row>
    <row r="14" spans="1:6" x14ac:dyDescent="0.25">
      <c r="A14" s="2">
        <v>42419</v>
      </c>
      <c r="B14" s="3" t="s">
        <v>16</v>
      </c>
      <c r="C14" s="3" t="s">
        <v>7</v>
      </c>
      <c r="D14" s="3" t="s">
        <v>8</v>
      </c>
      <c r="E14" s="1">
        <v>9</v>
      </c>
      <c r="F14" s="1">
        <v>59</v>
      </c>
    </row>
    <row r="15" spans="1:6" x14ac:dyDescent="0.25">
      <c r="A15" s="2">
        <v>42419</v>
      </c>
      <c r="B15" s="3" t="s">
        <v>16</v>
      </c>
      <c r="C15" s="3" t="s">
        <v>9</v>
      </c>
      <c r="D15" s="3" t="s">
        <v>8</v>
      </c>
      <c r="E15" s="1">
        <v>8</v>
      </c>
      <c r="F15" s="1">
        <v>37</v>
      </c>
    </row>
    <row r="16" spans="1:6" x14ac:dyDescent="0.25">
      <c r="A16" s="2">
        <v>42440</v>
      </c>
      <c r="B16" s="3" t="s">
        <v>17</v>
      </c>
      <c r="C16" s="3" t="s">
        <v>9</v>
      </c>
      <c r="D16" s="3" t="s">
        <v>14</v>
      </c>
      <c r="E16" s="1">
        <v>50</v>
      </c>
      <c r="F16" s="1">
        <v>61</v>
      </c>
    </row>
    <row r="17" spans="1:6" x14ac:dyDescent="0.25">
      <c r="A17" s="2">
        <v>42440</v>
      </c>
      <c r="B17" s="3" t="s">
        <v>17</v>
      </c>
      <c r="C17" s="3" t="s">
        <v>12</v>
      </c>
      <c r="D17" s="3" t="s">
        <v>8</v>
      </c>
      <c r="E17" s="1">
        <v>32</v>
      </c>
      <c r="F17" s="1">
        <v>20</v>
      </c>
    </row>
    <row r="18" spans="1:6" x14ac:dyDescent="0.25">
      <c r="A18" s="2">
        <v>42440</v>
      </c>
      <c r="B18" s="3" t="s">
        <v>17</v>
      </c>
      <c r="C18" s="3" t="s">
        <v>10</v>
      </c>
      <c r="D18" s="3" t="s">
        <v>8</v>
      </c>
      <c r="E18" s="1">
        <v>7</v>
      </c>
      <c r="F18" s="1">
        <v>8</v>
      </c>
    </row>
    <row r="19" spans="1:6" x14ac:dyDescent="0.25">
      <c r="A19" s="2">
        <v>42440</v>
      </c>
      <c r="B19" s="3" t="s">
        <v>17</v>
      </c>
      <c r="C19" s="3" t="s">
        <v>11</v>
      </c>
      <c r="D19" s="3" t="s">
        <v>8</v>
      </c>
      <c r="E19" s="1">
        <v>10</v>
      </c>
      <c r="F19" s="1">
        <v>24</v>
      </c>
    </row>
    <row r="20" spans="1:6" x14ac:dyDescent="0.25">
      <c r="A20" s="2">
        <v>42464</v>
      </c>
      <c r="B20" s="3" t="s">
        <v>18</v>
      </c>
      <c r="C20" s="3" t="s">
        <v>10</v>
      </c>
      <c r="D20" s="3" t="s">
        <v>14</v>
      </c>
      <c r="E20" s="1">
        <v>7</v>
      </c>
      <c r="F20" s="1">
        <v>12</v>
      </c>
    </row>
    <row r="21" spans="1:6" x14ac:dyDescent="0.25">
      <c r="A21" s="2">
        <v>42464</v>
      </c>
      <c r="B21" s="3" t="s">
        <v>18</v>
      </c>
      <c r="C21" s="3" t="s">
        <v>12</v>
      </c>
      <c r="D21" s="3" t="s">
        <v>8</v>
      </c>
      <c r="E21" s="1">
        <v>25</v>
      </c>
      <c r="F21" s="1">
        <v>19</v>
      </c>
    </row>
    <row r="22" spans="1:6" x14ac:dyDescent="0.25">
      <c r="A22" s="2">
        <v>42464</v>
      </c>
      <c r="B22" s="3" t="s">
        <v>18</v>
      </c>
      <c r="C22" s="3" t="s">
        <v>9</v>
      </c>
      <c r="D22" s="3" t="s">
        <v>8</v>
      </c>
      <c r="E22" s="1">
        <v>33</v>
      </c>
      <c r="F22" s="1">
        <v>38</v>
      </c>
    </row>
    <row r="23" spans="1:6" x14ac:dyDescent="0.25">
      <c r="A23" s="2">
        <v>42482</v>
      </c>
      <c r="B23" s="3" t="s">
        <v>19</v>
      </c>
      <c r="C23" s="3" t="s">
        <v>11</v>
      </c>
      <c r="D23" s="3" t="s">
        <v>14</v>
      </c>
      <c r="E23" s="1">
        <v>36</v>
      </c>
      <c r="F23" s="1">
        <v>35</v>
      </c>
    </row>
    <row r="24" spans="1:6" x14ac:dyDescent="0.25">
      <c r="A24" s="2">
        <v>42482</v>
      </c>
      <c r="B24" s="3" t="s">
        <v>19</v>
      </c>
      <c r="C24" s="3" t="s">
        <v>7</v>
      </c>
      <c r="D24" s="3" t="s">
        <v>8</v>
      </c>
      <c r="E24" s="1">
        <v>5</v>
      </c>
      <c r="F24" s="1">
        <v>66</v>
      </c>
    </row>
    <row r="25" spans="1:6" x14ac:dyDescent="0.25">
      <c r="A25" s="2">
        <v>42482</v>
      </c>
      <c r="B25" s="3" t="s">
        <v>19</v>
      </c>
      <c r="C25" s="3" t="s">
        <v>9</v>
      </c>
      <c r="D25" s="3" t="s">
        <v>8</v>
      </c>
      <c r="E25" s="1">
        <v>35</v>
      </c>
      <c r="F25" s="1">
        <v>41</v>
      </c>
    </row>
    <row r="26" spans="1:6" x14ac:dyDescent="0.25">
      <c r="A26" s="2">
        <v>42504</v>
      </c>
      <c r="B26" s="3" t="s">
        <v>20</v>
      </c>
      <c r="C26" s="3" t="s">
        <v>7</v>
      </c>
      <c r="D26" s="3" t="s">
        <v>14</v>
      </c>
      <c r="E26" s="1">
        <v>38</v>
      </c>
      <c r="F26" s="1">
        <v>98</v>
      </c>
    </row>
    <row r="27" spans="1:6" x14ac:dyDescent="0.25">
      <c r="A27" s="2">
        <v>42504</v>
      </c>
      <c r="B27" s="3" t="s">
        <v>20</v>
      </c>
      <c r="C27" s="3" t="s">
        <v>11</v>
      </c>
      <c r="D27" s="3" t="s">
        <v>8</v>
      </c>
      <c r="E27" s="1">
        <v>10</v>
      </c>
      <c r="F27" s="1">
        <v>23</v>
      </c>
    </row>
    <row r="28" spans="1:6" x14ac:dyDescent="0.25">
      <c r="A28" s="2">
        <v>42529</v>
      </c>
      <c r="B28" s="3" t="s">
        <v>21</v>
      </c>
      <c r="C28" s="3" t="s">
        <v>11</v>
      </c>
      <c r="D28" s="3" t="s">
        <v>14</v>
      </c>
      <c r="E28" s="1">
        <v>4</v>
      </c>
      <c r="F28" s="1">
        <v>38</v>
      </c>
    </row>
    <row r="29" spans="1:6" x14ac:dyDescent="0.25">
      <c r="A29" s="2">
        <v>42529</v>
      </c>
      <c r="B29" s="3" t="s">
        <v>21</v>
      </c>
      <c r="C29" s="3" t="s">
        <v>7</v>
      </c>
      <c r="D29" s="3" t="s">
        <v>8</v>
      </c>
      <c r="E29" s="1">
        <v>42</v>
      </c>
      <c r="F29" s="1">
        <v>60</v>
      </c>
    </row>
    <row r="30" spans="1:6" x14ac:dyDescent="0.25">
      <c r="A30" s="2">
        <v>42529</v>
      </c>
      <c r="B30" s="3" t="s">
        <v>21</v>
      </c>
      <c r="C30" s="3" t="s">
        <v>10</v>
      </c>
      <c r="D30" s="3" t="s">
        <v>8</v>
      </c>
      <c r="E30" s="1">
        <v>28</v>
      </c>
      <c r="F30" s="1">
        <v>8</v>
      </c>
    </row>
    <row r="31" spans="1:6" x14ac:dyDescent="0.25">
      <c r="A31" s="2">
        <v>42529</v>
      </c>
      <c r="B31" s="3" t="s">
        <v>21</v>
      </c>
      <c r="C31" s="3" t="s">
        <v>12</v>
      </c>
      <c r="D31" s="3" t="s">
        <v>8</v>
      </c>
      <c r="E31" s="1">
        <v>19</v>
      </c>
      <c r="F31" s="1">
        <v>19</v>
      </c>
    </row>
    <row r="32" spans="1:6" x14ac:dyDescent="0.25">
      <c r="A32" s="2">
        <v>42542</v>
      </c>
      <c r="B32" s="3" t="s">
        <v>22</v>
      </c>
      <c r="C32" s="3" t="s">
        <v>12</v>
      </c>
      <c r="D32" s="3" t="s">
        <v>14</v>
      </c>
      <c r="E32" s="1">
        <v>72</v>
      </c>
      <c r="F32" s="1">
        <v>28</v>
      </c>
    </row>
    <row r="33" spans="1:6" x14ac:dyDescent="0.25">
      <c r="A33" s="2">
        <v>42542</v>
      </c>
      <c r="B33" s="3" t="s">
        <v>22</v>
      </c>
      <c r="C33" s="3" t="s">
        <v>7</v>
      </c>
      <c r="D33" s="3" t="s">
        <v>14</v>
      </c>
      <c r="E33" s="1">
        <v>42</v>
      </c>
      <c r="F33" s="1">
        <v>90</v>
      </c>
    </row>
    <row r="34" spans="1:6" x14ac:dyDescent="0.25">
      <c r="A34" s="2">
        <v>42542</v>
      </c>
      <c r="B34" s="3" t="s">
        <v>22</v>
      </c>
      <c r="C34" s="3" t="s">
        <v>9</v>
      </c>
      <c r="D34" s="3" t="s">
        <v>8</v>
      </c>
      <c r="E34" s="1">
        <v>42</v>
      </c>
      <c r="F34" s="1">
        <v>44</v>
      </c>
    </row>
    <row r="35" spans="1:6" x14ac:dyDescent="0.25">
      <c r="A35" s="2">
        <v>42542</v>
      </c>
      <c r="B35" s="3" t="s">
        <v>22</v>
      </c>
      <c r="C35" s="3" t="s">
        <v>11</v>
      </c>
      <c r="D35" s="3" t="s">
        <v>8</v>
      </c>
      <c r="E35" s="1">
        <v>33</v>
      </c>
      <c r="F35" s="1">
        <v>26</v>
      </c>
    </row>
    <row r="36" spans="1:6" x14ac:dyDescent="0.25">
      <c r="A36" s="2">
        <v>42542</v>
      </c>
      <c r="B36" s="3" t="s">
        <v>22</v>
      </c>
      <c r="C36" s="3" t="s">
        <v>10</v>
      </c>
      <c r="D36" s="3" t="s">
        <v>8</v>
      </c>
      <c r="E36" s="1">
        <v>9</v>
      </c>
      <c r="F36" s="1">
        <v>9</v>
      </c>
    </row>
    <row r="37" spans="1:6" x14ac:dyDescent="0.25">
      <c r="A37" s="2">
        <v>42559</v>
      </c>
      <c r="B37" s="3" t="s">
        <v>6</v>
      </c>
      <c r="C37" s="3" t="s">
        <v>12</v>
      </c>
      <c r="D37" s="3" t="s">
        <v>14</v>
      </c>
      <c r="E37" s="1">
        <v>4</v>
      </c>
      <c r="F37" s="1">
        <v>29</v>
      </c>
    </row>
    <row r="38" spans="1:6" x14ac:dyDescent="0.25">
      <c r="A38" s="2">
        <v>42559</v>
      </c>
      <c r="B38" s="3" t="s">
        <v>6</v>
      </c>
      <c r="C38" s="3" t="s">
        <v>10</v>
      </c>
      <c r="D38" s="3" t="s">
        <v>14</v>
      </c>
      <c r="E38" s="1">
        <v>37</v>
      </c>
      <c r="F38" s="1">
        <v>12</v>
      </c>
    </row>
    <row r="39" spans="1:6" x14ac:dyDescent="0.25">
      <c r="A39" s="2">
        <v>42559</v>
      </c>
      <c r="B39" s="3" t="s">
        <v>6</v>
      </c>
      <c r="C39" s="3" t="s">
        <v>9</v>
      </c>
      <c r="D39" s="3" t="s">
        <v>8</v>
      </c>
      <c r="E39" s="1">
        <v>35</v>
      </c>
      <c r="F39" s="1">
        <v>42</v>
      </c>
    </row>
    <row r="40" spans="1:6" x14ac:dyDescent="0.25">
      <c r="A40" s="2">
        <v>42559</v>
      </c>
      <c r="B40" s="3" t="s">
        <v>6</v>
      </c>
      <c r="C40" s="3" t="s">
        <v>7</v>
      </c>
      <c r="D40" s="3" t="s">
        <v>8</v>
      </c>
      <c r="E40" s="1">
        <v>32</v>
      </c>
      <c r="F40" s="1">
        <v>66</v>
      </c>
    </row>
    <row r="41" spans="1:6" x14ac:dyDescent="0.25">
      <c r="A41" s="2">
        <v>42574</v>
      </c>
      <c r="B41" s="3" t="s">
        <v>13</v>
      </c>
      <c r="C41" s="3" t="s">
        <v>7</v>
      </c>
      <c r="D41" s="3" t="s">
        <v>14</v>
      </c>
      <c r="E41" s="1">
        <v>32</v>
      </c>
      <c r="F41" s="1">
        <v>92</v>
      </c>
    </row>
    <row r="42" spans="1:6" x14ac:dyDescent="0.25">
      <c r="A42" s="2">
        <v>42574</v>
      </c>
      <c r="B42" s="3" t="s">
        <v>13</v>
      </c>
      <c r="C42" s="3" t="s">
        <v>9</v>
      </c>
      <c r="D42" s="3" t="s">
        <v>8</v>
      </c>
      <c r="E42" s="1">
        <v>48</v>
      </c>
      <c r="F42" s="1">
        <v>43</v>
      </c>
    </row>
    <row r="43" spans="1:6" x14ac:dyDescent="0.25">
      <c r="A43" s="2">
        <v>42593</v>
      </c>
      <c r="B43" s="3" t="s">
        <v>15</v>
      </c>
      <c r="C43" s="3" t="s">
        <v>9</v>
      </c>
      <c r="D43" s="3" t="s">
        <v>14</v>
      </c>
      <c r="E43" s="1">
        <v>191</v>
      </c>
      <c r="F43" s="1">
        <v>60</v>
      </c>
    </row>
    <row r="44" spans="1:6" x14ac:dyDescent="0.25">
      <c r="A44" s="2">
        <v>42593</v>
      </c>
      <c r="B44" s="3" t="s">
        <v>15</v>
      </c>
      <c r="C44" s="3" t="s">
        <v>11</v>
      </c>
      <c r="D44" s="3" t="s">
        <v>8</v>
      </c>
      <c r="E44" s="1">
        <v>9</v>
      </c>
      <c r="F44" s="1">
        <v>24</v>
      </c>
    </row>
    <row r="45" spans="1:6" x14ac:dyDescent="0.25">
      <c r="A45" s="2">
        <v>42593</v>
      </c>
      <c r="B45" s="3" t="s">
        <v>15</v>
      </c>
      <c r="C45" s="3" t="s">
        <v>7</v>
      </c>
      <c r="D45" s="3" t="s">
        <v>8</v>
      </c>
      <c r="E45" s="1">
        <v>36</v>
      </c>
      <c r="F45" s="1">
        <v>65</v>
      </c>
    </row>
    <row r="46" spans="1:6" x14ac:dyDescent="0.25">
      <c r="A46" s="2">
        <v>42619</v>
      </c>
      <c r="B46" s="3" t="s">
        <v>16</v>
      </c>
      <c r="C46" s="3" t="s">
        <v>10</v>
      </c>
      <c r="D46" s="3" t="s">
        <v>8</v>
      </c>
      <c r="E46" s="1">
        <v>47</v>
      </c>
      <c r="F46" s="1">
        <v>7</v>
      </c>
    </row>
    <row r="47" spans="1:6" x14ac:dyDescent="0.25">
      <c r="A47" s="2">
        <v>42619</v>
      </c>
      <c r="B47" s="3" t="s">
        <v>16</v>
      </c>
      <c r="C47" s="3" t="s">
        <v>9</v>
      </c>
      <c r="D47" s="3" t="s">
        <v>14</v>
      </c>
      <c r="E47" s="1">
        <v>4</v>
      </c>
      <c r="F47" s="1">
        <v>63</v>
      </c>
    </row>
    <row r="48" spans="1:6" x14ac:dyDescent="0.25">
      <c r="A48" s="2">
        <v>42619</v>
      </c>
      <c r="B48" s="3" t="s">
        <v>16</v>
      </c>
      <c r="C48" s="3" t="s">
        <v>12</v>
      </c>
      <c r="D48" s="3" t="s">
        <v>8</v>
      </c>
      <c r="E48" s="1">
        <v>8</v>
      </c>
      <c r="F48" s="1">
        <v>19</v>
      </c>
    </row>
    <row r="49" spans="1:6" x14ac:dyDescent="0.25">
      <c r="A49" s="2">
        <v>42619</v>
      </c>
      <c r="B49" s="3" t="s">
        <v>16</v>
      </c>
      <c r="C49" s="3" t="s">
        <v>11</v>
      </c>
      <c r="D49" s="3" t="s">
        <v>8</v>
      </c>
      <c r="E49" s="1">
        <v>3</v>
      </c>
      <c r="F49" s="1">
        <v>22</v>
      </c>
    </row>
    <row r="50" spans="1:6" x14ac:dyDescent="0.25">
      <c r="A50" s="2">
        <v>42619</v>
      </c>
      <c r="B50" s="3" t="s">
        <v>16</v>
      </c>
      <c r="C50" s="3" t="s">
        <v>7</v>
      </c>
      <c r="D50" s="3" t="s">
        <v>8</v>
      </c>
      <c r="E50" s="1">
        <v>41</v>
      </c>
      <c r="F50" s="1">
        <v>59</v>
      </c>
    </row>
    <row r="51" spans="1:6" x14ac:dyDescent="0.25">
      <c r="A51" s="2">
        <v>42640</v>
      </c>
      <c r="B51" s="3" t="s">
        <v>17</v>
      </c>
      <c r="C51" s="3" t="s">
        <v>9</v>
      </c>
      <c r="D51" s="3" t="s">
        <v>8</v>
      </c>
      <c r="E51" s="1">
        <v>44</v>
      </c>
      <c r="F51" s="1">
        <v>40</v>
      </c>
    </row>
    <row r="52" spans="1:6" x14ac:dyDescent="0.25">
      <c r="A52" s="2">
        <v>42640</v>
      </c>
      <c r="B52" s="3" t="s">
        <v>17</v>
      </c>
      <c r="C52" s="3" t="s">
        <v>10</v>
      </c>
      <c r="D52" s="3" t="s">
        <v>14</v>
      </c>
      <c r="E52" s="1">
        <v>45</v>
      </c>
      <c r="F52" s="1">
        <v>12</v>
      </c>
    </row>
    <row r="53" spans="1:6" x14ac:dyDescent="0.25">
      <c r="A53" s="2">
        <v>42640</v>
      </c>
      <c r="B53" s="3" t="s">
        <v>17</v>
      </c>
      <c r="C53" s="3" t="s">
        <v>12</v>
      </c>
      <c r="D53" s="3" t="s">
        <v>8</v>
      </c>
      <c r="E53" s="1">
        <v>40</v>
      </c>
      <c r="F53" s="1">
        <v>20</v>
      </c>
    </row>
    <row r="54" spans="1:6" x14ac:dyDescent="0.25">
      <c r="A54" s="2">
        <v>42640</v>
      </c>
      <c r="B54" s="3" t="s">
        <v>17</v>
      </c>
      <c r="C54" s="3" t="s">
        <v>7</v>
      </c>
      <c r="D54" s="3" t="s">
        <v>8</v>
      </c>
      <c r="E54" s="1">
        <v>3</v>
      </c>
      <c r="F54" s="1">
        <v>63</v>
      </c>
    </row>
    <row r="55" spans="1:6" x14ac:dyDescent="0.25">
      <c r="A55" s="2">
        <v>42640</v>
      </c>
      <c r="B55" s="3" t="s">
        <v>17</v>
      </c>
      <c r="C55" s="3" t="s">
        <v>11</v>
      </c>
      <c r="D55" s="3" t="s">
        <v>8</v>
      </c>
      <c r="E55" s="1">
        <v>17</v>
      </c>
      <c r="F55" s="1">
        <v>24</v>
      </c>
    </row>
    <row r="56" spans="1:6" x14ac:dyDescent="0.25">
      <c r="A56" s="2">
        <v>42664</v>
      </c>
      <c r="B56" s="3" t="s">
        <v>18</v>
      </c>
      <c r="C56" s="3" t="s">
        <v>10</v>
      </c>
      <c r="D56" s="3" t="s">
        <v>14</v>
      </c>
      <c r="E56" s="1">
        <v>2</v>
      </c>
      <c r="F56" s="1">
        <v>12</v>
      </c>
    </row>
    <row r="57" spans="1:6" x14ac:dyDescent="0.25">
      <c r="A57" s="2">
        <v>42664</v>
      </c>
      <c r="B57" s="3" t="s">
        <v>18</v>
      </c>
      <c r="C57" s="3" t="s">
        <v>12</v>
      </c>
      <c r="D57" s="3" t="s">
        <v>8</v>
      </c>
      <c r="E57" s="1">
        <v>14</v>
      </c>
      <c r="F57" s="1">
        <v>19</v>
      </c>
    </row>
    <row r="58" spans="1:6" x14ac:dyDescent="0.25">
      <c r="A58" s="2">
        <v>42664</v>
      </c>
      <c r="B58" s="3" t="s">
        <v>18</v>
      </c>
      <c r="C58" s="3" t="s">
        <v>11</v>
      </c>
      <c r="D58" s="3" t="s">
        <v>8</v>
      </c>
      <c r="E58" s="1">
        <v>23</v>
      </c>
      <c r="F58" s="1">
        <v>23</v>
      </c>
    </row>
    <row r="59" spans="1:6" x14ac:dyDescent="0.25">
      <c r="A59" s="2">
        <v>42682</v>
      </c>
      <c r="B59" s="3" t="s">
        <v>19</v>
      </c>
      <c r="C59" s="3" t="s">
        <v>10</v>
      </c>
      <c r="D59" s="3" t="s">
        <v>8</v>
      </c>
      <c r="E59" s="1">
        <v>11</v>
      </c>
      <c r="F59" s="1">
        <v>8</v>
      </c>
    </row>
    <row r="60" spans="1:6" x14ac:dyDescent="0.25">
      <c r="A60" s="2">
        <v>42682</v>
      </c>
      <c r="B60" s="3" t="s">
        <v>19</v>
      </c>
      <c r="C60" s="3" t="s">
        <v>7</v>
      </c>
      <c r="D60" s="3" t="s">
        <v>8</v>
      </c>
      <c r="E60" s="1">
        <v>17</v>
      </c>
      <c r="F60" s="1">
        <v>66</v>
      </c>
    </row>
    <row r="61" spans="1:6" x14ac:dyDescent="0.25">
      <c r="A61" s="2">
        <v>42682</v>
      </c>
      <c r="B61" s="3" t="s">
        <v>19</v>
      </c>
      <c r="C61" s="3" t="s">
        <v>9</v>
      </c>
      <c r="D61" s="3" t="s">
        <v>8</v>
      </c>
      <c r="E61" s="1">
        <v>30</v>
      </c>
      <c r="F61" s="1">
        <v>41</v>
      </c>
    </row>
    <row r="62" spans="1:6" x14ac:dyDescent="0.25">
      <c r="A62" s="2">
        <v>42704</v>
      </c>
      <c r="B62" s="3" t="s">
        <v>20</v>
      </c>
      <c r="C62" s="3" t="s">
        <v>7</v>
      </c>
      <c r="D62" s="3" t="s">
        <v>14</v>
      </c>
      <c r="E62" s="1">
        <v>97</v>
      </c>
      <c r="F62" s="1">
        <v>98</v>
      </c>
    </row>
    <row r="63" spans="1:6" x14ac:dyDescent="0.25">
      <c r="A63" s="2">
        <v>42704</v>
      </c>
      <c r="B63" s="3" t="s">
        <v>20</v>
      </c>
      <c r="C63" s="3" t="s">
        <v>10</v>
      </c>
      <c r="D63" s="3" t="s">
        <v>14</v>
      </c>
      <c r="E63" s="1">
        <v>11</v>
      </c>
      <c r="F63" s="1">
        <v>12</v>
      </c>
    </row>
    <row r="64" spans="1:6" x14ac:dyDescent="0.25">
      <c r="A64" s="2">
        <v>42704</v>
      </c>
      <c r="B64" s="3" t="s">
        <v>20</v>
      </c>
      <c r="C64" s="3" t="s">
        <v>12</v>
      </c>
      <c r="D64" s="3" t="s">
        <v>8</v>
      </c>
      <c r="E64" s="1">
        <v>17</v>
      </c>
      <c r="F64" s="1">
        <v>20</v>
      </c>
    </row>
    <row r="65" spans="1:6" x14ac:dyDescent="0.25">
      <c r="A65" s="2">
        <v>42704</v>
      </c>
      <c r="B65" s="3" t="s">
        <v>20</v>
      </c>
      <c r="C65" s="3" t="s">
        <v>11</v>
      </c>
      <c r="D65" s="3" t="s">
        <v>8</v>
      </c>
      <c r="E65" s="1">
        <v>4</v>
      </c>
      <c r="F65" s="1">
        <v>23</v>
      </c>
    </row>
    <row r="66" spans="1:6" x14ac:dyDescent="0.25">
      <c r="A66" s="2">
        <v>42729</v>
      </c>
      <c r="B66" s="3" t="s">
        <v>21</v>
      </c>
      <c r="C66" s="3" t="s">
        <v>12</v>
      </c>
      <c r="D66" s="3" t="s">
        <v>14</v>
      </c>
      <c r="E66" s="1">
        <v>79</v>
      </c>
      <c r="F66" s="1">
        <v>31</v>
      </c>
    </row>
    <row r="67" spans="1:6" x14ac:dyDescent="0.25">
      <c r="A67" s="2">
        <v>42729</v>
      </c>
      <c r="B67" s="3" t="s">
        <v>21</v>
      </c>
      <c r="C67" s="3" t="s">
        <v>7</v>
      </c>
      <c r="D67" s="3" t="s">
        <v>8</v>
      </c>
      <c r="E67" s="1">
        <v>33</v>
      </c>
      <c r="F67" s="1">
        <v>60</v>
      </c>
    </row>
    <row r="68" spans="1:6" x14ac:dyDescent="0.25">
      <c r="A68" s="2">
        <v>42729</v>
      </c>
      <c r="B68" s="3" t="s">
        <v>21</v>
      </c>
      <c r="C68" s="3" t="s">
        <v>11</v>
      </c>
      <c r="D68" s="3" t="s">
        <v>8</v>
      </c>
      <c r="E68" s="1">
        <v>26</v>
      </c>
      <c r="F68" s="1">
        <v>23</v>
      </c>
    </row>
    <row r="69" spans="1:6" x14ac:dyDescent="0.25">
      <c r="A69" s="2">
        <v>42742</v>
      </c>
      <c r="B69" s="3" t="s">
        <v>22</v>
      </c>
      <c r="C69" s="3" t="s">
        <v>12</v>
      </c>
      <c r="D69" s="3" t="s">
        <v>8</v>
      </c>
      <c r="E69" s="1">
        <v>40</v>
      </c>
      <c r="F69" s="1">
        <v>22</v>
      </c>
    </row>
    <row r="70" spans="1:6" x14ac:dyDescent="0.25">
      <c r="A70" s="2">
        <v>42742</v>
      </c>
      <c r="B70" s="3" t="s">
        <v>22</v>
      </c>
      <c r="C70" s="3" t="s">
        <v>10</v>
      </c>
      <c r="D70" s="3" t="s">
        <v>8</v>
      </c>
      <c r="E70" s="1">
        <v>42</v>
      </c>
      <c r="F70" s="1">
        <v>9</v>
      </c>
    </row>
    <row r="71" spans="1:6" x14ac:dyDescent="0.25">
      <c r="A71" s="2">
        <v>42742</v>
      </c>
      <c r="B71" s="3" t="s">
        <v>22</v>
      </c>
      <c r="C71" s="3" t="s">
        <v>11</v>
      </c>
      <c r="D71" s="3" t="s">
        <v>8</v>
      </c>
      <c r="E71" s="1">
        <v>42</v>
      </c>
      <c r="F71" s="1">
        <v>26</v>
      </c>
    </row>
    <row r="72" spans="1:6" x14ac:dyDescent="0.25">
      <c r="A72" s="2">
        <v>42742</v>
      </c>
      <c r="B72" s="3" t="s">
        <v>22</v>
      </c>
      <c r="C72" s="3" t="s">
        <v>7</v>
      </c>
      <c r="D72" s="3" t="s">
        <v>8</v>
      </c>
      <c r="E72" s="1">
        <v>9</v>
      </c>
      <c r="F72" s="1">
        <v>70</v>
      </c>
    </row>
    <row r="73" spans="1:6" x14ac:dyDescent="0.25">
      <c r="A73" s="2">
        <v>42742</v>
      </c>
      <c r="B73" s="3" t="s">
        <v>22</v>
      </c>
      <c r="C73" s="3" t="s">
        <v>9</v>
      </c>
      <c r="D73" s="3" t="s">
        <v>8</v>
      </c>
      <c r="E73" s="1">
        <v>39</v>
      </c>
      <c r="F73" s="1">
        <v>44</v>
      </c>
    </row>
    <row r="74" spans="1:6" x14ac:dyDescent="0.25">
      <c r="A74" s="2">
        <v>42759</v>
      </c>
      <c r="B74" s="3" t="s">
        <v>6</v>
      </c>
      <c r="C74" s="3" t="s">
        <v>9</v>
      </c>
      <c r="D74" s="3" t="s">
        <v>14</v>
      </c>
      <c r="E74" s="1">
        <v>112</v>
      </c>
      <c r="F74" s="1">
        <v>59</v>
      </c>
    </row>
    <row r="75" spans="1:6" x14ac:dyDescent="0.25">
      <c r="A75" s="2">
        <v>42759</v>
      </c>
      <c r="B75" s="3" t="s">
        <v>6</v>
      </c>
      <c r="C75" s="3" t="s">
        <v>7</v>
      </c>
      <c r="D75" s="3" t="s">
        <v>8</v>
      </c>
      <c r="E75" s="1">
        <v>34</v>
      </c>
      <c r="F75" s="1">
        <v>66</v>
      </c>
    </row>
    <row r="76" spans="1:6" x14ac:dyDescent="0.25">
      <c r="A76" s="2">
        <v>42759</v>
      </c>
      <c r="B76" s="3" t="s">
        <v>6</v>
      </c>
      <c r="C76" s="3" t="s">
        <v>12</v>
      </c>
      <c r="D76" s="3" t="s">
        <v>8</v>
      </c>
      <c r="E76" s="1">
        <v>5</v>
      </c>
      <c r="F76" s="1">
        <v>21</v>
      </c>
    </row>
    <row r="77" spans="1:6" x14ac:dyDescent="0.25">
      <c r="A77" s="2">
        <v>42774</v>
      </c>
      <c r="B77" s="3" t="s">
        <v>13</v>
      </c>
      <c r="C77" s="3" t="s">
        <v>7</v>
      </c>
      <c r="D77" s="3" t="s">
        <v>14</v>
      </c>
      <c r="E77" s="1">
        <v>74</v>
      </c>
      <c r="F77" s="1">
        <v>92</v>
      </c>
    </row>
    <row r="78" spans="1:6" x14ac:dyDescent="0.25">
      <c r="A78" s="2">
        <v>42774</v>
      </c>
      <c r="B78" s="3" t="s">
        <v>13</v>
      </c>
      <c r="C78" s="3" t="s">
        <v>11</v>
      </c>
      <c r="D78" s="3" t="s">
        <v>8</v>
      </c>
      <c r="E78" s="1">
        <v>14</v>
      </c>
      <c r="F78" s="1">
        <v>26</v>
      </c>
    </row>
    <row r="79" spans="1:6" x14ac:dyDescent="0.25">
      <c r="A79" s="2">
        <v>42793</v>
      </c>
      <c r="B79" s="3" t="s">
        <v>15</v>
      </c>
      <c r="C79" s="3" t="s">
        <v>9</v>
      </c>
      <c r="D79" s="3" t="s">
        <v>14</v>
      </c>
      <c r="E79" s="1">
        <v>1</v>
      </c>
      <c r="F79" s="1">
        <v>60</v>
      </c>
    </row>
    <row r="80" spans="1:6" x14ac:dyDescent="0.25">
      <c r="A80" s="2">
        <v>42793</v>
      </c>
      <c r="B80" s="3" t="s">
        <v>15</v>
      </c>
      <c r="C80" s="3" t="s">
        <v>11</v>
      </c>
      <c r="D80" s="3" t="s">
        <v>14</v>
      </c>
      <c r="E80" s="1">
        <v>43</v>
      </c>
      <c r="F80" s="1">
        <v>36</v>
      </c>
    </row>
    <row r="81" spans="1:6" x14ac:dyDescent="0.25">
      <c r="A81" s="2">
        <v>42793</v>
      </c>
      <c r="B81" s="3" t="s">
        <v>15</v>
      </c>
      <c r="C81" s="3" t="s">
        <v>10</v>
      </c>
      <c r="D81" s="3" t="s">
        <v>8</v>
      </c>
      <c r="E81" s="1">
        <v>30</v>
      </c>
      <c r="F81" s="1">
        <v>8</v>
      </c>
    </row>
    <row r="82" spans="1:6" x14ac:dyDescent="0.25">
      <c r="A82" s="2">
        <v>42793</v>
      </c>
      <c r="B82" s="3" t="s">
        <v>15</v>
      </c>
      <c r="C82" s="3" t="s">
        <v>12</v>
      </c>
      <c r="D82" s="3" t="s">
        <v>8</v>
      </c>
      <c r="E82" s="1">
        <v>14</v>
      </c>
      <c r="F82" s="1">
        <v>20</v>
      </c>
    </row>
    <row r="83" spans="1:6" x14ac:dyDescent="0.25">
      <c r="A83" s="2">
        <v>42819</v>
      </c>
      <c r="B83" s="3" t="s">
        <v>16</v>
      </c>
      <c r="C83" s="3" t="s">
        <v>11</v>
      </c>
      <c r="D83" s="3" t="s">
        <v>14</v>
      </c>
      <c r="E83" s="1">
        <v>33</v>
      </c>
      <c r="F83" s="1">
        <v>38</v>
      </c>
    </row>
    <row r="84" spans="1:6" x14ac:dyDescent="0.25">
      <c r="A84" s="2">
        <v>42819</v>
      </c>
      <c r="B84" s="3" t="s">
        <v>16</v>
      </c>
      <c r="C84" s="3" t="s">
        <v>9</v>
      </c>
      <c r="D84" s="3" t="s">
        <v>8</v>
      </c>
      <c r="E84" s="1">
        <v>35</v>
      </c>
      <c r="F84" s="1">
        <v>37</v>
      </c>
    </row>
    <row r="85" spans="1:6" x14ac:dyDescent="0.25">
      <c r="A85" s="2">
        <v>42819</v>
      </c>
      <c r="B85" s="3" t="s">
        <v>16</v>
      </c>
      <c r="C85" s="3" t="s">
        <v>12</v>
      </c>
      <c r="D85" s="3" t="s">
        <v>8</v>
      </c>
      <c r="E85" s="1">
        <v>40</v>
      </c>
      <c r="F85" s="1">
        <v>19</v>
      </c>
    </row>
    <row r="86" spans="1:6" x14ac:dyDescent="0.25">
      <c r="A86" s="2">
        <v>42840</v>
      </c>
      <c r="B86" s="3" t="s">
        <v>17</v>
      </c>
      <c r="C86" s="3" t="s">
        <v>11</v>
      </c>
      <c r="D86" s="3" t="s">
        <v>14</v>
      </c>
      <c r="E86" s="1">
        <v>21</v>
      </c>
      <c r="F86" s="1">
        <v>36</v>
      </c>
    </row>
    <row r="87" spans="1:6" x14ac:dyDescent="0.25">
      <c r="A87" s="2">
        <v>42840</v>
      </c>
      <c r="B87" s="3" t="s">
        <v>17</v>
      </c>
      <c r="C87" s="3" t="s">
        <v>7</v>
      </c>
      <c r="D87" s="3" t="s">
        <v>14</v>
      </c>
      <c r="E87" s="1">
        <v>2</v>
      </c>
      <c r="F87" s="1">
        <v>97</v>
      </c>
    </row>
    <row r="88" spans="1:6" x14ac:dyDescent="0.25">
      <c r="A88" s="2">
        <v>42840</v>
      </c>
      <c r="B88" s="3" t="s">
        <v>17</v>
      </c>
      <c r="C88" s="3" t="s">
        <v>12</v>
      </c>
      <c r="D88" s="3" t="s">
        <v>8</v>
      </c>
      <c r="E88" s="1">
        <v>12</v>
      </c>
      <c r="F88" s="1">
        <v>20</v>
      </c>
    </row>
    <row r="89" spans="1:6" x14ac:dyDescent="0.25">
      <c r="A89" s="2">
        <v>42840</v>
      </c>
      <c r="B89" s="3" t="s">
        <v>17</v>
      </c>
      <c r="C89" s="3" t="s">
        <v>10</v>
      </c>
      <c r="D89" s="3" t="s">
        <v>8</v>
      </c>
      <c r="E89" s="1">
        <v>15</v>
      </c>
      <c r="F89" s="1">
        <v>8</v>
      </c>
    </row>
    <row r="90" spans="1:6" x14ac:dyDescent="0.25">
      <c r="A90" s="2">
        <v>42840</v>
      </c>
      <c r="B90" s="3" t="s">
        <v>17</v>
      </c>
      <c r="C90" s="3" t="s">
        <v>9</v>
      </c>
      <c r="D90" s="3" t="s">
        <v>8</v>
      </c>
      <c r="E90" s="1">
        <v>1</v>
      </c>
      <c r="F90" s="1">
        <v>40</v>
      </c>
    </row>
    <row r="91" spans="1:6" x14ac:dyDescent="0.25">
      <c r="A91" s="2">
        <v>42864</v>
      </c>
      <c r="B91" s="3" t="s">
        <v>18</v>
      </c>
      <c r="C91" s="3" t="s">
        <v>10</v>
      </c>
      <c r="D91" s="3" t="s">
        <v>14</v>
      </c>
      <c r="E91" s="1">
        <v>86</v>
      </c>
      <c r="F91" s="1">
        <v>12</v>
      </c>
    </row>
    <row r="92" spans="1:6" x14ac:dyDescent="0.25">
      <c r="A92" s="2">
        <v>42864</v>
      </c>
      <c r="B92" s="3" t="s">
        <v>18</v>
      </c>
      <c r="C92" s="3" t="s">
        <v>12</v>
      </c>
      <c r="D92" s="3" t="s">
        <v>14</v>
      </c>
      <c r="E92" s="1">
        <v>110</v>
      </c>
      <c r="F92" s="1">
        <v>31</v>
      </c>
    </row>
    <row r="93" spans="1:6" x14ac:dyDescent="0.25">
      <c r="A93" s="2">
        <v>42864</v>
      </c>
      <c r="B93" s="3" t="s">
        <v>18</v>
      </c>
      <c r="C93" s="3" t="s">
        <v>9</v>
      </c>
      <c r="D93" s="3" t="s">
        <v>8</v>
      </c>
      <c r="E93" s="1">
        <v>33</v>
      </c>
      <c r="F93" s="1">
        <v>38</v>
      </c>
    </row>
    <row r="94" spans="1:6" x14ac:dyDescent="0.25">
      <c r="A94" s="2">
        <v>42864</v>
      </c>
      <c r="B94" s="3" t="s">
        <v>18</v>
      </c>
      <c r="C94" s="3" t="s">
        <v>11</v>
      </c>
      <c r="D94" s="3" t="s">
        <v>8</v>
      </c>
      <c r="E94" s="1">
        <v>13</v>
      </c>
      <c r="F94" s="1">
        <v>23</v>
      </c>
    </row>
    <row r="95" spans="1:6" x14ac:dyDescent="0.25">
      <c r="A95" s="2">
        <v>42864</v>
      </c>
      <c r="B95" s="3" t="s">
        <v>18</v>
      </c>
      <c r="C95" s="3" t="s">
        <v>7</v>
      </c>
      <c r="D95" s="3" t="s">
        <v>8</v>
      </c>
      <c r="E95" s="1">
        <v>37</v>
      </c>
      <c r="F95" s="1">
        <v>61</v>
      </c>
    </row>
    <row r="96" spans="1:6" x14ac:dyDescent="0.25">
      <c r="A96" s="2">
        <v>42882</v>
      </c>
      <c r="B96" s="3" t="s">
        <v>19</v>
      </c>
      <c r="C96" s="3" t="s">
        <v>10</v>
      </c>
      <c r="D96" s="3" t="s">
        <v>14</v>
      </c>
      <c r="E96" s="1">
        <v>1</v>
      </c>
      <c r="F96" s="1">
        <v>12</v>
      </c>
    </row>
    <row r="97" spans="1:6" x14ac:dyDescent="0.25">
      <c r="A97" s="2">
        <v>42882</v>
      </c>
      <c r="B97" s="3" t="s">
        <v>19</v>
      </c>
      <c r="C97" s="3" t="s">
        <v>9</v>
      </c>
      <c r="D97" s="3" t="s">
        <v>14</v>
      </c>
      <c r="E97" s="1">
        <v>68</v>
      </c>
      <c r="F97" s="1">
        <v>59</v>
      </c>
    </row>
    <row r="98" spans="1:6" x14ac:dyDescent="0.25">
      <c r="A98" s="2">
        <v>42882</v>
      </c>
      <c r="B98" s="3" t="s">
        <v>19</v>
      </c>
      <c r="C98" s="3" t="s">
        <v>7</v>
      </c>
      <c r="D98" s="3" t="s">
        <v>8</v>
      </c>
      <c r="E98" s="1">
        <v>35</v>
      </c>
      <c r="F98" s="1">
        <v>66</v>
      </c>
    </row>
    <row r="99" spans="1:6" x14ac:dyDescent="0.25">
      <c r="A99" s="2">
        <v>42882</v>
      </c>
      <c r="B99" s="3" t="s">
        <v>19</v>
      </c>
      <c r="C99" s="3" t="s">
        <v>12</v>
      </c>
      <c r="D99" s="3" t="s">
        <v>8</v>
      </c>
      <c r="E99" s="1">
        <v>25</v>
      </c>
      <c r="F99" s="1">
        <v>21</v>
      </c>
    </row>
    <row r="100" spans="1:6" x14ac:dyDescent="0.25">
      <c r="A100" s="2">
        <v>42882</v>
      </c>
      <c r="B100" s="3" t="s">
        <v>19</v>
      </c>
      <c r="C100" s="3" t="s">
        <v>11</v>
      </c>
      <c r="D100" s="3" t="s">
        <v>8</v>
      </c>
      <c r="E100" s="1">
        <v>10</v>
      </c>
      <c r="F100" s="1">
        <v>25</v>
      </c>
    </row>
    <row r="101" spans="1:6" x14ac:dyDescent="0.25">
      <c r="A101" s="2">
        <v>42904</v>
      </c>
      <c r="B101" s="3" t="s">
        <v>20</v>
      </c>
      <c r="C101" s="3" t="s">
        <v>11</v>
      </c>
      <c r="D101" s="3" t="s">
        <v>14</v>
      </c>
      <c r="E101" s="1">
        <v>38</v>
      </c>
      <c r="F101" s="1">
        <v>37</v>
      </c>
    </row>
    <row r="102" spans="1:6" x14ac:dyDescent="0.25">
      <c r="A102" s="2">
        <v>42904</v>
      </c>
      <c r="B102" s="3" t="s">
        <v>20</v>
      </c>
      <c r="C102" s="3" t="s">
        <v>10</v>
      </c>
      <c r="D102" s="3" t="s">
        <v>8</v>
      </c>
      <c r="E102" s="1">
        <v>22</v>
      </c>
      <c r="F102" s="1">
        <v>8</v>
      </c>
    </row>
    <row r="103" spans="1:6" x14ac:dyDescent="0.25">
      <c r="A103" s="2">
        <v>42904</v>
      </c>
      <c r="B103" s="3" t="s">
        <v>20</v>
      </c>
      <c r="C103" s="3" t="s">
        <v>12</v>
      </c>
      <c r="D103" s="3" t="s">
        <v>8</v>
      </c>
      <c r="E103" s="1">
        <v>25</v>
      </c>
      <c r="F103" s="1">
        <v>20</v>
      </c>
    </row>
    <row r="104" spans="1:6" x14ac:dyDescent="0.25">
      <c r="A104" s="2">
        <v>42904</v>
      </c>
      <c r="B104" s="3" t="s">
        <v>20</v>
      </c>
      <c r="C104" s="3" t="s">
        <v>9</v>
      </c>
      <c r="D104" s="3" t="s">
        <v>8</v>
      </c>
      <c r="E104" s="1">
        <v>8</v>
      </c>
      <c r="F104" s="1">
        <v>39</v>
      </c>
    </row>
    <row r="105" spans="1:6" x14ac:dyDescent="0.25">
      <c r="A105" s="2">
        <v>42904</v>
      </c>
      <c r="B105" s="3" t="s">
        <v>20</v>
      </c>
      <c r="C105" s="3" t="s">
        <v>7</v>
      </c>
      <c r="D105" s="3" t="s">
        <v>8</v>
      </c>
      <c r="E105" s="1">
        <v>45</v>
      </c>
      <c r="F105" s="1">
        <v>62</v>
      </c>
    </row>
    <row r="106" spans="1:6" x14ac:dyDescent="0.25">
      <c r="A106" s="2">
        <v>42929</v>
      </c>
      <c r="B106" s="3" t="s">
        <v>21</v>
      </c>
      <c r="C106" s="3" t="s">
        <v>7</v>
      </c>
      <c r="D106" s="3" t="s">
        <v>14</v>
      </c>
      <c r="E106" s="1">
        <v>116</v>
      </c>
      <c r="F106" s="1">
        <v>100</v>
      </c>
    </row>
    <row r="107" spans="1:6" x14ac:dyDescent="0.25">
      <c r="A107" s="2">
        <v>42929</v>
      </c>
      <c r="B107" s="3" t="s">
        <v>21</v>
      </c>
      <c r="C107" s="3" t="s">
        <v>12</v>
      </c>
      <c r="D107" s="3" t="s">
        <v>8</v>
      </c>
      <c r="E107" s="1">
        <v>29</v>
      </c>
      <c r="F107" s="1">
        <v>19</v>
      </c>
    </row>
    <row r="108" spans="1:6" x14ac:dyDescent="0.25">
      <c r="A108" s="2">
        <v>42942</v>
      </c>
      <c r="B108" s="3" t="s">
        <v>22</v>
      </c>
      <c r="C108" s="3" t="s">
        <v>11</v>
      </c>
      <c r="D108" s="3" t="s">
        <v>14</v>
      </c>
      <c r="E108" s="1">
        <v>5</v>
      </c>
      <c r="F108" s="1">
        <v>34</v>
      </c>
    </row>
    <row r="109" spans="1:6" x14ac:dyDescent="0.25">
      <c r="A109" s="2">
        <v>42942</v>
      </c>
      <c r="B109" s="3" t="s">
        <v>22</v>
      </c>
      <c r="C109" s="3" t="s">
        <v>10</v>
      </c>
      <c r="D109" s="3" t="s">
        <v>14</v>
      </c>
      <c r="E109" s="1">
        <v>22</v>
      </c>
      <c r="F109" s="1">
        <v>11</v>
      </c>
    </row>
    <row r="110" spans="1:6" x14ac:dyDescent="0.25">
      <c r="A110" s="2">
        <v>42942</v>
      </c>
      <c r="B110" s="3" t="s">
        <v>22</v>
      </c>
      <c r="C110" s="3" t="s">
        <v>12</v>
      </c>
      <c r="D110" s="3" t="s">
        <v>8</v>
      </c>
      <c r="E110" s="1">
        <v>37</v>
      </c>
      <c r="F110" s="1">
        <v>22</v>
      </c>
    </row>
    <row r="111" spans="1:6" x14ac:dyDescent="0.25">
      <c r="A111" s="2">
        <v>42942</v>
      </c>
      <c r="B111" s="3" t="s">
        <v>22</v>
      </c>
      <c r="C111" s="3" t="s">
        <v>7</v>
      </c>
      <c r="D111" s="3" t="s">
        <v>8</v>
      </c>
      <c r="E111" s="1">
        <v>10</v>
      </c>
      <c r="F111" s="1">
        <v>70</v>
      </c>
    </row>
    <row r="112" spans="1:6" x14ac:dyDescent="0.25">
      <c r="A112" s="2">
        <v>42942</v>
      </c>
      <c r="B112" s="3" t="s">
        <v>22</v>
      </c>
      <c r="C112" s="3" t="s">
        <v>9</v>
      </c>
      <c r="D112" s="3" t="s">
        <v>8</v>
      </c>
      <c r="E112" s="1">
        <v>42</v>
      </c>
      <c r="F112" s="1">
        <v>44</v>
      </c>
    </row>
    <row r="113" spans="1:6" x14ac:dyDescent="0.25">
      <c r="A113" s="2">
        <v>42959</v>
      </c>
      <c r="B113" s="3" t="s">
        <v>6</v>
      </c>
      <c r="C113" s="3" t="s">
        <v>7</v>
      </c>
      <c r="D113" s="3" t="s">
        <v>14</v>
      </c>
      <c r="E113" s="1">
        <v>11</v>
      </c>
      <c r="F113" s="1">
        <v>94</v>
      </c>
    </row>
    <row r="114" spans="1:6" x14ac:dyDescent="0.25">
      <c r="A114" s="2">
        <v>42959</v>
      </c>
      <c r="B114" s="3" t="s">
        <v>6</v>
      </c>
      <c r="C114" s="3" t="s">
        <v>9</v>
      </c>
      <c r="D114" s="3" t="s">
        <v>14</v>
      </c>
      <c r="E114" s="1">
        <v>48</v>
      </c>
      <c r="F114" s="1">
        <v>59</v>
      </c>
    </row>
    <row r="115" spans="1:6" x14ac:dyDescent="0.25">
      <c r="A115" s="2">
        <v>42959</v>
      </c>
      <c r="B115" s="3" t="s">
        <v>6</v>
      </c>
      <c r="C115" s="3" t="s">
        <v>12</v>
      </c>
      <c r="D115" s="3" t="s">
        <v>8</v>
      </c>
      <c r="E115" s="1">
        <v>20</v>
      </c>
      <c r="F115" s="1">
        <v>21</v>
      </c>
    </row>
    <row r="116" spans="1:6" x14ac:dyDescent="0.25">
      <c r="A116" s="2">
        <v>42959</v>
      </c>
      <c r="B116" s="3" t="s">
        <v>6</v>
      </c>
      <c r="C116" s="3" t="s">
        <v>11</v>
      </c>
      <c r="D116" s="3" t="s">
        <v>8</v>
      </c>
      <c r="E116" s="1">
        <v>26</v>
      </c>
      <c r="F116" s="1">
        <v>25</v>
      </c>
    </row>
    <row r="117" spans="1:6" x14ac:dyDescent="0.25">
      <c r="A117" s="2">
        <v>42974</v>
      </c>
      <c r="B117" s="3" t="s">
        <v>13</v>
      </c>
      <c r="C117" s="3" t="s">
        <v>10</v>
      </c>
      <c r="D117" s="3" t="s">
        <v>8</v>
      </c>
      <c r="E117" s="1">
        <v>24</v>
      </c>
      <c r="F117" s="1">
        <v>9</v>
      </c>
    </row>
    <row r="118" spans="1:6" x14ac:dyDescent="0.25">
      <c r="A118" s="2">
        <v>42974</v>
      </c>
      <c r="B118" s="3" t="s">
        <v>13</v>
      </c>
      <c r="C118" s="3" t="s">
        <v>7</v>
      </c>
      <c r="D118" s="3" t="s">
        <v>8</v>
      </c>
      <c r="E118" s="1">
        <v>38</v>
      </c>
      <c r="F118" s="1">
        <v>68</v>
      </c>
    </row>
    <row r="119" spans="1:6" x14ac:dyDescent="0.25">
      <c r="A119" s="2">
        <v>42974</v>
      </c>
      <c r="B119" s="3" t="s">
        <v>13</v>
      </c>
      <c r="C119" s="3" t="s">
        <v>12</v>
      </c>
      <c r="D119" s="3" t="s">
        <v>8</v>
      </c>
      <c r="E119" s="1">
        <v>14</v>
      </c>
      <c r="F119" s="1">
        <v>21</v>
      </c>
    </row>
    <row r="120" spans="1:6" x14ac:dyDescent="0.25">
      <c r="A120" s="2">
        <v>42974</v>
      </c>
      <c r="B120" s="3" t="s">
        <v>13</v>
      </c>
      <c r="C120" s="3" t="s">
        <v>9</v>
      </c>
      <c r="D120" s="3" t="s">
        <v>8</v>
      </c>
      <c r="E120" s="1">
        <v>4</v>
      </c>
      <c r="F120" s="1">
        <v>43</v>
      </c>
    </row>
    <row r="121" spans="1:6" x14ac:dyDescent="0.25">
      <c r="A121" s="2">
        <v>42993</v>
      </c>
      <c r="B121" s="3" t="s">
        <v>15</v>
      </c>
      <c r="C121" s="3" t="s">
        <v>11</v>
      </c>
      <c r="D121" s="3" t="s">
        <v>14</v>
      </c>
      <c r="E121" s="1">
        <v>19</v>
      </c>
      <c r="F121" s="1">
        <v>36</v>
      </c>
    </row>
    <row r="122" spans="1:6" x14ac:dyDescent="0.25">
      <c r="A122" s="2">
        <v>42993</v>
      </c>
      <c r="B122" s="3" t="s">
        <v>15</v>
      </c>
      <c r="C122" s="3" t="s">
        <v>7</v>
      </c>
      <c r="D122" s="3" t="s">
        <v>8</v>
      </c>
      <c r="E122" s="1">
        <v>30</v>
      </c>
      <c r="F122" s="1">
        <v>65</v>
      </c>
    </row>
    <row r="123" spans="1:6" x14ac:dyDescent="0.25">
      <c r="A123" s="2">
        <v>43019</v>
      </c>
      <c r="B123" s="3" t="s">
        <v>16</v>
      </c>
      <c r="C123" s="3" t="s">
        <v>9</v>
      </c>
      <c r="D123" s="3" t="s">
        <v>14</v>
      </c>
      <c r="E123" s="1">
        <v>6</v>
      </c>
      <c r="F123" s="1">
        <v>63</v>
      </c>
    </row>
    <row r="124" spans="1:6" x14ac:dyDescent="0.25">
      <c r="A124" s="2">
        <v>43019</v>
      </c>
      <c r="B124" s="3" t="s">
        <v>16</v>
      </c>
      <c r="C124" s="3" t="s">
        <v>7</v>
      </c>
      <c r="D124" s="3" t="s">
        <v>8</v>
      </c>
      <c r="E124" s="1">
        <v>43</v>
      </c>
      <c r="F124" s="1">
        <v>59</v>
      </c>
    </row>
    <row r="125" spans="1:6" x14ac:dyDescent="0.25">
      <c r="A125" s="2">
        <v>43040</v>
      </c>
      <c r="B125" s="3" t="s">
        <v>17</v>
      </c>
      <c r="C125" s="3" t="s">
        <v>9</v>
      </c>
      <c r="D125" s="3" t="s">
        <v>14</v>
      </c>
      <c r="E125" s="1">
        <v>1</v>
      </c>
      <c r="F125" s="1">
        <v>61</v>
      </c>
    </row>
    <row r="126" spans="1:6" x14ac:dyDescent="0.25">
      <c r="A126" s="2">
        <v>43040</v>
      </c>
      <c r="B126" s="3" t="s">
        <v>17</v>
      </c>
      <c r="C126" s="3" t="s">
        <v>12</v>
      </c>
      <c r="D126" s="3" t="s">
        <v>14</v>
      </c>
      <c r="E126" s="1">
        <v>147</v>
      </c>
      <c r="F126" s="1">
        <v>30</v>
      </c>
    </row>
    <row r="127" spans="1:6" x14ac:dyDescent="0.25">
      <c r="A127" s="2">
        <v>43040</v>
      </c>
      <c r="B127" s="3" t="s">
        <v>17</v>
      </c>
      <c r="C127" s="3" t="s">
        <v>10</v>
      </c>
      <c r="D127" s="3" t="s">
        <v>8</v>
      </c>
      <c r="E127" s="1">
        <v>15</v>
      </c>
      <c r="F127" s="1">
        <v>8</v>
      </c>
    </row>
    <row r="128" spans="1:6" x14ac:dyDescent="0.25">
      <c r="A128" s="2">
        <v>43040</v>
      </c>
      <c r="B128" s="3" t="s">
        <v>17</v>
      </c>
      <c r="C128" s="3" t="s">
        <v>7</v>
      </c>
      <c r="D128" s="3" t="s">
        <v>8</v>
      </c>
      <c r="E128" s="1">
        <v>24</v>
      </c>
      <c r="F128" s="1">
        <v>63</v>
      </c>
    </row>
    <row r="129" spans="1:6" x14ac:dyDescent="0.25">
      <c r="A129" s="2">
        <v>43040</v>
      </c>
      <c r="B129" s="3" t="s">
        <v>17</v>
      </c>
      <c r="C129" s="3" t="s">
        <v>11</v>
      </c>
      <c r="D129" s="3" t="s">
        <v>8</v>
      </c>
      <c r="E129" s="1">
        <v>19</v>
      </c>
      <c r="F129" s="1">
        <v>24</v>
      </c>
    </row>
    <row r="130" spans="1:6" x14ac:dyDescent="0.25">
      <c r="A130" s="2">
        <v>43064</v>
      </c>
      <c r="B130" s="3" t="s">
        <v>18</v>
      </c>
      <c r="C130" s="3" t="s">
        <v>7</v>
      </c>
      <c r="D130" s="3" t="s">
        <v>14</v>
      </c>
      <c r="E130" s="1">
        <v>134</v>
      </c>
      <c r="F130" s="1">
        <v>99</v>
      </c>
    </row>
    <row r="131" spans="1:6" x14ac:dyDescent="0.25">
      <c r="A131" s="2">
        <v>43064</v>
      </c>
      <c r="B131" s="3" t="s">
        <v>18</v>
      </c>
      <c r="C131" s="3" t="s">
        <v>9</v>
      </c>
      <c r="D131" s="3" t="s">
        <v>8</v>
      </c>
      <c r="E131" s="1">
        <v>12</v>
      </c>
      <c r="F131" s="1">
        <v>38</v>
      </c>
    </row>
    <row r="132" spans="1:6" x14ac:dyDescent="0.25">
      <c r="A132" s="2">
        <v>43082</v>
      </c>
      <c r="B132" s="3" t="s">
        <v>19</v>
      </c>
      <c r="C132" s="3" t="s">
        <v>12</v>
      </c>
      <c r="D132" s="3" t="s">
        <v>14</v>
      </c>
      <c r="E132" s="1">
        <v>4</v>
      </c>
      <c r="F132" s="1">
        <v>30</v>
      </c>
    </row>
    <row r="133" spans="1:6" x14ac:dyDescent="0.25">
      <c r="A133" s="2">
        <v>43082</v>
      </c>
      <c r="B133" s="3" t="s">
        <v>19</v>
      </c>
      <c r="C133" s="3" t="s">
        <v>10</v>
      </c>
      <c r="D133" s="3" t="s">
        <v>8</v>
      </c>
      <c r="E133" s="1">
        <v>26</v>
      </c>
      <c r="F133" s="1">
        <v>8</v>
      </c>
    </row>
    <row r="134" spans="1:6" x14ac:dyDescent="0.25">
      <c r="A134" s="2">
        <v>43082</v>
      </c>
      <c r="B134" s="3" t="s">
        <v>19</v>
      </c>
      <c r="C134" s="3" t="s">
        <v>7</v>
      </c>
      <c r="D134" s="3" t="s">
        <v>8</v>
      </c>
      <c r="E134" s="1">
        <v>38</v>
      </c>
      <c r="F134" s="1">
        <v>66</v>
      </c>
    </row>
    <row r="135" spans="1:6" x14ac:dyDescent="0.25">
      <c r="A135" s="2">
        <v>43104</v>
      </c>
      <c r="B135" s="3" t="s">
        <v>20</v>
      </c>
      <c r="C135" s="3" t="s">
        <v>7</v>
      </c>
      <c r="D135" s="3" t="s">
        <v>14</v>
      </c>
      <c r="E135" s="1">
        <v>38</v>
      </c>
      <c r="F135" s="1">
        <v>98</v>
      </c>
    </row>
    <row r="136" spans="1:6" x14ac:dyDescent="0.25">
      <c r="A136" s="2">
        <v>43104</v>
      </c>
      <c r="B136" s="3" t="s">
        <v>20</v>
      </c>
      <c r="C136" s="3" t="s">
        <v>11</v>
      </c>
      <c r="D136" s="3" t="s">
        <v>14</v>
      </c>
      <c r="E136" s="1">
        <v>44</v>
      </c>
      <c r="F136" s="1">
        <v>37</v>
      </c>
    </row>
    <row r="137" spans="1:6" x14ac:dyDescent="0.25">
      <c r="A137" s="2">
        <v>43104</v>
      </c>
      <c r="B137" s="3" t="s">
        <v>20</v>
      </c>
      <c r="C137" s="3" t="s">
        <v>10</v>
      </c>
      <c r="D137" s="3" t="s">
        <v>8</v>
      </c>
      <c r="E137" s="1">
        <v>21</v>
      </c>
      <c r="F137" s="1">
        <v>8</v>
      </c>
    </row>
    <row r="138" spans="1:6" x14ac:dyDescent="0.25">
      <c r="A138" s="2">
        <v>43104</v>
      </c>
      <c r="B138" s="3" t="s">
        <v>20</v>
      </c>
      <c r="C138" s="3" t="s">
        <v>9</v>
      </c>
      <c r="D138" s="3" t="s">
        <v>8</v>
      </c>
      <c r="E138" s="1">
        <v>10</v>
      </c>
      <c r="F138" s="1">
        <v>39</v>
      </c>
    </row>
    <row r="139" spans="1:6" x14ac:dyDescent="0.25">
      <c r="A139" s="2">
        <v>43129</v>
      </c>
      <c r="B139" s="3" t="s">
        <v>21</v>
      </c>
      <c r="C139" s="3" t="s">
        <v>11</v>
      </c>
      <c r="D139" s="3" t="s">
        <v>14</v>
      </c>
      <c r="E139" s="1">
        <v>15</v>
      </c>
      <c r="F139" s="1">
        <v>38</v>
      </c>
    </row>
    <row r="140" spans="1:6" x14ac:dyDescent="0.25">
      <c r="A140" s="2">
        <v>43129</v>
      </c>
      <c r="B140" s="3" t="s">
        <v>21</v>
      </c>
      <c r="C140" s="3" t="s">
        <v>9</v>
      </c>
      <c r="D140" s="3" t="s">
        <v>14</v>
      </c>
      <c r="E140" s="1">
        <v>22</v>
      </c>
      <c r="F140" s="1">
        <v>63</v>
      </c>
    </row>
    <row r="141" spans="1:6" x14ac:dyDescent="0.25">
      <c r="A141" s="2">
        <v>43129</v>
      </c>
      <c r="B141" s="3" t="s">
        <v>21</v>
      </c>
      <c r="C141" s="3" t="s">
        <v>7</v>
      </c>
      <c r="D141" s="3" t="s">
        <v>8</v>
      </c>
      <c r="E141" s="1">
        <v>9</v>
      </c>
      <c r="F141" s="1">
        <v>60</v>
      </c>
    </row>
    <row r="142" spans="1:6" x14ac:dyDescent="0.25">
      <c r="A142" s="2">
        <v>43129</v>
      </c>
      <c r="B142" s="3" t="s">
        <v>21</v>
      </c>
      <c r="C142" s="3" t="s">
        <v>12</v>
      </c>
      <c r="D142" s="3" t="s">
        <v>8</v>
      </c>
      <c r="E142" s="1">
        <v>6</v>
      </c>
      <c r="F142" s="1">
        <v>19</v>
      </c>
    </row>
    <row r="143" spans="1:6" x14ac:dyDescent="0.25">
      <c r="A143" s="2">
        <v>43129</v>
      </c>
      <c r="B143" s="3" t="s">
        <v>21</v>
      </c>
      <c r="C143" s="3" t="s">
        <v>10</v>
      </c>
      <c r="D143" s="3" t="s">
        <v>8</v>
      </c>
      <c r="E143" s="1">
        <v>4</v>
      </c>
      <c r="F143" s="1">
        <v>8</v>
      </c>
    </row>
    <row r="144" spans="1:6" x14ac:dyDescent="0.25">
      <c r="A144" s="2">
        <v>43130</v>
      </c>
      <c r="B144" s="3" t="s">
        <v>22</v>
      </c>
      <c r="C144" s="3" t="s">
        <v>12</v>
      </c>
      <c r="D144" s="3" t="s">
        <v>14</v>
      </c>
      <c r="E144" s="1">
        <v>6</v>
      </c>
      <c r="F144" s="1">
        <v>25</v>
      </c>
    </row>
    <row r="145" spans="1:6" x14ac:dyDescent="0.25">
      <c r="A145" s="2">
        <v>43130</v>
      </c>
      <c r="B145" s="3" t="s">
        <v>22</v>
      </c>
      <c r="C145" s="3" t="s">
        <v>7</v>
      </c>
      <c r="D145" s="3" t="s">
        <v>8</v>
      </c>
      <c r="E145" s="1">
        <v>48</v>
      </c>
      <c r="F145" s="1">
        <v>79</v>
      </c>
    </row>
    <row r="146" spans="1:6" x14ac:dyDescent="0.25">
      <c r="A146" s="2">
        <v>43147</v>
      </c>
      <c r="B146" s="3" t="s">
        <v>6</v>
      </c>
      <c r="C146" s="3" t="s">
        <v>9</v>
      </c>
      <c r="D146" s="3" t="s">
        <v>8</v>
      </c>
      <c r="E146" s="1">
        <v>34</v>
      </c>
      <c r="F146" s="1">
        <v>42</v>
      </c>
    </row>
    <row r="147" spans="1:6" x14ac:dyDescent="0.25">
      <c r="A147" s="2">
        <v>43147</v>
      </c>
      <c r="B147" s="3" t="s">
        <v>6</v>
      </c>
      <c r="C147" s="3" t="s">
        <v>11</v>
      </c>
      <c r="D147" s="3" t="s">
        <v>14</v>
      </c>
      <c r="E147" s="1">
        <v>49</v>
      </c>
      <c r="F147" s="1">
        <v>35</v>
      </c>
    </row>
    <row r="148" spans="1:6" x14ac:dyDescent="0.25">
      <c r="A148" s="2">
        <v>43147</v>
      </c>
      <c r="B148" s="3" t="s">
        <v>6</v>
      </c>
      <c r="C148" s="3" t="s">
        <v>10</v>
      </c>
      <c r="D148" s="3" t="s">
        <v>8</v>
      </c>
      <c r="E148" s="1">
        <v>10</v>
      </c>
      <c r="F148" s="1">
        <v>8</v>
      </c>
    </row>
    <row r="149" spans="1:6" x14ac:dyDescent="0.25">
      <c r="A149" s="2">
        <v>43147</v>
      </c>
      <c r="B149" s="3" t="s">
        <v>6</v>
      </c>
      <c r="C149" s="3" t="s">
        <v>12</v>
      </c>
      <c r="D149" s="3" t="s">
        <v>8</v>
      </c>
      <c r="E149" s="1">
        <v>47</v>
      </c>
      <c r="F149" s="1">
        <v>21</v>
      </c>
    </row>
    <row r="150" spans="1:6" x14ac:dyDescent="0.25">
      <c r="A150" s="2">
        <v>43147</v>
      </c>
      <c r="B150" s="3" t="s">
        <v>6</v>
      </c>
      <c r="C150" s="3" t="s">
        <v>7</v>
      </c>
      <c r="D150" s="3" t="s">
        <v>8</v>
      </c>
      <c r="E150" s="1">
        <v>48</v>
      </c>
      <c r="F150" s="1">
        <v>66</v>
      </c>
    </row>
    <row r="151" spans="1:6" x14ac:dyDescent="0.25">
      <c r="A151" s="2">
        <v>43162</v>
      </c>
      <c r="B151" s="3" t="s">
        <v>13</v>
      </c>
      <c r="C151" s="3" t="s">
        <v>9</v>
      </c>
      <c r="D151" s="3" t="s">
        <v>14</v>
      </c>
      <c r="E151" s="1">
        <v>34</v>
      </c>
      <c r="F151" s="1">
        <v>58</v>
      </c>
    </row>
    <row r="152" spans="1:6" x14ac:dyDescent="0.25">
      <c r="A152" s="2">
        <v>43162</v>
      </c>
      <c r="B152" s="3" t="s">
        <v>13</v>
      </c>
      <c r="C152" s="3" t="s">
        <v>10</v>
      </c>
      <c r="D152" s="3" t="s">
        <v>8</v>
      </c>
      <c r="E152" s="1">
        <v>5</v>
      </c>
      <c r="F152" s="1">
        <v>9</v>
      </c>
    </row>
    <row r="153" spans="1:6" x14ac:dyDescent="0.25">
      <c r="A153" s="2">
        <v>43181</v>
      </c>
      <c r="B153" s="3" t="s">
        <v>15</v>
      </c>
      <c r="C153" s="3" t="s">
        <v>12</v>
      </c>
      <c r="D153" s="3" t="s">
        <v>14</v>
      </c>
      <c r="E153" s="1">
        <v>46</v>
      </c>
      <c r="F153" s="1">
        <v>30</v>
      </c>
    </row>
    <row r="154" spans="1:6" x14ac:dyDescent="0.25">
      <c r="A154" s="2">
        <v>43181</v>
      </c>
      <c r="B154" s="3" t="s">
        <v>15</v>
      </c>
      <c r="C154" s="3" t="s">
        <v>7</v>
      </c>
      <c r="D154" s="3" t="s">
        <v>8</v>
      </c>
      <c r="E154" s="1">
        <v>49</v>
      </c>
      <c r="F154" s="1">
        <v>65</v>
      </c>
    </row>
    <row r="155" spans="1:6" x14ac:dyDescent="0.25">
      <c r="A155" s="2">
        <v>43181</v>
      </c>
      <c r="B155" s="3" t="s">
        <v>15</v>
      </c>
      <c r="C155" s="3" t="s">
        <v>10</v>
      </c>
      <c r="D155" s="3" t="s">
        <v>8</v>
      </c>
      <c r="E155" s="1">
        <v>16</v>
      </c>
      <c r="F155" s="1">
        <v>8</v>
      </c>
    </row>
    <row r="156" spans="1:6" x14ac:dyDescent="0.25">
      <c r="A156" s="2">
        <v>43207</v>
      </c>
      <c r="B156" s="3" t="s">
        <v>16</v>
      </c>
      <c r="C156" s="3" t="s">
        <v>9</v>
      </c>
      <c r="D156" s="3" t="s">
        <v>8</v>
      </c>
      <c r="E156" s="1">
        <v>5</v>
      </c>
      <c r="F156" s="1">
        <v>37</v>
      </c>
    </row>
    <row r="157" spans="1:6" x14ac:dyDescent="0.25">
      <c r="A157" s="2">
        <v>43207</v>
      </c>
      <c r="B157" s="3" t="s">
        <v>16</v>
      </c>
      <c r="C157" s="3" t="s">
        <v>12</v>
      </c>
      <c r="D157" s="3" t="s">
        <v>14</v>
      </c>
      <c r="E157" s="1">
        <v>1</v>
      </c>
      <c r="F157" s="1">
        <v>32</v>
      </c>
    </row>
    <row r="158" spans="1:6" x14ac:dyDescent="0.25">
      <c r="A158" s="2">
        <v>43207</v>
      </c>
      <c r="B158" s="3" t="s">
        <v>16</v>
      </c>
      <c r="C158" s="3" t="s">
        <v>10</v>
      </c>
      <c r="D158" s="3" t="s">
        <v>8</v>
      </c>
      <c r="E158" s="1">
        <v>34</v>
      </c>
      <c r="F158" s="1">
        <v>7</v>
      </c>
    </row>
    <row r="159" spans="1:6" x14ac:dyDescent="0.25">
      <c r="A159" s="2">
        <v>43207</v>
      </c>
      <c r="B159" s="3" t="s">
        <v>16</v>
      </c>
      <c r="C159" s="3" t="s">
        <v>7</v>
      </c>
      <c r="D159" s="3" t="s">
        <v>8</v>
      </c>
      <c r="E159" s="1">
        <v>29</v>
      </c>
      <c r="F159" s="1">
        <v>59</v>
      </c>
    </row>
    <row r="160" spans="1:6" x14ac:dyDescent="0.25">
      <c r="A160" s="2">
        <v>43228</v>
      </c>
      <c r="B160" s="3" t="s">
        <v>17</v>
      </c>
      <c r="C160" s="3" t="s">
        <v>11</v>
      </c>
      <c r="D160" s="3" t="s">
        <v>8</v>
      </c>
      <c r="E160" s="1">
        <v>34</v>
      </c>
      <c r="F160" s="1">
        <v>24</v>
      </c>
    </row>
    <row r="161" spans="1:6" x14ac:dyDescent="0.25">
      <c r="A161" s="2">
        <v>43228</v>
      </c>
      <c r="B161" s="3" t="s">
        <v>17</v>
      </c>
      <c r="C161" s="3" t="s">
        <v>12</v>
      </c>
      <c r="D161" s="3" t="s">
        <v>8</v>
      </c>
      <c r="E161" s="1">
        <v>27</v>
      </c>
      <c r="F161" s="1">
        <v>20</v>
      </c>
    </row>
    <row r="162" spans="1:6" x14ac:dyDescent="0.25">
      <c r="A162" s="2">
        <v>43228</v>
      </c>
      <c r="B162" s="3" t="s">
        <v>17</v>
      </c>
      <c r="C162" s="3" t="s">
        <v>10</v>
      </c>
      <c r="D162" s="3" t="s">
        <v>8</v>
      </c>
      <c r="E162" s="1">
        <v>40</v>
      </c>
      <c r="F162" s="1">
        <v>8</v>
      </c>
    </row>
    <row r="163" spans="1:6" x14ac:dyDescent="0.25">
      <c r="A163" s="2">
        <v>43252</v>
      </c>
      <c r="B163" s="3" t="s">
        <v>18</v>
      </c>
      <c r="C163" s="3" t="s">
        <v>7</v>
      </c>
      <c r="D163" s="3" t="s">
        <v>14</v>
      </c>
      <c r="E163" s="1">
        <v>184</v>
      </c>
      <c r="F163" s="1">
        <v>99</v>
      </c>
    </row>
    <row r="164" spans="1:6" x14ac:dyDescent="0.25">
      <c r="A164" s="2">
        <v>43252</v>
      </c>
      <c r="B164" s="3" t="s">
        <v>18</v>
      </c>
      <c r="C164" s="3" t="s">
        <v>9</v>
      </c>
      <c r="D164" s="3" t="s">
        <v>8</v>
      </c>
      <c r="E164" s="1">
        <v>48</v>
      </c>
      <c r="F164" s="1">
        <v>38</v>
      </c>
    </row>
    <row r="165" spans="1:6" x14ac:dyDescent="0.25">
      <c r="A165" s="2">
        <v>43252</v>
      </c>
      <c r="B165" s="3" t="s">
        <v>18</v>
      </c>
      <c r="C165" s="3" t="s">
        <v>11</v>
      </c>
      <c r="D165" s="3" t="s">
        <v>8</v>
      </c>
      <c r="E165" s="1">
        <v>21</v>
      </c>
      <c r="F165" s="1">
        <v>23</v>
      </c>
    </row>
    <row r="166" spans="1:6" x14ac:dyDescent="0.25">
      <c r="A166" s="2">
        <v>43270</v>
      </c>
      <c r="B166" s="3" t="s">
        <v>19</v>
      </c>
      <c r="C166" s="3" t="s">
        <v>7</v>
      </c>
      <c r="D166" s="3" t="s">
        <v>8</v>
      </c>
      <c r="E166" s="1">
        <v>47</v>
      </c>
      <c r="F166" s="1">
        <v>66</v>
      </c>
    </row>
    <row r="167" spans="1:6" x14ac:dyDescent="0.25">
      <c r="A167" s="2">
        <v>43270</v>
      </c>
      <c r="B167" s="3" t="s">
        <v>19</v>
      </c>
      <c r="C167" s="3" t="s">
        <v>11</v>
      </c>
      <c r="D167" s="3" t="s">
        <v>8</v>
      </c>
      <c r="E167" s="1">
        <v>6</v>
      </c>
      <c r="F167" s="1">
        <v>25</v>
      </c>
    </row>
    <row r="168" spans="1:6" x14ac:dyDescent="0.25">
      <c r="A168" s="2">
        <v>43270</v>
      </c>
      <c r="B168" s="3" t="s">
        <v>19</v>
      </c>
      <c r="C168" s="3" t="s">
        <v>9</v>
      </c>
      <c r="D168" s="3" t="s">
        <v>8</v>
      </c>
      <c r="E168" s="1">
        <v>47</v>
      </c>
      <c r="F168" s="1">
        <v>41</v>
      </c>
    </row>
    <row r="169" spans="1:6" x14ac:dyDescent="0.25">
      <c r="A169" s="2">
        <v>43292</v>
      </c>
      <c r="B169" s="3" t="s">
        <v>20</v>
      </c>
      <c r="C169" s="3" t="s">
        <v>10</v>
      </c>
      <c r="D169" s="3" t="s">
        <v>14</v>
      </c>
      <c r="E169" s="1">
        <v>192</v>
      </c>
      <c r="F169" s="1">
        <v>12</v>
      </c>
    </row>
    <row r="170" spans="1:6" x14ac:dyDescent="0.25">
      <c r="A170" s="2">
        <v>43292</v>
      </c>
      <c r="B170" s="3" t="s">
        <v>20</v>
      </c>
      <c r="C170" s="3" t="s">
        <v>11</v>
      </c>
      <c r="D170" s="3" t="s">
        <v>14</v>
      </c>
      <c r="E170" s="1">
        <v>48</v>
      </c>
      <c r="F170" s="1">
        <v>37</v>
      </c>
    </row>
    <row r="171" spans="1:6" x14ac:dyDescent="0.25">
      <c r="A171" s="2">
        <v>43292</v>
      </c>
      <c r="B171" s="3" t="s">
        <v>20</v>
      </c>
      <c r="C171" s="3" t="s">
        <v>7</v>
      </c>
      <c r="D171" s="3" t="s">
        <v>8</v>
      </c>
      <c r="E171" s="1">
        <v>18</v>
      </c>
      <c r="F171" s="1">
        <v>62</v>
      </c>
    </row>
    <row r="172" spans="1:6" x14ac:dyDescent="0.25">
      <c r="A172" s="2">
        <v>43292</v>
      </c>
      <c r="B172" s="3" t="s">
        <v>20</v>
      </c>
      <c r="C172" s="3" t="s">
        <v>9</v>
      </c>
      <c r="D172" s="3" t="s">
        <v>8</v>
      </c>
      <c r="E172" s="1">
        <v>25</v>
      </c>
      <c r="F172" s="1">
        <v>39</v>
      </c>
    </row>
    <row r="173" spans="1:6" x14ac:dyDescent="0.25">
      <c r="A173" s="2">
        <v>43292</v>
      </c>
      <c r="B173" s="3" t="s">
        <v>20</v>
      </c>
      <c r="C173" s="3" t="s">
        <v>12</v>
      </c>
      <c r="D173" s="3" t="s">
        <v>8</v>
      </c>
      <c r="E173" s="1">
        <v>2</v>
      </c>
      <c r="F173" s="1">
        <v>20</v>
      </c>
    </row>
    <row r="174" spans="1:6" x14ac:dyDescent="0.25">
      <c r="A174" s="2">
        <v>43317</v>
      </c>
      <c r="B174" s="3" t="s">
        <v>21</v>
      </c>
      <c r="C174" s="3" t="s">
        <v>11</v>
      </c>
      <c r="D174" s="3" t="s">
        <v>14</v>
      </c>
      <c r="E174" s="1">
        <v>13</v>
      </c>
      <c r="F174" s="1">
        <v>38</v>
      </c>
    </row>
    <row r="175" spans="1:6" x14ac:dyDescent="0.25">
      <c r="A175" s="2">
        <v>43317</v>
      </c>
      <c r="B175" s="3" t="s">
        <v>21</v>
      </c>
      <c r="C175" s="3" t="s">
        <v>9</v>
      </c>
      <c r="D175" s="3" t="s">
        <v>14</v>
      </c>
      <c r="E175" s="1">
        <v>121</v>
      </c>
      <c r="F175" s="1">
        <v>63</v>
      </c>
    </row>
    <row r="176" spans="1:6" x14ac:dyDescent="0.25">
      <c r="A176" s="2">
        <v>43317</v>
      </c>
      <c r="B176" s="3" t="s">
        <v>21</v>
      </c>
      <c r="C176" s="3" t="s">
        <v>12</v>
      </c>
      <c r="D176" s="3" t="s">
        <v>8</v>
      </c>
      <c r="E176" s="1">
        <v>30</v>
      </c>
      <c r="F176" s="1">
        <v>19</v>
      </c>
    </row>
    <row r="177" spans="1:6" x14ac:dyDescent="0.25">
      <c r="A177" s="2">
        <v>43317</v>
      </c>
      <c r="B177" s="3" t="s">
        <v>21</v>
      </c>
      <c r="C177" s="3" t="s">
        <v>10</v>
      </c>
      <c r="D177" s="3" t="s">
        <v>8</v>
      </c>
      <c r="E177" s="1">
        <v>46</v>
      </c>
      <c r="F177" s="1">
        <v>8</v>
      </c>
    </row>
    <row r="178" spans="1:6" x14ac:dyDescent="0.25">
      <c r="A178" s="2">
        <v>43330</v>
      </c>
      <c r="B178" s="3" t="s">
        <v>22</v>
      </c>
      <c r="C178" s="3" t="s">
        <v>10</v>
      </c>
      <c r="D178" s="3" t="s">
        <v>14</v>
      </c>
      <c r="E178" s="1">
        <v>49</v>
      </c>
      <c r="F178" s="1">
        <v>11</v>
      </c>
    </row>
    <row r="179" spans="1:6" x14ac:dyDescent="0.25">
      <c r="A179" s="2">
        <v>43330</v>
      </c>
      <c r="B179" s="3" t="s">
        <v>22</v>
      </c>
      <c r="C179" s="3" t="s">
        <v>7</v>
      </c>
      <c r="D179" s="3" t="s">
        <v>14</v>
      </c>
      <c r="E179" s="1">
        <v>61</v>
      </c>
      <c r="F179" s="1">
        <v>90</v>
      </c>
    </row>
    <row r="180" spans="1:6" x14ac:dyDescent="0.25">
      <c r="A180" s="2">
        <v>43330</v>
      </c>
      <c r="B180" s="3" t="s">
        <v>22</v>
      </c>
      <c r="C180" s="3" t="s">
        <v>12</v>
      </c>
      <c r="D180" s="3" t="s">
        <v>8</v>
      </c>
      <c r="E180" s="1">
        <v>19</v>
      </c>
      <c r="F180" s="1">
        <v>22</v>
      </c>
    </row>
    <row r="181" spans="1:6" x14ac:dyDescent="0.25">
      <c r="A181" s="2">
        <v>43330</v>
      </c>
      <c r="B181" s="3" t="s">
        <v>22</v>
      </c>
      <c r="C181" s="3" t="s">
        <v>9</v>
      </c>
      <c r="D181" s="3" t="s">
        <v>8</v>
      </c>
      <c r="E181" s="1">
        <v>22</v>
      </c>
      <c r="F181" s="1">
        <v>44</v>
      </c>
    </row>
    <row r="182" spans="1:6" x14ac:dyDescent="0.25">
      <c r="A182" s="2">
        <v>43347</v>
      </c>
      <c r="B182" s="3" t="s">
        <v>6</v>
      </c>
      <c r="C182" s="3" t="s">
        <v>11</v>
      </c>
      <c r="D182" s="3" t="s">
        <v>8</v>
      </c>
      <c r="E182" s="1">
        <v>9</v>
      </c>
      <c r="F182" s="1">
        <v>25</v>
      </c>
    </row>
    <row r="183" spans="1:6" x14ac:dyDescent="0.25">
      <c r="A183" s="2">
        <v>43347</v>
      </c>
      <c r="B183" s="3" t="s">
        <v>6</v>
      </c>
      <c r="C183" s="3" t="s">
        <v>7</v>
      </c>
      <c r="D183" s="3" t="s">
        <v>14</v>
      </c>
      <c r="E183" s="1">
        <v>4</v>
      </c>
      <c r="F183" s="1">
        <v>94</v>
      </c>
    </row>
    <row r="184" spans="1:6" x14ac:dyDescent="0.25">
      <c r="A184" s="2">
        <v>43347</v>
      </c>
      <c r="B184" s="3" t="s">
        <v>6</v>
      </c>
      <c r="C184" s="3" t="s">
        <v>12</v>
      </c>
      <c r="D184" s="3" t="s">
        <v>8</v>
      </c>
      <c r="E184" s="1">
        <v>8</v>
      </c>
      <c r="F184" s="1">
        <v>21</v>
      </c>
    </row>
    <row r="185" spans="1:6" x14ac:dyDescent="0.25">
      <c r="A185" s="2">
        <v>43347</v>
      </c>
      <c r="B185" s="3" t="s">
        <v>6</v>
      </c>
      <c r="C185" s="3" t="s">
        <v>10</v>
      </c>
      <c r="D185" s="3" t="s">
        <v>8</v>
      </c>
      <c r="E185" s="1">
        <v>47</v>
      </c>
      <c r="F185" s="1">
        <v>8</v>
      </c>
    </row>
    <row r="186" spans="1:6" x14ac:dyDescent="0.25">
      <c r="A186" s="2">
        <v>43362</v>
      </c>
      <c r="B186" s="3" t="s">
        <v>13</v>
      </c>
      <c r="C186" s="3" t="s">
        <v>12</v>
      </c>
      <c r="D186" s="3" t="s">
        <v>14</v>
      </c>
      <c r="E186" s="1">
        <v>82</v>
      </c>
      <c r="F186" s="1">
        <v>29</v>
      </c>
    </row>
    <row r="187" spans="1:6" x14ac:dyDescent="0.25">
      <c r="A187" s="2">
        <v>43362</v>
      </c>
      <c r="B187" s="3" t="s">
        <v>13</v>
      </c>
      <c r="C187" s="3" t="s">
        <v>9</v>
      </c>
      <c r="D187" s="3" t="s">
        <v>14</v>
      </c>
      <c r="E187" s="1">
        <v>26</v>
      </c>
      <c r="F187" s="1">
        <v>58</v>
      </c>
    </row>
    <row r="188" spans="1:6" x14ac:dyDescent="0.25">
      <c r="A188" s="2">
        <v>43362</v>
      </c>
      <c r="B188" s="3" t="s">
        <v>13</v>
      </c>
      <c r="C188" s="3" t="s">
        <v>10</v>
      </c>
      <c r="D188" s="3" t="s">
        <v>8</v>
      </c>
      <c r="E188" s="1">
        <v>24</v>
      </c>
      <c r="F188" s="1">
        <v>9</v>
      </c>
    </row>
    <row r="189" spans="1:6" x14ac:dyDescent="0.25">
      <c r="A189" s="2">
        <v>43362</v>
      </c>
      <c r="B189" s="3" t="s">
        <v>13</v>
      </c>
      <c r="C189" s="3" t="s">
        <v>11</v>
      </c>
      <c r="D189" s="3" t="s">
        <v>8</v>
      </c>
      <c r="E189" s="1">
        <v>36</v>
      </c>
      <c r="F189" s="1">
        <v>26</v>
      </c>
    </row>
    <row r="190" spans="1:6" x14ac:dyDescent="0.25">
      <c r="A190" s="2">
        <v>43362</v>
      </c>
      <c r="B190" s="3" t="s">
        <v>13</v>
      </c>
      <c r="C190" s="3" t="s">
        <v>7</v>
      </c>
      <c r="D190" s="3" t="s">
        <v>8</v>
      </c>
      <c r="E190" s="1">
        <v>6</v>
      </c>
      <c r="F190" s="1">
        <v>68</v>
      </c>
    </row>
    <row r="191" spans="1:6" x14ac:dyDescent="0.25">
      <c r="A191" s="2">
        <v>43381</v>
      </c>
      <c r="B191" s="3" t="s">
        <v>15</v>
      </c>
      <c r="C191" s="3" t="s">
        <v>11</v>
      </c>
      <c r="D191" s="3" t="s">
        <v>14</v>
      </c>
      <c r="E191" s="1">
        <v>45</v>
      </c>
      <c r="F191" s="1">
        <v>36</v>
      </c>
    </row>
    <row r="192" spans="1:6" x14ac:dyDescent="0.25">
      <c r="A192" s="2">
        <v>43381</v>
      </c>
      <c r="B192" s="3" t="s">
        <v>15</v>
      </c>
      <c r="C192" s="3" t="s">
        <v>10</v>
      </c>
      <c r="D192" s="3" t="s">
        <v>8</v>
      </c>
      <c r="E192" s="1">
        <v>18</v>
      </c>
      <c r="F192" s="1">
        <v>8</v>
      </c>
    </row>
    <row r="193" spans="1:6" x14ac:dyDescent="0.25">
      <c r="A193" s="2">
        <v>43381</v>
      </c>
      <c r="B193" s="3" t="s">
        <v>15</v>
      </c>
      <c r="C193" s="3" t="s">
        <v>9</v>
      </c>
      <c r="D193" s="3" t="s">
        <v>8</v>
      </c>
      <c r="E193" s="1">
        <v>20</v>
      </c>
      <c r="F193" s="1">
        <v>41</v>
      </c>
    </row>
    <row r="194" spans="1:6" x14ac:dyDescent="0.25">
      <c r="A194" s="2">
        <v>43407</v>
      </c>
      <c r="B194" s="3" t="s">
        <v>16</v>
      </c>
      <c r="C194" s="3" t="s">
        <v>12</v>
      </c>
      <c r="D194" s="3" t="s">
        <v>14</v>
      </c>
      <c r="E194" s="1">
        <v>4</v>
      </c>
      <c r="F194" s="1">
        <v>32</v>
      </c>
    </row>
    <row r="195" spans="1:6" x14ac:dyDescent="0.25">
      <c r="A195" s="2">
        <v>43407</v>
      </c>
      <c r="B195" s="3" t="s">
        <v>16</v>
      </c>
      <c r="C195" s="3" t="s">
        <v>9</v>
      </c>
      <c r="D195" s="3" t="s">
        <v>8</v>
      </c>
      <c r="E195" s="1">
        <v>48</v>
      </c>
      <c r="F195" s="1">
        <v>37</v>
      </c>
    </row>
    <row r="196" spans="1:6" x14ac:dyDescent="0.25">
      <c r="A196" s="2">
        <v>43428</v>
      </c>
      <c r="B196" s="3" t="s">
        <v>17</v>
      </c>
      <c r="C196" s="3" t="s">
        <v>9</v>
      </c>
      <c r="D196" s="3" t="s">
        <v>14</v>
      </c>
      <c r="E196" s="1">
        <v>64</v>
      </c>
      <c r="F196" s="1">
        <v>61</v>
      </c>
    </row>
    <row r="197" spans="1:6" x14ac:dyDescent="0.25">
      <c r="A197" s="2">
        <v>43428</v>
      </c>
      <c r="B197" s="3" t="s">
        <v>17</v>
      </c>
      <c r="C197" s="3" t="s">
        <v>7</v>
      </c>
      <c r="D197" s="3" t="s">
        <v>8</v>
      </c>
      <c r="E197" s="1">
        <v>43</v>
      </c>
      <c r="F197" s="1">
        <v>63</v>
      </c>
    </row>
    <row r="198" spans="1:6" x14ac:dyDescent="0.25">
      <c r="A198" s="2">
        <v>43428</v>
      </c>
      <c r="B198" s="3" t="s">
        <v>17</v>
      </c>
      <c r="C198" s="3" t="s">
        <v>11</v>
      </c>
      <c r="D198" s="3" t="s">
        <v>8</v>
      </c>
      <c r="E198" s="1">
        <v>24</v>
      </c>
      <c r="F198" s="1">
        <v>24</v>
      </c>
    </row>
    <row r="199" spans="1:6" x14ac:dyDescent="0.25">
      <c r="A199" s="2">
        <v>43452</v>
      </c>
      <c r="B199" s="3" t="s">
        <v>18</v>
      </c>
      <c r="C199" s="3" t="s">
        <v>9</v>
      </c>
      <c r="D199" s="3" t="s">
        <v>14</v>
      </c>
      <c r="E199" s="1">
        <v>4</v>
      </c>
      <c r="F199" s="1">
        <v>62</v>
      </c>
    </row>
    <row r="200" spans="1:6" x14ac:dyDescent="0.25">
      <c r="A200" s="2">
        <v>43452</v>
      </c>
      <c r="B200" s="3" t="s">
        <v>18</v>
      </c>
      <c r="C200" s="3" t="s">
        <v>12</v>
      </c>
      <c r="D200" s="3" t="s">
        <v>8</v>
      </c>
      <c r="E200" s="1">
        <v>35</v>
      </c>
      <c r="F200" s="1">
        <v>19</v>
      </c>
    </row>
    <row r="201" spans="1:6" x14ac:dyDescent="0.25">
      <c r="A201" s="2">
        <v>43452</v>
      </c>
      <c r="B201" s="3" t="s">
        <v>18</v>
      </c>
      <c r="C201" s="3" t="s">
        <v>10</v>
      </c>
      <c r="D201" s="3" t="s">
        <v>8</v>
      </c>
      <c r="E201" s="1">
        <v>41</v>
      </c>
      <c r="F201" s="1">
        <v>8</v>
      </c>
    </row>
    <row r="202" spans="1:6" x14ac:dyDescent="0.25">
      <c r="A202" s="2">
        <v>43452</v>
      </c>
      <c r="B202" s="3" t="s">
        <v>18</v>
      </c>
      <c r="C202" s="3" t="s">
        <v>7</v>
      </c>
      <c r="D202" s="3" t="s">
        <v>8</v>
      </c>
      <c r="E202" s="1">
        <v>23</v>
      </c>
      <c r="F202" s="1">
        <v>61</v>
      </c>
    </row>
    <row r="203" spans="1:6" x14ac:dyDescent="0.25">
      <c r="A203" s="2">
        <v>43452</v>
      </c>
      <c r="B203" s="3" t="s">
        <v>18</v>
      </c>
      <c r="C203" s="3" t="s">
        <v>11</v>
      </c>
      <c r="D203" s="3" t="s">
        <v>8</v>
      </c>
      <c r="E203" s="1">
        <v>46</v>
      </c>
      <c r="F203" s="1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3"/>
  <sheetViews>
    <sheetView workbookViewId="0">
      <selection activeCell="N6" sqref="N6"/>
    </sheetView>
  </sheetViews>
  <sheetFormatPr defaultRowHeight="15" x14ac:dyDescent="0.25"/>
  <cols>
    <col min="1" max="1" width="13.140625" style="1" customWidth="1"/>
    <col min="2" max="2" width="14.28515625" style="1" customWidth="1"/>
    <col min="3" max="3" width="6.140625" style="1" bestFit="1" customWidth="1"/>
    <col min="4" max="4" width="4.85546875" style="1" bestFit="1" customWidth="1"/>
    <col min="5" max="5" width="6.7109375" style="1" bestFit="1" customWidth="1"/>
    <col min="6" max="6" width="14.140625" style="1" bestFit="1" customWidth="1"/>
    <col min="9" max="9" width="13.28515625" customWidth="1"/>
  </cols>
  <sheetData>
    <row r="1" spans="1:10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47</v>
      </c>
      <c r="I1" s="1" t="s">
        <v>48</v>
      </c>
      <c r="J1" s="1" t="s">
        <v>49</v>
      </c>
    </row>
    <row r="2" spans="1:10" ht="17.25" x14ac:dyDescent="0.3">
      <c r="A2" s="2">
        <v>42370</v>
      </c>
      <c r="B2" s="3" t="s">
        <v>6</v>
      </c>
      <c r="C2" s="3" t="s">
        <v>7</v>
      </c>
      <c r="D2" s="3" t="s">
        <v>8</v>
      </c>
      <c r="E2" s="1">
        <v>3</v>
      </c>
      <c r="F2" s="1">
        <v>80</v>
      </c>
      <c r="H2" s="17" t="s">
        <v>7</v>
      </c>
      <c r="I2" s="18">
        <f>COUNTIFS($C$2:$C$203,H2,$D$2:$D$203,"Z")</f>
        <v>32</v>
      </c>
      <c r="J2" s="18">
        <f>SUMIFS($E$2:$E$203,$D$2:$D$203,"Z",$C$2:$C$203,H2)</f>
        <v>905</v>
      </c>
    </row>
    <row r="3" spans="1:10" ht="17.25" x14ac:dyDescent="0.3">
      <c r="A3" s="2">
        <v>42370</v>
      </c>
      <c r="B3" s="3" t="s">
        <v>6</v>
      </c>
      <c r="C3" s="3" t="s">
        <v>9</v>
      </c>
      <c r="D3" s="3" t="s">
        <v>8</v>
      </c>
      <c r="E3" s="1">
        <v>32</v>
      </c>
      <c r="F3" s="1">
        <v>50</v>
      </c>
      <c r="H3" s="15" t="s">
        <v>9</v>
      </c>
      <c r="I3" s="16">
        <f>COUNTIFS($C$2:$C$203,H3,$D$2:$D$203,"Z")</f>
        <v>27</v>
      </c>
      <c r="J3" s="16">
        <f>SUMIFS($E$2:$E$203,$D$2:$D$203,"Z",$C$2:$C$203,H3)</f>
        <v>784</v>
      </c>
    </row>
    <row r="4" spans="1:10" ht="17.25" x14ac:dyDescent="0.3">
      <c r="A4" s="2">
        <v>42370</v>
      </c>
      <c r="B4" s="3" t="s">
        <v>6</v>
      </c>
      <c r="C4" s="3" t="s">
        <v>10</v>
      </c>
      <c r="D4" s="3" t="s">
        <v>8</v>
      </c>
      <c r="E4" s="1">
        <v>38</v>
      </c>
      <c r="F4" s="1">
        <v>10</v>
      </c>
      <c r="H4" s="15" t="s">
        <v>12</v>
      </c>
      <c r="I4" s="16">
        <f>COUNTIFS($C$2:$C$203,H4,$D$2:$D$203,"Z")</f>
        <v>27</v>
      </c>
      <c r="J4" s="16">
        <f>SUMIFS($E$2:$E$203,$D$2:$D$203,"Z",$C$2:$C$203,H4)</f>
        <v>633</v>
      </c>
    </row>
    <row r="5" spans="1:10" ht="17.25" x14ac:dyDescent="0.3">
      <c r="A5" s="2">
        <v>42370</v>
      </c>
      <c r="B5" s="3" t="s">
        <v>6</v>
      </c>
      <c r="C5" s="3" t="s">
        <v>11</v>
      </c>
      <c r="D5" s="3" t="s">
        <v>8</v>
      </c>
      <c r="E5" s="1">
        <v>33</v>
      </c>
      <c r="F5" s="1">
        <v>30</v>
      </c>
      <c r="H5" s="15" t="s">
        <v>10</v>
      </c>
      <c r="I5" s="16">
        <f>COUNTIFS($C$2:$C$203,H5,$D$2:$D$203,"Z")</f>
        <v>25</v>
      </c>
      <c r="J5" s="16">
        <f>SUMIFS($E$2:$E$203,$D$2:$D$203,"Z",$C$2:$C$203,H5)</f>
        <v>620</v>
      </c>
    </row>
    <row r="6" spans="1:10" ht="17.25" x14ac:dyDescent="0.3">
      <c r="A6" s="2">
        <v>42370</v>
      </c>
      <c r="B6" s="3" t="s">
        <v>6</v>
      </c>
      <c r="C6" s="3" t="s">
        <v>12</v>
      </c>
      <c r="D6" s="3" t="s">
        <v>8</v>
      </c>
      <c r="E6" s="1">
        <v>43</v>
      </c>
      <c r="F6" s="1">
        <v>25</v>
      </c>
      <c r="H6" s="15" t="s">
        <v>11</v>
      </c>
      <c r="I6" s="16">
        <f>COUNTIFS($C$2:$C$203,H6,$D$2:$D$203,"Z")</f>
        <v>25</v>
      </c>
      <c r="J6" s="16">
        <f>SUMIFS($E$2:$E$203,$D$2:$D$203,"Z",$C$2:$C$203,H6)</f>
        <v>483</v>
      </c>
    </row>
    <row r="7" spans="1:10" x14ac:dyDescent="0.25">
      <c r="A7" s="2">
        <v>42385</v>
      </c>
      <c r="B7" s="3" t="s">
        <v>13</v>
      </c>
      <c r="C7" s="3" t="s">
        <v>9</v>
      </c>
      <c r="D7" s="3" t="s">
        <v>14</v>
      </c>
      <c r="E7" s="1">
        <v>32</v>
      </c>
      <c r="F7" s="1">
        <v>58</v>
      </c>
      <c r="H7" s="6"/>
    </row>
    <row r="8" spans="1:10" x14ac:dyDescent="0.25">
      <c r="A8" s="2">
        <v>42385</v>
      </c>
      <c r="B8" s="3" t="s">
        <v>13</v>
      </c>
      <c r="C8" s="3" t="s">
        <v>11</v>
      </c>
      <c r="D8" s="3" t="s">
        <v>8</v>
      </c>
      <c r="E8" s="1">
        <v>14</v>
      </c>
      <c r="F8" s="1">
        <v>26</v>
      </c>
    </row>
    <row r="9" spans="1:10" x14ac:dyDescent="0.25">
      <c r="A9" s="2">
        <v>42393</v>
      </c>
      <c r="B9" s="3" t="s">
        <v>15</v>
      </c>
      <c r="C9" s="3" t="s">
        <v>9</v>
      </c>
      <c r="D9" s="3" t="s">
        <v>8</v>
      </c>
      <c r="E9" s="1">
        <v>44</v>
      </c>
      <c r="F9" s="1">
        <v>46</v>
      </c>
    </row>
    <row r="10" spans="1:10" x14ac:dyDescent="0.25">
      <c r="A10" s="2">
        <v>42393</v>
      </c>
      <c r="B10" s="3" t="s">
        <v>15</v>
      </c>
      <c r="C10" s="3" t="s">
        <v>11</v>
      </c>
      <c r="D10" s="3" t="s">
        <v>8</v>
      </c>
      <c r="E10" s="1">
        <v>1</v>
      </c>
      <c r="F10" s="1">
        <v>28</v>
      </c>
    </row>
    <row r="11" spans="1:10" x14ac:dyDescent="0.25">
      <c r="A11" s="5">
        <v>42393</v>
      </c>
      <c r="B11" s="6" t="s">
        <v>15</v>
      </c>
      <c r="C11" s="6" t="s">
        <v>7</v>
      </c>
      <c r="D11" s="6" t="s">
        <v>8</v>
      </c>
      <c r="E11" s="7">
        <v>21</v>
      </c>
      <c r="F11" s="7">
        <v>74</v>
      </c>
    </row>
    <row r="12" spans="1:10" x14ac:dyDescent="0.25">
      <c r="A12" s="5">
        <v>42419</v>
      </c>
      <c r="B12" s="6" t="s">
        <v>16</v>
      </c>
      <c r="C12" s="6" t="s">
        <v>12</v>
      </c>
      <c r="D12" s="6" t="s">
        <v>14</v>
      </c>
      <c r="E12" s="7">
        <v>43</v>
      </c>
      <c r="F12" s="7">
        <v>32</v>
      </c>
    </row>
    <row r="13" spans="1:10" x14ac:dyDescent="0.25">
      <c r="A13" s="2">
        <v>42419</v>
      </c>
      <c r="B13" s="3" t="s">
        <v>16</v>
      </c>
      <c r="C13" s="3" t="s">
        <v>10</v>
      </c>
      <c r="D13" s="3" t="s">
        <v>14</v>
      </c>
      <c r="E13" s="1">
        <v>38</v>
      </c>
      <c r="F13" s="1">
        <v>13</v>
      </c>
    </row>
    <row r="14" spans="1:10" x14ac:dyDescent="0.25">
      <c r="A14" s="2">
        <v>42419</v>
      </c>
      <c r="B14" s="3" t="s">
        <v>16</v>
      </c>
      <c r="C14" s="3" t="s">
        <v>7</v>
      </c>
      <c r="D14" s="3" t="s">
        <v>8</v>
      </c>
      <c r="E14" s="1">
        <v>9</v>
      </c>
      <c r="F14" s="1">
        <v>59</v>
      </c>
    </row>
    <row r="15" spans="1:10" x14ac:dyDescent="0.25">
      <c r="A15" s="2">
        <v>42419</v>
      </c>
      <c r="B15" s="3" t="s">
        <v>16</v>
      </c>
      <c r="C15" s="3" t="s">
        <v>9</v>
      </c>
      <c r="D15" s="3" t="s">
        <v>8</v>
      </c>
      <c r="E15" s="1">
        <v>8</v>
      </c>
      <c r="F15" s="1">
        <v>37</v>
      </c>
    </row>
    <row r="16" spans="1:10" x14ac:dyDescent="0.25">
      <c r="A16" s="2">
        <v>42440</v>
      </c>
      <c r="B16" s="3" t="s">
        <v>17</v>
      </c>
      <c r="C16" s="3" t="s">
        <v>9</v>
      </c>
      <c r="D16" s="3" t="s">
        <v>14</v>
      </c>
      <c r="E16" s="1">
        <v>50</v>
      </c>
      <c r="F16" s="1">
        <v>61</v>
      </c>
    </row>
    <row r="17" spans="1:6" x14ac:dyDescent="0.25">
      <c r="A17" s="2">
        <v>42440</v>
      </c>
      <c r="B17" s="3" t="s">
        <v>17</v>
      </c>
      <c r="C17" s="3" t="s">
        <v>12</v>
      </c>
      <c r="D17" s="3" t="s">
        <v>8</v>
      </c>
      <c r="E17" s="1">
        <v>32</v>
      </c>
      <c r="F17" s="1">
        <v>20</v>
      </c>
    </row>
    <row r="18" spans="1:6" x14ac:dyDescent="0.25">
      <c r="A18" s="2">
        <v>42440</v>
      </c>
      <c r="B18" s="3" t="s">
        <v>17</v>
      </c>
      <c r="C18" s="3" t="s">
        <v>10</v>
      </c>
      <c r="D18" s="3" t="s">
        <v>8</v>
      </c>
      <c r="E18" s="1">
        <v>7</v>
      </c>
      <c r="F18" s="1">
        <v>8</v>
      </c>
    </row>
    <row r="19" spans="1:6" x14ac:dyDescent="0.25">
      <c r="A19" s="2">
        <v>42440</v>
      </c>
      <c r="B19" s="3" t="s">
        <v>17</v>
      </c>
      <c r="C19" s="3" t="s">
        <v>11</v>
      </c>
      <c r="D19" s="3" t="s">
        <v>8</v>
      </c>
      <c r="E19" s="1">
        <v>10</v>
      </c>
      <c r="F19" s="1">
        <v>24</v>
      </c>
    </row>
    <row r="20" spans="1:6" x14ac:dyDescent="0.25">
      <c r="A20" s="2">
        <v>42464</v>
      </c>
      <c r="B20" s="3" t="s">
        <v>18</v>
      </c>
      <c r="C20" s="3" t="s">
        <v>10</v>
      </c>
      <c r="D20" s="3" t="s">
        <v>14</v>
      </c>
      <c r="E20" s="1">
        <v>7</v>
      </c>
      <c r="F20" s="1">
        <v>12</v>
      </c>
    </row>
    <row r="21" spans="1:6" x14ac:dyDescent="0.25">
      <c r="A21" s="2">
        <v>42464</v>
      </c>
      <c r="B21" s="3" t="s">
        <v>18</v>
      </c>
      <c r="C21" s="3" t="s">
        <v>12</v>
      </c>
      <c r="D21" s="3" t="s">
        <v>8</v>
      </c>
      <c r="E21" s="1">
        <v>25</v>
      </c>
      <c r="F21" s="1">
        <v>19</v>
      </c>
    </row>
    <row r="22" spans="1:6" x14ac:dyDescent="0.25">
      <c r="A22" s="2">
        <v>42464</v>
      </c>
      <c r="B22" s="3" t="s">
        <v>18</v>
      </c>
      <c r="C22" s="3" t="s">
        <v>9</v>
      </c>
      <c r="D22" s="3" t="s">
        <v>8</v>
      </c>
      <c r="E22" s="1">
        <v>33</v>
      </c>
      <c r="F22" s="1">
        <v>38</v>
      </c>
    </row>
    <row r="23" spans="1:6" x14ac:dyDescent="0.25">
      <c r="A23" s="2">
        <v>42482</v>
      </c>
      <c r="B23" s="3" t="s">
        <v>19</v>
      </c>
      <c r="C23" s="3" t="s">
        <v>11</v>
      </c>
      <c r="D23" s="3" t="s">
        <v>14</v>
      </c>
      <c r="E23" s="1">
        <v>36</v>
      </c>
      <c r="F23" s="1">
        <v>35</v>
      </c>
    </row>
    <row r="24" spans="1:6" x14ac:dyDescent="0.25">
      <c r="A24" s="2">
        <v>42482</v>
      </c>
      <c r="B24" s="3" t="s">
        <v>19</v>
      </c>
      <c r="C24" s="3" t="s">
        <v>7</v>
      </c>
      <c r="D24" s="3" t="s">
        <v>8</v>
      </c>
      <c r="E24" s="1">
        <v>5</v>
      </c>
      <c r="F24" s="1">
        <v>66</v>
      </c>
    </row>
    <row r="25" spans="1:6" x14ac:dyDescent="0.25">
      <c r="A25" s="2">
        <v>42482</v>
      </c>
      <c r="B25" s="3" t="s">
        <v>19</v>
      </c>
      <c r="C25" s="3" t="s">
        <v>9</v>
      </c>
      <c r="D25" s="3" t="s">
        <v>8</v>
      </c>
      <c r="E25" s="1">
        <v>35</v>
      </c>
      <c r="F25" s="1">
        <v>41</v>
      </c>
    </row>
    <row r="26" spans="1:6" x14ac:dyDescent="0.25">
      <c r="A26" s="2">
        <v>42504</v>
      </c>
      <c r="B26" s="3" t="s">
        <v>20</v>
      </c>
      <c r="C26" s="3" t="s">
        <v>7</v>
      </c>
      <c r="D26" s="3" t="s">
        <v>14</v>
      </c>
      <c r="E26" s="1">
        <v>38</v>
      </c>
      <c r="F26" s="1">
        <v>98</v>
      </c>
    </row>
    <row r="27" spans="1:6" x14ac:dyDescent="0.25">
      <c r="A27" s="2">
        <v>42504</v>
      </c>
      <c r="B27" s="3" t="s">
        <v>20</v>
      </c>
      <c r="C27" s="3" t="s">
        <v>11</v>
      </c>
      <c r="D27" s="3" t="s">
        <v>8</v>
      </c>
      <c r="E27" s="1">
        <v>10</v>
      </c>
      <c r="F27" s="1">
        <v>23</v>
      </c>
    </row>
    <row r="28" spans="1:6" x14ac:dyDescent="0.25">
      <c r="A28" s="2">
        <v>42529</v>
      </c>
      <c r="B28" s="3" t="s">
        <v>21</v>
      </c>
      <c r="C28" s="3" t="s">
        <v>11</v>
      </c>
      <c r="D28" s="3" t="s">
        <v>14</v>
      </c>
      <c r="E28" s="1">
        <v>4</v>
      </c>
      <c r="F28" s="1">
        <v>38</v>
      </c>
    </row>
    <row r="29" spans="1:6" x14ac:dyDescent="0.25">
      <c r="A29" s="2">
        <v>42529</v>
      </c>
      <c r="B29" s="3" t="s">
        <v>21</v>
      </c>
      <c r="C29" s="3" t="s">
        <v>7</v>
      </c>
      <c r="D29" s="3" t="s">
        <v>8</v>
      </c>
      <c r="E29" s="1">
        <v>42</v>
      </c>
      <c r="F29" s="1">
        <v>60</v>
      </c>
    </row>
    <row r="30" spans="1:6" x14ac:dyDescent="0.25">
      <c r="A30" s="2">
        <v>42529</v>
      </c>
      <c r="B30" s="3" t="s">
        <v>21</v>
      </c>
      <c r="C30" s="3" t="s">
        <v>10</v>
      </c>
      <c r="D30" s="3" t="s">
        <v>8</v>
      </c>
      <c r="E30" s="1">
        <v>28</v>
      </c>
      <c r="F30" s="1">
        <v>8</v>
      </c>
    </row>
    <row r="31" spans="1:6" x14ac:dyDescent="0.25">
      <c r="A31" s="2">
        <v>42529</v>
      </c>
      <c r="B31" s="3" t="s">
        <v>21</v>
      </c>
      <c r="C31" s="3" t="s">
        <v>12</v>
      </c>
      <c r="D31" s="3" t="s">
        <v>8</v>
      </c>
      <c r="E31" s="1">
        <v>19</v>
      </c>
      <c r="F31" s="1">
        <v>19</v>
      </c>
    </row>
    <row r="32" spans="1:6" x14ac:dyDescent="0.25">
      <c r="A32" s="2">
        <v>42542</v>
      </c>
      <c r="B32" s="3" t="s">
        <v>22</v>
      </c>
      <c r="C32" s="3" t="s">
        <v>12</v>
      </c>
      <c r="D32" s="3" t="s">
        <v>14</v>
      </c>
      <c r="E32" s="1">
        <v>72</v>
      </c>
      <c r="F32" s="1">
        <v>28</v>
      </c>
    </row>
    <row r="33" spans="1:6" x14ac:dyDescent="0.25">
      <c r="A33" s="2">
        <v>42542</v>
      </c>
      <c r="B33" s="3" t="s">
        <v>22</v>
      </c>
      <c r="C33" s="3" t="s">
        <v>7</v>
      </c>
      <c r="D33" s="3" t="s">
        <v>14</v>
      </c>
      <c r="E33" s="1">
        <v>42</v>
      </c>
      <c r="F33" s="1">
        <v>90</v>
      </c>
    </row>
    <row r="34" spans="1:6" x14ac:dyDescent="0.25">
      <c r="A34" s="2">
        <v>42542</v>
      </c>
      <c r="B34" s="3" t="s">
        <v>22</v>
      </c>
      <c r="C34" s="3" t="s">
        <v>9</v>
      </c>
      <c r="D34" s="3" t="s">
        <v>8</v>
      </c>
      <c r="E34" s="1">
        <v>42</v>
      </c>
      <c r="F34" s="1">
        <v>44</v>
      </c>
    </row>
    <row r="35" spans="1:6" x14ac:dyDescent="0.25">
      <c r="A35" s="2">
        <v>42542</v>
      </c>
      <c r="B35" s="3" t="s">
        <v>22</v>
      </c>
      <c r="C35" s="3" t="s">
        <v>11</v>
      </c>
      <c r="D35" s="3" t="s">
        <v>8</v>
      </c>
      <c r="E35" s="1">
        <v>33</v>
      </c>
      <c r="F35" s="1">
        <v>26</v>
      </c>
    </row>
    <row r="36" spans="1:6" x14ac:dyDescent="0.25">
      <c r="A36" s="2">
        <v>42542</v>
      </c>
      <c r="B36" s="3" t="s">
        <v>22</v>
      </c>
      <c r="C36" s="3" t="s">
        <v>10</v>
      </c>
      <c r="D36" s="3" t="s">
        <v>8</v>
      </c>
      <c r="E36" s="1">
        <v>9</v>
      </c>
      <c r="F36" s="1">
        <v>9</v>
      </c>
    </row>
    <row r="37" spans="1:6" x14ac:dyDescent="0.25">
      <c r="A37" s="2">
        <v>42559</v>
      </c>
      <c r="B37" s="3" t="s">
        <v>6</v>
      </c>
      <c r="C37" s="3" t="s">
        <v>12</v>
      </c>
      <c r="D37" s="3" t="s">
        <v>14</v>
      </c>
      <c r="E37" s="1">
        <v>4</v>
      </c>
      <c r="F37" s="1">
        <v>29</v>
      </c>
    </row>
    <row r="38" spans="1:6" x14ac:dyDescent="0.25">
      <c r="A38" s="2">
        <v>42559</v>
      </c>
      <c r="B38" s="3" t="s">
        <v>6</v>
      </c>
      <c r="C38" s="3" t="s">
        <v>10</v>
      </c>
      <c r="D38" s="3" t="s">
        <v>14</v>
      </c>
      <c r="E38" s="1">
        <v>37</v>
      </c>
      <c r="F38" s="1">
        <v>12</v>
      </c>
    </row>
    <row r="39" spans="1:6" x14ac:dyDescent="0.25">
      <c r="A39" s="2">
        <v>42559</v>
      </c>
      <c r="B39" s="3" t="s">
        <v>6</v>
      </c>
      <c r="C39" s="3" t="s">
        <v>9</v>
      </c>
      <c r="D39" s="3" t="s">
        <v>8</v>
      </c>
      <c r="E39" s="1">
        <v>35</v>
      </c>
      <c r="F39" s="1">
        <v>42</v>
      </c>
    </row>
    <row r="40" spans="1:6" x14ac:dyDescent="0.25">
      <c r="A40" s="2">
        <v>42559</v>
      </c>
      <c r="B40" s="3" t="s">
        <v>6</v>
      </c>
      <c r="C40" s="3" t="s">
        <v>7</v>
      </c>
      <c r="D40" s="3" t="s">
        <v>8</v>
      </c>
      <c r="E40" s="1">
        <v>32</v>
      </c>
      <c r="F40" s="1">
        <v>66</v>
      </c>
    </row>
    <row r="41" spans="1:6" x14ac:dyDescent="0.25">
      <c r="A41" s="2">
        <v>42574</v>
      </c>
      <c r="B41" s="3" t="s">
        <v>13</v>
      </c>
      <c r="C41" s="3" t="s">
        <v>7</v>
      </c>
      <c r="D41" s="3" t="s">
        <v>14</v>
      </c>
      <c r="E41" s="1">
        <v>32</v>
      </c>
      <c r="F41" s="1">
        <v>92</v>
      </c>
    </row>
    <row r="42" spans="1:6" x14ac:dyDescent="0.25">
      <c r="A42" s="2">
        <v>42574</v>
      </c>
      <c r="B42" s="3" t="s">
        <v>13</v>
      </c>
      <c r="C42" s="3" t="s">
        <v>9</v>
      </c>
      <c r="D42" s="3" t="s">
        <v>8</v>
      </c>
      <c r="E42" s="1">
        <v>48</v>
      </c>
      <c r="F42" s="1">
        <v>43</v>
      </c>
    </row>
    <row r="43" spans="1:6" x14ac:dyDescent="0.25">
      <c r="A43" s="2">
        <v>42593</v>
      </c>
      <c r="B43" s="3" t="s">
        <v>15</v>
      </c>
      <c r="C43" s="3" t="s">
        <v>9</v>
      </c>
      <c r="D43" s="3" t="s">
        <v>14</v>
      </c>
      <c r="E43" s="1">
        <v>191</v>
      </c>
      <c r="F43" s="1">
        <v>60</v>
      </c>
    </row>
    <row r="44" spans="1:6" x14ac:dyDescent="0.25">
      <c r="A44" s="2">
        <v>42593</v>
      </c>
      <c r="B44" s="3" t="s">
        <v>15</v>
      </c>
      <c r="C44" s="3" t="s">
        <v>11</v>
      </c>
      <c r="D44" s="3" t="s">
        <v>8</v>
      </c>
      <c r="E44" s="1">
        <v>9</v>
      </c>
      <c r="F44" s="1">
        <v>24</v>
      </c>
    </row>
    <row r="45" spans="1:6" x14ac:dyDescent="0.25">
      <c r="A45" s="2">
        <v>42593</v>
      </c>
      <c r="B45" s="3" t="s">
        <v>15</v>
      </c>
      <c r="C45" s="3" t="s">
        <v>7</v>
      </c>
      <c r="D45" s="3" t="s">
        <v>8</v>
      </c>
      <c r="E45" s="1">
        <v>36</v>
      </c>
      <c r="F45" s="1">
        <v>65</v>
      </c>
    </row>
    <row r="46" spans="1:6" x14ac:dyDescent="0.25">
      <c r="A46" s="2">
        <v>42619</v>
      </c>
      <c r="B46" s="3" t="s">
        <v>16</v>
      </c>
      <c r="C46" s="3" t="s">
        <v>10</v>
      </c>
      <c r="D46" s="3" t="s">
        <v>8</v>
      </c>
      <c r="E46" s="1">
        <v>47</v>
      </c>
      <c r="F46" s="1">
        <v>7</v>
      </c>
    </row>
    <row r="47" spans="1:6" x14ac:dyDescent="0.25">
      <c r="A47" s="2">
        <v>42619</v>
      </c>
      <c r="B47" s="3" t="s">
        <v>16</v>
      </c>
      <c r="C47" s="3" t="s">
        <v>9</v>
      </c>
      <c r="D47" s="3" t="s">
        <v>14</v>
      </c>
      <c r="E47" s="1">
        <v>4</v>
      </c>
      <c r="F47" s="1">
        <v>63</v>
      </c>
    </row>
    <row r="48" spans="1:6" x14ac:dyDescent="0.25">
      <c r="A48" s="2">
        <v>42619</v>
      </c>
      <c r="B48" s="3" t="s">
        <v>16</v>
      </c>
      <c r="C48" s="3" t="s">
        <v>12</v>
      </c>
      <c r="D48" s="3" t="s">
        <v>8</v>
      </c>
      <c r="E48" s="1">
        <v>8</v>
      </c>
      <c r="F48" s="1">
        <v>19</v>
      </c>
    </row>
    <row r="49" spans="1:6" x14ac:dyDescent="0.25">
      <c r="A49" s="2">
        <v>42619</v>
      </c>
      <c r="B49" s="3" t="s">
        <v>16</v>
      </c>
      <c r="C49" s="3" t="s">
        <v>11</v>
      </c>
      <c r="D49" s="3" t="s">
        <v>8</v>
      </c>
      <c r="E49" s="1">
        <v>3</v>
      </c>
      <c r="F49" s="1">
        <v>22</v>
      </c>
    </row>
    <row r="50" spans="1:6" x14ac:dyDescent="0.25">
      <c r="A50" s="2">
        <v>42619</v>
      </c>
      <c r="B50" s="3" t="s">
        <v>16</v>
      </c>
      <c r="C50" s="3" t="s">
        <v>7</v>
      </c>
      <c r="D50" s="3" t="s">
        <v>8</v>
      </c>
      <c r="E50" s="1">
        <v>41</v>
      </c>
      <c r="F50" s="1">
        <v>59</v>
      </c>
    </row>
    <row r="51" spans="1:6" x14ac:dyDescent="0.25">
      <c r="A51" s="2">
        <v>42640</v>
      </c>
      <c r="B51" s="3" t="s">
        <v>17</v>
      </c>
      <c r="C51" s="3" t="s">
        <v>9</v>
      </c>
      <c r="D51" s="3" t="s">
        <v>8</v>
      </c>
      <c r="E51" s="1">
        <v>44</v>
      </c>
      <c r="F51" s="1">
        <v>40</v>
      </c>
    </row>
    <row r="52" spans="1:6" x14ac:dyDescent="0.25">
      <c r="A52" s="2">
        <v>42640</v>
      </c>
      <c r="B52" s="3" t="s">
        <v>17</v>
      </c>
      <c r="C52" s="3" t="s">
        <v>10</v>
      </c>
      <c r="D52" s="3" t="s">
        <v>14</v>
      </c>
      <c r="E52" s="1">
        <v>45</v>
      </c>
      <c r="F52" s="1">
        <v>12</v>
      </c>
    </row>
    <row r="53" spans="1:6" x14ac:dyDescent="0.25">
      <c r="A53" s="2">
        <v>42640</v>
      </c>
      <c r="B53" s="3" t="s">
        <v>17</v>
      </c>
      <c r="C53" s="3" t="s">
        <v>12</v>
      </c>
      <c r="D53" s="3" t="s">
        <v>8</v>
      </c>
      <c r="E53" s="1">
        <v>40</v>
      </c>
      <c r="F53" s="1">
        <v>20</v>
      </c>
    </row>
    <row r="54" spans="1:6" x14ac:dyDescent="0.25">
      <c r="A54" s="2">
        <v>42640</v>
      </c>
      <c r="B54" s="3" t="s">
        <v>17</v>
      </c>
      <c r="C54" s="3" t="s">
        <v>7</v>
      </c>
      <c r="D54" s="3" t="s">
        <v>8</v>
      </c>
      <c r="E54" s="1">
        <v>3</v>
      </c>
      <c r="F54" s="1">
        <v>63</v>
      </c>
    </row>
    <row r="55" spans="1:6" x14ac:dyDescent="0.25">
      <c r="A55" s="2">
        <v>42640</v>
      </c>
      <c r="B55" s="3" t="s">
        <v>17</v>
      </c>
      <c r="C55" s="3" t="s">
        <v>11</v>
      </c>
      <c r="D55" s="3" t="s">
        <v>8</v>
      </c>
      <c r="E55" s="1">
        <v>17</v>
      </c>
      <c r="F55" s="1">
        <v>24</v>
      </c>
    </row>
    <row r="56" spans="1:6" x14ac:dyDescent="0.25">
      <c r="A56" s="2">
        <v>42664</v>
      </c>
      <c r="B56" s="3" t="s">
        <v>18</v>
      </c>
      <c r="C56" s="3" t="s">
        <v>10</v>
      </c>
      <c r="D56" s="3" t="s">
        <v>14</v>
      </c>
      <c r="E56" s="1">
        <v>2</v>
      </c>
      <c r="F56" s="1">
        <v>12</v>
      </c>
    </row>
    <row r="57" spans="1:6" x14ac:dyDescent="0.25">
      <c r="A57" s="2">
        <v>42664</v>
      </c>
      <c r="B57" s="3" t="s">
        <v>18</v>
      </c>
      <c r="C57" s="3" t="s">
        <v>12</v>
      </c>
      <c r="D57" s="3" t="s">
        <v>8</v>
      </c>
      <c r="E57" s="1">
        <v>14</v>
      </c>
      <c r="F57" s="1">
        <v>19</v>
      </c>
    </row>
    <row r="58" spans="1:6" x14ac:dyDescent="0.25">
      <c r="A58" s="2">
        <v>42664</v>
      </c>
      <c r="B58" s="3" t="s">
        <v>18</v>
      </c>
      <c r="C58" s="3" t="s">
        <v>11</v>
      </c>
      <c r="D58" s="3" t="s">
        <v>8</v>
      </c>
      <c r="E58" s="1">
        <v>23</v>
      </c>
      <c r="F58" s="1">
        <v>23</v>
      </c>
    </row>
    <row r="59" spans="1:6" x14ac:dyDescent="0.25">
      <c r="A59" s="2">
        <v>42682</v>
      </c>
      <c r="B59" s="3" t="s">
        <v>19</v>
      </c>
      <c r="C59" s="3" t="s">
        <v>10</v>
      </c>
      <c r="D59" s="3" t="s">
        <v>8</v>
      </c>
      <c r="E59" s="1">
        <v>11</v>
      </c>
      <c r="F59" s="1">
        <v>8</v>
      </c>
    </row>
    <row r="60" spans="1:6" x14ac:dyDescent="0.25">
      <c r="A60" s="2">
        <v>42682</v>
      </c>
      <c r="B60" s="3" t="s">
        <v>19</v>
      </c>
      <c r="C60" s="3" t="s">
        <v>7</v>
      </c>
      <c r="D60" s="3" t="s">
        <v>8</v>
      </c>
      <c r="E60" s="1">
        <v>17</v>
      </c>
      <c r="F60" s="1">
        <v>66</v>
      </c>
    </row>
    <row r="61" spans="1:6" x14ac:dyDescent="0.25">
      <c r="A61" s="2">
        <v>42682</v>
      </c>
      <c r="B61" s="3" t="s">
        <v>19</v>
      </c>
      <c r="C61" s="3" t="s">
        <v>9</v>
      </c>
      <c r="D61" s="3" t="s">
        <v>8</v>
      </c>
      <c r="E61" s="1">
        <v>30</v>
      </c>
      <c r="F61" s="1">
        <v>41</v>
      </c>
    </row>
    <row r="62" spans="1:6" x14ac:dyDescent="0.25">
      <c r="A62" s="2">
        <v>42704</v>
      </c>
      <c r="B62" s="3" t="s">
        <v>20</v>
      </c>
      <c r="C62" s="3" t="s">
        <v>7</v>
      </c>
      <c r="D62" s="3" t="s">
        <v>14</v>
      </c>
      <c r="E62" s="1">
        <v>97</v>
      </c>
      <c r="F62" s="1">
        <v>98</v>
      </c>
    </row>
    <row r="63" spans="1:6" x14ac:dyDescent="0.25">
      <c r="A63" s="2">
        <v>42704</v>
      </c>
      <c r="B63" s="3" t="s">
        <v>20</v>
      </c>
      <c r="C63" s="3" t="s">
        <v>10</v>
      </c>
      <c r="D63" s="3" t="s">
        <v>14</v>
      </c>
      <c r="E63" s="1">
        <v>11</v>
      </c>
      <c r="F63" s="1">
        <v>12</v>
      </c>
    </row>
    <row r="64" spans="1:6" x14ac:dyDescent="0.25">
      <c r="A64" s="2">
        <v>42704</v>
      </c>
      <c r="B64" s="3" t="s">
        <v>20</v>
      </c>
      <c r="C64" s="3" t="s">
        <v>12</v>
      </c>
      <c r="D64" s="3" t="s">
        <v>8</v>
      </c>
      <c r="E64" s="1">
        <v>17</v>
      </c>
      <c r="F64" s="1">
        <v>20</v>
      </c>
    </row>
    <row r="65" spans="1:6" x14ac:dyDescent="0.25">
      <c r="A65" s="2">
        <v>42704</v>
      </c>
      <c r="B65" s="3" t="s">
        <v>20</v>
      </c>
      <c r="C65" s="3" t="s">
        <v>11</v>
      </c>
      <c r="D65" s="3" t="s">
        <v>8</v>
      </c>
      <c r="E65" s="1">
        <v>4</v>
      </c>
      <c r="F65" s="1">
        <v>23</v>
      </c>
    </row>
    <row r="66" spans="1:6" x14ac:dyDescent="0.25">
      <c r="A66" s="2">
        <v>42729</v>
      </c>
      <c r="B66" s="3" t="s">
        <v>21</v>
      </c>
      <c r="C66" s="3" t="s">
        <v>12</v>
      </c>
      <c r="D66" s="3" t="s">
        <v>14</v>
      </c>
      <c r="E66" s="1">
        <v>79</v>
      </c>
      <c r="F66" s="1">
        <v>31</v>
      </c>
    </row>
    <row r="67" spans="1:6" x14ac:dyDescent="0.25">
      <c r="A67" s="2">
        <v>42729</v>
      </c>
      <c r="B67" s="3" t="s">
        <v>21</v>
      </c>
      <c r="C67" s="3" t="s">
        <v>7</v>
      </c>
      <c r="D67" s="3" t="s">
        <v>8</v>
      </c>
      <c r="E67" s="1">
        <v>33</v>
      </c>
      <c r="F67" s="1">
        <v>60</v>
      </c>
    </row>
    <row r="68" spans="1:6" x14ac:dyDescent="0.25">
      <c r="A68" s="2">
        <v>42729</v>
      </c>
      <c r="B68" s="3" t="s">
        <v>21</v>
      </c>
      <c r="C68" s="3" t="s">
        <v>11</v>
      </c>
      <c r="D68" s="3" t="s">
        <v>8</v>
      </c>
      <c r="E68" s="1">
        <v>26</v>
      </c>
      <c r="F68" s="1">
        <v>23</v>
      </c>
    </row>
    <row r="69" spans="1:6" x14ac:dyDescent="0.25">
      <c r="A69" s="2">
        <v>42742</v>
      </c>
      <c r="B69" s="3" t="s">
        <v>22</v>
      </c>
      <c r="C69" s="3" t="s">
        <v>12</v>
      </c>
      <c r="D69" s="3" t="s">
        <v>8</v>
      </c>
      <c r="E69" s="1">
        <v>40</v>
      </c>
      <c r="F69" s="1">
        <v>22</v>
      </c>
    </row>
    <row r="70" spans="1:6" x14ac:dyDescent="0.25">
      <c r="A70" s="2">
        <v>42742</v>
      </c>
      <c r="B70" s="3" t="s">
        <v>22</v>
      </c>
      <c r="C70" s="3" t="s">
        <v>10</v>
      </c>
      <c r="D70" s="3" t="s">
        <v>8</v>
      </c>
      <c r="E70" s="1">
        <v>42</v>
      </c>
      <c r="F70" s="1">
        <v>9</v>
      </c>
    </row>
    <row r="71" spans="1:6" x14ac:dyDescent="0.25">
      <c r="A71" s="2">
        <v>42742</v>
      </c>
      <c r="B71" s="3" t="s">
        <v>22</v>
      </c>
      <c r="C71" s="3" t="s">
        <v>11</v>
      </c>
      <c r="D71" s="3" t="s">
        <v>8</v>
      </c>
      <c r="E71" s="1">
        <v>42</v>
      </c>
      <c r="F71" s="1">
        <v>26</v>
      </c>
    </row>
    <row r="72" spans="1:6" x14ac:dyDescent="0.25">
      <c r="A72" s="2">
        <v>42742</v>
      </c>
      <c r="B72" s="3" t="s">
        <v>22</v>
      </c>
      <c r="C72" s="3" t="s">
        <v>7</v>
      </c>
      <c r="D72" s="3" t="s">
        <v>8</v>
      </c>
      <c r="E72" s="1">
        <v>9</v>
      </c>
      <c r="F72" s="1">
        <v>70</v>
      </c>
    </row>
    <row r="73" spans="1:6" x14ac:dyDescent="0.25">
      <c r="A73" s="2">
        <v>42742</v>
      </c>
      <c r="B73" s="3" t="s">
        <v>22</v>
      </c>
      <c r="C73" s="3" t="s">
        <v>9</v>
      </c>
      <c r="D73" s="3" t="s">
        <v>8</v>
      </c>
      <c r="E73" s="1">
        <v>39</v>
      </c>
      <c r="F73" s="1">
        <v>44</v>
      </c>
    </row>
    <row r="74" spans="1:6" x14ac:dyDescent="0.25">
      <c r="A74" s="2">
        <v>42759</v>
      </c>
      <c r="B74" s="3" t="s">
        <v>6</v>
      </c>
      <c r="C74" s="3" t="s">
        <v>9</v>
      </c>
      <c r="D74" s="3" t="s">
        <v>14</v>
      </c>
      <c r="E74" s="1">
        <v>112</v>
      </c>
      <c r="F74" s="1">
        <v>59</v>
      </c>
    </row>
    <row r="75" spans="1:6" x14ac:dyDescent="0.25">
      <c r="A75" s="2">
        <v>42759</v>
      </c>
      <c r="B75" s="3" t="s">
        <v>6</v>
      </c>
      <c r="C75" s="3" t="s">
        <v>7</v>
      </c>
      <c r="D75" s="3" t="s">
        <v>8</v>
      </c>
      <c r="E75" s="1">
        <v>34</v>
      </c>
      <c r="F75" s="1">
        <v>66</v>
      </c>
    </row>
    <row r="76" spans="1:6" x14ac:dyDescent="0.25">
      <c r="A76" s="2">
        <v>42759</v>
      </c>
      <c r="B76" s="3" t="s">
        <v>6</v>
      </c>
      <c r="C76" s="3" t="s">
        <v>12</v>
      </c>
      <c r="D76" s="3" t="s">
        <v>8</v>
      </c>
      <c r="E76" s="1">
        <v>5</v>
      </c>
      <c r="F76" s="1">
        <v>21</v>
      </c>
    </row>
    <row r="77" spans="1:6" x14ac:dyDescent="0.25">
      <c r="A77" s="2">
        <v>42774</v>
      </c>
      <c r="B77" s="3" t="s">
        <v>13</v>
      </c>
      <c r="C77" s="3" t="s">
        <v>7</v>
      </c>
      <c r="D77" s="3" t="s">
        <v>14</v>
      </c>
      <c r="E77" s="1">
        <v>74</v>
      </c>
      <c r="F77" s="1">
        <v>92</v>
      </c>
    </row>
    <row r="78" spans="1:6" x14ac:dyDescent="0.25">
      <c r="A78" s="2">
        <v>42774</v>
      </c>
      <c r="B78" s="3" t="s">
        <v>13</v>
      </c>
      <c r="C78" s="3" t="s">
        <v>11</v>
      </c>
      <c r="D78" s="3" t="s">
        <v>8</v>
      </c>
      <c r="E78" s="1">
        <v>14</v>
      </c>
      <c r="F78" s="1">
        <v>26</v>
      </c>
    </row>
    <row r="79" spans="1:6" x14ac:dyDescent="0.25">
      <c r="A79" s="2">
        <v>42793</v>
      </c>
      <c r="B79" s="3" t="s">
        <v>15</v>
      </c>
      <c r="C79" s="3" t="s">
        <v>9</v>
      </c>
      <c r="D79" s="3" t="s">
        <v>14</v>
      </c>
      <c r="E79" s="1">
        <v>1</v>
      </c>
      <c r="F79" s="1">
        <v>60</v>
      </c>
    </row>
    <row r="80" spans="1:6" x14ac:dyDescent="0.25">
      <c r="A80" s="2">
        <v>42793</v>
      </c>
      <c r="B80" s="3" t="s">
        <v>15</v>
      </c>
      <c r="C80" s="3" t="s">
        <v>11</v>
      </c>
      <c r="D80" s="3" t="s">
        <v>14</v>
      </c>
      <c r="E80" s="1">
        <v>43</v>
      </c>
      <c r="F80" s="1">
        <v>36</v>
      </c>
    </row>
    <row r="81" spans="1:6" x14ac:dyDescent="0.25">
      <c r="A81" s="2">
        <v>42793</v>
      </c>
      <c r="B81" s="3" t="s">
        <v>15</v>
      </c>
      <c r="C81" s="3" t="s">
        <v>10</v>
      </c>
      <c r="D81" s="3" t="s">
        <v>8</v>
      </c>
      <c r="E81" s="1">
        <v>30</v>
      </c>
      <c r="F81" s="1">
        <v>8</v>
      </c>
    </row>
    <row r="82" spans="1:6" x14ac:dyDescent="0.25">
      <c r="A82" s="2">
        <v>42793</v>
      </c>
      <c r="B82" s="3" t="s">
        <v>15</v>
      </c>
      <c r="C82" s="3" t="s">
        <v>12</v>
      </c>
      <c r="D82" s="3" t="s">
        <v>8</v>
      </c>
      <c r="E82" s="1">
        <v>14</v>
      </c>
      <c r="F82" s="1">
        <v>20</v>
      </c>
    </row>
    <row r="83" spans="1:6" x14ac:dyDescent="0.25">
      <c r="A83" s="2">
        <v>42819</v>
      </c>
      <c r="B83" s="3" t="s">
        <v>16</v>
      </c>
      <c r="C83" s="3" t="s">
        <v>11</v>
      </c>
      <c r="D83" s="3" t="s">
        <v>14</v>
      </c>
      <c r="E83" s="1">
        <v>33</v>
      </c>
      <c r="F83" s="1">
        <v>38</v>
      </c>
    </row>
    <row r="84" spans="1:6" x14ac:dyDescent="0.25">
      <c r="A84" s="2">
        <v>42819</v>
      </c>
      <c r="B84" s="3" t="s">
        <v>16</v>
      </c>
      <c r="C84" s="3" t="s">
        <v>9</v>
      </c>
      <c r="D84" s="3" t="s">
        <v>8</v>
      </c>
      <c r="E84" s="1">
        <v>35</v>
      </c>
      <c r="F84" s="1">
        <v>37</v>
      </c>
    </row>
    <row r="85" spans="1:6" x14ac:dyDescent="0.25">
      <c r="A85" s="2">
        <v>42819</v>
      </c>
      <c r="B85" s="3" t="s">
        <v>16</v>
      </c>
      <c r="C85" s="3" t="s">
        <v>12</v>
      </c>
      <c r="D85" s="3" t="s">
        <v>8</v>
      </c>
      <c r="E85" s="1">
        <v>40</v>
      </c>
      <c r="F85" s="1">
        <v>19</v>
      </c>
    </row>
    <row r="86" spans="1:6" x14ac:dyDescent="0.25">
      <c r="A86" s="2">
        <v>42840</v>
      </c>
      <c r="B86" s="3" t="s">
        <v>17</v>
      </c>
      <c r="C86" s="3" t="s">
        <v>11</v>
      </c>
      <c r="D86" s="3" t="s">
        <v>14</v>
      </c>
      <c r="E86" s="1">
        <v>21</v>
      </c>
      <c r="F86" s="1">
        <v>36</v>
      </c>
    </row>
    <row r="87" spans="1:6" x14ac:dyDescent="0.25">
      <c r="A87" s="2">
        <v>42840</v>
      </c>
      <c r="B87" s="3" t="s">
        <v>17</v>
      </c>
      <c r="C87" s="3" t="s">
        <v>7</v>
      </c>
      <c r="D87" s="3" t="s">
        <v>14</v>
      </c>
      <c r="E87" s="1">
        <v>2</v>
      </c>
      <c r="F87" s="1">
        <v>97</v>
      </c>
    </row>
    <row r="88" spans="1:6" x14ac:dyDescent="0.25">
      <c r="A88" s="2">
        <v>42840</v>
      </c>
      <c r="B88" s="3" t="s">
        <v>17</v>
      </c>
      <c r="C88" s="3" t="s">
        <v>12</v>
      </c>
      <c r="D88" s="3" t="s">
        <v>8</v>
      </c>
      <c r="E88" s="1">
        <v>12</v>
      </c>
      <c r="F88" s="1">
        <v>20</v>
      </c>
    </row>
    <row r="89" spans="1:6" x14ac:dyDescent="0.25">
      <c r="A89" s="2">
        <v>42840</v>
      </c>
      <c r="B89" s="3" t="s">
        <v>17</v>
      </c>
      <c r="C89" s="3" t="s">
        <v>10</v>
      </c>
      <c r="D89" s="3" t="s">
        <v>8</v>
      </c>
      <c r="E89" s="1">
        <v>15</v>
      </c>
      <c r="F89" s="1">
        <v>8</v>
      </c>
    </row>
    <row r="90" spans="1:6" x14ac:dyDescent="0.25">
      <c r="A90" s="2">
        <v>42840</v>
      </c>
      <c r="B90" s="3" t="s">
        <v>17</v>
      </c>
      <c r="C90" s="3" t="s">
        <v>9</v>
      </c>
      <c r="D90" s="3" t="s">
        <v>8</v>
      </c>
      <c r="E90" s="1">
        <v>1</v>
      </c>
      <c r="F90" s="1">
        <v>40</v>
      </c>
    </row>
    <row r="91" spans="1:6" x14ac:dyDescent="0.25">
      <c r="A91" s="2">
        <v>42864</v>
      </c>
      <c r="B91" s="3" t="s">
        <v>18</v>
      </c>
      <c r="C91" s="3" t="s">
        <v>10</v>
      </c>
      <c r="D91" s="3" t="s">
        <v>14</v>
      </c>
      <c r="E91" s="1">
        <v>86</v>
      </c>
      <c r="F91" s="1">
        <v>12</v>
      </c>
    </row>
    <row r="92" spans="1:6" x14ac:dyDescent="0.25">
      <c r="A92" s="2">
        <v>42864</v>
      </c>
      <c r="B92" s="3" t="s">
        <v>18</v>
      </c>
      <c r="C92" s="3" t="s">
        <v>12</v>
      </c>
      <c r="D92" s="3" t="s">
        <v>14</v>
      </c>
      <c r="E92" s="1">
        <v>110</v>
      </c>
      <c r="F92" s="1">
        <v>31</v>
      </c>
    </row>
    <row r="93" spans="1:6" x14ac:dyDescent="0.25">
      <c r="A93" s="2">
        <v>42864</v>
      </c>
      <c r="B93" s="3" t="s">
        <v>18</v>
      </c>
      <c r="C93" s="3" t="s">
        <v>9</v>
      </c>
      <c r="D93" s="3" t="s">
        <v>8</v>
      </c>
      <c r="E93" s="1">
        <v>33</v>
      </c>
      <c r="F93" s="1">
        <v>38</v>
      </c>
    </row>
    <row r="94" spans="1:6" x14ac:dyDescent="0.25">
      <c r="A94" s="2">
        <v>42864</v>
      </c>
      <c r="B94" s="3" t="s">
        <v>18</v>
      </c>
      <c r="C94" s="3" t="s">
        <v>11</v>
      </c>
      <c r="D94" s="3" t="s">
        <v>8</v>
      </c>
      <c r="E94" s="1">
        <v>13</v>
      </c>
      <c r="F94" s="1">
        <v>23</v>
      </c>
    </row>
    <row r="95" spans="1:6" x14ac:dyDescent="0.25">
      <c r="A95" s="2">
        <v>42864</v>
      </c>
      <c r="B95" s="3" t="s">
        <v>18</v>
      </c>
      <c r="C95" s="3" t="s">
        <v>7</v>
      </c>
      <c r="D95" s="3" t="s">
        <v>8</v>
      </c>
      <c r="E95" s="1">
        <v>37</v>
      </c>
      <c r="F95" s="1">
        <v>61</v>
      </c>
    </row>
    <row r="96" spans="1:6" x14ac:dyDescent="0.25">
      <c r="A96" s="2">
        <v>42882</v>
      </c>
      <c r="B96" s="3" t="s">
        <v>19</v>
      </c>
      <c r="C96" s="3" t="s">
        <v>10</v>
      </c>
      <c r="D96" s="3" t="s">
        <v>14</v>
      </c>
      <c r="E96" s="1">
        <v>1</v>
      </c>
      <c r="F96" s="1">
        <v>12</v>
      </c>
    </row>
    <row r="97" spans="1:6" x14ac:dyDescent="0.25">
      <c r="A97" s="2">
        <v>42882</v>
      </c>
      <c r="B97" s="3" t="s">
        <v>19</v>
      </c>
      <c r="C97" s="3" t="s">
        <v>9</v>
      </c>
      <c r="D97" s="3" t="s">
        <v>14</v>
      </c>
      <c r="E97" s="1">
        <v>68</v>
      </c>
      <c r="F97" s="1">
        <v>59</v>
      </c>
    </row>
    <row r="98" spans="1:6" x14ac:dyDescent="0.25">
      <c r="A98" s="2">
        <v>42882</v>
      </c>
      <c r="B98" s="3" t="s">
        <v>19</v>
      </c>
      <c r="C98" s="3" t="s">
        <v>7</v>
      </c>
      <c r="D98" s="3" t="s">
        <v>8</v>
      </c>
      <c r="E98" s="1">
        <v>35</v>
      </c>
      <c r="F98" s="1">
        <v>66</v>
      </c>
    </row>
    <row r="99" spans="1:6" x14ac:dyDescent="0.25">
      <c r="A99" s="2">
        <v>42882</v>
      </c>
      <c r="B99" s="3" t="s">
        <v>19</v>
      </c>
      <c r="C99" s="3" t="s">
        <v>12</v>
      </c>
      <c r="D99" s="3" t="s">
        <v>8</v>
      </c>
      <c r="E99" s="1">
        <v>25</v>
      </c>
      <c r="F99" s="1">
        <v>21</v>
      </c>
    </row>
    <row r="100" spans="1:6" x14ac:dyDescent="0.25">
      <c r="A100" s="2">
        <v>42882</v>
      </c>
      <c r="B100" s="3" t="s">
        <v>19</v>
      </c>
      <c r="C100" s="3" t="s">
        <v>11</v>
      </c>
      <c r="D100" s="3" t="s">
        <v>8</v>
      </c>
      <c r="E100" s="1">
        <v>10</v>
      </c>
      <c r="F100" s="1">
        <v>25</v>
      </c>
    </row>
    <row r="101" spans="1:6" x14ac:dyDescent="0.25">
      <c r="A101" s="2">
        <v>42904</v>
      </c>
      <c r="B101" s="3" t="s">
        <v>20</v>
      </c>
      <c r="C101" s="3" t="s">
        <v>11</v>
      </c>
      <c r="D101" s="3" t="s">
        <v>14</v>
      </c>
      <c r="E101" s="1">
        <v>38</v>
      </c>
      <c r="F101" s="1">
        <v>37</v>
      </c>
    </row>
    <row r="102" spans="1:6" x14ac:dyDescent="0.25">
      <c r="A102" s="2">
        <v>42904</v>
      </c>
      <c r="B102" s="3" t="s">
        <v>20</v>
      </c>
      <c r="C102" s="3" t="s">
        <v>10</v>
      </c>
      <c r="D102" s="3" t="s">
        <v>8</v>
      </c>
      <c r="E102" s="1">
        <v>22</v>
      </c>
      <c r="F102" s="1">
        <v>8</v>
      </c>
    </row>
    <row r="103" spans="1:6" x14ac:dyDescent="0.25">
      <c r="A103" s="2">
        <v>42904</v>
      </c>
      <c r="B103" s="3" t="s">
        <v>20</v>
      </c>
      <c r="C103" s="3" t="s">
        <v>12</v>
      </c>
      <c r="D103" s="3" t="s">
        <v>8</v>
      </c>
      <c r="E103" s="1">
        <v>25</v>
      </c>
      <c r="F103" s="1">
        <v>20</v>
      </c>
    </row>
    <row r="104" spans="1:6" x14ac:dyDescent="0.25">
      <c r="A104" s="2">
        <v>42904</v>
      </c>
      <c r="B104" s="3" t="s">
        <v>20</v>
      </c>
      <c r="C104" s="3" t="s">
        <v>9</v>
      </c>
      <c r="D104" s="3" t="s">
        <v>8</v>
      </c>
      <c r="E104" s="1">
        <v>8</v>
      </c>
      <c r="F104" s="1">
        <v>39</v>
      </c>
    </row>
    <row r="105" spans="1:6" x14ac:dyDescent="0.25">
      <c r="A105" s="2">
        <v>42904</v>
      </c>
      <c r="B105" s="3" t="s">
        <v>20</v>
      </c>
      <c r="C105" s="3" t="s">
        <v>7</v>
      </c>
      <c r="D105" s="3" t="s">
        <v>8</v>
      </c>
      <c r="E105" s="1">
        <v>45</v>
      </c>
      <c r="F105" s="1">
        <v>62</v>
      </c>
    </row>
    <row r="106" spans="1:6" x14ac:dyDescent="0.25">
      <c r="A106" s="2">
        <v>42929</v>
      </c>
      <c r="B106" s="3" t="s">
        <v>21</v>
      </c>
      <c r="C106" s="3" t="s">
        <v>7</v>
      </c>
      <c r="D106" s="3" t="s">
        <v>14</v>
      </c>
      <c r="E106" s="1">
        <v>116</v>
      </c>
      <c r="F106" s="1">
        <v>100</v>
      </c>
    </row>
    <row r="107" spans="1:6" x14ac:dyDescent="0.25">
      <c r="A107" s="2">
        <v>42929</v>
      </c>
      <c r="B107" s="3" t="s">
        <v>21</v>
      </c>
      <c r="C107" s="3" t="s">
        <v>12</v>
      </c>
      <c r="D107" s="3" t="s">
        <v>8</v>
      </c>
      <c r="E107" s="1">
        <v>29</v>
      </c>
      <c r="F107" s="1">
        <v>19</v>
      </c>
    </row>
    <row r="108" spans="1:6" x14ac:dyDescent="0.25">
      <c r="A108" s="2">
        <v>42942</v>
      </c>
      <c r="B108" s="3" t="s">
        <v>22</v>
      </c>
      <c r="C108" s="3" t="s">
        <v>11</v>
      </c>
      <c r="D108" s="3" t="s">
        <v>14</v>
      </c>
      <c r="E108" s="1">
        <v>5</v>
      </c>
      <c r="F108" s="1">
        <v>34</v>
      </c>
    </row>
    <row r="109" spans="1:6" x14ac:dyDescent="0.25">
      <c r="A109" s="2">
        <v>42942</v>
      </c>
      <c r="B109" s="3" t="s">
        <v>22</v>
      </c>
      <c r="C109" s="3" t="s">
        <v>10</v>
      </c>
      <c r="D109" s="3" t="s">
        <v>14</v>
      </c>
      <c r="E109" s="1">
        <v>22</v>
      </c>
      <c r="F109" s="1">
        <v>11</v>
      </c>
    </row>
    <row r="110" spans="1:6" x14ac:dyDescent="0.25">
      <c r="A110" s="2">
        <v>42942</v>
      </c>
      <c r="B110" s="3" t="s">
        <v>22</v>
      </c>
      <c r="C110" s="3" t="s">
        <v>12</v>
      </c>
      <c r="D110" s="3" t="s">
        <v>8</v>
      </c>
      <c r="E110" s="1">
        <v>37</v>
      </c>
      <c r="F110" s="1">
        <v>22</v>
      </c>
    </row>
    <row r="111" spans="1:6" x14ac:dyDescent="0.25">
      <c r="A111" s="2">
        <v>42942</v>
      </c>
      <c r="B111" s="3" t="s">
        <v>22</v>
      </c>
      <c r="C111" s="3" t="s">
        <v>7</v>
      </c>
      <c r="D111" s="3" t="s">
        <v>8</v>
      </c>
      <c r="E111" s="1">
        <v>10</v>
      </c>
      <c r="F111" s="1">
        <v>70</v>
      </c>
    </row>
    <row r="112" spans="1:6" x14ac:dyDescent="0.25">
      <c r="A112" s="2">
        <v>42942</v>
      </c>
      <c r="B112" s="3" t="s">
        <v>22</v>
      </c>
      <c r="C112" s="3" t="s">
        <v>9</v>
      </c>
      <c r="D112" s="3" t="s">
        <v>8</v>
      </c>
      <c r="E112" s="1">
        <v>42</v>
      </c>
      <c r="F112" s="1">
        <v>44</v>
      </c>
    </row>
    <row r="113" spans="1:6" x14ac:dyDescent="0.25">
      <c r="A113" s="2">
        <v>42959</v>
      </c>
      <c r="B113" s="3" t="s">
        <v>6</v>
      </c>
      <c r="C113" s="3" t="s">
        <v>7</v>
      </c>
      <c r="D113" s="3" t="s">
        <v>14</v>
      </c>
      <c r="E113" s="1">
        <v>11</v>
      </c>
      <c r="F113" s="1">
        <v>94</v>
      </c>
    </row>
    <row r="114" spans="1:6" x14ac:dyDescent="0.25">
      <c r="A114" s="2">
        <v>42959</v>
      </c>
      <c r="B114" s="3" t="s">
        <v>6</v>
      </c>
      <c r="C114" s="3" t="s">
        <v>9</v>
      </c>
      <c r="D114" s="3" t="s">
        <v>14</v>
      </c>
      <c r="E114" s="1">
        <v>48</v>
      </c>
      <c r="F114" s="1">
        <v>59</v>
      </c>
    </row>
    <row r="115" spans="1:6" x14ac:dyDescent="0.25">
      <c r="A115" s="2">
        <v>42959</v>
      </c>
      <c r="B115" s="3" t="s">
        <v>6</v>
      </c>
      <c r="C115" s="3" t="s">
        <v>12</v>
      </c>
      <c r="D115" s="3" t="s">
        <v>8</v>
      </c>
      <c r="E115" s="1">
        <v>20</v>
      </c>
      <c r="F115" s="1">
        <v>21</v>
      </c>
    </row>
    <row r="116" spans="1:6" x14ac:dyDescent="0.25">
      <c r="A116" s="2">
        <v>42959</v>
      </c>
      <c r="B116" s="3" t="s">
        <v>6</v>
      </c>
      <c r="C116" s="3" t="s">
        <v>11</v>
      </c>
      <c r="D116" s="3" t="s">
        <v>8</v>
      </c>
      <c r="E116" s="1">
        <v>26</v>
      </c>
      <c r="F116" s="1">
        <v>25</v>
      </c>
    </row>
    <row r="117" spans="1:6" x14ac:dyDescent="0.25">
      <c r="A117" s="2">
        <v>42974</v>
      </c>
      <c r="B117" s="3" t="s">
        <v>13</v>
      </c>
      <c r="C117" s="3" t="s">
        <v>10</v>
      </c>
      <c r="D117" s="3" t="s">
        <v>8</v>
      </c>
      <c r="E117" s="1">
        <v>24</v>
      </c>
      <c r="F117" s="1">
        <v>9</v>
      </c>
    </row>
    <row r="118" spans="1:6" x14ac:dyDescent="0.25">
      <c r="A118" s="2">
        <v>42974</v>
      </c>
      <c r="B118" s="3" t="s">
        <v>13</v>
      </c>
      <c r="C118" s="3" t="s">
        <v>7</v>
      </c>
      <c r="D118" s="3" t="s">
        <v>8</v>
      </c>
      <c r="E118" s="1">
        <v>38</v>
      </c>
      <c r="F118" s="1">
        <v>68</v>
      </c>
    </row>
    <row r="119" spans="1:6" x14ac:dyDescent="0.25">
      <c r="A119" s="2">
        <v>42974</v>
      </c>
      <c r="B119" s="3" t="s">
        <v>13</v>
      </c>
      <c r="C119" s="3" t="s">
        <v>12</v>
      </c>
      <c r="D119" s="3" t="s">
        <v>8</v>
      </c>
      <c r="E119" s="1">
        <v>14</v>
      </c>
      <c r="F119" s="1">
        <v>21</v>
      </c>
    </row>
    <row r="120" spans="1:6" x14ac:dyDescent="0.25">
      <c r="A120" s="2">
        <v>42974</v>
      </c>
      <c r="B120" s="3" t="s">
        <v>13</v>
      </c>
      <c r="C120" s="3" t="s">
        <v>9</v>
      </c>
      <c r="D120" s="3" t="s">
        <v>8</v>
      </c>
      <c r="E120" s="1">
        <v>4</v>
      </c>
      <c r="F120" s="1">
        <v>43</v>
      </c>
    </row>
    <row r="121" spans="1:6" x14ac:dyDescent="0.25">
      <c r="A121" s="2">
        <v>42993</v>
      </c>
      <c r="B121" s="3" t="s">
        <v>15</v>
      </c>
      <c r="C121" s="3" t="s">
        <v>11</v>
      </c>
      <c r="D121" s="3" t="s">
        <v>14</v>
      </c>
      <c r="E121" s="1">
        <v>19</v>
      </c>
      <c r="F121" s="1">
        <v>36</v>
      </c>
    </row>
    <row r="122" spans="1:6" x14ac:dyDescent="0.25">
      <c r="A122" s="2">
        <v>42993</v>
      </c>
      <c r="B122" s="3" t="s">
        <v>15</v>
      </c>
      <c r="C122" s="3" t="s">
        <v>7</v>
      </c>
      <c r="D122" s="3" t="s">
        <v>8</v>
      </c>
      <c r="E122" s="1">
        <v>30</v>
      </c>
      <c r="F122" s="1">
        <v>65</v>
      </c>
    </row>
    <row r="123" spans="1:6" x14ac:dyDescent="0.25">
      <c r="A123" s="2">
        <v>43019</v>
      </c>
      <c r="B123" s="3" t="s">
        <v>16</v>
      </c>
      <c r="C123" s="3" t="s">
        <v>9</v>
      </c>
      <c r="D123" s="3" t="s">
        <v>14</v>
      </c>
      <c r="E123" s="1">
        <v>6</v>
      </c>
      <c r="F123" s="1">
        <v>63</v>
      </c>
    </row>
    <row r="124" spans="1:6" x14ac:dyDescent="0.25">
      <c r="A124" s="2">
        <v>43019</v>
      </c>
      <c r="B124" s="3" t="s">
        <v>16</v>
      </c>
      <c r="C124" s="3" t="s">
        <v>7</v>
      </c>
      <c r="D124" s="3" t="s">
        <v>8</v>
      </c>
      <c r="E124" s="1">
        <v>43</v>
      </c>
      <c r="F124" s="1">
        <v>59</v>
      </c>
    </row>
    <row r="125" spans="1:6" x14ac:dyDescent="0.25">
      <c r="A125" s="2">
        <v>43040</v>
      </c>
      <c r="B125" s="3" t="s">
        <v>17</v>
      </c>
      <c r="C125" s="3" t="s">
        <v>9</v>
      </c>
      <c r="D125" s="3" t="s">
        <v>14</v>
      </c>
      <c r="E125" s="1">
        <v>1</v>
      </c>
      <c r="F125" s="1">
        <v>61</v>
      </c>
    </row>
    <row r="126" spans="1:6" x14ac:dyDescent="0.25">
      <c r="A126" s="2">
        <v>43040</v>
      </c>
      <c r="B126" s="3" t="s">
        <v>17</v>
      </c>
      <c r="C126" s="3" t="s">
        <v>12</v>
      </c>
      <c r="D126" s="3" t="s">
        <v>14</v>
      </c>
      <c r="E126" s="1">
        <v>147</v>
      </c>
      <c r="F126" s="1">
        <v>30</v>
      </c>
    </row>
    <row r="127" spans="1:6" x14ac:dyDescent="0.25">
      <c r="A127" s="2">
        <v>43040</v>
      </c>
      <c r="B127" s="3" t="s">
        <v>17</v>
      </c>
      <c r="C127" s="3" t="s">
        <v>10</v>
      </c>
      <c r="D127" s="3" t="s">
        <v>8</v>
      </c>
      <c r="E127" s="1">
        <v>15</v>
      </c>
      <c r="F127" s="1">
        <v>8</v>
      </c>
    </row>
    <row r="128" spans="1:6" x14ac:dyDescent="0.25">
      <c r="A128" s="2">
        <v>43040</v>
      </c>
      <c r="B128" s="3" t="s">
        <v>17</v>
      </c>
      <c r="C128" s="3" t="s">
        <v>7</v>
      </c>
      <c r="D128" s="3" t="s">
        <v>8</v>
      </c>
      <c r="E128" s="1">
        <v>24</v>
      </c>
      <c r="F128" s="1">
        <v>63</v>
      </c>
    </row>
    <row r="129" spans="1:6" x14ac:dyDescent="0.25">
      <c r="A129" s="2">
        <v>43040</v>
      </c>
      <c r="B129" s="3" t="s">
        <v>17</v>
      </c>
      <c r="C129" s="3" t="s">
        <v>11</v>
      </c>
      <c r="D129" s="3" t="s">
        <v>8</v>
      </c>
      <c r="E129" s="1">
        <v>19</v>
      </c>
      <c r="F129" s="1">
        <v>24</v>
      </c>
    </row>
    <row r="130" spans="1:6" x14ac:dyDescent="0.25">
      <c r="A130" s="2">
        <v>43064</v>
      </c>
      <c r="B130" s="3" t="s">
        <v>18</v>
      </c>
      <c r="C130" s="3" t="s">
        <v>7</v>
      </c>
      <c r="D130" s="3" t="s">
        <v>14</v>
      </c>
      <c r="E130" s="1">
        <v>134</v>
      </c>
      <c r="F130" s="1">
        <v>99</v>
      </c>
    </row>
    <row r="131" spans="1:6" x14ac:dyDescent="0.25">
      <c r="A131" s="2">
        <v>43064</v>
      </c>
      <c r="B131" s="3" t="s">
        <v>18</v>
      </c>
      <c r="C131" s="3" t="s">
        <v>9</v>
      </c>
      <c r="D131" s="3" t="s">
        <v>8</v>
      </c>
      <c r="E131" s="1">
        <v>12</v>
      </c>
      <c r="F131" s="1">
        <v>38</v>
      </c>
    </row>
    <row r="132" spans="1:6" x14ac:dyDescent="0.25">
      <c r="A132" s="2">
        <v>43082</v>
      </c>
      <c r="B132" s="3" t="s">
        <v>19</v>
      </c>
      <c r="C132" s="3" t="s">
        <v>12</v>
      </c>
      <c r="D132" s="3" t="s">
        <v>14</v>
      </c>
      <c r="E132" s="1">
        <v>4</v>
      </c>
      <c r="F132" s="1">
        <v>30</v>
      </c>
    </row>
    <row r="133" spans="1:6" x14ac:dyDescent="0.25">
      <c r="A133" s="2">
        <v>43082</v>
      </c>
      <c r="B133" s="3" t="s">
        <v>19</v>
      </c>
      <c r="C133" s="3" t="s">
        <v>10</v>
      </c>
      <c r="D133" s="3" t="s">
        <v>8</v>
      </c>
      <c r="E133" s="1">
        <v>26</v>
      </c>
      <c r="F133" s="1">
        <v>8</v>
      </c>
    </row>
    <row r="134" spans="1:6" x14ac:dyDescent="0.25">
      <c r="A134" s="2">
        <v>43082</v>
      </c>
      <c r="B134" s="3" t="s">
        <v>19</v>
      </c>
      <c r="C134" s="3" t="s">
        <v>7</v>
      </c>
      <c r="D134" s="3" t="s">
        <v>8</v>
      </c>
      <c r="E134" s="1">
        <v>38</v>
      </c>
      <c r="F134" s="1">
        <v>66</v>
      </c>
    </row>
    <row r="135" spans="1:6" x14ac:dyDescent="0.25">
      <c r="A135" s="2">
        <v>43104</v>
      </c>
      <c r="B135" s="3" t="s">
        <v>20</v>
      </c>
      <c r="C135" s="3" t="s">
        <v>7</v>
      </c>
      <c r="D135" s="3" t="s">
        <v>14</v>
      </c>
      <c r="E135" s="1">
        <v>38</v>
      </c>
      <c r="F135" s="1">
        <v>98</v>
      </c>
    </row>
    <row r="136" spans="1:6" x14ac:dyDescent="0.25">
      <c r="A136" s="2">
        <v>43104</v>
      </c>
      <c r="B136" s="3" t="s">
        <v>20</v>
      </c>
      <c r="C136" s="3" t="s">
        <v>11</v>
      </c>
      <c r="D136" s="3" t="s">
        <v>14</v>
      </c>
      <c r="E136" s="1">
        <v>44</v>
      </c>
      <c r="F136" s="1">
        <v>37</v>
      </c>
    </row>
    <row r="137" spans="1:6" x14ac:dyDescent="0.25">
      <c r="A137" s="2">
        <v>43104</v>
      </c>
      <c r="B137" s="3" t="s">
        <v>20</v>
      </c>
      <c r="C137" s="3" t="s">
        <v>10</v>
      </c>
      <c r="D137" s="3" t="s">
        <v>8</v>
      </c>
      <c r="E137" s="1">
        <v>21</v>
      </c>
      <c r="F137" s="1">
        <v>8</v>
      </c>
    </row>
    <row r="138" spans="1:6" x14ac:dyDescent="0.25">
      <c r="A138" s="2">
        <v>43104</v>
      </c>
      <c r="B138" s="3" t="s">
        <v>20</v>
      </c>
      <c r="C138" s="3" t="s">
        <v>9</v>
      </c>
      <c r="D138" s="3" t="s">
        <v>8</v>
      </c>
      <c r="E138" s="1">
        <v>10</v>
      </c>
      <c r="F138" s="1">
        <v>39</v>
      </c>
    </row>
    <row r="139" spans="1:6" x14ac:dyDescent="0.25">
      <c r="A139" s="2">
        <v>43129</v>
      </c>
      <c r="B139" s="3" t="s">
        <v>21</v>
      </c>
      <c r="C139" s="3" t="s">
        <v>11</v>
      </c>
      <c r="D139" s="3" t="s">
        <v>14</v>
      </c>
      <c r="E139" s="1">
        <v>15</v>
      </c>
      <c r="F139" s="1">
        <v>38</v>
      </c>
    </row>
    <row r="140" spans="1:6" x14ac:dyDescent="0.25">
      <c r="A140" s="2">
        <v>43129</v>
      </c>
      <c r="B140" s="3" t="s">
        <v>21</v>
      </c>
      <c r="C140" s="3" t="s">
        <v>9</v>
      </c>
      <c r="D140" s="3" t="s">
        <v>14</v>
      </c>
      <c r="E140" s="1">
        <v>22</v>
      </c>
      <c r="F140" s="1">
        <v>63</v>
      </c>
    </row>
    <row r="141" spans="1:6" x14ac:dyDescent="0.25">
      <c r="A141" s="2">
        <v>43129</v>
      </c>
      <c r="B141" s="3" t="s">
        <v>21</v>
      </c>
      <c r="C141" s="3" t="s">
        <v>7</v>
      </c>
      <c r="D141" s="3" t="s">
        <v>8</v>
      </c>
      <c r="E141" s="1">
        <v>9</v>
      </c>
      <c r="F141" s="1">
        <v>60</v>
      </c>
    </row>
    <row r="142" spans="1:6" x14ac:dyDescent="0.25">
      <c r="A142" s="2">
        <v>43129</v>
      </c>
      <c r="B142" s="3" t="s">
        <v>21</v>
      </c>
      <c r="C142" s="3" t="s">
        <v>12</v>
      </c>
      <c r="D142" s="3" t="s">
        <v>8</v>
      </c>
      <c r="E142" s="1">
        <v>6</v>
      </c>
      <c r="F142" s="1">
        <v>19</v>
      </c>
    </row>
    <row r="143" spans="1:6" x14ac:dyDescent="0.25">
      <c r="A143" s="2">
        <v>43129</v>
      </c>
      <c r="B143" s="3" t="s">
        <v>21</v>
      </c>
      <c r="C143" s="3" t="s">
        <v>10</v>
      </c>
      <c r="D143" s="3" t="s">
        <v>8</v>
      </c>
      <c r="E143" s="1">
        <v>4</v>
      </c>
      <c r="F143" s="1">
        <v>8</v>
      </c>
    </row>
    <row r="144" spans="1:6" x14ac:dyDescent="0.25">
      <c r="A144" s="2">
        <v>43130</v>
      </c>
      <c r="B144" s="3" t="s">
        <v>22</v>
      </c>
      <c r="C144" s="3" t="s">
        <v>12</v>
      </c>
      <c r="D144" s="3" t="s">
        <v>14</v>
      </c>
      <c r="E144" s="1">
        <v>6</v>
      </c>
      <c r="F144" s="1">
        <v>25</v>
      </c>
    </row>
    <row r="145" spans="1:6" x14ac:dyDescent="0.25">
      <c r="A145" s="2">
        <v>43130</v>
      </c>
      <c r="B145" s="3" t="s">
        <v>22</v>
      </c>
      <c r="C145" s="3" t="s">
        <v>7</v>
      </c>
      <c r="D145" s="3" t="s">
        <v>8</v>
      </c>
      <c r="E145" s="1">
        <v>48</v>
      </c>
      <c r="F145" s="1">
        <v>79</v>
      </c>
    </row>
    <row r="146" spans="1:6" x14ac:dyDescent="0.25">
      <c r="A146" s="2">
        <v>43147</v>
      </c>
      <c r="B146" s="3" t="s">
        <v>6</v>
      </c>
      <c r="C146" s="3" t="s">
        <v>9</v>
      </c>
      <c r="D146" s="3" t="s">
        <v>8</v>
      </c>
      <c r="E146" s="1">
        <v>34</v>
      </c>
      <c r="F146" s="1">
        <v>42</v>
      </c>
    </row>
    <row r="147" spans="1:6" x14ac:dyDescent="0.25">
      <c r="A147" s="2">
        <v>43147</v>
      </c>
      <c r="B147" s="3" t="s">
        <v>6</v>
      </c>
      <c r="C147" s="3" t="s">
        <v>11</v>
      </c>
      <c r="D147" s="3" t="s">
        <v>14</v>
      </c>
      <c r="E147" s="1">
        <v>49</v>
      </c>
      <c r="F147" s="1">
        <v>35</v>
      </c>
    </row>
    <row r="148" spans="1:6" x14ac:dyDescent="0.25">
      <c r="A148" s="2">
        <v>43147</v>
      </c>
      <c r="B148" s="3" t="s">
        <v>6</v>
      </c>
      <c r="C148" s="3" t="s">
        <v>10</v>
      </c>
      <c r="D148" s="3" t="s">
        <v>8</v>
      </c>
      <c r="E148" s="1">
        <v>10</v>
      </c>
      <c r="F148" s="1">
        <v>8</v>
      </c>
    </row>
    <row r="149" spans="1:6" x14ac:dyDescent="0.25">
      <c r="A149" s="2">
        <v>43147</v>
      </c>
      <c r="B149" s="3" t="s">
        <v>6</v>
      </c>
      <c r="C149" s="3" t="s">
        <v>12</v>
      </c>
      <c r="D149" s="3" t="s">
        <v>8</v>
      </c>
      <c r="E149" s="1">
        <v>47</v>
      </c>
      <c r="F149" s="1">
        <v>21</v>
      </c>
    </row>
    <row r="150" spans="1:6" x14ac:dyDescent="0.25">
      <c r="A150" s="2">
        <v>43147</v>
      </c>
      <c r="B150" s="3" t="s">
        <v>6</v>
      </c>
      <c r="C150" s="3" t="s">
        <v>7</v>
      </c>
      <c r="D150" s="3" t="s">
        <v>8</v>
      </c>
      <c r="E150" s="1">
        <v>48</v>
      </c>
      <c r="F150" s="1">
        <v>66</v>
      </c>
    </row>
    <row r="151" spans="1:6" x14ac:dyDescent="0.25">
      <c r="A151" s="2">
        <v>43162</v>
      </c>
      <c r="B151" s="3" t="s">
        <v>13</v>
      </c>
      <c r="C151" s="3" t="s">
        <v>9</v>
      </c>
      <c r="D151" s="3" t="s">
        <v>14</v>
      </c>
      <c r="E151" s="1">
        <v>34</v>
      </c>
      <c r="F151" s="1">
        <v>58</v>
      </c>
    </row>
    <row r="152" spans="1:6" x14ac:dyDescent="0.25">
      <c r="A152" s="2">
        <v>43162</v>
      </c>
      <c r="B152" s="3" t="s">
        <v>13</v>
      </c>
      <c r="C152" s="3" t="s">
        <v>10</v>
      </c>
      <c r="D152" s="3" t="s">
        <v>8</v>
      </c>
      <c r="E152" s="1">
        <v>5</v>
      </c>
      <c r="F152" s="1">
        <v>9</v>
      </c>
    </row>
    <row r="153" spans="1:6" x14ac:dyDescent="0.25">
      <c r="A153" s="2">
        <v>43181</v>
      </c>
      <c r="B153" s="3" t="s">
        <v>15</v>
      </c>
      <c r="C153" s="3" t="s">
        <v>12</v>
      </c>
      <c r="D153" s="3" t="s">
        <v>14</v>
      </c>
      <c r="E153" s="1">
        <v>46</v>
      </c>
      <c r="F153" s="1">
        <v>30</v>
      </c>
    </row>
    <row r="154" spans="1:6" x14ac:dyDescent="0.25">
      <c r="A154" s="2">
        <v>43181</v>
      </c>
      <c r="B154" s="3" t="s">
        <v>15</v>
      </c>
      <c r="C154" s="3" t="s">
        <v>7</v>
      </c>
      <c r="D154" s="3" t="s">
        <v>8</v>
      </c>
      <c r="E154" s="1">
        <v>49</v>
      </c>
      <c r="F154" s="1">
        <v>65</v>
      </c>
    </row>
    <row r="155" spans="1:6" x14ac:dyDescent="0.25">
      <c r="A155" s="2">
        <v>43181</v>
      </c>
      <c r="B155" s="3" t="s">
        <v>15</v>
      </c>
      <c r="C155" s="3" t="s">
        <v>10</v>
      </c>
      <c r="D155" s="3" t="s">
        <v>8</v>
      </c>
      <c r="E155" s="1">
        <v>16</v>
      </c>
      <c r="F155" s="1">
        <v>8</v>
      </c>
    </row>
    <row r="156" spans="1:6" x14ac:dyDescent="0.25">
      <c r="A156" s="2">
        <v>43207</v>
      </c>
      <c r="B156" s="3" t="s">
        <v>16</v>
      </c>
      <c r="C156" s="3" t="s">
        <v>9</v>
      </c>
      <c r="D156" s="3" t="s">
        <v>8</v>
      </c>
      <c r="E156" s="1">
        <v>5</v>
      </c>
      <c r="F156" s="1">
        <v>37</v>
      </c>
    </row>
    <row r="157" spans="1:6" x14ac:dyDescent="0.25">
      <c r="A157" s="2">
        <v>43207</v>
      </c>
      <c r="B157" s="3" t="s">
        <v>16</v>
      </c>
      <c r="C157" s="3" t="s">
        <v>12</v>
      </c>
      <c r="D157" s="3" t="s">
        <v>14</v>
      </c>
      <c r="E157" s="1">
        <v>1</v>
      </c>
      <c r="F157" s="1">
        <v>32</v>
      </c>
    </row>
    <row r="158" spans="1:6" x14ac:dyDescent="0.25">
      <c r="A158" s="2">
        <v>43207</v>
      </c>
      <c r="B158" s="3" t="s">
        <v>16</v>
      </c>
      <c r="C158" s="3" t="s">
        <v>10</v>
      </c>
      <c r="D158" s="3" t="s">
        <v>8</v>
      </c>
      <c r="E158" s="1">
        <v>34</v>
      </c>
      <c r="F158" s="1">
        <v>7</v>
      </c>
    </row>
    <row r="159" spans="1:6" x14ac:dyDescent="0.25">
      <c r="A159" s="2">
        <v>43207</v>
      </c>
      <c r="B159" s="3" t="s">
        <v>16</v>
      </c>
      <c r="C159" s="3" t="s">
        <v>7</v>
      </c>
      <c r="D159" s="3" t="s">
        <v>8</v>
      </c>
      <c r="E159" s="1">
        <v>29</v>
      </c>
      <c r="F159" s="1">
        <v>59</v>
      </c>
    </row>
    <row r="160" spans="1:6" x14ac:dyDescent="0.25">
      <c r="A160" s="2">
        <v>43228</v>
      </c>
      <c r="B160" s="3" t="s">
        <v>17</v>
      </c>
      <c r="C160" s="3" t="s">
        <v>11</v>
      </c>
      <c r="D160" s="3" t="s">
        <v>8</v>
      </c>
      <c r="E160" s="1">
        <v>34</v>
      </c>
      <c r="F160" s="1">
        <v>24</v>
      </c>
    </row>
    <row r="161" spans="1:6" x14ac:dyDescent="0.25">
      <c r="A161" s="2">
        <v>43228</v>
      </c>
      <c r="B161" s="3" t="s">
        <v>17</v>
      </c>
      <c r="C161" s="3" t="s">
        <v>12</v>
      </c>
      <c r="D161" s="3" t="s">
        <v>8</v>
      </c>
      <c r="E161" s="1">
        <v>27</v>
      </c>
      <c r="F161" s="1">
        <v>20</v>
      </c>
    </row>
    <row r="162" spans="1:6" x14ac:dyDescent="0.25">
      <c r="A162" s="2">
        <v>43228</v>
      </c>
      <c r="B162" s="3" t="s">
        <v>17</v>
      </c>
      <c r="C162" s="3" t="s">
        <v>10</v>
      </c>
      <c r="D162" s="3" t="s">
        <v>8</v>
      </c>
      <c r="E162" s="1">
        <v>40</v>
      </c>
      <c r="F162" s="1">
        <v>8</v>
      </c>
    </row>
    <row r="163" spans="1:6" x14ac:dyDescent="0.25">
      <c r="A163" s="2">
        <v>43252</v>
      </c>
      <c r="B163" s="3" t="s">
        <v>18</v>
      </c>
      <c r="C163" s="3" t="s">
        <v>7</v>
      </c>
      <c r="D163" s="3" t="s">
        <v>14</v>
      </c>
      <c r="E163" s="1">
        <v>184</v>
      </c>
      <c r="F163" s="1">
        <v>99</v>
      </c>
    </row>
    <row r="164" spans="1:6" x14ac:dyDescent="0.25">
      <c r="A164" s="2">
        <v>43252</v>
      </c>
      <c r="B164" s="3" t="s">
        <v>18</v>
      </c>
      <c r="C164" s="3" t="s">
        <v>9</v>
      </c>
      <c r="D164" s="3" t="s">
        <v>8</v>
      </c>
      <c r="E164" s="1">
        <v>48</v>
      </c>
      <c r="F164" s="1">
        <v>38</v>
      </c>
    </row>
    <row r="165" spans="1:6" x14ac:dyDescent="0.25">
      <c r="A165" s="2">
        <v>43252</v>
      </c>
      <c r="B165" s="3" t="s">
        <v>18</v>
      </c>
      <c r="C165" s="3" t="s">
        <v>11</v>
      </c>
      <c r="D165" s="3" t="s">
        <v>8</v>
      </c>
      <c r="E165" s="1">
        <v>21</v>
      </c>
      <c r="F165" s="1">
        <v>23</v>
      </c>
    </row>
    <row r="166" spans="1:6" x14ac:dyDescent="0.25">
      <c r="A166" s="2">
        <v>43270</v>
      </c>
      <c r="B166" s="3" t="s">
        <v>19</v>
      </c>
      <c r="C166" s="3" t="s">
        <v>7</v>
      </c>
      <c r="D166" s="3" t="s">
        <v>8</v>
      </c>
      <c r="E166" s="1">
        <v>47</v>
      </c>
      <c r="F166" s="1">
        <v>66</v>
      </c>
    </row>
    <row r="167" spans="1:6" x14ac:dyDescent="0.25">
      <c r="A167" s="2">
        <v>43270</v>
      </c>
      <c r="B167" s="3" t="s">
        <v>19</v>
      </c>
      <c r="C167" s="3" t="s">
        <v>11</v>
      </c>
      <c r="D167" s="3" t="s">
        <v>8</v>
      </c>
      <c r="E167" s="1">
        <v>6</v>
      </c>
      <c r="F167" s="1">
        <v>25</v>
      </c>
    </row>
    <row r="168" spans="1:6" x14ac:dyDescent="0.25">
      <c r="A168" s="2">
        <v>43270</v>
      </c>
      <c r="B168" s="3" t="s">
        <v>19</v>
      </c>
      <c r="C168" s="3" t="s">
        <v>9</v>
      </c>
      <c r="D168" s="3" t="s">
        <v>8</v>
      </c>
      <c r="E168" s="1">
        <v>47</v>
      </c>
      <c r="F168" s="1">
        <v>41</v>
      </c>
    </row>
    <row r="169" spans="1:6" x14ac:dyDescent="0.25">
      <c r="A169" s="2">
        <v>43292</v>
      </c>
      <c r="B169" s="3" t="s">
        <v>20</v>
      </c>
      <c r="C169" s="3" t="s">
        <v>10</v>
      </c>
      <c r="D169" s="3" t="s">
        <v>14</v>
      </c>
      <c r="E169" s="1">
        <v>192</v>
      </c>
      <c r="F169" s="1">
        <v>12</v>
      </c>
    </row>
    <row r="170" spans="1:6" x14ac:dyDescent="0.25">
      <c r="A170" s="2">
        <v>43292</v>
      </c>
      <c r="B170" s="3" t="s">
        <v>20</v>
      </c>
      <c r="C170" s="3" t="s">
        <v>11</v>
      </c>
      <c r="D170" s="3" t="s">
        <v>14</v>
      </c>
      <c r="E170" s="1">
        <v>48</v>
      </c>
      <c r="F170" s="1">
        <v>37</v>
      </c>
    </row>
    <row r="171" spans="1:6" x14ac:dyDescent="0.25">
      <c r="A171" s="2">
        <v>43292</v>
      </c>
      <c r="B171" s="3" t="s">
        <v>20</v>
      </c>
      <c r="C171" s="3" t="s">
        <v>7</v>
      </c>
      <c r="D171" s="3" t="s">
        <v>8</v>
      </c>
      <c r="E171" s="1">
        <v>18</v>
      </c>
      <c r="F171" s="1">
        <v>62</v>
      </c>
    </row>
    <row r="172" spans="1:6" x14ac:dyDescent="0.25">
      <c r="A172" s="2">
        <v>43292</v>
      </c>
      <c r="B172" s="3" t="s">
        <v>20</v>
      </c>
      <c r="C172" s="3" t="s">
        <v>9</v>
      </c>
      <c r="D172" s="3" t="s">
        <v>8</v>
      </c>
      <c r="E172" s="1">
        <v>25</v>
      </c>
      <c r="F172" s="1">
        <v>39</v>
      </c>
    </row>
    <row r="173" spans="1:6" x14ac:dyDescent="0.25">
      <c r="A173" s="2">
        <v>43292</v>
      </c>
      <c r="B173" s="3" t="s">
        <v>20</v>
      </c>
      <c r="C173" s="3" t="s">
        <v>12</v>
      </c>
      <c r="D173" s="3" t="s">
        <v>8</v>
      </c>
      <c r="E173" s="1">
        <v>2</v>
      </c>
      <c r="F173" s="1">
        <v>20</v>
      </c>
    </row>
    <row r="174" spans="1:6" x14ac:dyDescent="0.25">
      <c r="A174" s="2">
        <v>43317</v>
      </c>
      <c r="B174" s="3" t="s">
        <v>21</v>
      </c>
      <c r="C174" s="3" t="s">
        <v>11</v>
      </c>
      <c r="D174" s="3" t="s">
        <v>14</v>
      </c>
      <c r="E174" s="1">
        <v>13</v>
      </c>
      <c r="F174" s="1">
        <v>38</v>
      </c>
    </row>
    <row r="175" spans="1:6" x14ac:dyDescent="0.25">
      <c r="A175" s="2">
        <v>43317</v>
      </c>
      <c r="B175" s="3" t="s">
        <v>21</v>
      </c>
      <c r="C175" s="3" t="s">
        <v>9</v>
      </c>
      <c r="D175" s="3" t="s">
        <v>14</v>
      </c>
      <c r="E175" s="1">
        <v>121</v>
      </c>
      <c r="F175" s="1">
        <v>63</v>
      </c>
    </row>
    <row r="176" spans="1:6" x14ac:dyDescent="0.25">
      <c r="A176" s="2">
        <v>43317</v>
      </c>
      <c r="B176" s="3" t="s">
        <v>21</v>
      </c>
      <c r="C176" s="3" t="s">
        <v>12</v>
      </c>
      <c r="D176" s="3" t="s">
        <v>8</v>
      </c>
      <c r="E176" s="1">
        <v>30</v>
      </c>
      <c r="F176" s="1">
        <v>19</v>
      </c>
    </row>
    <row r="177" spans="1:6" x14ac:dyDescent="0.25">
      <c r="A177" s="2">
        <v>43317</v>
      </c>
      <c r="B177" s="3" t="s">
        <v>21</v>
      </c>
      <c r="C177" s="3" t="s">
        <v>10</v>
      </c>
      <c r="D177" s="3" t="s">
        <v>8</v>
      </c>
      <c r="E177" s="1">
        <v>46</v>
      </c>
      <c r="F177" s="1">
        <v>8</v>
      </c>
    </row>
    <row r="178" spans="1:6" x14ac:dyDescent="0.25">
      <c r="A178" s="2">
        <v>43330</v>
      </c>
      <c r="B178" s="3" t="s">
        <v>22</v>
      </c>
      <c r="C178" s="3" t="s">
        <v>10</v>
      </c>
      <c r="D178" s="3" t="s">
        <v>14</v>
      </c>
      <c r="E178" s="1">
        <v>49</v>
      </c>
      <c r="F178" s="1">
        <v>11</v>
      </c>
    </row>
    <row r="179" spans="1:6" x14ac:dyDescent="0.25">
      <c r="A179" s="2">
        <v>43330</v>
      </c>
      <c r="B179" s="3" t="s">
        <v>22</v>
      </c>
      <c r="C179" s="3" t="s">
        <v>7</v>
      </c>
      <c r="D179" s="3" t="s">
        <v>14</v>
      </c>
      <c r="E179" s="1">
        <v>61</v>
      </c>
      <c r="F179" s="1">
        <v>90</v>
      </c>
    </row>
    <row r="180" spans="1:6" x14ac:dyDescent="0.25">
      <c r="A180" s="2">
        <v>43330</v>
      </c>
      <c r="B180" s="3" t="s">
        <v>22</v>
      </c>
      <c r="C180" s="3" t="s">
        <v>12</v>
      </c>
      <c r="D180" s="3" t="s">
        <v>8</v>
      </c>
      <c r="E180" s="1">
        <v>19</v>
      </c>
      <c r="F180" s="1">
        <v>22</v>
      </c>
    </row>
    <row r="181" spans="1:6" x14ac:dyDescent="0.25">
      <c r="A181" s="2">
        <v>43330</v>
      </c>
      <c r="B181" s="3" t="s">
        <v>22</v>
      </c>
      <c r="C181" s="3" t="s">
        <v>9</v>
      </c>
      <c r="D181" s="3" t="s">
        <v>8</v>
      </c>
      <c r="E181" s="1">
        <v>22</v>
      </c>
      <c r="F181" s="1">
        <v>44</v>
      </c>
    </row>
    <row r="182" spans="1:6" x14ac:dyDescent="0.25">
      <c r="A182" s="2">
        <v>43347</v>
      </c>
      <c r="B182" s="3" t="s">
        <v>6</v>
      </c>
      <c r="C182" s="3" t="s">
        <v>11</v>
      </c>
      <c r="D182" s="3" t="s">
        <v>8</v>
      </c>
      <c r="E182" s="1">
        <v>9</v>
      </c>
      <c r="F182" s="1">
        <v>25</v>
      </c>
    </row>
    <row r="183" spans="1:6" x14ac:dyDescent="0.25">
      <c r="A183" s="2">
        <v>43347</v>
      </c>
      <c r="B183" s="3" t="s">
        <v>6</v>
      </c>
      <c r="C183" s="3" t="s">
        <v>7</v>
      </c>
      <c r="D183" s="3" t="s">
        <v>14</v>
      </c>
      <c r="E183" s="1">
        <v>4</v>
      </c>
      <c r="F183" s="1">
        <v>94</v>
      </c>
    </row>
    <row r="184" spans="1:6" x14ac:dyDescent="0.25">
      <c r="A184" s="2">
        <v>43347</v>
      </c>
      <c r="B184" s="3" t="s">
        <v>6</v>
      </c>
      <c r="C184" s="3" t="s">
        <v>12</v>
      </c>
      <c r="D184" s="3" t="s">
        <v>8</v>
      </c>
      <c r="E184" s="1">
        <v>8</v>
      </c>
      <c r="F184" s="1">
        <v>21</v>
      </c>
    </row>
    <row r="185" spans="1:6" x14ac:dyDescent="0.25">
      <c r="A185" s="2">
        <v>43347</v>
      </c>
      <c r="B185" s="3" t="s">
        <v>6</v>
      </c>
      <c r="C185" s="3" t="s">
        <v>10</v>
      </c>
      <c r="D185" s="3" t="s">
        <v>8</v>
      </c>
      <c r="E185" s="1">
        <v>47</v>
      </c>
      <c r="F185" s="1">
        <v>8</v>
      </c>
    </row>
    <row r="186" spans="1:6" x14ac:dyDescent="0.25">
      <c r="A186" s="2">
        <v>43362</v>
      </c>
      <c r="B186" s="3" t="s">
        <v>13</v>
      </c>
      <c r="C186" s="3" t="s">
        <v>12</v>
      </c>
      <c r="D186" s="3" t="s">
        <v>14</v>
      </c>
      <c r="E186" s="1">
        <v>82</v>
      </c>
      <c r="F186" s="1">
        <v>29</v>
      </c>
    </row>
    <row r="187" spans="1:6" x14ac:dyDescent="0.25">
      <c r="A187" s="2">
        <v>43362</v>
      </c>
      <c r="B187" s="3" t="s">
        <v>13</v>
      </c>
      <c r="C187" s="3" t="s">
        <v>9</v>
      </c>
      <c r="D187" s="3" t="s">
        <v>14</v>
      </c>
      <c r="E187" s="1">
        <v>26</v>
      </c>
      <c r="F187" s="1">
        <v>58</v>
      </c>
    </row>
    <row r="188" spans="1:6" x14ac:dyDescent="0.25">
      <c r="A188" s="2">
        <v>43362</v>
      </c>
      <c r="B188" s="3" t="s">
        <v>13</v>
      </c>
      <c r="C188" s="3" t="s">
        <v>10</v>
      </c>
      <c r="D188" s="3" t="s">
        <v>8</v>
      </c>
      <c r="E188" s="1">
        <v>24</v>
      </c>
      <c r="F188" s="1">
        <v>9</v>
      </c>
    </row>
    <row r="189" spans="1:6" x14ac:dyDescent="0.25">
      <c r="A189" s="2">
        <v>43362</v>
      </c>
      <c r="B189" s="3" t="s">
        <v>13</v>
      </c>
      <c r="C189" s="3" t="s">
        <v>11</v>
      </c>
      <c r="D189" s="3" t="s">
        <v>8</v>
      </c>
      <c r="E189" s="1">
        <v>36</v>
      </c>
      <c r="F189" s="1">
        <v>26</v>
      </c>
    </row>
    <row r="190" spans="1:6" x14ac:dyDescent="0.25">
      <c r="A190" s="2">
        <v>43362</v>
      </c>
      <c r="B190" s="3" t="s">
        <v>13</v>
      </c>
      <c r="C190" s="3" t="s">
        <v>7</v>
      </c>
      <c r="D190" s="3" t="s">
        <v>8</v>
      </c>
      <c r="E190" s="1">
        <v>6</v>
      </c>
      <c r="F190" s="1">
        <v>68</v>
      </c>
    </row>
    <row r="191" spans="1:6" x14ac:dyDescent="0.25">
      <c r="A191" s="2">
        <v>43381</v>
      </c>
      <c r="B191" s="3" t="s">
        <v>15</v>
      </c>
      <c r="C191" s="3" t="s">
        <v>11</v>
      </c>
      <c r="D191" s="3" t="s">
        <v>14</v>
      </c>
      <c r="E191" s="1">
        <v>45</v>
      </c>
      <c r="F191" s="1">
        <v>36</v>
      </c>
    </row>
    <row r="192" spans="1:6" x14ac:dyDescent="0.25">
      <c r="A192" s="2">
        <v>43381</v>
      </c>
      <c r="B192" s="3" t="s">
        <v>15</v>
      </c>
      <c r="C192" s="3" t="s">
        <v>10</v>
      </c>
      <c r="D192" s="3" t="s">
        <v>8</v>
      </c>
      <c r="E192" s="1">
        <v>18</v>
      </c>
      <c r="F192" s="1">
        <v>8</v>
      </c>
    </row>
    <row r="193" spans="1:6" x14ac:dyDescent="0.25">
      <c r="A193" s="2">
        <v>43381</v>
      </c>
      <c r="B193" s="3" t="s">
        <v>15</v>
      </c>
      <c r="C193" s="3" t="s">
        <v>9</v>
      </c>
      <c r="D193" s="3" t="s">
        <v>8</v>
      </c>
      <c r="E193" s="1">
        <v>20</v>
      </c>
      <c r="F193" s="1">
        <v>41</v>
      </c>
    </row>
    <row r="194" spans="1:6" x14ac:dyDescent="0.25">
      <c r="A194" s="2">
        <v>43407</v>
      </c>
      <c r="B194" s="3" t="s">
        <v>16</v>
      </c>
      <c r="C194" s="3" t="s">
        <v>12</v>
      </c>
      <c r="D194" s="3" t="s">
        <v>14</v>
      </c>
      <c r="E194" s="1">
        <v>4</v>
      </c>
      <c r="F194" s="1">
        <v>32</v>
      </c>
    </row>
    <row r="195" spans="1:6" x14ac:dyDescent="0.25">
      <c r="A195" s="2">
        <v>43407</v>
      </c>
      <c r="B195" s="3" t="s">
        <v>16</v>
      </c>
      <c r="C195" s="3" t="s">
        <v>9</v>
      </c>
      <c r="D195" s="3" t="s">
        <v>8</v>
      </c>
      <c r="E195" s="1">
        <v>48</v>
      </c>
      <c r="F195" s="1">
        <v>37</v>
      </c>
    </row>
    <row r="196" spans="1:6" x14ac:dyDescent="0.25">
      <c r="A196" s="2">
        <v>43428</v>
      </c>
      <c r="B196" s="3" t="s">
        <v>17</v>
      </c>
      <c r="C196" s="3" t="s">
        <v>9</v>
      </c>
      <c r="D196" s="3" t="s">
        <v>14</v>
      </c>
      <c r="E196" s="1">
        <v>64</v>
      </c>
      <c r="F196" s="1">
        <v>61</v>
      </c>
    </row>
    <row r="197" spans="1:6" x14ac:dyDescent="0.25">
      <c r="A197" s="2">
        <v>43428</v>
      </c>
      <c r="B197" s="3" t="s">
        <v>17</v>
      </c>
      <c r="C197" s="3" t="s">
        <v>7</v>
      </c>
      <c r="D197" s="3" t="s">
        <v>8</v>
      </c>
      <c r="E197" s="1">
        <v>43</v>
      </c>
      <c r="F197" s="1">
        <v>63</v>
      </c>
    </row>
    <row r="198" spans="1:6" x14ac:dyDescent="0.25">
      <c r="A198" s="2">
        <v>43428</v>
      </c>
      <c r="B198" s="3" t="s">
        <v>17</v>
      </c>
      <c r="C198" s="3" t="s">
        <v>11</v>
      </c>
      <c r="D198" s="3" t="s">
        <v>8</v>
      </c>
      <c r="E198" s="1">
        <v>24</v>
      </c>
      <c r="F198" s="1">
        <v>24</v>
      </c>
    </row>
    <row r="199" spans="1:6" x14ac:dyDescent="0.25">
      <c r="A199" s="2">
        <v>43452</v>
      </c>
      <c r="B199" s="3" t="s">
        <v>18</v>
      </c>
      <c r="C199" s="3" t="s">
        <v>9</v>
      </c>
      <c r="D199" s="3" t="s">
        <v>14</v>
      </c>
      <c r="E199" s="1">
        <v>4</v>
      </c>
      <c r="F199" s="1">
        <v>62</v>
      </c>
    </row>
    <row r="200" spans="1:6" x14ac:dyDescent="0.25">
      <c r="A200" s="2">
        <v>43452</v>
      </c>
      <c r="B200" s="3" t="s">
        <v>18</v>
      </c>
      <c r="C200" s="3" t="s">
        <v>12</v>
      </c>
      <c r="D200" s="3" t="s">
        <v>8</v>
      </c>
      <c r="E200" s="1">
        <v>35</v>
      </c>
      <c r="F200" s="1">
        <v>19</v>
      </c>
    </row>
    <row r="201" spans="1:6" x14ac:dyDescent="0.25">
      <c r="A201" s="2">
        <v>43452</v>
      </c>
      <c r="B201" s="3" t="s">
        <v>18</v>
      </c>
      <c r="C201" s="3" t="s">
        <v>10</v>
      </c>
      <c r="D201" s="3" t="s">
        <v>8</v>
      </c>
      <c r="E201" s="1">
        <v>41</v>
      </c>
      <c r="F201" s="1">
        <v>8</v>
      </c>
    </row>
    <row r="202" spans="1:6" x14ac:dyDescent="0.25">
      <c r="A202" s="2">
        <v>43452</v>
      </c>
      <c r="B202" s="3" t="s">
        <v>18</v>
      </c>
      <c r="C202" s="3" t="s">
        <v>7</v>
      </c>
      <c r="D202" s="3" t="s">
        <v>8</v>
      </c>
      <c r="E202" s="1">
        <v>23</v>
      </c>
      <c r="F202" s="1">
        <v>61</v>
      </c>
    </row>
    <row r="203" spans="1:6" x14ac:dyDescent="0.25">
      <c r="A203" s="2">
        <v>43452</v>
      </c>
      <c r="B203" s="3" t="s">
        <v>18</v>
      </c>
      <c r="C203" s="3" t="s">
        <v>11</v>
      </c>
      <c r="D203" s="3" t="s">
        <v>8</v>
      </c>
      <c r="E203" s="1">
        <v>46</v>
      </c>
      <c r="F203" s="1">
        <v>23</v>
      </c>
    </row>
  </sheetData>
  <autoFilter ref="H1:J6" xr:uid="{4583480E-757A-416C-A613-E1EE809E1D4D}">
    <sortState ref="H2:J6">
      <sortCondition descending="1" ref="I1:I6"/>
    </sortState>
  </autoFilter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40203-905D-4EF6-ADA1-13EC1702C9D2}">
  <dimension ref="A1:H203"/>
  <sheetViews>
    <sheetView workbookViewId="0">
      <selection activeCell="A11" sqref="A11"/>
    </sheetView>
  </sheetViews>
  <sheetFormatPr defaultRowHeight="15" x14ac:dyDescent="0.25"/>
  <cols>
    <col min="1" max="1" width="13.140625" style="1" customWidth="1"/>
    <col min="2" max="2" width="14.28515625" style="1" customWidth="1"/>
    <col min="3" max="3" width="6.140625" style="1" bestFit="1" customWidth="1"/>
    <col min="4" max="4" width="4.85546875" style="1" bestFit="1" customWidth="1"/>
    <col min="5" max="5" width="6.7109375" style="1" bestFit="1" customWidth="1"/>
    <col min="6" max="6" width="14.140625" style="1" bestFit="1" customWidth="1"/>
  </cols>
  <sheetData>
    <row r="1" spans="1:8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50</v>
      </c>
      <c r="H1" s="1" t="s">
        <v>51</v>
      </c>
    </row>
    <row r="2" spans="1:8" ht="17.25" x14ac:dyDescent="0.3">
      <c r="A2" s="2">
        <v>42370</v>
      </c>
      <c r="B2" s="3" t="s">
        <v>6</v>
      </c>
      <c r="C2" s="3" t="s">
        <v>7</v>
      </c>
      <c r="D2" s="3" t="s">
        <v>8</v>
      </c>
      <c r="E2" s="1">
        <v>3</v>
      </c>
      <c r="F2" s="1">
        <v>80</v>
      </c>
      <c r="H2" s="18">
        <f>COUNTIF(G2:G203,"&gt;20")</f>
        <v>22</v>
      </c>
    </row>
    <row r="3" spans="1:8" x14ac:dyDescent="0.25">
      <c r="A3" s="2">
        <v>42370</v>
      </c>
      <c r="B3" s="3" t="s">
        <v>6</v>
      </c>
      <c r="C3" s="3" t="s">
        <v>9</v>
      </c>
      <c r="D3" s="3" t="s">
        <v>8</v>
      </c>
      <c r="E3" s="1">
        <v>32</v>
      </c>
      <c r="F3" s="1">
        <v>50</v>
      </c>
      <c r="G3">
        <f>IF(B2&lt;&gt;B3,A3-A2-1,0)</f>
        <v>0</v>
      </c>
    </row>
    <row r="4" spans="1:8" x14ac:dyDescent="0.25">
      <c r="A4" s="2">
        <v>42370</v>
      </c>
      <c r="B4" s="3" t="s">
        <v>6</v>
      </c>
      <c r="C4" s="3" t="s">
        <v>10</v>
      </c>
      <c r="D4" s="3" t="s">
        <v>8</v>
      </c>
      <c r="E4" s="1">
        <v>38</v>
      </c>
      <c r="F4" s="1">
        <v>10</v>
      </c>
      <c r="G4">
        <f t="shared" ref="G4:G67" si="0">IF(B3&lt;&gt;B4,A4-A3-1,0)</f>
        <v>0</v>
      </c>
    </row>
    <row r="5" spans="1:8" x14ac:dyDescent="0.25">
      <c r="A5" s="2">
        <v>42370</v>
      </c>
      <c r="B5" s="3" t="s">
        <v>6</v>
      </c>
      <c r="C5" s="3" t="s">
        <v>11</v>
      </c>
      <c r="D5" s="3" t="s">
        <v>8</v>
      </c>
      <c r="E5" s="1">
        <v>33</v>
      </c>
      <c r="F5" s="1">
        <v>30</v>
      </c>
      <c r="G5">
        <f t="shared" si="0"/>
        <v>0</v>
      </c>
    </row>
    <row r="6" spans="1:8" x14ac:dyDescent="0.25">
      <c r="A6" s="2">
        <v>42370</v>
      </c>
      <c r="B6" s="3" t="s">
        <v>6</v>
      </c>
      <c r="C6" s="3" t="s">
        <v>12</v>
      </c>
      <c r="D6" s="3" t="s">
        <v>8</v>
      </c>
      <c r="E6" s="1">
        <v>43</v>
      </c>
      <c r="F6" s="1">
        <v>25</v>
      </c>
      <c r="G6">
        <f t="shared" si="0"/>
        <v>0</v>
      </c>
    </row>
    <row r="7" spans="1:8" x14ac:dyDescent="0.25">
      <c r="A7" s="2">
        <v>42385</v>
      </c>
      <c r="B7" s="3" t="s">
        <v>13</v>
      </c>
      <c r="C7" s="3" t="s">
        <v>9</v>
      </c>
      <c r="D7" s="3" t="s">
        <v>14</v>
      </c>
      <c r="E7" s="1">
        <v>32</v>
      </c>
      <c r="F7" s="1">
        <v>58</v>
      </c>
      <c r="G7">
        <f t="shared" si="0"/>
        <v>14</v>
      </c>
    </row>
    <row r="8" spans="1:8" x14ac:dyDescent="0.25">
      <c r="A8" s="2">
        <v>42385</v>
      </c>
      <c r="B8" s="3" t="s">
        <v>13</v>
      </c>
      <c r="C8" s="3" t="s">
        <v>11</v>
      </c>
      <c r="D8" s="3" t="s">
        <v>8</v>
      </c>
      <c r="E8" s="1">
        <v>14</v>
      </c>
      <c r="F8" s="1">
        <v>26</v>
      </c>
      <c r="G8">
        <f t="shared" si="0"/>
        <v>0</v>
      </c>
    </row>
    <row r="9" spans="1:8" x14ac:dyDescent="0.25">
      <c r="A9" s="2">
        <v>42393</v>
      </c>
      <c r="B9" s="3" t="s">
        <v>15</v>
      </c>
      <c r="C9" s="3" t="s">
        <v>9</v>
      </c>
      <c r="D9" s="3" t="s">
        <v>8</v>
      </c>
      <c r="E9" s="1">
        <v>44</v>
      </c>
      <c r="F9" s="1">
        <v>46</v>
      </c>
      <c r="G9">
        <f t="shared" si="0"/>
        <v>7</v>
      </c>
    </row>
    <row r="10" spans="1:8" x14ac:dyDescent="0.25">
      <c r="A10" s="2">
        <v>42393</v>
      </c>
      <c r="B10" s="3" t="s">
        <v>15</v>
      </c>
      <c r="C10" s="3" t="s">
        <v>11</v>
      </c>
      <c r="D10" s="3" t="s">
        <v>8</v>
      </c>
      <c r="E10" s="1">
        <v>1</v>
      </c>
      <c r="F10" s="1">
        <v>28</v>
      </c>
      <c r="G10">
        <f t="shared" si="0"/>
        <v>0</v>
      </c>
    </row>
    <row r="11" spans="1:8" x14ac:dyDescent="0.25">
      <c r="A11" s="5">
        <v>42393</v>
      </c>
      <c r="B11" s="6" t="s">
        <v>15</v>
      </c>
      <c r="C11" s="6" t="s">
        <v>7</v>
      </c>
      <c r="D11" s="6" t="s">
        <v>8</v>
      </c>
      <c r="E11" s="7">
        <v>21</v>
      </c>
      <c r="F11" s="7">
        <v>74</v>
      </c>
      <c r="G11">
        <f t="shared" si="0"/>
        <v>0</v>
      </c>
    </row>
    <row r="12" spans="1:8" x14ac:dyDescent="0.25">
      <c r="A12" s="5">
        <v>42419</v>
      </c>
      <c r="B12" s="6" t="s">
        <v>16</v>
      </c>
      <c r="C12" s="6" t="s">
        <v>12</v>
      </c>
      <c r="D12" s="6" t="s">
        <v>14</v>
      </c>
      <c r="E12" s="7">
        <v>43</v>
      </c>
      <c r="F12" s="7">
        <v>32</v>
      </c>
      <c r="G12">
        <f t="shared" si="0"/>
        <v>25</v>
      </c>
    </row>
    <row r="13" spans="1:8" x14ac:dyDescent="0.25">
      <c r="A13" s="2">
        <v>42419</v>
      </c>
      <c r="B13" s="3" t="s">
        <v>16</v>
      </c>
      <c r="C13" s="3" t="s">
        <v>10</v>
      </c>
      <c r="D13" s="3" t="s">
        <v>14</v>
      </c>
      <c r="E13" s="1">
        <v>38</v>
      </c>
      <c r="F13" s="1">
        <v>13</v>
      </c>
      <c r="G13">
        <f t="shared" si="0"/>
        <v>0</v>
      </c>
    </row>
    <row r="14" spans="1:8" x14ac:dyDescent="0.25">
      <c r="A14" s="2">
        <v>42419</v>
      </c>
      <c r="B14" s="3" t="s">
        <v>16</v>
      </c>
      <c r="C14" s="3" t="s">
        <v>7</v>
      </c>
      <c r="D14" s="3" t="s">
        <v>8</v>
      </c>
      <c r="E14" s="1">
        <v>9</v>
      </c>
      <c r="F14" s="1">
        <v>59</v>
      </c>
      <c r="G14">
        <f t="shared" si="0"/>
        <v>0</v>
      </c>
    </row>
    <row r="15" spans="1:8" x14ac:dyDescent="0.25">
      <c r="A15" s="2">
        <v>42419</v>
      </c>
      <c r="B15" s="3" t="s">
        <v>16</v>
      </c>
      <c r="C15" s="3" t="s">
        <v>9</v>
      </c>
      <c r="D15" s="3" t="s">
        <v>8</v>
      </c>
      <c r="E15" s="1">
        <v>8</v>
      </c>
      <c r="F15" s="1">
        <v>37</v>
      </c>
      <c r="G15">
        <f t="shared" si="0"/>
        <v>0</v>
      </c>
    </row>
    <row r="16" spans="1:8" x14ac:dyDescent="0.25">
      <c r="A16" s="2">
        <v>42440</v>
      </c>
      <c r="B16" s="3" t="s">
        <v>17</v>
      </c>
      <c r="C16" s="3" t="s">
        <v>9</v>
      </c>
      <c r="D16" s="3" t="s">
        <v>14</v>
      </c>
      <c r="E16" s="1">
        <v>50</v>
      </c>
      <c r="F16" s="1">
        <v>61</v>
      </c>
      <c r="G16">
        <f t="shared" si="0"/>
        <v>20</v>
      </c>
    </row>
    <row r="17" spans="1:7" x14ac:dyDescent="0.25">
      <c r="A17" s="2">
        <v>42440</v>
      </c>
      <c r="B17" s="3" t="s">
        <v>17</v>
      </c>
      <c r="C17" s="3" t="s">
        <v>12</v>
      </c>
      <c r="D17" s="3" t="s">
        <v>8</v>
      </c>
      <c r="E17" s="1">
        <v>32</v>
      </c>
      <c r="F17" s="1">
        <v>20</v>
      </c>
      <c r="G17">
        <f t="shared" si="0"/>
        <v>0</v>
      </c>
    </row>
    <row r="18" spans="1:7" x14ac:dyDescent="0.25">
      <c r="A18" s="2">
        <v>42440</v>
      </c>
      <c r="B18" s="3" t="s">
        <v>17</v>
      </c>
      <c r="C18" s="3" t="s">
        <v>10</v>
      </c>
      <c r="D18" s="3" t="s">
        <v>8</v>
      </c>
      <c r="E18" s="1">
        <v>7</v>
      </c>
      <c r="F18" s="1">
        <v>8</v>
      </c>
      <c r="G18">
        <f t="shared" si="0"/>
        <v>0</v>
      </c>
    </row>
    <row r="19" spans="1:7" x14ac:dyDescent="0.25">
      <c r="A19" s="2">
        <v>42440</v>
      </c>
      <c r="B19" s="3" t="s">
        <v>17</v>
      </c>
      <c r="C19" s="3" t="s">
        <v>11</v>
      </c>
      <c r="D19" s="3" t="s">
        <v>8</v>
      </c>
      <c r="E19" s="1">
        <v>10</v>
      </c>
      <c r="F19" s="1">
        <v>24</v>
      </c>
      <c r="G19">
        <f t="shared" si="0"/>
        <v>0</v>
      </c>
    </row>
    <row r="20" spans="1:7" x14ac:dyDescent="0.25">
      <c r="A20" s="2">
        <v>42464</v>
      </c>
      <c r="B20" s="3" t="s">
        <v>18</v>
      </c>
      <c r="C20" s="3" t="s">
        <v>10</v>
      </c>
      <c r="D20" s="3" t="s">
        <v>14</v>
      </c>
      <c r="E20" s="1">
        <v>7</v>
      </c>
      <c r="F20" s="1">
        <v>12</v>
      </c>
      <c r="G20">
        <f t="shared" si="0"/>
        <v>23</v>
      </c>
    </row>
    <row r="21" spans="1:7" x14ac:dyDescent="0.25">
      <c r="A21" s="2">
        <v>42464</v>
      </c>
      <c r="B21" s="3" t="s">
        <v>18</v>
      </c>
      <c r="C21" s="3" t="s">
        <v>12</v>
      </c>
      <c r="D21" s="3" t="s">
        <v>8</v>
      </c>
      <c r="E21" s="1">
        <v>25</v>
      </c>
      <c r="F21" s="1">
        <v>19</v>
      </c>
      <c r="G21">
        <f t="shared" si="0"/>
        <v>0</v>
      </c>
    </row>
    <row r="22" spans="1:7" x14ac:dyDescent="0.25">
      <c r="A22" s="2">
        <v>42464</v>
      </c>
      <c r="B22" s="3" t="s">
        <v>18</v>
      </c>
      <c r="C22" s="3" t="s">
        <v>9</v>
      </c>
      <c r="D22" s="3" t="s">
        <v>8</v>
      </c>
      <c r="E22" s="1">
        <v>33</v>
      </c>
      <c r="F22" s="1">
        <v>38</v>
      </c>
      <c r="G22">
        <f t="shared" si="0"/>
        <v>0</v>
      </c>
    </row>
    <row r="23" spans="1:7" x14ac:dyDescent="0.25">
      <c r="A23" s="2">
        <v>42482</v>
      </c>
      <c r="B23" s="3" t="s">
        <v>19</v>
      </c>
      <c r="C23" s="3" t="s">
        <v>11</v>
      </c>
      <c r="D23" s="3" t="s">
        <v>14</v>
      </c>
      <c r="E23" s="1">
        <v>36</v>
      </c>
      <c r="F23" s="1">
        <v>35</v>
      </c>
      <c r="G23">
        <f t="shared" si="0"/>
        <v>17</v>
      </c>
    </row>
    <row r="24" spans="1:7" x14ac:dyDescent="0.25">
      <c r="A24" s="2">
        <v>42482</v>
      </c>
      <c r="B24" s="3" t="s">
        <v>19</v>
      </c>
      <c r="C24" s="3" t="s">
        <v>7</v>
      </c>
      <c r="D24" s="3" t="s">
        <v>8</v>
      </c>
      <c r="E24" s="1">
        <v>5</v>
      </c>
      <c r="F24" s="1">
        <v>66</v>
      </c>
      <c r="G24">
        <f t="shared" si="0"/>
        <v>0</v>
      </c>
    </row>
    <row r="25" spans="1:7" x14ac:dyDescent="0.25">
      <c r="A25" s="2">
        <v>42482</v>
      </c>
      <c r="B25" s="3" t="s">
        <v>19</v>
      </c>
      <c r="C25" s="3" t="s">
        <v>9</v>
      </c>
      <c r="D25" s="3" t="s">
        <v>8</v>
      </c>
      <c r="E25" s="1">
        <v>35</v>
      </c>
      <c r="F25" s="1">
        <v>41</v>
      </c>
      <c r="G25">
        <f t="shared" si="0"/>
        <v>0</v>
      </c>
    </row>
    <row r="26" spans="1:7" x14ac:dyDescent="0.25">
      <c r="A26" s="2">
        <v>42504</v>
      </c>
      <c r="B26" s="3" t="s">
        <v>20</v>
      </c>
      <c r="C26" s="3" t="s">
        <v>7</v>
      </c>
      <c r="D26" s="3" t="s">
        <v>14</v>
      </c>
      <c r="E26" s="1">
        <v>38</v>
      </c>
      <c r="F26" s="1">
        <v>98</v>
      </c>
      <c r="G26">
        <f t="shared" si="0"/>
        <v>21</v>
      </c>
    </row>
    <row r="27" spans="1:7" x14ac:dyDescent="0.25">
      <c r="A27" s="2">
        <v>42504</v>
      </c>
      <c r="B27" s="3" t="s">
        <v>20</v>
      </c>
      <c r="C27" s="3" t="s">
        <v>11</v>
      </c>
      <c r="D27" s="3" t="s">
        <v>8</v>
      </c>
      <c r="E27" s="1">
        <v>10</v>
      </c>
      <c r="F27" s="1">
        <v>23</v>
      </c>
      <c r="G27">
        <f t="shared" si="0"/>
        <v>0</v>
      </c>
    </row>
    <row r="28" spans="1:7" x14ac:dyDescent="0.25">
      <c r="A28" s="2">
        <v>42529</v>
      </c>
      <c r="B28" s="3" t="s">
        <v>21</v>
      </c>
      <c r="C28" s="3" t="s">
        <v>11</v>
      </c>
      <c r="D28" s="3" t="s">
        <v>14</v>
      </c>
      <c r="E28" s="1">
        <v>4</v>
      </c>
      <c r="F28" s="1">
        <v>38</v>
      </c>
      <c r="G28">
        <f t="shared" si="0"/>
        <v>24</v>
      </c>
    </row>
    <row r="29" spans="1:7" x14ac:dyDescent="0.25">
      <c r="A29" s="2">
        <v>42529</v>
      </c>
      <c r="B29" s="3" t="s">
        <v>21</v>
      </c>
      <c r="C29" s="3" t="s">
        <v>7</v>
      </c>
      <c r="D29" s="3" t="s">
        <v>8</v>
      </c>
      <c r="E29" s="1">
        <v>42</v>
      </c>
      <c r="F29" s="1">
        <v>60</v>
      </c>
      <c r="G29">
        <f t="shared" si="0"/>
        <v>0</v>
      </c>
    </row>
    <row r="30" spans="1:7" x14ac:dyDescent="0.25">
      <c r="A30" s="2">
        <v>42529</v>
      </c>
      <c r="B30" s="3" t="s">
        <v>21</v>
      </c>
      <c r="C30" s="3" t="s">
        <v>10</v>
      </c>
      <c r="D30" s="3" t="s">
        <v>8</v>
      </c>
      <c r="E30" s="1">
        <v>28</v>
      </c>
      <c r="F30" s="1">
        <v>8</v>
      </c>
      <c r="G30">
        <f t="shared" si="0"/>
        <v>0</v>
      </c>
    </row>
    <row r="31" spans="1:7" x14ac:dyDescent="0.25">
      <c r="A31" s="2">
        <v>42529</v>
      </c>
      <c r="B31" s="3" t="s">
        <v>21</v>
      </c>
      <c r="C31" s="3" t="s">
        <v>12</v>
      </c>
      <c r="D31" s="3" t="s">
        <v>8</v>
      </c>
      <c r="E31" s="1">
        <v>19</v>
      </c>
      <c r="F31" s="1">
        <v>19</v>
      </c>
      <c r="G31">
        <f t="shared" si="0"/>
        <v>0</v>
      </c>
    </row>
    <row r="32" spans="1:7" x14ac:dyDescent="0.25">
      <c r="A32" s="2">
        <v>42542</v>
      </c>
      <c r="B32" s="3" t="s">
        <v>22</v>
      </c>
      <c r="C32" s="3" t="s">
        <v>12</v>
      </c>
      <c r="D32" s="3" t="s">
        <v>14</v>
      </c>
      <c r="E32" s="1">
        <v>72</v>
      </c>
      <c r="F32" s="1">
        <v>28</v>
      </c>
      <c r="G32">
        <f t="shared" si="0"/>
        <v>12</v>
      </c>
    </row>
    <row r="33" spans="1:7" x14ac:dyDescent="0.25">
      <c r="A33" s="2">
        <v>42542</v>
      </c>
      <c r="B33" s="3" t="s">
        <v>22</v>
      </c>
      <c r="C33" s="3" t="s">
        <v>7</v>
      </c>
      <c r="D33" s="3" t="s">
        <v>14</v>
      </c>
      <c r="E33" s="1">
        <v>42</v>
      </c>
      <c r="F33" s="1">
        <v>90</v>
      </c>
      <c r="G33">
        <f t="shared" si="0"/>
        <v>0</v>
      </c>
    </row>
    <row r="34" spans="1:7" x14ac:dyDescent="0.25">
      <c r="A34" s="2">
        <v>42542</v>
      </c>
      <c r="B34" s="3" t="s">
        <v>22</v>
      </c>
      <c r="C34" s="3" t="s">
        <v>9</v>
      </c>
      <c r="D34" s="3" t="s">
        <v>8</v>
      </c>
      <c r="E34" s="1">
        <v>42</v>
      </c>
      <c r="F34" s="1">
        <v>44</v>
      </c>
      <c r="G34">
        <f t="shared" si="0"/>
        <v>0</v>
      </c>
    </row>
    <row r="35" spans="1:7" x14ac:dyDescent="0.25">
      <c r="A35" s="2">
        <v>42542</v>
      </c>
      <c r="B35" s="3" t="s">
        <v>22</v>
      </c>
      <c r="C35" s="3" t="s">
        <v>11</v>
      </c>
      <c r="D35" s="3" t="s">
        <v>8</v>
      </c>
      <c r="E35" s="1">
        <v>33</v>
      </c>
      <c r="F35" s="1">
        <v>26</v>
      </c>
      <c r="G35">
        <f t="shared" si="0"/>
        <v>0</v>
      </c>
    </row>
    <row r="36" spans="1:7" x14ac:dyDescent="0.25">
      <c r="A36" s="2">
        <v>42542</v>
      </c>
      <c r="B36" s="3" t="s">
        <v>22</v>
      </c>
      <c r="C36" s="3" t="s">
        <v>10</v>
      </c>
      <c r="D36" s="3" t="s">
        <v>8</v>
      </c>
      <c r="E36" s="1">
        <v>9</v>
      </c>
      <c r="F36" s="1">
        <v>9</v>
      </c>
      <c r="G36">
        <f t="shared" si="0"/>
        <v>0</v>
      </c>
    </row>
    <row r="37" spans="1:7" x14ac:dyDescent="0.25">
      <c r="A37" s="2">
        <v>42559</v>
      </c>
      <c r="B37" s="3" t="s">
        <v>6</v>
      </c>
      <c r="C37" s="3" t="s">
        <v>12</v>
      </c>
      <c r="D37" s="3" t="s">
        <v>14</v>
      </c>
      <c r="E37" s="1">
        <v>4</v>
      </c>
      <c r="F37" s="1">
        <v>29</v>
      </c>
      <c r="G37">
        <f t="shared" si="0"/>
        <v>16</v>
      </c>
    </row>
    <row r="38" spans="1:7" x14ac:dyDescent="0.25">
      <c r="A38" s="2">
        <v>42559</v>
      </c>
      <c r="B38" s="3" t="s">
        <v>6</v>
      </c>
      <c r="C38" s="3" t="s">
        <v>10</v>
      </c>
      <c r="D38" s="3" t="s">
        <v>14</v>
      </c>
      <c r="E38" s="1">
        <v>37</v>
      </c>
      <c r="F38" s="1">
        <v>12</v>
      </c>
      <c r="G38">
        <f t="shared" si="0"/>
        <v>0</v>
      </c>
    </row>
    <row r="39" spans="1:7" x14ac:dyDescent="0.25">
      <c r="A39" s="2">
        <v>42559</v>
      </c>
      <c r="B39" s="3" t="s">
        <v>6</v>
      </c>
      <c r="C39" s="3" t="s">
        <v>9</v>
      </c>
      <c r="D39" s="3" t="s">
        <v>8</v>
      </c>
      <c r="E39" s="1">
        <v>35</v>
      </c>
      <c r="F39" s="1">
        <v>42</v>
      </c>
      <c r="G39">
        <f t="shared" si="0"/>
        <v>0</v>
      </c>
    </row>
    <row r="40" spans="1:7" x14ac:dyDescent="0.25">
      <c r="A40" s="2">
        <v>42559</v>
      </c>
      <c r="B40" s="3" t="s">
        <v>6</v>
      </c>
      <c r="C40" s="3" t="s">
        <v>7</v>
      </c>
      <c r="D40" s="3" t="s">
        <v>8</v>
      </c>
      <c r="E40" s="1">
        <v>32</v>
      </c>
      <c r="F40" s="1">
        <v>66</v>
      </c>
      <c r="G40">
        <f t="shared" si="0"/>
        <v>0</v>
      </c>
    </row>
    <row r="41" spans="1:7" x14ac:dyDescent="0.25">
      <c r="A41" s="2">
        <v>42574</v>
      </c>
      <c r="B41" s="3" t="s">
        <v>13</v>
      </c>
      <c r="C41" s="3" t="s">
        <v>7</v>
      </c>
      <c r="D41" s="3" t="s">
        <v>14</v>
      </c>
      <c r="E41" s="1">
        <v>32</v>
      </c>
      <c r="F41" s="1">
        <v>92</v>
      </c>
      <c r="G41">
        <f t="shared" si="0"/>
        <v>14</v>
      </c>
    </row>
    <row r="42" spans="1:7" x14ac:dyDescent="0.25">
      <c r="A42" s="2">
        <v>42574</v>
      </c>
      <c r="B42" s="3" t="s">
        <v>13</v>
      </c>
      <c r="C42" s="3" t="s">
        <v>9</v>
      </c>
      <c r="D42" s="3" t="s">
        <v>8</v>
      </c>
      <c r="E42" s="1">
        <v>48</v>
      </c>
      <c r="F42" s="1">
        <v>43</v>
      </c>
      <c r="G42">
        <f t="shared" si="0"/>
        <v>0</v>
      </c>
    </row>
    <row r="43" spans="1:7" x14ac:dyDescent="0.25">
      <c r="A43" s="2">
        <v>42593</v>
      </c>
      <c r="B43" s="3" t="s">
        <v>15</v>
      </c>
      <c r="C43" s="3" t="s">
        <v>9</v>
      </c>
      <c r="D43" s="3" t="s">
        <v>14</v>
      </c>
      <c r="E43" s="1">
        <v>191</v>
      </c>
      <c r="F43" s="1">
        <v>60</v>
      </c>
      <c r="G43">
        <f t="shared" si="0"/>
        <v>18</v>
      </c>
    </row>
    <row r="44" spans="1:7" x14ac:dyDescent="0.25">
      <c r="A44" s="2">
        <v>42593</v>
      </c>
      <c r="B44" s="3" t="s">
        <v>15</v>
      </c>
      <c r="C44" s="3" t="s">
        <v>11</v>
      </c>
      <c r="D44" s="3" t="s">
        <v>8</v>
      </c>
      <c r="E44" s="1">
        <v>9</v>
      </c>
      <c r="F44" s="1">
        <v>24</v>
      </c>
      <c r="G44">
        <f t="shared" si="0"/>
        <v>0</v>
      </c>
    </row>
    <row r="45" spans="1:7" x14ac:dyDescent="0.25">
      <c r="A45" s="2">
        <v>42593</v>
      </c>
      <c r="B45" s="3" t="s">
        <v>15</v>
      </c>
      <c r="C45" s="3" t="s">
        <v>7</v>
      </c>
      <c r="D45" s="3" t="s">
        <v>8</v>
      </c>
      <c r="E45" s="1">
        <v>36</v>
      </c>
      <c r="F45" s="1">
        <v>65</v>
      </c>
      <c r="G45">
        <f t="shared" si="0"/>
        <v>0</v>
      </c>
    </row>
    <row r="46" spans="1:7" x14ac:dyDescent="0.25">
      <c r="A46" s="2">
        <v>42619</v>
      </c>
      <c r="B46" s="3" t="s">
        <v>16</v>
      </c>
      <c r="C46" s="3" t="s">
        <v>10</v>
      </c>
      <c r="D46" s="3" t="s">
        <v>8</v>
      </c>
      <c r="E46" s="1">
        <v>47</v>
      </c>
      <c r="F46" s="1">
        <v>7</v>
      </c>
      <c r="G46">
        <f t="shared" si="0"/>
        <v>25</v>
      </c>
    </row>
    <row r="47" spans="1:7" x14ac:dyDescent="0.25">
      <c r="A47" s="2">
        <v>42619</v>
      </c>
      <c r="B47" s="3" t="s">
        <v>16</v>
      </c>
      <c r="C47" s="3" t="s">
        <v>9</v>
      </c>
      <c r="D47" s="3" t="s">
        <v>14</v>
      </c>
      <c r="E47" s="1">
        <v>4</v>
      </c>
      <c r="F47" s="1">
        <v>63</v>
      </c>
      <c r="G47">
        <f t="shared" si="0"/>
        <v>0</v>
      </c>
    </row>
    <row r="48" spans="1:7" x14ac:dyDescent="0.25">
      <c r="A48" s="2">
        <v>42619</v>
      </c>
      <c r="B48" s="3" t="s">
        <v>16</v>
      </c>
      <c r="C48" s="3" t="s">
        <v>12</v>
      </c>
      <c r="D48" s="3" t="s">
        <v>8</v>
      </c>
      <c r="E48" s="1">
        <v>8</v>
      </c>
      <c r="F48" s="1">
        <v>19</v>
      </c>
      <c r="G48">
        <f t="shared" si="0"/>
        <v>0</v>
      </c>
    </row>
    <row r="49" spans="1:7" x14ac:dyDescent="0.25">
      <c r="A49" s="2">
        <v>42619</v>
      </c>
      <c r="B49" s="3" t="s">
        <v>16</v>
      </c>
      <c r="C49" s="3" t="s">
        <v>11</v>
      </c>
      <c r="D49" s="3" t="s">
        <v>8</v>
      </c>
      <c r="E49" s="1">
        <v>3</v>
      </c>
      <c r="F49" s="1">
        <v>22</v>
      </c>
      <c r="G49">
        <f t="shared" si="0"/>
        <v>0</v>
      </c>
    </row>
    <row r="50" spans="1:7" x14ac:dyDescent="0.25">
      <c r="A50" s="2">
        <v>42619</v>
      </c>
      <c r="B50" s="3" t="s">
        <v>16</v>
      </c>
      <c r="C50" s="3" t="s">
        <v>7</v>
      </c>
      <c r="D50" s="3" t="s">
        <v>8</v>
      </c>
      <c r="E50" s="1">
        <v>41</v>
      </c>
      <c r="F50" s="1">
        <v>59</v>
      </c>
      <c r="G50">
        <f t="shared" si="0"/>
        <v>0</v>
      </c>
    </row>
    <row r="51" spans="1:7" x14ac:dyDescent="0.25">
      <c r="A51" s="2">
        <v>42640</v>
      </c>
      <c r="B51" s="3" t="s">
        <v>17</v>
      </c>
      <c r="C51" s="3" t="s">
        <v>9</v>
      </c>
      <c r="D51" s="3" t="s">
        <v>8</v>
      </c>
      <c r="E51" s="1">
        <v>44</v>
      </c>
      <c r="F51" s="1">
        <v>40</v>
      </c>
      <c r="G51">
        <f t="shared" si="0"/>
        <v>20</v>
      </c>
    </row>
    <row r="52" spans="1:7" x14ac:dyDescent="0.25">
      <c r="A52" s="2">
        <v>42640</v>
      </c>
      <c r="B52" s="3" t="s">
        <v>17</v>
      </c>
      <c r="C52" s="3" t="s">
        <v>10</v>
      </c>
      <c r="D52" s="3" t="s">
        <v>14</v>
      </c>
      <c r="E52" s="1">
        <v>45</v>
      </c>
      <c r="F52" s="1">
        <v>12</v>
      </c>
      <c r="G52">
        <f t="shared" si="0"/>
        <v>0</v>
      </c>
    </row>
    <row r="53" spans="1:7" x14ac:dyDescent="0.25">
      <c r="A53" s="2">
        <v>42640</v>
      </c>
      <c r="B53" s="3" t="s">
        <v>17</v>
      </c>
      <c r="C53" s="3" t="s">
        <v>12</v>
      </c>
      <c r="D53" s="3" t="s">
        <v>8</v>
      </c>
      <c r="E53" s="1">
        <v>40</v>
      </c>
      <c r="F53" s="1">
        <v>20</v>
      </c>
      <c r="G53">
        <f t="shared" si="0"/>
        <v>0</v>
      </c>
    </row>
    <row r="54" spans="1:7" x14ac:dyDescent="0.25">
      <c r="A54" s="2">
        <v>42640</v>
      </c>
      <c r="B54" s="3" t="s">
        <v>17</v>
      </c>
      <c r="C54" s="3" t="s">
        <v>7</v>
      </c>
      <c r="D54" s="3" t="s">
        <v>8</v>
      </c>
      <c r="E54" s="1">
        <v>3</v>
      </c>
      <c r="F54" s="1">
        <v>63</v>
      </c>
      <c r="G54">
        <f t="shared" si="0"/>
        <v>0</v>
      </c>
    </row>
    <row r="55" spans="1:7" x14ac:dyDescent="0.25">
      <c r="A55" s="2">
        <v>42640</v>
      </c>
      <c r="B55" s="3" t="s">
        <v>17</v>
      </c>
      <c r="C55" s="3" t="s">
        <v>11</v>
      </c>
      <c r="D55" s="3" t="s">
        <v>8</v>
      </c>
      <c r="E55" s="1">
        <v>17</v>
      </c>
      <c r="F55" s="1">
        <v>24</v>
      </c>
      <c r="G55">
        <f t="shared" si="0"/>
        <v>0</v>
      </c>
    </row>
    <row r="56" spans="1:7" x14ac:dyDescent="0.25">
      <c r="A56" s="2">
        <v>42664</v>
      </c>
      <c r="B56" s="3" t="s">
        <v>18</v>
      </c>
      <c r="C56" s="3" t="s">
        <v>10</v>
      </c>
      <c r="D56" s="3" t="s">
        <v>14</v>
      </c>
      <c r="E56" s="1">
        <v>2</v>
      </c>
      <c r="F56" s="1">
        <v>12</v>
      </c>
      <c r="G56">
        <f t="shared" si="0"/>
        <v>23</v>
      </c>
    </row>
    <row r="57" spans="1:7" x14ac:dyDescent="0.25">
      <c r="A57" s="2">
        <v>42664</v>
      </c>
      <c r="B57" s="3" t="s">
        <v>18</v>
      </c>
      <c r="C57" s="3" t="s">
        <v>12</v>
      </c>
      <c r="D57" s="3" t="s">
        <v>8</v>
      </c>
      <c r="E57" s="1">
        <v>14</v>
      </c>
      <c r="F57" s="1">
        <v>19</v>
      </c>
      <c r="G57">
        <f t="shared" si="0"/>
        <v>0</v>
      </c>
    </row>
    <row r="58" spans="1:7" x14ac:dyDescent="0.25">
      <c r="A58" s="2">
        <v>42664</v>
      </c>
      <c r="B58" s="3" t="s">
        <v>18</v>
      </c>
      <c r="C58" s="3" t="s">
        <v>11</v>
      </c>
      <c r="D58" s="3" t="s">
        <v>8</v>
      </c>
      <c r="E58" s="1">
        <v>23</v>
      </c>
      <c r="F58" s="1">
        <v>23</v>
      </c>
      <c r="G58">
        <f t="shared" si="0"/>
        <v>0</v>
      </c>
    </row>
    <row r="59" spans="1:7" x14ac:dyDescent="0.25">
      <c r="A59" s="2">
        <v>42682</v>
      </c>
      <c r="B59" s="3" t="s">
        <v>19</v>
      </c>
      <c r="C59" s="3" t="s">
        <v>10</v>
      </c>
      <c r="D59" s="3" t="s">
        <v>8</v>
      </c>
      <c r="E59" s="1">
        <v>11</v>
      </c>
      <c r="F59" s="1">
        <v>8</v>
      </c>
      <c r="G59">
        <f t="shared" si="0"/>
        <v>17</v>
      </c>
    </row>
    <row r="60" spans="1:7" x14ac:dyDescent="0.25">
      <c r="A60" s="2">
        <v>42682</v>
      </c>
      <c r="B60" s="3" t="s">
        <v>19</v>
      </c>
      <c r="C60" s="3" t="s">
        <v>7</v>
      </c>
      <c r="D60" s="3" t="s">
        <v>8</v>
      </c>
      <c r="E60" s="1">
        <v>17</v>
      </c>
      <c r="F60" s="1">
        <v>66</v>
      </c>
      <c r="G60">
        <f t="shared" si="0"/>
        <v>0</v>
      </c>
    </row>
    <row r="61" spans="1:7" x14ac:dyDescent="0.25">
      <c r="A61" s="2">
        <v>42682</v>
      </c>
      <c r="B61" s="3" t="s">
        <v>19</v>
      </c>
      <c r="C61" s="3" t="s">
        <v>9</v>
      </c>
      <c r="D61" s="3" t="s">
        <v>8</v>
      </c>
      <c r="E61" s="1">
        <v>30</v>
      </c>
      <c r="F61" s="1">
        <v>41</v>
      </c>
      <c r="G61">
        <f t="shared" si="0"/>
        <v>0</v>
      </c>
    </row>
    <row r="62" spans="1:7" x14ac:dyDescent="0.25">
      <c r="A62" s="2">
        <v>42704</v>
      </c>
      <c r="B62" s="3" t="s">
        <v>20</v>
      </c>
      <c r="C62" s="3" t="s">
        <v>7</v>
      </c>
      <c r="D62" s="3" t="s">
        <v>14</v>
      </c>
      <c r="E62" s="1">
        <v>97</v>
      </c>
      <c r="F62" s="1">
        <v>98</v>
      </c>
      <c r="G62">
        <f t="shared" si="0"/>
        <v>21</v>
      </c>
    </row>
    <row r="63" spans="1:7" x14ac:dyDescent="0.25">
      <c r="A63" s="2">
        <v>42704</v>
      </c>
      <c r="B63" s="3" t="s">
        <v>20</v>
      </c>
      <c r="C63" s="3" t="s">
        <v>10</v>
      </c>
      <c r="D63" s="3" t="s">
        <v>14</v>
      </c>
      <c r="E63" s="1">
        <v>11</v>
      </c>
      <c r="F63" s="1">
        <v>12</v>
      </c>
      <c r="G63">
        <f t="shared" si="0"/>
        <v>0</v>
      </c>
    </row>
    <row r="64" spans="1:7" x14ac:dyDescent="0.25">
      <c r="A64" s="2">
        <v>42704</v>
      </c>
      <c r="B64" s="3" t="s">
        <v>20</v>
      </c>
      <c r="C64" s="3" t="s">
        <v>12</v>
      </c>
      <c r="D64" s="3" t="s">
        <v>8</v>
      </c>
      <c r="E64" s="1">
        <v>17</v>
      </c>
      <c r="F64" s="1">
        <v>20</v>
      </c>
      <c r="G64">
        <f t="shared" si="0"/>
        <v>0</v>
      </c>
    </row>
    <row r="65" spans="1:7" x14ac:dyDescent="0.25">
      <c r="A65" s="2">
        <v>42704</v>
      </c>
      <c r="B65" s="3" t="s">
        <v>20</v>
      </c>
      <c r="C65" s="3" t="s">
        <v>11</v>
      </c>
      <c r="D65" s="3" t="s">
        <v>8</v>
      </c>
      <c r="E65" s="1">
        <v>4</v>
      </c>
      <c r="F65" s="1">
        <v>23</v>
      </c>
      <c r="G65">
        <f t="shared" si="0"/>
        <v>0</v>
      </c>
    </row>
    <row r="66" spans="1:7" x14ac:dyDescent="0.25">
      <c r="A66" s="2">
        <v>42729</v>
      </c>
      <c r="B66" s="3" t="s">
        <v>21</v>
      </c>
      <c r="C66" s="3" t="s">
        <v>12</v>
      </c>
      <c r="D66" s="3" t="s">
        <v>14</v>
      </c>
      <c r="E66" s="1">
        <v>79</v>
      </c>
      <c r="F66" s="1">
        <v>31</v>
      </c>
      <c r="G66">
        <f t="shared" si="0"/>
        <v>24</v>
      </c>
    </row>
    <row r="67" spans="1:7" x14ac:dyDescent="0.25">
      <c r="A67" s="2">
        <v>42729</v>
      </c>
      <c r="B67" s="3" t="s">
        <v>21</v>
      </c>
      <c r="C67" s="3" t="s">
        <v>7</v>
      </c>
      <c r="D67" s="3" t="s">
        <v>8</v>
      </c>
      <c r="E67" s="1">
        <v>33</v>
      </c>
      <c r="F67" s="1">
        <v>60</v>
      </c>
      <c r="G67">
        <f t="shared" si="0"/>
        <v>0</v>
      </c>
    </row>
    <row r="68" spans="1:7" x14ac:dyDescent="0.25">
      <c r="A68" s="2">
        <v>42729</v>
      </c>
      <c r="B68" s="3" t="s">
        <v>21</v>
      </c>
      <c r="C68" s="3" t="s">
        <v>11</v>
      </c>
      <c r="D68" s="3" t="s">
        <v>8</v>
      </c>
      <c r="E68" s="1">
        <v>26</v>
      </c>
      <c r="F68" s="1">
        <v>23</v>
      </c>
      <c r="G68">
        <f t="shared" ref="G68:G131" si="1">IF(B67&lt;&gt;B68,A68-A67-1,0)</f>
        <v>0</v>
      </c>
    </row>
    <row r="69" spans="1:7" x14ac:dyDescent="0.25">
      <c r="A69" s="2">
        <v>42742</v>
      </c>
      <c r="B69" s="3" t="s">
        <v>22</v>
      </c>
      <c r="C69" s="3" t="s">
        <v>12</v>
      </c>
      <c r="D69" s="3" t="s">
        <v>8</v>
      </c>
      <c r="E69" s="1">
        <v>40</v>
      </c>
      <c r="F69" s="1">
        <v>22</v>
      </c>
      <c r="G69">
        <f t="shared" si="1"/>
        <v>12</v>
      </c>
    </row>
    <row r="70" spans="1:7" x14ac:dyDescent="0.25">
      <c r="A70" s="2">
        <v>42742</v>
      </c>
      <c r="B70" s="3" t="s">
        <v>22</v>
      </c>
      <c r="C70" s="3" t="s">
        <v>10</v>
      </c>
      <c r="D70" s="3" t="s">
        <v>8</v>
      </c>
      <c r="E70" s="1">
        <v>42</v>
      </c>
      <c r="F70" s="1">
        <v>9</v>
      </c>
      <c r="G70">
        <f t="shared" si="1"/>
        <v>0</v>
      </c>
    </row>
    <row r="71" spans="1:7" x14ac:dyDescent="0.25">
      <c r="A71" s="2">
        <v>42742</v>
      </c>
      <c r="B71" s="3" t="s">
        <v>22</v>
      </c>
      <c r="C71" s="3" t="s">
        <v>11</v>
      </c>
      <c r="D71" s="3" t="s">
        <v>8</v>
      </c>
      <c r="E71" s="1">
        <v>42</v>
      </c>
      <c r="F71" s="1">
        <v>26</v>
      </c>
      <c r="G71">
        <f t="shared" si="1"/>
        <v>0</v>
      </c>
    </row>
    <row r="72" spans="1:7" x14ac:dyDescent="0.25">
      <c r="A72" s="2">
        <v>42742</v>
      </c>
      <c r="B72" s="3" t="s">
        <v>22</v>
      </c>
      <c r="C72" s="3" t="s">
        <v>7</v>
      </c>
      <c r="D72" s="3" t="s">
        <v>8</v>
      </c>
      <c r="E72" s="1">
        <v>9</v>
      </c>
      <c r="F72" s="1">
        <v>70</v>
      </c>
      <c r="G72">
        <f t="shared" si="1"/>
        <v>0</v>
      </c>
    </row>
    <row r="73" spans="1:7" x14ac:dyDescent="0.25">
      <c r="A73" s="2">
        <v>42742</v>
      </c>
      <c r="B73" s="3" t="s">
        <v>22</v>
      </c>
      <c r="C73" s="3" t="s">
        <v>9</v>
      </c>
      <c r="D73" s="3" t="s">
        <v>8</v>
      </c>
      <c r="E73" s="1">
        <v>39</v>
      </c>
      <c r="F73" s="1">
        <v>44</v>
      </c>
      <c r="G73">
        <f t="shared" si="1"/>
        <v>0</v>
      </c>
    </row>
    <row r="74" spans="1:7" x14ac:dyDescent="0.25">
      <c r="A74" s="2">
        <v>42759</v>
      </c>
      <c r="B74" s="3" t="s">
        <v>6</v>
      </c>
      <c r="C74" s="3" t="s">
        <v>9</v>
      </c>
      <c r="D74" s="3" t="s">
        <v>14</v>
      </c>
      <c r="E74" s="1">
        <v>112</v>
      </c>
      <c r="F74" s="1">
        <v>59</v>
      </c>
      <c r="G74">
        <f t="shared" si="1"/>
        <v>16</v>
      </c>
    </row>
    <row r="75" spans="1:7" x14ac:dyDescent="0.25">
      <c r="A75" s="2">
        <v>42759</v>
      </c>
      <c r="B75" s="3" t="s">
        <v>6</v>
      </c>
      <c r="C75" s="3" t="s">
        <v>7</v>
      </c>
      <c r="D75" s="3" t="s">
        <v>8</v>
      </c>
      <c r="E75" s="1">
        <v>34</v>
      </c>
      <c r="F75" s="1">
        <v>66</v>
      </c>
      <c r="G75">
        <f t="shared" si="1"/>
        <v>0</v>
      </c>
    </row>
    <row r="76" spans="1:7" x14ac:dyDescent="0.25">
      <c r="A76" s="2">
        <v>42759</v>
      </c>
      <c r="B76" s="3" t="s">
        <v>6</v>
      </c>
      <c r="C76" s="3" t="s">
        <v>12</v>
      </c>
      <c r="D76" s="3" t="s">
        <v>8</v>
      </c>
      <c r="E76" s="1">
        <v>5</v>
      </c>
      <c r="F76" s="1">
        <v>21</v>
      </c>
      <c r="G76">
        <f t="shared" si="1"/>
        <v>0</v>
      </c>
    </row>
    <row r="77" spans="1:7" x14ac:dyDescent="0.25">
      <c r="A77" s="2">
        <v>42774</v>
      </c>
      <c r="B77" s="3" t="s">
        <v>13</v>
      </c>
      <c r="C77" s="3" t="s">
        <v>7</v>
      </c>
      <c r="D77" s="3" t="s">
        <v>14</v>
      </c>
      <c r="E77" s="1">
        <v>74</v>
      </c>
      <c r="F77" s="1">
        <v>92</v>
      </c>
      <c r="G77">
        <f t="shared" si="1"/>
        <v>14</v>
      </c>
    </row>
    <row r="78" spans="1:7" x14ac:dyDescent="0.25">
      <c r="A78" s="2">
        <v>42774</v>
      </c>
      <c r="B78" s="3" t="s">
        <v>13</v>
      </c>
      <c r="C78" s="3" t="s">
        <v>11</v>
      </c>
      <c r="D78" s="3" t="s">
        <v>8</v>
      </c>
      <c r="E78" s="1">
        <v>14</v>
      </c>
      <c r="F78" s="1">
        <v>26</v>
      </c>
      <c r="G78">
        <f t="shared" si="1"/>
        <v>0</v>
      </c>
    </row>
    <row r="79" spans="1:7" x14ac:dyDescent="0.25">
      <c r="A79" s="2">
        <v>42793</v>
      </c>
      <c r="B79" s="3" t="s">
        <v>15</v>
      </c>
      <c r="C79" s="3" t="s">
        <v>9</v>
      </c>
      <c r="D79" s="3" t="s">
        <v>14</v>
      </c>
      <c r="E79" s="1">
        <v>1</v>
      </c>
      <c r="F79" s="1">
        <v>60</v>
      </c>
      <c r="G79">
        <f t="shared" si="1"/>
        <v>18</v>
      </c>
    </row>
    <row r="80" spans="1:7" x14ac:dyDescent="0.25">
      <c r="A80" s="2">
        <v>42793</v>
      </c>
      <c r="B80" s="3" t="s">
        <v>15</v>
      </c>
      <c r="C80" s="3" t="s">
        <v>11</v>
      </c>
      <c r="D80" s="3" t="s">
        <v>14</v>
      </c>
      <c r="E80" s="1">
        <v>43</v>
      </c>
      <c r="F80" s="1">
        <v>36</v>
      </c>
      <c r="G80">
        <f t="shared" si="1"/>
        <v>0</v>
      </c>
    </row>
    <row r="81" spans="1:7" x14ac:dyDescent="0.25">
      <c r="A81" s="2">
        <v>42793</v>
      </c>
      <c r="B81" s="3" t="s">
        <v>15</v>
      </c>
      <c r="C81" s="3" t="s">
        <v>10</v>
      </c>
      <c r="D81" s="3" t="s">
        <v>8</v>
      </c>
      <c r="E81" s="1">
        <v>30</v>
      </c>
      <c r="F81" s="1">
        <v>8</v>
      </c>
      <c r="G81">
        <f t="shared" si="1"/>
        <v>0</v>
      </c>
    </row>
    <row r="82" spans="1:7" x14ac:dyDescent="0.25">
      <c r="A82" s="2">
        <v>42793</v>
      </c>
      <c r="B82" s="3" t="s">
        <v>15</v>
      </c>
      <c r="C82" s="3" t="s">
        <v>12</v>
      </c>
      <c r="D82" s="3" t="s">
        <v>8</v>
      </c>
      <c r="E82" s="1">
        <v>14</v>
      </c>
      <c r="F82" s="1">
        <v>20</v>
      </c>
      <c r="G82">
        <f t="shared" si="1"/>
        <v>0</v>
      </c>
    </row>
    <row r="83" spans="1:7" x14ac:dyDescent="0.25">
      <c r="A83" s="2">
        <v>42819</v>
      </c>
      <c r="B83" s="3" t="s">
        <v>16</v>
      </c>
      <c r="C83" s="3" t="s">
        <v>11</v>
      </c>
      <c r="D83" s="3" t="s">
        <v>14</v>
      </c>
      <c r="E83" s="1">
        <v>33</v>
      </c>
      <c r="F83" s="1">
        <v>38</v>
      </c>
      <c r="G83">
        <f t="shared" si="1"/>
        <v>25</v>
      </c>
    </row>
    <row r="84" spans="1:7" x14ac:dyDescent="0.25">
      <c r="A84" s="2">
        <v>42819</v>
      </c>
      <c r="B84" s="3" t="s">
        <v>16</v>
      </c>
      <c r="C84" s="3" t="s">
        <v>9</v>
      </c>
      <c r="D84" s="3" t="s">
        <v>8</v>
      </c>
      <c r="E84" s="1">
        <v>35</v>
      </c>
      <c r="F84" s="1">
        <v>37</v>
      </c>
      <c r="G84">
        <f t="shared" si="1"/>
        <v>0</v>
      </c>
    </row>
    <row r="85" spans="1:7" x14ac:dyDescent="0.25">
      <c r="A85" s="2">
        <v>42819</v>
      </c>
      <c r="B85" s="3" t="s">
        <v>16</v>
      </c>
      <c r="C85" s="3" t="s">
        <v>12</v>
      </c>
      <c r="D85" s="3" t="s">
        <v>8</v>
      </c>
      <c r="E85" s="1">
        <v>40</v>
      </c>
      <c r="F85" s="1">
        <v>19</v>
      </c>
      <c r="G85">
        <f t="shared" si="1"/>
        <v>0</v>
      </c>
    </row>
    <row r="86" spans="1:7" x14ac:dyDescent="0.25">
      <c r="A86" s="2">
        <v>42840</v>
      </c>
      <c r="B86" s="3" t="s">
        <v>17</v>
      </c>
      <c r="C86" s="3" t="s">
        <v>11</v>
      </c>
      <c r="D86" s="3" t="s">
        <v>14</v>
      </c>
      <c r="E86" s="1">
        <v>21</v>
      </c>
      <c r="F86" s="1">
        <v>36</v>
      </c>
      <c r="G86">
        <f t="shared" si="1"/>
        <v>20</v>
      </c>
    </row>
    <row r="87" spans="1:7" x14ac:dyDescent="0.25">
      <c r="A87" s="2">
        <v>42840</v>
      </c>
      <c r="B87" s="3" t="s">
        <v>17</v>
      </c>
      <c r="C87" s="3" t="s">
        <v>7</v>
      </c>
      <c r="D87" s="3" t="s">
        <v>14</v>
      </c>
      <c r="E87" s="1">
        <v>2</v>
      </c>
      <c r="F87" s="1">
        <v>97</v>
      </c>
      <c r="G87">
        <f t="shared" si="1"/>
        <v>0</v>
      </c>
    </row>
    <row r="88" spans="1:7" x14ac:dyDescent="0.25">
      <c r="A88" s="2">
        <v>42840</v>
      </c>
      <c r="B88" s="3" t="s">
        <v>17</v>
      </c>
      <c r="C88" s="3" t="s">
        <v>12</v>
      </c>
      <c r="D88" s="3" t="s">
        <v>8</v>
      </c>
      <c r="E88" s="1">
        <v>12</v>
      </c>
      <c r="F88" s="1">
        <v>20</v>
      </c>
      <c r="G88">
        <f t="shared" si="1"/>
        <v>0</v>
      </c>
    </row>
    <row r="89" spans="1:7" x14ac:dyDescent="0.25">
      <c r="A89" s="2">
        <v>42840</v>
      </c>
      <c r="B89" s="3" t="s">
        <v>17</v>
      </c>
      <c r="C89" s="3" t="s">
        <v>10</v>
      </c>
      <c r="D89" s="3" t="s">
        <v>8</v>
      </c>
      <c r="E89" s="1">
        <v>15</v>
      </c>
      <c r="F89" s="1">
        <v>8</v>
      </c>
      <c r="G89">
        <f t="shared" si="1"/>
        <v>0</v>
      </c>
    </row>
    <row r="90" spans="1:7" x14ac:dyDescent="0.25">
      <c r="A90" s="2">
        <v>42840</v>
      </c>
      <c r="B90" s="3" t="s">
        <v>17</v>
      </c>
      <c r="C90" s="3" t="s">
        <v>9</v>
      </c>
      <c r="D90" s="3" t="s">
        <v>8</v>
      </c>
      <c r="E90" s="1">
        <v>1</v>
      </c>
      <c r="F90" s="1">
        <v>40</v>
      </c>
      <c r="G90">
        <f t="shared" si="1"/>
        <v>0</v>
      </c>
    </row>
    <row r="91" spans="1:7" x14ac:dyDescent="0.25">
      <c r="A91" s="2">
        <v>42864</v>
      </c>
      <c r="B91" s="3" t="s">
        <v>18</v>
      </c>
      <c r="C91" s="3" t="s">
        <v>10</v>
      </c>
      <c r="D91" s="3" t="s">
        <v>14</v>
      </c>
      <c r="E91" s="1">
        <v>86</v>
      </c>
      <c r="F91" s="1">
        <v>12</v>
      </c>
      <c r="G91">
        <f t="shared" si="1"/>
        <v>23</v>
      </c>
    </row>
    <row r="92" spans="1:7" x14ac:dyDescent="0.25">
      <c r="A92" s="2">
        <v>42864</v>
      </c>
      <c r="B92" s="3" t="s">
        <v>18</v>
      </c>
      <c r="C92" s="3" t="s">
        <v>12</v>
      </c>
      <c r="D92" s="3" t="s">
        <v>14</v>
      </c>
      <c r="E92" s="1">
        <v>110</v>
      </c>
      <c r="F92" s="1">
        <v>31</v>
      </c>
      <c r="G92">
        <f t="shared" si="1"/>
        <v>0</v>
      </c>
    </row>
    <row r="93" spans="1:7" x14ac:dyDescent="0.25">
      <c r="A93" s="2">
        <v>42864</v>
      </c>
      <c r="B93" s="3" t="s">
        <v>18</v>
      </c>
      <c r="C93" s="3" t="s">
        <v>9</v>
      </c>
      <c r="D93" s="3" t="s">
        <v>8</v>
      </c>
      <c r="E93" s="1">
        <v>33</v>
      </c>
      <c r="F93" s="1">
        <v>38</v>
      </c>
      <c r="G93">
        <f t="shared" si="1"/>
        <v>0</v>
      </c>
    </row>
    <row r="94" spans="1:7" x14ac:dyDescent="0.25">
      <c r="A94" s="2">
        <v>42864</v>
      </c>
      <c r="B94" s="3" t="s">
        <v>18</v>
      </c>
      <c r="C94" s="3" t="s">
        <v>11</v>
      </c>
      <c r="D94" s="3" t="s">
        <v>8</v>
      </c>
      <c r="E94" s="1">
        <v>13</v>
      </c>
      <c r="F94" s="1">
        <v>23</v>
      </c>
      <c r="G94">
        <f t="shared" si="1"/>
        <v>0</v>
      </c>
    </row>
    <row r="95" spans="1:7" x14ac:dyDescent="0.25">
      <c r="A95" s="2">
        <v>42864</v>
      </c>
      <c r="B95" s="3" t="s">
        <v>18</v>
      </c>
      <c r="C95" s="3" t="s">
        <v>7</v>
      </c>
      <c r="D95" s="3" t="s">
        <v>8</v>
      </c>
      <c r="E95" s="1">
        <v>37</v>
      </c>
      <c r="F95" s="1">
        <v>61</v>
      </c>
      <c r="G95">
        <f t="shared" si="1"/>
        <v>0</v>
      </c>
    </row>
    <row r="96" spans="1:7" x14ac:dyDescent="0.25">
      <c r="A96" s="2">
        <v>42882</v>
      </c>
      <c r="B96" s="3" t="s">
        <v>19</v>
      </c>
      <c r="C96" s="3" t="s">
        <v>10</v>
      </c>
      <c r="D96" s="3" t="s">
        <v>14</v>
      </c>
      <c r="E96" s="1">
        <v>1</v>
      </c>
      <c r="F96" s="1">
        <v>12</v>
      </c>
      <c r="G96">
        <f t="shared" si="1"/>
        <v>17</v>
      </c>
    </row>
    <row r="97" spans="1:7" x14ac:dyDescent="0.25">
      <c r="A97" s="2">
        <v>42882</v>
      </c>
      <c r="B97" s="3" t="s">
        <v>19</v>
      </c>
      <c r="C97" s="3" t="s">
        <v>9</v>
      </c>
      <c r="D97" s="3" t="s">
        <v>14</v>
      </c>
      <c r="E97" s="1">
        <v>68</v>
      </c>
      <c r="F97" s="1">
        <v>59</v>
      </c>
      <c r="G97">
        <f t="shared" si="1"/>
        <v>0</v>
      </c>
    </row>
    <row r="98" spans="1:7" x14ac:dyDescent="0.25">
      <c r="A98" s="2">
        <v>42882</v>
      </c>
      <c r="B98" s="3" t="s">
        <v>19</v>
      </c>
      <c r="C98" s="3" t="s">
        <v>7</v>
      </c>
      <c r="D98" s="3" t="s">
        <v>8</v>
      </c>
      <c r="E98" s="1">
        <v>35</v>
      </c>
      <c r="F98" s="1">
        <v>66</v>
      </c>
      <c r="G98">
        <f t="shared" si="1"/>
        <v>0</v>
      </c>
    </row>
    <row r="99" spans="1:7" x14ac:dyDescent="0.25">
      <c r="A99" s="2">
        <v>42882</v>
      </c>
      <c r="B99" s="3" t="s">
        <v>19</v>
      </c>
      <c r="C99" s="3" t="s">
        <v>12</v>
      </c>
      <c r="D99" s="3" t="s">
        <v>8</v>
      </c>
      <c r="E99" s="1">
        <v>25</v>
      </c>
      <c r="F99" s="1">
        <v>21</v>
      </c>
      <c r="G99">
        <f t="shared" si="1"/>
        <v>0</v>
      </c>
    </row>
    <row r="100" spans="1:7" x14ac:dyDescent="0.25">
      <c r="A100" s="2">
        <v>42882</v>
      </c>
      <c r="B100" s="3" t="s">
        <v>19</v>
      </c>
      <c r="C100" s="3" t="s">
        <v>11</v>
      </c>
      <c r="D100" s="3" t="s">
        <v>8</v>
      </c>
      <c r="E100" s="1">
        <v>10</v>
      </c>
      <c r="F100" s="1">
        <v>25</v>
      </c>
      <c r="G100">
        <f t="shared" si="1"/>
        <v>0</v>
      </c>
    </row>
    <row r="101" spans="1:7" x14ac:dyDescent="0.25">
      <c r="A101" s="2">
        <v>42904</v>
      </c>
      <c r="B101" s="3" t="s">
        <v>20</v>
      </c>
      <c r="C101" s="3" t="s">
        <v>11</v>
      </c>
      <c r="D101" s="3" t="s">
        <v>14</v>
      </c>
      <c r="E101" s="1">
        <v>38</v>
      </c>
      <c r="F101" s="1">
        <v>37</v>
      </c>
      <c r="G101">
        <f t="shared" si="1"/>
        <v>21</v>
      </c>
    </row>
    <row r="102" spans="1:7" x14ac:dyDescent="0.25">
      <c r="A102" s="2">
        <v>42904</v>
      </c>
      <c r="B102" s="3" t="s">
        <v>20</v>
      </c>
      <c r="C102" s="3" t="s">
        <v>10</v>
      </c>
      <c r="D102" s="3" t="s">
        <v>8</v>
      </c>
      <c r="E102" s="1">
        <v>22</v>
      </c>
      <c r="F102" s="1">
        <v>8</v>
      </c>
      <c r="G102">
        <f t="shared" si="1"/>
        <v>0</v>
      </c>
    </row>
    <row r="103" spans="1:7" x14ac:dyDescent="0.25">
      <c r="A103" s="2">
        <v>42904</v>
      </c>
      <c r="B103" s="3" t="s">
        <v>20</v>
      </c>
      <c r="C103" s="3" t="s">
        <v>12</v>
      </c>
      <c r="D103" s="3" t="s">
        <v>8</v>
      </c>
      <c r="E103" s="1">
        <v>25</v>
      </c>
      <c r="F103" s="1">
        <v>20</v>
      </c>
      <c r="G103">
        <f t="shared" si="1"/>
        <v>0</v>
      </c>
    </row>
    <row r="104" spans="1:7" x14ac:dyDescent="0.25">
      <c r="A104" s="2">
        <v>42904</v>
      </c>
      <c r="B104" s="3" t="s">
        <v>20</v>
      </c>
      <c r="C104" s="3" t="s">
        <v>9</v>
      </c>
      <c r="D104" s="3" t="s">
        <v>8</v>
      </c>
      <c r="E104" s="1">
        <v>8</v>
      </c>
      <c r="F104" s="1">
        <v>39</v>
      </c>
      <c r="G104">
        <f t="shared" si="1"/>
        <v>0</v>
      </c>
    </row>
    <row r="105" spans="1:7" x14ac:dyDescent="0.25">
      <c r="A105" s="2">
        <v>42904</v>
      </c>
      <c r="B105" s="3" t="s">
        <v>20</v>
      </c>
      <c r="C105" s="3" t="s">
        <v>7</v>
      </c>
      <c r="D105" s="3" t="s">
        <v>8</v>
      </c>
      <c r="E105" s="1">
        <v>45</v>
      </c>
      <c r="F105" s="1">
        <v>62</v>
      </c>
      <c r="G105">
        <f t="shared" si="1"/>
        <v>0</v>
      </c>
    </row>
    <row r="106" spans="1:7" x14ac:dyDescent="0.25">
      <c r="A106" s="2">
        <v>42929</v>
      </c>
      <c r="B106" s="3" t="s">
        <v>21</v>
      </c>
      <c r="C106" s="3" t="s">
        <v>7</v>
      </c>
      <c r="D106" s="3" t="s">
        <v>14</v>
      </c>
      <c r="E106" s="1">
        <v>116</v>
      </c>
      <c r="F106" s="1">
        <v>100</v>
      </c>
      <c r="G106">
        <f t="shared" si="1"/>
        <v>24</v>
      </c>
    </row>
    <row r="107" spans="1:7" x14ac:dyDescent="0.25">
      <c r="A107" s="2">
        <v>42929</v>
      </c>
      <c r="B107" s="3" t="s">
        <v>21</v>
      </c>
      <c r="C107" s="3" t="s">
        <v>12</v>
      </c>
      <c r="D107" s="3" t="s">
        <v>8</v>
      </c>
      <c r="E107" s="1">
        <v>29</v>
      </c>
      <c r="F107" s="1">
        <v>19</v>
      </c>
      <c r="G107">
        <f t="shared" si="1"/>
        <v>0</v>
      </c>
    </row>
    <row r="108" spans="1:7" x14ac:dyDescent="0.25">
      <c r="A108" s="2">
        <v>42942</v>
      </c>
      <c r="B108" s="3" t="s">
        <v>22</v>
      </c>
      <c r="C108" s="3" t="s">
        <v>11</v>
      </c>
      <c r="D108" s="3" t="s">
        <v>14</v>
      </c>
      <c r="E108" s="1">
        <v>5</v>
      </c>
      <c r="F108" s="1">
        <v>34</v>
      </c>
      <c r="G108">
        <f t="shared" si="1"/>
        <v>12</v>
      </c>
    </row>
    <row r="109" spans="1:7" x14ac:dyDescent="0.25">
      <c r="A109" s="2">
        <v>42942</v>
      </c>
      <c r="B109" s="3" t="s">
        <v>22</v>
      </c>
      <c r="C109" s="3" t="s">
        <v>10</v>
      </c>
      <c r="D109" s="3" t="s">
        <v>14</v>
      </c>
      <c r="E109" s="1">
        <v>22</v>
      </c>
      <c r="F109" s="1">
        <v>11</v>
      </c>
      <c r="G109">
        <f t="shared" si="1"/>
        <v>0</v>
      </c>
    </row>
    <row r="110" spans="1:7" x14ac:dyDescent="0.25">
      <c r="A110" s="2">
        <v>42942</v>
      </c>
      <c r="B110" s="3" t="s">
        <v>22</v>
      </c>
      <c r="C110" s="3" t="s">
        <v>12</v>
      </c>
      <c r="D110" s="3" t="s">
        <v>8</v>
      </c>
      <c r="E110" s="1">
        <v>37</v>
      </c>
      <c r="F110" s="1">
        <v>22</v>
      </c>
      <c r="G110">
        <f t="shared" si="1"/>
        <v>0</v>
      </c>
    </row>
    <row r="111" spans="1:7" x14ac:dyDescent="0.25">
      <c r="A111" s="2">
        <v>42942</v>
      </c>
      <c r="B111" s="3" t="s">
        <v>22</v>
      </c>
      <c r="C111" s="3" t="s">
        <v>7</v>
      </c>
      <c r="D111" s="3" t="s">
        <v>8</v>
      </c>
      <c r="E111" s="1">
        <v>10</v>
      </c>
      <c r="F111" s="1">
        <v>70</v>
      </c>
      <c r="G111">
        <f t="shared" si="1"/>
        <v>0</v>
      </c>
    </row>
    <row r="112" spans="1:7" x14ac:dyDescent="0.25">
      <c r="A112" s="2">
        <v>42942</v>
      </c>
      <c r="B112" s="3" t="s">
        <v>22</v>
      </c>
      <c r="C112" s="3" t="s">
        <v>9</v>
      </c>
      <c r="D112" s="3" t="s">
        <v>8</v>
      </c>
      <c r="E112" s="1">
        <v>42</v>
      </c>
      <c r="F112" s="1">
        <v>44</v>
      </c>
      <c r="G112">
        <f t="shared" si="1"/>
        <v>0</v>
      </c>
    </row>
    <row r="113" spans="1:7" x14ac:dyDescent="0.25">
      <c r="A113" s="2">
        <v>42959</v>
      </c>
      <c r="B113" s="3" t="s">
        <v>6</v>
      </c>
      <c r="C113" s="3" t="s">
        <v>7</v>
      </c>
      <c r="D113" s="3" t="s">
        <v>14</v>
      </c>
      <c r="E113" s="1">
        <v>11</v>
      </c>
      <c r="F113" s="1">
        <v>94</v>
      </c>
      <c r="G113">
        <f t="shared" si="1"/>
        <v>16</v>
      </c>
    </row>
    <row r="114" spans="1:7" x14ac:dyDescent="0.25">
      <c r="A114" s="2">
        <v>42959</v>
      </c>
      <c r="B114" s="3" t="s">
        <v>6</v>
      </c>
      <c r="C114" s="3" t="s">
        <v>9</v>
      </c>
      <c r="D114" s="3" t="s">
        <v>14</v>
      </c>
      <c r="E114" s="1">
        <v>48</v>
      </c>
      <c r="F114" s="1">
        <v>59</v>
      </c>
      <c r="G114">
        <f t="shared" si="1"/>
        <v>0</v>
      </c>
    </row>
    <row r="115" spans="1:7" x14ac:dyDescent="0.25">
      <c r="A115" s="2">
        <v>42959</v>
      </c>
      <c r="B115" s="3" t="s">
        <v>6</v>
      </c>
      <c r="C115" s="3" t="s">
        <v>12</v>
      </c>
      <c r="D115" s="3" t="s">
        <v>8</v>
      </c>
      <c r="E115" s="1">
        <v>20</v>
      </c>
      <c r="F115" s="1">
        <v>21</v>
      </c>
      <c r="G115">
        <f t="shared" si="1"/>
        <v>0</v>
      </c>
    </row>
    <row r="116" spans="1:7" x14ac:dyDescent="0.25">
      <c r="A116" s="2">
        <v>42959</v>
      </c>
      <c r="B116" s="3" t="s">
        <v>6</v>
      </c>
      <c r="C116" s="3" t="s">
        <v>11</v>
      </c>
      <c r="D116" s="3" t="s">
        <v>8</v>
      </c>
      <c r="E116" s="1">
        <v>26</v>
      </c>
      <c r="F116" s="1">
        <v>25</v>
      </c>
      <c r="G116">
        <f t="shared" si="1"/>
        <v>0</v>
      </c>
    </row>
    <row r="117" spans="1:7" x14ac:dyDescent="0.25">
      <c r="A117" s="2">
        <v>42974</v>
      </c>
      <c r="B117" s="3" t="s">
        <v>13</v>
      </c>
      <c r="C117" s="3" t="s">
        <v>10</v>
      </c>
      <c r="D117" s="3" t="s">
        <v>8</v>
      </c>
      <c r="E117" s="1">
        <v>24</v>
      </c>
      <c r="F117" s="1">
        <v>9</v>
      </c>
      <c r="G117">
        <f t="shared" si="1"/>
        <v>14</v>
      </c>
    </row>
    <row r="118" spans="1:7" x14ac:dyDescent="0.25">
      <c r="A118" s="2">
        <v>42974</v>
      </c>
      <c r="B118" s="3" t="s">
        <v>13</v>
      </c>
      <c r="C118" s="3" t="s">
        <v>7</v>
      </c>
      <c r="D118" s="3" t="s">
        <v>8</v>
      </c>
      <c r="E118" s="1">
        <v>38</v>
      </c>
      <c r="F118" s="1">
        <v>68</v>
      </c>
      <c r="G118">
        <f t="shared" si="1"/>
        <v>0</v>
      </c>
    </row>
    <row r="119" spans="1:7" x14ac:dyDescent="0.25">
      <c r="A119" s="2">
        <v>42974</v>
      </c>
      <c r="B119" s="3" t="s">
        <v>13</v>
      </c>
      <c r="C119" s="3" t="s">
        <v>12</v>
      </c>
      <c r="D119" s="3" t="s">
        <v>8</v>
      </c>
      <c r="E119" s="1">
        <v>14</v>
      </c>
      <c r="F119" s="1">
        <v>21</v>
      </c>
      <c r="G119">
        <f t="shared" si="1"/>
        <v>0</v>
      </c>
    </row>
    <row r="120" spans="1:7" x14ac:dyDescent="0.25">
      <c r="A120" s="2">
        <v>42974</v>
      </c>
      <c r="B120" s="3" t="s">
        <v>13</v>
      </c>
      <c r="C120" s="3" t="s">
        <v>9</v>
      </c>
      <c r="D120" s="3" t="s">
        <v>8</v>
      </c>
      <c r="E120" s="1">
        <v>4</v>
      </c>
      <c r="F120" s="1">
        <v>43</v>
      </c>
      <c r="G120">
        <f t="shared" si="1"/>
        <v>0</v>
      </c>
    </row>
    <row r="121" spans="1:7" x14ac:dyDescent="0.25">
      <c r="A121" s="2">
        <v>42993</v>
      </c>
      <c r="B121" s="3" t="s">
        <v>15</v>
      </c>
      <c r="C121" s="3" t="s">
        <v>11</v>
      </c>
      <c r="D121" s="3" t="s">
        <v>14</v>
      </c>
      <c r="E121" s="1">
        <v>19</v>
      </c>
      <c r="F121" s="1">
        <v>36</v>
      </c>
      <c r="G121">
        <f t="shared" si="1"/>
        <v>18</v>
      </c>
    </row>
    <row r="122" spans="1:7" x14ac:dyDescent="0.25">
      <c r="A122" s="2">
        <v>42993</v>
      </c>
      <c r="B122" s="3" t="s">
        <v>15</v>
      </c>
      <c r="C122" s="3" t="s">
        <v>7</v>
      </c>
      <c r="D122" s="3" t="s">
        <v>8</v>
      </c>
      <c r="E122" s="1">
        <v>30</v>
      </c>
      <c r="F122" s="1">
        <v>65</v>
      </c>
      <c r="G122">
        <f t="shared" si="1"/>
        <v>0</v>
      </c>
    </row>
    <row r="123" spans="1:7" x14ac:dyDescent="0.25">
      <c r="A123" s="2">
        <v>43019</v>
      </c>
      <c r="B123" s="3" t="s">
        <v>16</v>
      </c>
      <c r="C123" s="3" t="s">
        <v>9</v>
      </c>
      <c r="D123" s="3" t="s">
        <v>14</v>
      </c>
      <c r="E123" s="1">
        <v>6</v>
      </c>
      <c r="F123" s="1">
        <v>63</v>
      </c>
      <c r="G123">
        <f t="shared" si="1"/>
        <v>25</v>
      </c>
    </row>
    <row r="124" spans="1:7" x14ac:dyDescent="0.25">
      <c r="A124" s="2">
        <v>43019</v>
      </c>
      <c r="B124" s="3" t="s">
        <v>16</v>
      </c>
      <c r="C124" s="3" t="s">
        <v>7</v>
      </c>
      <c r="D124" s="3" t="s">
        <v>8</v>
      </c>
      <c r="E124" s="1">
        <v>43</v>
      </c>
      <c r="F124" s="1">
        <v>59</v>
      </c>
      <c r="G124">
        <f t="shared" si="1"/>
        <v>0</v>
      </c>
    </row>
    <row r="125" spans="1:7" x14ac:dyDescent="0.25">
      <c r="A125" s="2">
        <v>43040</v>
      </c>
      <c r="B125" s="3" t="s">
        <v>17</v>
      </c>
      <c r="C125" s="3" t="s">
        <v>9</v>
      </c>
      <c r="D125" s="3" t="s">
        <v>14</v>
      </c>
      <c r="E125" s="1">
        <v>1</v>
      </c>
      <c r="F125" s="1">
        <v>61</v>
      </c>
      <c r="G125">
        <f t="shared" si="1"/>
        <v>20</v>
      </c>
    </row>
    <row r="126" spans="1:7" x14ac:dyDescent="0.25">
      <c r="A126" s="2">
        <v>43040</v>
      </c>
      <c r="B126" s="3" t="s">
        <v>17</v>
      </c>
      <c r="C126" s="3" t="s">
        <v>12</v>
      </c>
      <c r="D126" s="3" t="s">
        <v>14</v>
      </c>
      <c r="E126" s="1">
        <v>147</v>
      </c>
      <c r="F126" s="1">
        <v>30</v>
      </c>
      <c r="G126">
        <f t="shared" si="1"/>
        <v>0</v>
      </c>
    </row>
    <row r="127" spans="1:7" x14ac:dyDescent="0.25">
      <c r="A127" s="2">
        <v>43040</v>
      </c>
      <c r="B127" s="3" t="s">
        <v>17</v>
      </c>
      <c r="C127" s="3" t="s">
        <v>10</v>
      </c>
      <c r="D127" s="3" t="s">
        <v>8</v>
      </c>
      <c r="E127" s="1">
        <v>15</v>
      </c>
      <c r="F127" s="1">
        <v>8</v>
      </c>
      <c r="G127">
        <f t="shared" si="1"/>
        <v>0</v>
      </c>
    </row>
    <row r="128" spans="1:7" x14ac:dyDescent="0.25">
      <c r="A128" s="2">
        <v>43040</v>
      </c>
      <c r="B128" s="3" t="s">
        <v>17</v>
      </c>
      <c r="C128" s="3" t="s">
        <v>7</v>
      </c>
      <c r="D128" s="3" t="s">
        <v>8</v>
      </c>
      <c r="E128" s="1">
        <v>24</v>
      </c>
      <c r="F128" s="1">
        <v>63</v>
      </c>
      <c r="G128">
        <f t="shared" si="1"/>
        <v>0</v>
      </c>
    </row>
    <row r="129" spans="1:7" x14ac:dyDescent="0.25">
      <c r="A129" s="2">
        <v>43040</v>
      </c>
      <c r="B129" s="3" t="s">
        <v>17</v>
      </c>
      <c r="C129" s="3" t="s">
        <v>11</v>
      </c>
      <c r="D129" s="3" t="s">
        <v>8</v>
      </c>
      <c r="E129" s="1">
        <v>19</v>
      </c>
      <c r="F129" s="1">
        <v>24</v>
      </c>
      <c r="G129">
        <f t="shared" si="1"/>
        <v>0</v>
      </c>
    </row>
    <row r="130" spans="1:7" x14ac:dyDescent="0.25">
      <c r="A130" s="2">
        <v>43064</v>
      </c>
      <c r="B130" s="3" t="s">
        <v>18</v>
      </c>
      <c r="C130" s="3" t="s">
        <v>7</v>
      </c>
      <c r="D130" s="3" t="s">
        <v>14</v>
      </c>
      <c r="E130" s="1">
        <v>134</v>
      </c>
      <c r="F130" s="1">
        <v>99</v>
      </c>
      <c r="G130">
        <f t="shared" si="1"/>
        <v>23</v>
      </c>
    </row>
    <row r="131" spans="1:7" x14ac:dyDescent="0.25">
      <c r="A131" s="2">
        <v>43064</v>
      </c>
      <c r="B131" s="3" t="s">
        <v>18</v>
      </c>
      <c r="C131" s="3" t="s">
        <v>9</v>
      </c>
      <c r="D131" s="3" t="s">
        <v>8</v>
      </c>
      <c r="E131" s="1">
        <v>12</v>
      </c>
      <c r="F131" s="1">
        <v>38</v>
      </c>
      <c r="G131">
        <f t="shared" si="1"/>
        <v>0</v>
      </c>
    </row>
    <row r="132" spans="1:7" x14ac:dyDescent="0.25">
      <c r="A132" s="2">
        <v>43082</v>
      </c>
      <c r="B132" s="3" t="s">
        <v>19</v>
      </c>
      <c r="C132" s="3" t="s">
        <v>12</v>
      </c>
      <c r="D132" s="3" t="s">
        <v>14</v>
      </c>
      <c r="E132" s="1">
        <v>4</v>
      </c>
      <c r="F132" s="1">
        <v>30</v>
      </c>
      <c r="G132">
        <f t="shared" ref="G132:G195" si="2">IF(B131&lt;&gt;B132,A132-A131-1,0)</f>
        <v>17</v>
      </c>
    </row>
    <row r="133" spans="1:7" x14ac:dyDescent="0.25">
      <c r="A133" s="2">
        <v>43082</v>
      </c>
      <c r="B133" s="3" t="s">
        <v>19</v>
      </c>
      <c r="C133" s="3" t="s">
        <v>10</v>
      </c>
      <c r="D133" s="3" t="s">
        <v>8</v>
      </c>
      <c r="E133" s="1">
        <v>26</v>
      </c>
      <c r="F133" s="1">
        <v>8</v>
      </c>
      <c r="G133">
        <f t="shared" si="2"/>
        <v>0</v>
      </c>
    </row>
    <row r="134" spans="1:7" x14ac:dyDescent="0.25">
      <c r="A134" s="2">
        <v>43082</v>
      </c>
      <c r="B134" s="3" t="s">
        <v>19</v>
      </c>
      <c r="C134" s="3" t="s">
        <v>7</v>
      </c>
      <c r="D134" s="3" t="s">
        <v>8</v>
      </c>
      <c r="E134" s="1">
        <v>38</v>
      </c>
      <c r="F134" s="1">
        <v>66</v>
      </c>
      <c r="G134">
        <f t="shared" si="2"/>
        <v>0</v>
      </c>
    </row>
    <row r="135" spans="1:7" x14ac:dyDescent="0.25">
      <c r="A135" s="2">
        <v>43104</v>
      </c>
      <c r="B135" s="3" t="s">
        <v>20</v>
      </c>
      <c r="C135" s="3" t="s">
        <v>7</v>
      </c>
      <c r="D135" s="3" t="s">
        <v>14</v>
      </c>
      <c r="E135" s="1">
        <v>38</v>
      </c>
      <c r="F135" s="1">
        <v>98</v>
      </c>
      <c r="G135">
        <f t="shared" si="2"/>
        <v>21</v>
      </c>
    </row>
    <row r="136" spans="1:7" x14ac:dyDescent="0.25">
      <c r="A136" s="2">
        <v>43104</v>
      </c>
      <c r="B136" s="3" t="s">
        <v>20</v>
      </c>
      <c r="C136" s="3" t="s">
        <v>11</v>
      </c>
      <c r="D136" s="3" t="s">
        <v>14</v>
      </c>
      <c r="E136" s="1">
        <v>44</v>
      </c>
      <c r="F136" s="1">
        <v>37</v>
      </c>
      <c r="G136">
        <f t="shared" si="2"/>
        <v>0</v>
      </c>
    </row>
    <row r="137" spans="1:7" x14ac:dyDescent="0.25">
      <c r="A137" s="2">
        <v>43104</v>
      </c>
      <c r="B137" s="3" t="s">
        <v>20</v>
      </c>
      <c r="C137" s="3" t="s">
        <v>10</v>
      </c>
      <c r="D137" s="3" t="s">
        <v>8</v>
      </c>
      <c r="E137" s="1">
        <v>21</v>
      </c>
      <c r="F137" s="1">
        <v>8</v>
      </c>
      <c r="G137">
        <f t="shared" si="2"/>
        <v>0</v>
      </c>
    </row>
    <row r="138" spans="1:7" x14ac:dyDescent="0.25">
      <c r="A138" s="2">
        <v>43104</v>
      </c>
      <c r="B138" s="3" t="s">
        <v>20</v>
      </c>
      <c r="C138" s="3" t="s">
        <v>9</v>
      </c>
      <c r="D138" s="3" t="s">
        <v>8</v>
      </c>
      <c r="E138" s="1">
        <v>10</v>
      </c>
      <c r="F138" s="1">
        <v>39</v>
      </c>
      <c r="G138">
        <f t="shared" si="2"/>
        <v>0</v>
      </c>
    </row>
    <row r="139" spans="1:7" x14ac:dyDescent="0.25">
      <c r="A139" s="2">
        <v>43129</v>
      </c>
      <c r="B139" s="3" t="s">
        <v>21</v>
      </c>
      <c r="C139" s="3" t="s">
        <v>11</v>
      </c>
      <c r="D139" s="3" t="s">
        <v>14</v>
      </c>
      <c r="E139" s="1">
        <v>15</v>
      </c>
      <c r="F139" s="1">
        <v>38</v>
      </c>
      <c r="G139">
        <f t="shared" si="2"/>
        <v>24</v>
      </c>
    </row>
    <row r="140" spans="1:7" x14ac:dyDescent="0.25">
      <c r="A140" s="2">
        <v>43129</v>
      </c>
      <c r="B140" s="3" t="s">
        <v>21</v>
      </c>
      <c r="C140" s="3" t="s">
        <v>9</v>
      </c>
      <c r="D140" s="3" t="s">
        <v>14</v>
      </c>
      <c r="E140" s="1">
        <v>22</v>
      </c>
      <c r="F140" s="1">
        <v>63</v>
      </c>
      <c r="G140">
        <f t="shared" si="2"/>
        <v>0</v>
      </c>
    </row>
    <row r="141" spans="1:7" x14ac:dyDescent="0.25">
      <c r="A141" s="2">
        <v>43129</v>
      </c>
      <c r="B141" s="3" t="s">
        <v>21</v>
      </c>
      <c r="C141" s="3" t="s">
        <v>7</v>
      </c>
      <c r="D141" s="3" t="s">
        <v>8</v>
      </c>
      <c r="E141" s="1">
        <v>9</v>
      </c>
      <c r="F141" s="1">
        <v>60</v>
      </c>
      <c r="G141">
        <f t="shared" si="2"/>
        <v>0</v>
      </c>
    </row>
    <row r="142" spans="1:7" x14ac:dyDescent="0.25">
      <c r="A142" s="2">
        <v>43129</v>
      </c>
      <c r="B142" s="3" t="s">
        <v>21</v>
      </c>
      <c r="C142" s="3" t="s">
        <v>12</v>
      </c>
      <c r="D142" s="3" t="s">
        <v>8</v>
      </c>
      <c r="E142" s="1">
        <v>6</v>
      </c>
      <c r="F142" s="1">
        <v>19</v>
      </c>
      <c r="G142">
        <f t="shared" si="2"/>
        <v>0</v>
      </c>
    </row>
    <row r="143" spans="1:7" x14ac:dyDescent="0.25">
      <c r="A143" s="2">
        <v>43129</v>
      </c>
      <c r="B143" s="3" t="s">
        <v>21</v>
      </c>
      <c r="C143" s="3" t="s">
        <v>10</v>
      </c>
      <c r="D143" s="3" t="s">
        <v>8</v>
      </c>
      <c r="E143" s="1">
        <v>4</v>
      </c>
      <c r="F143" s="1">
        <v>8</v>
      </c>
      <c r="G143">
        <f t="shared" si="2"/>
        <v>0</v>
      </c>
    </row>
    <row r="144" spans="1:7" x14ac:dyDescent="0.25">
      <c r="A144" s="2">
        <v>43130</v>
      </c>
      <c r="B144" s="3" t="s">
        <v>22</v>
      </c>
      <c r="C144" s="3" t="s">
        <v>12</v>
      </c>
      <c r="D144" s="3" t="s">
        <v>14</v>
      </c>
      <c r="E144" s="1">
        <v>6</v>
      </c>
      <c r="F144" s="1">
        <v>25</v>
      </c>
      <c r="G144">
        <f t="shared" si="2"/>
        <v>0</v>
      </c>
    </row>
    <row r="145" spans="1:7" x14ac:dyDescent="0.25">
      <c r="A145" s="2">
        <v>43130</v>
      </c>
      <c r="B145" s="3" t="s">
        <v>22</v>
      </c>
      <c r="C145" s="3" t="s">
        <v>7</v>
      </c>
      <c r="D145" s="3" t="s">
        <v>8</v>
      </c>
      <c r="E145" s="1">
        <v>48</v>
      </c>
      <c r="F145" s="1">
        <v>79</v>
      </c>
      <c r="G145">
        <f t="shared" si="2"/>
        <v>0</v>
      </c>
    </row>
    <row r="146" spans="1:7" x14ac:dyDescent="0.25">
      <c r="A146" s="2">
        <v>43147</v>
      </c>
      <c r="B146" s="3" t="s">
        <v>6</v>
      </c>
      <c r="C146" s="3" t="s">
        <v>9</v>
      </c>
      <c r="D146" s="3" t="s">
        <v>8</v>
      </c>
      <c r="E146" s="1">
        <v>34</v>
      </c>
      <c r="F146" s="1">
        <v>42</v>
      </c>
      <c r="G146">
        <f t="shared" si="2"/>
        <v>16</v>
      </c>
    </row>
    <row r="147" spans="1:7" x14ac:dyDescent="0.25">
      <c r="A147" s="2">
        <v>43147</v>
      </c>
      <c r="B147" s="3" t="s">
        <v>6</v>
      </c>
      <c r="C147" s="3" t="s">
        <v>11</v>
      </c>
      <c r="D147" s="3" t="s">
        <v>14</v>
      </c>
      <c r="E147" s="1">
        <v>49</v>
      </c>
      <c r="F147" s="1">
        <v>35</v>
      </c>
      <c r="G147">
        <f t="shared" si="2"/>
        <v>0</v>
      </c>
    </row>
    <row r="148" spans="1:7" x14ac:dyDescent="0.25">
      <c r="A148" s="2">
        <v>43147</v>
      </c>
      <c r="B148" s="3" t="s">
        <v>6</v>
      </c>
      <c r="C148" s="3" t="s">
        <v>10</v>
      </c>
      <c r="D148" s="3" t="s">
        <v>8</v>
      </c>
      <c r="E148" s="1">
        <v>10</v>
      </c>
      <c r="F148" s="1">
        <v>8</v>
      </c>
      <c r="G148">
        <f t="shared" si="2"/>
        <v>0</v>
      </c>
    </row>
    <row r="149" spans="1:7" x14ac:dyDescent="0.25">
      <c r="A149" s="2">
        <v>43147</v>
      </c>
      <c r="B149" s="3" t="s">
        <v>6</v>
      </c>
      <c r="C149" s="3" t="s">
        <v>12</v>
      </c>
      <c r="D149" s="3" t="s">
        <v>8</v>
      </c>
      <c r="E149" s="1">
        <v>47</v>
      </c>
      <c r="F149" s="1">
        <v>21</v>
      </c>
      <c r="G149">
        <f t="shared" si="2"/>
        <v>0</v>
      </c>
    </row>
    <row r="150" spans="1:7" x14ac:dyDescent="0.25">
      <c r="A150" s="2">
        <v>43147</v>
      </c>
      <c r="B150" s="3" t="s">
        <v>6</v>
      </c>
      <c r="C150" s="3" t="s">
        <v>7</v>
      </c>
      <c r="D150" s="3" t="s">
        <v>8</v>
      </c>
      <c r="E150" s="1">
        <v>48</v>
      </c>
      <c r="F150" s="1">
        <v>66</v>
      </c>
      <c r="G150">
        <f t="shared" si="2"/>
        <v>0</v>
      </c>
    </row>
    <row r="151" spans="1:7" x14ac:dyDescent="0.25">
      <c r="A151" s="2">
        <v>43162</v>
      </c>
      <c r="B151" s="3" t="s">
        <v>13</v>
      </c>
      <c r="C151" s="3" t="s">
        <v>9</v>
      </c>
      <c r="D151" s="3" t="s">
        <v>14</v>
      </c>
      <c r="E151" s="1">
        <v>34</v>
      </c>
      <c r="F151" s="1">
        <v>58</v>
      </c>
      <c r="G151">
        <f t="shared" si="2"/>
        <v>14</v>
      </c>
    </row>
    <row r="152" spans="1:7" x14ac:dyDescent="0.25">
      <c r="A152" s="2">
        <v>43162</v>
      </c>
      <c r="B152" s="3" t="s">
        <v>13</v>
      </c>
      <c r="C152" s="3" t="s">
        <v>10</v>
      </c>
      <c r="D152" s="3" t="s">
        <v>8</v>
      </c>
      <c r="E152" s="1">
        <v>5</v>
      </c>
      <c r="F152" s="1">
        <v>9</v>
      </c>
      <c r="G152">
        <f t="shared" si="2"/>
        <v>0</v>
      </c>
    </row>
    <row r="153" spans="1:7" x14ac:dyDescent="0.25">
      <c r="A153" s="2">
        <v>43181</v>
      </c>
      <c r="B153" s="3" t="s">
        <v>15</v>
      </c>
      <c r="C153" s="3" t="s">
        <v>12</v>
      </c>
      <c r="D153" s="3" t="s">
        <v>14</v>
      </c>
      <c r="E153" s="1">
        <v>46</v>
      </c>
      <c r="F153" s="1">
        <v>30</v>
      </c>
      <c r="G153">
        <f t="shared" si="2"/>
        <v>18</v>
      </c>
    </row>
    <row r="154" spans="1:7" x14ac:dyDescent="0.25">
      <c r="A154" s="2">
        <v>43181</v>
      </c>
      <c r="B154" s="3" t="s">
        <v>15</v>
      </c>
      <c r="C154" s="3" t="s">
        <v>7</v>
      </c>
      <c r="D154" s="3" t="s">
        <v>8</v>
      </c>
      <c r="E154" s="1">
        <v>49</v>
      </c>
      <c r="F154" s="1">
        <v>65</v>
      </c>
      <c r="G154">
        <f t="shared" si="2"/>
        <v>0</v>
      </c>
    </row>
    <row r="155" spans="1:7" x14ac:dyDescent="0.25">
      <c r="A155" s="2">
        <v>43181</v>
      </c>
      <c r="B155" s="3" t="s">
        <v>15</v>
      </c>
      <c r="C155" s="3" t="s">
        <v>10</v>
      </c>
      <c r="D155" s="3" t="s">
        <v>8</v>
      </c>
      <c r="E155" s="1">
        <v>16</v>
      </c>
      <c r="F155" s="1">
        <v>8</v>
      </c>
      <c r="G155">
        <f t="shared" si="2"/>
        <v>0</v>
      </c>
    </row>
    <row r="156" spans="1:7" x14ac:dyDescent="0.25">
      <c r="A156" s="2">
        <v>43207</v>
      </c>
      <c r="B156" s="3" t="s">
        <v>16</v>
      </c>
      <c r="C156" s="3" t="s">
        <v>9</v>
      </c>
      <c r="D156" s="3" t="s">
        <v>8</v>
      </c>
      <c r="E156" s="1">
        <v>5</v>
      </c>
      <c r="F156" s="1">
        <v>37</v>
      </c>
      <c r="G156">
        <f t="shared" si="2"/>
        <v>25</v>
      </c>
    </row>
    <row r="157" spans="1:7" x14ac:dyDescent="0.25">
      <c r="A157" s="2">
        <v>43207</v>
      </c>
      <c r="B157" s="3" t="s">
        <v>16</v>
      </c>
      <c r="C157" s="3" t="s">
        <v>12</v>
      </c>
      <c r="D157" s="3" t="s">
        <v>14</v>
      </c>
      <c r="E157" s="1">
        <v>1</v>
      </c>
      <c r="F157" s="1">
        <v>32</v>
      </c>
      <c r="G157">
        <f t="shared" si="2"/>
        <v>0</v>
      </c>
    </row>
    <row r="158" spans="1:7" x14ac:dyDescent="0.25">
      <c r="A158" s="2">
        <v>43207</v>
      </c>
      <c r="B158" s="3" t="s">
        <v>16</v>
      </c>
      <c r="C158" s="3" t="s">
        <v>10</v>
      </c>
      <c r="D158" s="3" t="s">
        <v>8</v>
      </c>
      <c r="E158" s="1">
        <v>34</v>
      </c>
      <c r="F158" s="1">
        <v>7</v>
      </c>
      <c r="G158">
        <f t="shared" si="2"/>
        <v>0</v>
      </c>
    </row>
    <row r="159" spans="1:7" x14ac:dyDescent="0.25">
      <c r="A159" s="2">
        <v>43207</v>
      </c>
      <c r="B159" s="3" t="s">
        <v>16</v>
      </c>
      <c r="C159" s="3" t="s">
        <v>7</v>
      </c>
      <c r="D159" s="3" t="s">
        <v>8</v>
      </c>
      <c r="E159" s="1">
        <v>29</v>
      </c>
      <c r="F159" s="1">
        <v>59</v>
      </c>
      <c r="G159">
        <f t="shared" si="2"/>
        <v>0</v>
      </c>
    </row>
    <row r="160" spans="1:7" x14ac:dyDescent="0.25">
      <c r="A160" s="2">
        <v>43228</v>
      </c>
      <c r="B160" s="3" t="s">
        <v>17</v>
      </c>
      <c r="C160" s="3" t="s">
        <v>11</v>
      </c>
      <c r="D160" s="3" t="s">
        <v>8</v>
      </c>
      <c r="E160" s="1">
        <v>34</v>
      </c>
      <c r="F160" s="1">
        <v>24</v>
      </c>
      <c r="G160">
        <f t="shared" si="2"/>
        <v>20</v>
      </c>
    </row>
    <row r="161" spans="1:7" x14ac:dyDescent="0.25">
      <c r="A161" s="2">
        <v>43228</v>
      </c>
      <c r="B161" s="3" t="s">
        <v>17</v>
      </c>
      <c r="C161" s="3" t="s">
        <v>12</v>
      </c>
      <c r="D161" s="3" t="s">
        <v>8</v>
      </c>
      <c r="E161" s="1">
        <v>27</v>
      </c>
      <c r="F161" s="1">
        <v>20</v>
      </c>
      <c r="G161">
        <f t="shared" si="2"/>
        <v>0</v>
      </c>
    </row>
    <row r="162" spans="1:7" x14ac:dyDescent="0.25">
      <c r="A162" s="2">
        <v>43228</v>
      </c>
      <c r="B162" s="3" t="s">
        <v>17</v>
      </c>
      <c r="C162" s="3" t="s">
        <v>10</v>
      </c>
      <c r="D162" s="3" t="s">
        <v>8</v>
      </c>
      <c r="E162" s="1">
        <v>40</v>
      </c>
      <c r="F162" s="1">
        <v>8</v>
      </c>
      <c r="G162">
        <f t="shared" si="2"/>
        <v>0</v>
      </c>
    </row>
    <row r="163" spans="1:7" x14ac:dyDescent="0.25">
      <c r="A163" s="2">
        <v>43252</v>
      </c>
      <c r="B163" s="3" t="s">
        <v>18</v>
      </c>
      <c r="C163" s="3" t="s">
        <v>7</v>
      </c>
      <c r="D163" s="3" t="s">
        <v>14</v>
      </c>
      <c r="E163" s="1">
        <v>184</v>
      </c>
      <c r="F163" s="1">
        <v>99</v>
      </c>
      <c r="G163">
        <f t="shared" si="2"/>
        <v>23</v>
      </c>
    </row>
    <row r="164" spans="1:7" x14ac:dyDescent="0.25">
      <c r="A164" s="2">
        <v>43252</v>
      </c>
      <c r="B164" s="3" t="s">
        <v>18</v>
      </c>
      <c r="C164" s="3" t="s">
        <v>9</v>
      </c>
      <c r="D164" s="3" t="s">
        <v>8</v>
      </c>
      <c r="E164" s="1">
        <v>48</v>
      </c>
      <c r="F164" s="1">
        <v>38</v>
      </c>
      <c r="G164">
        <f t="shared" si="2"/>
        <v>0</v>
      </c>
    </row>
    <row r="165" spans="1:7" x14ac:dyDescent="0.25">
      <c r="A165" s="2">
        <v>43252</v>
      </c>
      <c r="B165" s="3" t="s">
        <v>18</v>
      </c>
      <c r="C165" s="3" t="s">
        <v>11</v>
      </c>
      <c r="D165" s="3" t="s">
        <v>8</v>
      </c>
      <c r="E165" s="1">
        <v>21</v>
      </c>
      <c r="F165" s="1">
        <v>23</v>
      </c>
      <c r="G165">
        <f t="shared" si="2"/>
        <v>0</v>
      </c>
    </row>
    <row r="166" spans="1:7" x14ac:dyDescent="0.25">
      <c r="A166" s="2">
        <v>43270</v>
      </c>
      <c r="B166" s="3" t="s">
        <v>19</v>
      </c>
      <c r="C166" s="3" t="s">
        <v>7</v>
      </c>
      <c r="D166" s="3" t="s">
        <v>8</v>
      </c>
      <c r="E166" s="1">
        <v>47</v>
      </c>
      <c r="F166" s="1">
        <v>66</v>
      </c>
      <c r="G166">
        <f t="shared" si="2"/>
        <v>17</v>
      </c>
    </row>
    <row r="167" spans="1:7" x14ac:dyDescent="0.25">
      <c r="A167" s="2">
        <v>43270</v>
      </c>
      <c r="B167" s="3" t="s">
        <v>19</v>
      </c>
      <c r="C167" s="3" t="s">
        <v>11</v>
      </c>
      <c r="D167" s="3" t="s">
        <v>8</v>
      </c>
      <c r="E167" s="1">
        <v>6</v>
      </c>
      <c r="F167" s="1">
        <v>25</v>
      </c>
      <c r="G167">
        <f t="shared" si="2"/>
        <v>0</v>
      </c>
    </row>
    <row r="168" spans="1:7" x14ac:dyDescent="0.25">
      <c r="A168" s="2">
        <v>43270</v>
      </c>
      <c r="B168" s="3" t="s">
        <v>19</v>
      </c>
      <c r="C168" s="3" t="s">
        <v>9</v>
      </c>
      <c r="D168" s="3" t="s">
        <v>8</v>
      </c>
      <c r="E168" s="1">
        <v>47</v>
      </c>
      <c r="F168" s="1">
        <v>41</v>
      </c>
      <c r="G168">
        <f t="shared" si="2"/>
        <v>0</v>
      </c>
    </row>
    <row r="169" spans="1:7" x14ac:dyDescent="0.25">
      <c r="A169" s="2">
        <v>43292</v>
      </c>
      <c r="B169" s="3" t="s">
        <v>20</v>
      </c>
      <c r="C169" s="3" t="s">
        <v>10</v>
      </c>
      <c r="D169" s="3" t="s">
        <v>14</v>
      </c>
      <c r="E169" s="1">
        <v>192</v>
      </c>
      <c r="F169" s="1">
        <v>12</v>
      </c>
      <c r="G169">
        <f t="shared" si="2"/>
        <v>21</v>
      </c>
    </row>
    <row r="170" spans="1:7" x14ac:dyDescent="0.25">
      <c r="A170" s="2">
        <v>43292</v>
      </c>
      <c r="B170" s="3" t="s">
        <v>20</v>
      </c>
      <c r="C170" s="3" t="s">
        <v>11</v>
      </c>
      <c r="D170" s="3" t="s">
        <v>14</v>
      </c>
      <c r="E170" s="1">
        <v>48</v>
      </c>
      <c r="F170" s="1">
        <v>37</v>
      </c>
      <c r="G170">
        <f t="shared" si="2"/>
        <v>0</v>
      </c>
    </row>
    <row r="171" spans="1:7" x14ac:dyDescent="0.25">
      <c r="A171" s="2">
        <v>43292</v>
      </c>
      <c r="B171" s="3" t="s">
        <v>20</v>
      </c>
      <c r="C171" s="3" t="s">
        <v>7</v>
      </c>
      <c r="D171" s="3" t="s">
        <v>8</v>
      </c>
      <c r="E171" s="1">
        <v>18</v>
      </c>
      <c r="F171" s="1">
        <v>62</v>
      </c>
      <c r="G171">
        <f t="shared" si="2"/>
        <v>0</v>
      </c>
    </row>
    <row r="172" spans="1:7" x14ac:dyDescent="0.25">
      <c r="A172" s="2">
        <v>43292</v>
      </c>
      <c r="B172" s="3" t="s">
        <v>20</v>
      </c>
      <c r="C172" s="3" t="s">
        <v>9</v>
      </c>
      <c r="D172" s="3" t="s">
        <v>8</v>
      </c>
      <c r="E172" s="1">
        <v>25</v>
      </c>
      <c r="F172" s="1">
        <v>39</v>
      </c>
      <c r="G172">
        <f t="shared" si="2"/>
        <v>0</v>
      </c>
    </row>
    <row r="173" spans="1:7" x14ac:dyDescent="0.25">
      <c r="A173" s="2">
        <v>43292</v>
      </c>
      <c r="B173" s="3" t="s">
        <v>20</v>
      </c>
      <c r="C173" s="3" t="s">
        <v>12</v>
      </c>
      <c r="D173" s="3" t="s">
        <v>8</v>
      </c>
      <c r="E173" s="1">
        <v>2</v>
      </c>
      <c r="F173" s="1">
        <v>20</v>
      </c>
      <c r="G173">
        <f t="shared" si="2"/>
        <v>0</v>
      </c>
    </row>
    <row r="174" spans="1:7" x14ac:dyDescent="0.25">
      <c r="A174" s="2">
        <v>43317</v>
      </c>
      <c r="B174" s="3" t="s">
        <v>21</v>
      </c>
      <c r="C174" s="3" t="s">
        <v>11</v>
      </c>
      <c r="D174" s="3" t="s">
        <v>14</v>
      </c>
      <c r="E174" s="1">
        <v>13</v>
      </c>
      <c r="F174" s="1">
        <v>38</v>
      </c>
      <c r="G174">
        <f t="shared" si="2"/>
        <v>24</v>
      </c>
    </row>
    <row r="175" spans="1:7" x14ac:dyDescent="0.25">
      <c r="A175" s="2">
        <v>43317</v>
      </c>
      <c r="B175" s="3" t="s">
        <v>21</v>
      </c>
      <c r="C175" s="3" t="s">
        <v>9</v>
      </c>
      <c r="D175" s="3" t="s">
        <v>14</v>
      </c>
      <c r="E175" s="1">
        <v>121</v>
      </c>
      <c r="F175" s="1">
        <v>63</v>
      </c>
      <c r="G175">
        <f t="shared" si="2"/>
        <v>0</v>
      </c>
    </row>
    <row r="176" spans="1:7" x14ac:dyDescent="0.25">
      <c r="A176" s="2">
        <v>43317</v>
      </c>
      <c r="B176" s="3" t="s">
        <v>21</v>
      </c>
      <c r="C176" s="3" t="s">
        <v>12</v>
      </c>
      <c r="D176" s="3" t="s">
        <v>8</v>
      </c>
      <c r="E176" s="1">
        <v>30</v>
      </c>
      <c r="F176" s="1">
        <v>19</v>
      </c>
      <c r="G176">
        <f t="shared" si="2"/>
        <v>0</v>
      </c>
    </row>
    <row r="177" spans="1:7" x14ac:dyDescent="0.25">
      <c r="A177" s="2">
        <v>43317</v>
      </c>
      <c r="B177" s="3" t="s">
        <v>21</v>
      </c>
      <c r="C177" s="3" t="s">
        <v>10</v>
      </c>
      <c r="D177" s="3" t="s">
        <v>8</v>
      </c>
      <c r="E177" s="1">
        <v>46</v>
      </c>
      <c r="F177" s="1">
        <v>8</v>
      </c>
      <c r="G177">
        <f t="shared" si="2"/>
        <v>0</v>
      </c>
    </row>
    <row r="178" spans="1:7" x14ac:dyDescent="0.25">
      <c r="A178" s="2">
        <v>43330</v>
      </c>
      <c r="B178" s="3" t="s">
        <v>22</v>
      </c>
      <c r="C178" s="3" t="s">
        <v>10</v>
      </c>
      <c r="D178" s="3" t="s">
        <v>14</v>
      </c>
      <c r="E178" s="1">
        <v>49</v>
      </c>
      <c r="F178" s="1">
        <v>11</v>
      </c>
      <c r="G178">
        <f t="shared" si="2"/>
        <v>12</v>
      </c>
    </row>
    <row r="179" spans="1:7" x14ac:dyDescent="0.25">
      <c r="A179" s="2">
        <v>43330</v>
      </c>
      <c r="B179" s="3" t="s">
        <v>22</v>
      </c>
      <c r="C179" s="3" t="s">
        <v>7</v>
      </c>
      <c r="D179" s="3" t="s">
        <v>14</v>
      </c>
      <c r="E179" s="1">
        <v>61</v>
      </c>
      <c r="F179" s="1">
        <v>90</v>
      </c>
      <c r="G179">
        <f t="shared" si="2"/>
        <v>0</v>
      </c>
    </row>
    <row r="180" spans="1:7" x14ac:dyDescent="0.25">
      <c r="A180" s="2">
        <v>43330</v>
      </c>
      <c r="B180" s="3" t="s">
        <v>22</v>
      </c>
      <c r="C180" s="3" t="s">
        <v>12</v>
      </c>
      <c r="D180" s="3" t="s">
        <v>8</v>
      </c>
      <c r="E180" s="1">
        <v>19</v>
      </c>
      <c r="F180" s="1">
        <v>22</v>
      </c>
      <c r="G180">
        <f t="shared" si="2"/>
        <v>0</v>
      </c>
    </row>
    <row r="181" spans="1:7" x14ac:dyDescent="0.25">
      <c r="A181" s="2">
        <v>43330</v>
      </c>
      <c r="B181" s="3" t="s">
        <v>22</v>
      </c>
      <c r="C181" s="3" t="s">
        <v>9</v>
      </c>
      <c r="D181" s="3" t="s">
        <v>8</v>
      </c>
      <c r="E181" s="1">
        <v>22</v>
      </c>
      <c r="F181" s="1">
        <v>44</v>
      </c>
      <c r="G181">
        <f t="shared" si="2"/>
        <v>0</v>
      </c>
    </row>
    <row r="182" spans="1:7" x14ac:dyDescent="0.25">
      <c r="A182" s="2">
        <v>43347</v>
      </c>
      <c r="B182" s="3" t="s">
        <v>6</v>
      </c>
      <c r="C182" s="3" t="s">
        <v>11</v>
      </c>
      <c r="D182" s="3" t="s">
        <v>8</v>
      </c>
      <c r="E182" s="1">
        <v>9</v>
      </c>
      <c r="F182" s="1">
        <v>25</v>
      </c>
      <c r="G182">
        <f t="shared" si="2"/>
        <v>16</v>
      </c>
    </row>
    <row r="183" spans="1:7" x14ac:dyDescent="0.25">
      <c r="A183" s="2">
        <v>43347</v>
      </c>
      <c r="B183" s="3" t="s">
        <v>6</v>
      </c>
      <c r="C183" s="3" t="s">
        <v>7</v>
      </c>
      <c r="D183" s="3" t="s">
        <v>14</v>
      </c>
      <c r="E183" s="1">
        <v>4</v>
      </c>
      <c r="F183" s="1">
        <v>94</v>
      </c>
      <c r="G183">
        <f t="shared" si="2"/>
        <v>0</v>
      </c>
    </row>
    <row r="184" spans="1:7" x14ac:dyDescent="0.25">
      <c r="A184" s="2">
        <v>43347</v>
      </c>
      <c r="B184" s="3" t="s">
        <v>6</v>
      </c>
      <c r="C184" s="3" t="s">
        <v>12</v>
      </c>
      <c r="D184" s="3" t="s">
        <v>8</v>
      </c>
      <c r="E184" s="1">
        <v>8</v>
      </c>
      <c r="F184" s="1">
        <v>21</v>
      </c>
      <c r="G184">
        <f t="shared" si="2"/>
        <v>0</v>
      </c>
    </row>
    <row r="185" spans="1:7" x14ac:dyDescent="0.25">
      <c r="A185" s="2">
        <v>43347</v>
      </c>
      <c r="B185" s="3" t="s">
        <v>6</v>
      </c>
      <c r="C185" s="3" t="s">
        <v>10</v>
      </c>
      <c r="D185" s="3" t="s">
        <v>8</v>
      </c>
      <c r="E185" s="1">
        <v>47</v>
      </c>
      <c r="F185" s="1">
        <v>8</v>
      </c>
      <c r="G185">
        <f t="shared" si="2"/>
        <v>0</v>
      </c>
    </row>
    <row r="186" spans="1:7" x14ac:dyDescent="0.25">
      <c r="A186" s="2">
        <v>43362</v>
      </c>
      <c r="B186" s="3" t="s">
        <v>13</v>
      </c>
      <c r="C186" s="3" t="s">
        <v>12</v>
      </c>
      <c r="D186" s="3" t="s">
        <v>14</v>
      </c>
      <c r="E186" s="1">
        <v>82</v>
      </c>
      <c r="F186" s="1">
        <v>29</v>
      </c>
      <c r="G186">
        <f t="shared" si="2"/>
        <v>14</v>
      </c>
    </row>
    <row r="187" spans="1:7" x14ac:dyDescent="0.25">
      <c r="A187" s="2">
        <v>43362</v>
      </c>
      <c r="B187" s="3" t="s">
        <v>13</v>
      </c>
      <c r="C187" s="3" t="s">
        <v>9</v>
      </c>
      <c r="D187" s="3" t="s">
        <v>14</v>
      </c>
      <c r="E187" s="1">
        <v>26</v>
      </c>
      <c r="F187" s="1">
        <v>58</v>
      </c>
      <c r="G187">
        <f t="shared" si="2"/>
        <v>0</v>
      </c>
    </row>
    <row r="188" spans="1:7" x14ac:dyDescent="0.25">
      <c r="A188" s="2">
        <v>43362</v>
      </c>
      <c r="B188" s="3" t="s">
        <v>13</v>
      </c>
      <c r="C188" s="3" t="s">
        <v>10</v>
      </c>
      <c r="D188" s="3" t="s">
        <v>8</v>
      </c>
      <c r="E188" s="1">
        <v>24</v>
      </c>
      <c r="F188" s="1">
        <v>9</v>
      </c>
      <c r="G188">
        <f t="shared" si="2"/>
        <v>0</v>
      </c>
    </row>
    <row r="189" spans="1:7" x14ac:dyDescent="0.25">
      <c r="A189" s="2">
        <v>43362</v>
      </c>
      <c r="B189" s="3" t="s">
        <v>13</v>
      </c>
      <c r="C189" s="3" t="s">
        <v>11</v>
      </c>
      <c r="D189" s="3" t="s">
        <v>8</v>
      </c>
      <c r="E189" s="1">
        <v>36</v>
      </c>
      <c r="F189" s="1">
        <v>26</v>
      </c>
      <c r="G189">
        <f t="shared" si="2"/>
        <v>0</v>
      </c>
    </row>
    <row r="190" spans="1:7" x14ac:dyDescent="0.25">
      <c r="A190" s="2">
        <v>43362</v>
      </c>
      <c r="B190" s="3" t="s">
        <v>13</v>
      </c>
      <c r="C190" s="3" t="s">
        <v>7</v>
      </c>
      <c r="D190" s="3" t="s">
        <v>8</v>
      </c>
      <c r="E190" s="1">
        <v>6</v>
      </c>
      <c r="F190" s="1">
        <v>68</v>
      </c>
      <c r="G190">
        <f t="shared" si="2"/>
        <v>0</v>
      </c>
    </row>
    <row r="191" spans="1:7" x14ac:dyDescent="0.25">
      <c r="A191" s="2">
        <v>43381</v>
      </c>
      <c r="B191" s="3" t="s">
        <v>15</v>
      </c>
      <c r="C191" s="3" t="s">
        <v>11</v>
      </c>
      <c r="D191" s="3" t="s">
        <v>14</v>
      </c>
      <c r="E191" s="1">
        <v>45</v>
      </c>
      <c r="F191" s="1">
        <v>36</v>
      </c>
      <c r="G191">
        <f t="shared" si="2"/>
        <v>18</v>
      </c>
    </row>
    <row r="192" spans="1:7" x14ac:dyDescent="0.25">
      <c r="A192" s="2">
        <v>43381</v>
      </c>
      <c r="B192" s="3" t="s">
        <v>15</v>
      </c>
      <c r="C192" s="3" t="s">
        <v>10</v>
      </c>
      <c r="D192" s="3" t="s">
        <v>8</v>
      </c>
      <c r="E192" s="1">
        <v>18</v>
      </c>
      <c r="F192" s="1">
        <v>8</v>
      </c>
      <c r="G192">
        <f t="shared" si="2"/>
        <v>0</v>
      </c>
    </row>
    <row r="193" spans="1:7" x14ac:dyDescent="0.25">
      <c r="A193" s="2">
        <v>43381</v>
      </c>
      <c r="B193" s="3" t="s">
        <v>15</v>
      </c>
      <c r="C193" s="3" t="s">
        <v>9</v>
      </c>
      <c r="D193" s="3" t="s">
        <v>8</v>
      </c>
      <c r="E193" s="1">
        <v>20</v>
      </c>
      <c r="F193" s="1">
        <v>41</v>
      </c>
      <c r="G193">
        <f t="shared" si="2"/>
        <v>0</v>
      </c>
    </row>
    <row r="194" spans="1:7" x14ac:dyDescent="0.25">
      <c r="A194" s="2">
        <v>43407</v>
      </c>
      <c r="B194" s="3" t="s">
        <v>16</v>
      </c>
      <c r="C194" s="3" t="s">
        <v>12</v>
      </c>
      <c r="D194" s="3" t="s">
        <v>14</v>
      </c>
      <c r="E194" s="1">
        <v>4</v>
      </c>
      <c r="F194" s="1">
        <v>32</v>
      </c>
      <c r="G194">
        <f t="shared" si="2"/>
        <v>25</v>
      </c>
    </row>
    <row r="195" spans="1:7" x14ac:dyDescent="0.25">
      <c r="A195" s="2">
        <v>43407</v>
      </c>
      <c r="B195" s="3" t="s">
        <v>16</v>
      </c>
      <c r="C195" s="3" t="s">
        <v>9</v>
      </c>
      <c r="D195" s="3" t="s">
        <v>8</v>
      </c>
      <c r="E195" s="1">
        <v>48</v>
      </c>
      <c r="F195" s="1">
        <v>37</v>
      </c>
      <c r="G195">
        <f t="shared" si="2"/>
        <v>0</v>
      </c>
    </row>
    <row r="196" spans="1:7" x14ac:dyDescent="0.25">
      <c r="A196" s="2">
        <v>43428</v>
      </c>
      <c r="B196" s="3" t="s">
        <v>17</v>
      </c>
      <c r="C196" s="3" t="s">
        <v>9</v>
      </c>
      <c r="D196" s="3" t="s">
        <v>14</v>
      </c>
      <c r="E196" s="1">
        <v>64</v>
      </c>
      <c r="F196" s="1">
        <v>61</v>
      </c>
      <c r="G196">
        <f t="shared" ref="G196:G203" si="3">IF(B195&lt;&gt;B196,A196-A195-1,0)</f>
        <v>20</v>
      </c>
    </row>
    <row r="197" spans="1:7" x14ac:dyDescent="0.25">
      <c r="A197" s="2">
        <v>43428</v>
      </c>
      <c r="B197" s="3" t="s">
        <v>17</v>
      </c>
      <c r="C197" s="3" t="s">
        <v>7</v>
      </c>
      <c r="D197" s="3" t="s">
        <v>8</v>
      </c>
      <c r="E197" s="1">
        <v>43</v>
      </c>
      <c r="F197" s="1">
        <v>63</v>
      </c>
      <c r="G197">
        <f t="shared" si="3"/>
        <v>0</v>
      </c>
    </row>
    <row r="198" spans="1:7" x14ac:dyDescent="0.25">
      <c r="A198" s="2">
        <v>43428</v>
      </c>
      <c r="B198" s="3" t="s">
        <v>17</v>
      </c>
      <c r="C198" s="3" t="s">
        <v>11</v>
      </c>
      <c r="D198" s="3" t="s">
        <v>8</v>
      </c>
      <c r="E198" s="1">
        <v>24</v>
      </c>
      <c r="F198" s="1">
        <v>24</v>
      </c>
      <c r="G198">
        <f t="shared" si="3"/>
        <v>0</v>
      </c>
    </row>
    <row r="199" spans="1:7" x14ac:dyDescent="0.25">
      <c r="A199" s="2">
        <v>43452</v>
      </c>
      <c r="B199" s="3" t="s">
        <v>18</v>
      </c>
      <c r="C199" s="3" t="s">
        <v>9</v>
      </c>
      <c r="D199" s="3" t="s">
        <v>14</v>
      </c>
      <c r="E199" s="1">
        <v>4</v>
      </c>
      <c r="F199" s="1">
        <v>62</v>
      </c>
      <c r="G199">
        <f t="shared" si="3"/>
        <v>23</v>
      </c>
    </row>
    <row r="200" spans="1:7" x14ac:dyDescent="0.25">
      <c r="A200" s="2">
        <v>43452</v>
      </c>
      <c r="B200" s="3" t="s">
        <v>18</v>
      </c>
      <c r="C200" s="3" t="s">
        <v>12</v>
      </c>
      <c r="D200" s="3" t="s">
        <v>8</v>
      </c>
      <c r="E200" s="1">
        <v>35</v>
      </c>
      <c r="F200" s="1">
        <v>19</v>
      </c>
      <c r="G200">
        <f t="shared" si="3"/>
        <v>0</v>
      </c>
    </row>
    <row r="201" spans="1:7" x14ac:dyDescent="0.25">
      <c r="A201" s="2">
        <v>43452</v>
      </c>
      <c r="B201" s="3" t="s">
        <v>18</v>
      </c>
      <c r="C201" s="3" t="s">
        <v>10</v>
      </c>
      <c r="D201" s="3" t="s">
        <v>8</v>
      </c>
      <c r="E201" s="1">
        <v>41</v>
      </c>
      <c r="F201" s="1">
        <v>8</v>
      </c>
      <c r="G201">
        <f t="shared" si="3"/>
        <v>0</v>
      </c>
    </row>
    <row r="202" spans="1:7" x14ac:dyDescent="0.25">
      <c r="A202" s="2">
        <v>43452</v>
      </c>
      <c r="B202" s="3" t="s">
        <v>18</v>
      </c>
      <c r="C202" s="3" t="s">
        <v>7</v>
      </c>
      <c r="D202" s="3" t="s">
        <v>8</v>
      </c>
      <c r="E202" s="1">
        <v>23</v>
      </c>
      <c r="F202" s="1">
        <v>61</v>
      </c>
      <c r="G202">
        <f t="shared" si="3"/>
        <v>0</v>
      </c>
    </row>
    <row r="203" spans="1:7" x14ac:dyDescent="0.25">
      <c r="A203" s="2">
        <v>43452</v>
      </c>
      <c r="B203" s="3" t="s">
        <v>18</v>
      </c>
      <c r="C203" s="3" t="s">
        <v>11</v>
      </c>
      <c r="D203" s="3" t="s">
        <v>8</v>
      </c>
      <c r="E203" s="1">
        <v>46</v>
      </c>
      <c r="F203" s="1">
        <v>23</v>
      </c>
      <c r="G203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F6B3-9F63-4F4A-8076-F3544B7040E3}">
  <dimension ref="A1:N204"/>
  <sheetViews>
    <sheetView workbookViewId="0">
      <selection activeCell="G4" sqref="G4"/>
    </sheetView>
  </sheetViews>
  <sheetFormatPr defaultRowHeight="15" x14ac:dyDescent="0.25"/>
  <cols>
    <col min="1" max="1" width="13.140625" style="1" customWidth="1"/>
    <col min="2" max="2" width="14.28515625" style="1" customWidth="1"/>
    <col min="3" max="3" width="6.140625" style="1" bestFit="1" customWidth="1"/>
    <col min="4" max="4" width="4.85546875" style="1" bestFit="1" customWidth="1"/>
    <col min="5" max="5" width="6.7109375" style="1" bestFit="1" customWidth="1"/>
    <col min="6" max="6" width="14.140625" style="21" bestFit="1" customWidth="1"/>
    <col min="12" max="12" width="20" customWidth="1"/>
    <col min="13" max="14" width="23" bestFit="1" customWidth="1"/>
  </cols>
  <sheetData>
    <row r="1" spans="1:14" ht="42" customHeight="1" x14ac:dyDescent="0.25">
      <c r="G1" t="s">
        <v>10</v>
      </c>
      <c r="H1" t="s">
        <v>11</v>
      </c>
      <c r="I1" t="s">
        <v>12</v>
      </c>
      <c r="J1" t="s">
        <v>7</v>
      </c>
      <c r="K1" t="s">
        <v>9</v>
      </c>
    </row>
    <row r="2" spans="1:14" ht="30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1" t="s">
        <v>5</v>
      </c>
      <c r="G2">
        <v>0</v>
      </c>
      <c r="H2">
        <v>0</v>
      </c>
      <c r="I2">
        <v>0</v>
      </c>
      <c r="J2">
        <v>0</v>
      </c>
      <c r="K2">
        <v>0</v>
      </c>
      <c r="L2" s="23"/>
      <c r="M2" s="23" t="s">
        <v>52</v>
      </c>
      <c r="N2" s="23" t="s">
        <v>53</v>
      </c>
    </row>
    <row r="3" spans="1:14" ht="18.75" x14ac:dyDescent="0.3">
      <c r="A3" s="2">
        <v>42370</v>
      </c>
      <c r="B3" s="3" t="s">
        <v>6</v>
      </c>
      <c r="C3" s="3" t="s">
        <v>7</v>
      </c>
      <c r="D3" s="3" t="s">
        <v>8</v>
      </c>
      <c r="E3" s="1">
        <v>3</v>
      </c>
      <c r="F3" s="21">
        <v>80</v>
      </c>
      <c r="G3">
        <f>IF($C3=G$1,IF($D3="Z",G2+$E3,G2-$E3),G2)</f>
        <v>0</v>
      </c>
      <c r="H3">
        <f t="shared" ref="H3:K3" si="0">IF($C3=H$1,IF($D3="Z",H2+$E3,H2-$E3),H2)</f>
        <v>0</v>
      </c>
      <c r="I3">
        <f t="shared" si="0"/>
        <v>0</v>
      </c>
      <c r="J3">
        <f t="shared" si="0"/>
        <v>3</v>
      </c>
      <c r="K3">
        <f t="shared" si="0"/>
        <v>0</v>
      </c>
      <c r="L3" s="23" t="s">
        <v>54</v>
      </c>
      <c r="M3" s="23" t="s">
        <v>11</v>
      </c>
      <c r="N3" s="23" t="s">
        <v>9</v>
      </c>
    </row>
    <row r="4" spans="1:14" ht="18.75" x14ac:dyDescent="0.3">
      <c r="A4" s="2">
        <v>42370</v>
      </c>
      <c r="B4" s="3" t="s">
        <v>6</v>
      </c>
      <c r="C4" s="3" t="s">
        <v>9</v>
      </c>
      <c r="D4" s="3" t="s">
        <v>8</v>
      </c>
      <c r="E4" s="1">
        <v>32</v>
      </c>
      <c r="F4" s="21">
        <v>50</v>
      </c>
      <c r="G4">
        <f t="shared" ref="G4:G67" si="1">IF($C4=G$1,IF($D4="Z",G3+$E4,G3-$E4),G3)</f>
        <v>0</v>
      </c>
      <c r="H4">
        <f t="shared" ref="H4:H67" si="2">IF($C4=H$1,IF($D4="Z",H3+$E4,H3-$E4),H3)</f>
        <v>0</v>
      </c>
      <c r="I4">
        <f t="shared" ref="I4:I67" si="3">IF($C4=I$1,IF($D4="Z",I3+$E4,I3-$E4),I3)</f>
        <v>0</v>
      </c>
      <c r="J4">
        <f t="shared" ref="J4:J67" si="4">IF($C4=J$1,IF($D4="Z",J3+$E4,J3-$E4),J3)</f>
        <v>3</v>
      </c>
      <c r="K4">
        <f t="shared" ref="K4:K67" si="5">IF($C4=K$1,IF($D4="Z",K3+$E4,K3-$E4),K3)</f>
        <v>32</v>
      </c>
      <c r="L4" s="23" t="s">
        <v>55</v>
      </c>
      <c r="M4" s="23">
        <v>48</v>
      </c>
      <c r="N4" s="23">
        <v>125</v>
      </c>
    </row>
    <row r="5" spans="1:14" ht="18.75" x14ac:dyDescent="0.3">
      <c r="A5" s="2">
        <v>42370</v>
      </c>
      <c r="B5" s="3" t="s">
        <v>6</v>
      </c>
      <c r="C5" s="3" t="s">
        <v>10</v>
      </c>
      <c r="D5" s="3" t="s">
        <v>8</v>
      </c>
      <c r="E5" s="1">
        <v>38</v>
      </c>
      <c r="F5" s="21">
        <v>10</v>
      </c>
      <c r="G5">
        <f t="shared" si="1"/>
        <v>38</v>
      </c>
      <c r="H5">
        <f t="shared" si="2"/>
        <v>0</v>
      </c>
      <c r="I5">
        <f t="shared" si="3"/>
        <v>0</v>
      </c>
      <c r="J5">
        <f t="shared" si="4"/>
        <v>3</v>
      </c>
      <c r="K5">
        <f t="shared" si="5"/>
        <v>32</v>
      </c>
      <c r="L5" s="23" t="s">
        <v>56</v>
      </c>
      <c r="M5" s="23" t="s">
        <v>7</v>
      </c>
      <c r="N5" s="23" t="s">
        <v>10</v>
      </c>
    </row>
    <row r="6" spans="1:14" ht="18.75" x14ac:dyDescent="0.3">
      <c r="A6" s="2">
        <v>42370</v>
      </c>
      <c r="B6" s="3" t="s">
        <v>6</v>
      </c>
      <c r="C6" s="3" t="s">
        <v>11</v>
      </c>
      <c r="D6" s="3" t="s">
        <v>8</v>
      </c>
      <c r="E6" s="1">
        <v>33</v>
      </c>
      <c r="F6" s="21">
        <v>30</v>
      </c>
      <c r="G6">
        <f t="shared" si="1"/>
        <v>38</v>
      </c>
      <c r="H6">
        <f t="shared" si="2"/>
        <v>33</v>
      </c>
      <c r="I6">
        <f t="shared" si="3"/>
        <v>0</v>
      </c>
      <c r="J6">
        <f t="shared" si="4"/>
        <v>3</v>
      </c>
      <c r="K6">
        <f t="shared" si="5"/>
        <v>32</v>
      </c>
      <c r="L6" s="23" t="s">
        <v>57</v>
      </c>
      <c r="M6" s="23">
        <v>24</v>
      </c>
      <c r="N6" s="23">
        <v>3</v>
      </c>
    </row>
    <row r="7" spans="1:14" x14ac:dyDescent="0.25">
      <c r="A7" s="2">
        <v>42370</v>
      </c>
      <c r="B7" s="3" t="s">
        <v>6</v>
      </c>
      <c r="C7" s="3" t="s">
        <v>12</v>
      </c>
      <c r="D7" s="3" t="s">
        <v>8</v>
      </c>
      <c r="E7" s="1">
        <v>43</v>
      </c>
      <c r="F7" s="21">
        <v>25</v>
      </c>
      <c r="G7">
        <f t="shared" si="1"/>
        <v>38</v>
      </c>
      <c r="H7">
        <f t="shared" si="2"/>
        <v>33</v>
      </c>
      <c r="I7">
        <f t="shared" si="3"/>
        <v>43</v>
      </c>
      <c r="J7">
        <f t="shared" si="4"/>
        <v>3</v>
      </c>
      <c r="K7">
        <f t="shared" si="5"/>
        <v>32</v>
      </c>
    </row>
    <row r="8" spans="1:14" x14ac:dyDescent="0.25">
      <c r="A8" s="2">
        <v>42385</v>
      </c>
      <c r="B8" s="3" t="s">
        <v>13</v>
      </c>
      <c r="C8" s="3" t="s">
        <v>9</v>
      </c>
      <c r="D8" s="3" t="s">
        <v>14</v>
      </c>
      <c r="E8" s="1">
        <v>32</v>
      </c>
      <c r="F8" s="21">
        <v>58</v>
      </c>
      <c r="G8">
        <f t="shared" si="1"/>
        <v>38</v>
      </c>
      <c r="H8">
        <f t="shared" si="2"/>
        <v>33</v>
      </c>
      <c r="I8">
        <f t="shared" si="3"/>
        <v>43</v>
      </c>
      <c r="J8">
        <f t="shared" si="4"/>
        <v>3</v>
      </c>
      <c r="K8">
        <f t="shared" si="5"/>
        <v>0</v>
      </c>
    </row>
    <row r="9" spans="1:14" x14ac:dyDescent="0.25">
      <c r="A9" s="2">
        <v>42385</v>
      </c>
      <c r="B9" s="3" t="s">
        <v>13</v>
      </c>
      <c r="C9" s="3" t="s">
        <v>11</v>
      </c>
      <c r="D9" s="3" t="s">
        <v>8</v>
      </c>
      <c r="E9" s="1">
        <v>14</v>
      </c>
      <c r="F9" s="21">
        <v>26</v>
      </c>
      <c r="G9">
        <f t="shared" si="1"/>
        <v>38</v>
      </c>
      <c r="H9">
        <f t="shared" si="2"/>
        <v>47</v>
      </c>
      <c r="I9">
        <f t="shared" si="3"/>
        <v>43</v>
      </c>
      <c r="J9">
        <f t="shared" si="4"/>
        <v>3</v>
      </c>
      <c r="K9">
        <f t="shared" si="5"/>
        <v>0</v>
      </c>
    </row>
    <row r="10" spans="1:14" x14ac:dyDescent="0.25">
      <c r="A10" s="2">
        <v>42393</v>
      </c>
      <c r="B10" s="3" t="s">
        <v>15</v>
      </c>
      <c r="C10" s="3" t="s">
        <v>9</v>
      </c>
      <c r="D10" s="3" t="s">
        <v>8</v>
      </c>
      <c r="E10" s="1">
        <v>44</v>
      </c>
      <c r="F10" s="21">
        <v>46</v>
      </c>
      <c r="G10">
        <f t="shared" si="1"/>
        <v>38</v>
      </c>
      <c r="H10">
        <f t="shared" si="2"/>
        <v>47</v>
      </c>
      <c r="I10">
        <f t="shared" si="3"/>
        <v>43</v>
      </c>
      <c r="J10">
        <f t="shared" si="4"/>
        <v>3</v>
      </c>
      <c r="K10">
        <f t="shared" si="5"/>
        <v>44</v>
      </c>
    </row>
    <row r="11" spans="1:14" x14ac:dyDescent="0.25">
      <c r="A11" s="2">
        <v>42393</v>
      </c>
      <c r="B11" s="3" t="s">
        <v>15</v>
      </c>
      <c r="C11" s="3" t="s">
        <v>11</v>
      </c>
      <c r="D11" s="3" t="s">
        <v>8</v>
      </c>
      <c r="E11" s="1">
        <v>1</v>
      </c>
      <c r="F11" s="21">
        <v>28</v>
      </c>
      <c r="G11">
        <f t="shared" si="1"/>
        <v>38</v>
      </c>
      <c r="H11">
        <f t="shared" si="2"/>
        <v>48</v>
      </c>
      <c r="I11">
        <f t="shared" si="3"/>
        <v>43</v>
      </c>
      <c r="J11">
        <f t="shared" si="4"/>
        <v>3</v>
      </c>
      <c r="K11">
        <f t="shared" si="5"/>
        <v>44</v>
      </c>
    </row>
    <row r="12" spans="1:14" ht="18.75" x14ac:dyDescent="0.3">
      <c r="A12" s="5">
        <v>42393</v>
      </c>
      <c r="B12" s="6" t="s">
        <v>15</v>
      </c>
      <c r="C12" s="6" t="s">
        <v>7</v>
      </c>
      <c r="D12" s="6" t="s">
        <v>8</v>
      </c>
      <c r="E12" s="7">
        <v>21</v>
      </c>
      <c r="F12" s="22">
        <v>74</v>
      </c>
      <c r="G12" s="10">
        <f t="shared" si="1"/>
        <v>38</v>
      </c>
      <c r="H12" s="10">
        <f t="shared" si="2"/>
        <v>48</v>
      </c>
      <c r="I12" s="10">
        <f t="shared" si="3"/>
        <v>43</v>
      </c>
      <c r="J12" s="10">
        <f t="shared" si="4"/>
        <v>24</v>
      </c>
      <c r="K12" s="10">
        <f t="shared" si="5"/>
        <v>44</v>
      </c>
    </row>
    <row r="13" spans="1:14" x14ac:dyDescent="0.25">
      <c r="A13" s="5">
        <v>42419</v>
      </c>
      <c r="B13" s="6" t="s">
        <v>16</v>
      </c>
      <c r="C13" s="6" t="s">
        <v>12</v>
      </c>
      <c r="D13" s="6" t="s">
        <v>14</v>
      </c>
      <c r="E13" s="7">
        <v>43</v>
      </c>
      <c r="F13" s="22">
        <v>32</v>
      </c>
      <c r="G13">
        <f t="shared" si="1"/>
        <v>38</v>
      </c>
      <c r="H13">
        <f t="shared" si="2"/>
        <v>48</v>
      </c>
      <c r="I13">
        <f t="shared" si="3"/>
        <v>0</v>
      </c>
      <c r="J13">
        <f t="shared" si="4"/>
        <v>24</v>
      </c>
      <c r="K13">
        <f t="shared" si="5"/>
        <v>44</v>
      </c>
    </row>
    <row r="14" spans="1:14" x14ac:dyDescent="0.25">
      <c r="A14" s="2">
        <v>42419</v>
      </c>
      <c r="B14" s="3" t="s">
        <v>16</v>
      </c>
      <c r="C14" s="3" t="s">
        <v>10</v>
      </c>
      <c r="D14" s="3" t="s">
        <v>14</v>
      </c>
      <c r="E14" s="1">
        <v>38</v>
      </c>
      <c r="F14" s="21">
        <v>13</v>
      </c>
      <c r="G14">
        <f t="shared" si="1"/>
        <v>0</v>
      </c>
      <c r="H14">
        <f t="shared" si="2"/>
        <v>48</v>
      </c>
      <c r="I14">
        <f t="shared" si="3"/>
        <v>0</v>
      </c>
      <c r="J14">
        <f t="shared" si="4"/>
        <v>24</v>
      </c>
      <c r="K14">
        <f t="shared" si="5"/>
        <v>44</v>
      </c>
    </row>
    <row r="15" spans="1:14" x14ac:dyDescent="0.25">
      <c r="A15" s="2">
        <v>42419</v>
      </c>
      <c r="B15" s="3" t="s">
        <v>16</v>
      </c>
      <c r="C15" s="3" t="s">
        <v>7</v>
      </c>
      <c r="D15" s="3" t="s">
        <v>8</v>
      </c>
      <c r="E15" s="1">
        <v>9</v>
      </c>
      <c r="F15" s="21">
        <v>59</v>
      </c>
      <c r="G15">
        <f t="shared" si="1"/>
        <v>0</v>
      </c>
      <c r="H15">
        <f t="shared" si="2"/>
        <v>48</v>
      </c>
      <c r="I15">
        <f t="shared" si="3"/>
        <v>0</v>
      </c>
      <c r="J15">
        <f t="shared" si="4"/>
        <v>33</v>
      </c>
      <c r="K15">
        <f t="shared" si="5"/>
        <v>44</v>
      </c>
    </row>
    <row r="16" spans="1:14" x14ac:dyDescent="0.25">
      <c r="A16" s="2">
        <v>42419</v>
      </c>
      <c r="B16" s="3" t="s">
        <v>16</v>
      </c>
      <c r="C16" s="3" t="s">
        <v>9</v>
      </c>
      <c r="D16" s="3" t="s">
        <v>8</v>
      </c>
      <c r="E16" s="1">
        <v>8</v>
      </c>
      <c r="F16" s="21">
        <v>37</v>
      </c>
      <c r="G16">
        <f t="shared" si="1"/>
        <v>0</v>
      </c>
      <c r="H16">
        <f t="shared" si="2"/>
        <v>48</v>
      </c>
      <c r="I16">
        <f t="shared" si="3"/>
        <v>0</v>
      </c>
      <c r="J16">
        <f t="shared" si="4"/>
        <v>33</v>
      </c>
      <c r="K16">
        <f t="shared" si="5"/>
        <v>52</v>
      </c>
    </row>
    <row r="17" spans="1:11" x14ac:dyDescent="0.25">
      <c r="A17" s="2">
        <v>42440</v>
      </c>
      <c r="B17" s="3" t="s">
        <v>17</v>
      </c>
      <c r="C17" s="3" t="s">
        <v>9</v>
      </c>
      <c r="D17" s="3" t="s">
        <v>14</v>
      </c>
      <c r="E17" s="1">
        <v>50</v>
      </c>
      <c r="F17" s="21">
        <v>61</v>
      </c>
      <c r="G17">
        <f t="shared" si="1"/>
        <v>0</v>
      </c>
      <c r="H17">
        <f t="shared" si="2"/>
        <v>48</v>
      </c>
      <c r="I17">
        <f t="shared" si="3"/>
        <v>0</v>
      </c>
      <c r="J17">
        <f t="shared" si="4"/>
        <v>33</v>
      </c>
      <c r="K17">
        <f t="shared" si="5"/>
        <v>2</v>
      </c>
    </row>
    <row r="18" spans="1:11" x14ac:dyDescent="0.25">
      <c r="A18" s="2">
        <v>42440</v>
      </c>
      <c r="B18" s="3" t="s">
        <v>17</v>
      </c>
      <c r="C18" s="3" t="s">
        <v>12</v>
      </c>
      <c r="D18" s="3" t="s">
        <v>8</v>
      </c>
      <c r="E18" s="1">
        <v>32</v>
      </c>
      <c r="F18" s="21">
        <v>20</v>
      </c>
      <c r="G18">
        <f t="shared" si="1"/>
        <v>0</v>
      </c>
      <c r="H18">
        <f t="shared" si="2"/>
        <v>48</v>
      </c>
      <c r="I18">
        <f t="shared" si="3"/>
        <v>32</v>
      </c>
      <c r="J18">
        <f t="shared" si="4"/>
        <v>33</v>
      </c>
      <c r="K18">
        <f t="shared" si="5"/>
        <v>2</v>
      </c>
    </row>
    <row r="19" spans="1:11" x14ac:dyDescent="0.25">
      <c r="A19" s="2">
        <v>42440</v>
      </c>
      <c r="B19" s="3" t="s">
        <v>17</v>
      </c>
      <c r="C19" s="3" t="s">
        <v>10</v>
      </c>
      <c r="D19" s="3" t="s">
        <v>8</v>
      </c>
      <c r="E19" s="1">
        <v>7</v>
      </c>
      <c r="F19" s="21">
        <v>8</v>
      </c>
      <c r="G19">
        <f t="shared" si="1"/>
        <v>7</v>
      </c>
      <c r="H19">
        <f t="shared" si="2"/>
        <v>48</v>
      </c>
      <c r="I19">
        <f t="shared" si="3"/>
        <v>32</v>
      </c>
      <c r="J19">
        <f t="shared" si="4"/>
        <v>33</v>
      </c>
      <c r="K19">
        <f t="shared" si="5"/>
        <v>2</v>
      </c>
    </row>
    <row r="20" spans="1:11" x14ac:dyDescent="0.25">
      <c r="A20" s="2">
        <v>42440</v>
      </c>
      <c r="B20" s="3" t="s">
        <v>17</v>
      </c>
      <c r="C20" s="3" t="s">
        <v>11</v>
      </c>
      <c r="D20" s="3" t="s">
        <v>8</v>
      </c>
      <c r="E20" s="1">
        <v>10</v>
      </c>
      <c r="F20" s="21">
        <v>24</v>
      </c>
      <c r="G20">
        <f t="shared" si="1"/>
        <v>7</v>
      </c>
      <c r="H20">
        <f t="shared" si="2"/>
        <v>58</v>
      </c>
      <c r="I20">
        <f t="shared" si="3"/>
        <v>32</v>
      </c>
      <c r="J20">
        <f t="shared" si="4"/>
        <v>33</v>
      </c>
      <c r="K20">
        <f t="shared" si="5"/>
        <v>2</v>
      </c>
    </row>
    <row r="21" spans="1:11" x14ac:dyDescent="0.25">
      <c r="A21" s="2">
        <v>42464</v>
      </c>
      <c r="B21" s="3" t="s">
        <v>18</v>
      </c>
      <c r="C21" s="3" t="s">
        <v>10</v>
      </c>
      <c r="D21" s="3" t="s">
        <v>14</v>
      </c>
      <c r="E21" s="1">
        <v>7</v>
      </c>
      <c r="F21" s="21">
        <v>12</v>
      </c>
      <c r="G21">
        <f t="shared" si="1"/>
        <v>0</v>
      </c>
      <c r="H21">
        <f t="shared" si="2"/>
        <v>58</v>
      </c>
      <c r="I21">
        <f t="shared" si="3"/>
        <v>32</v>
      </c>
      <c r="J21">
        <f t="shared" si="4"/>
        <v>33</v>
      </c>
      <c r="K21">
        <f t="shared" si="5"/>
        <v>2</v>
      </c>
    </row>
    <row r="22" spans="1:11" x14ac:dyDescent="0.25">
      <c r="A22" s="2">
        <v>42464</v>
      </c>
      <c r="B22" s="3" t="s">
        <v>18</v>
      </c>
      <c r="C22" s="3" t="s">
        <v>12</v>
      </c>
      <c r="D22" s="3" t="s">
        <v>8</v>
      </c>
      <c r="E22" s="1">
        <v>25</v>
      </c>
      <c r="F22" s="21">
        <v>19</v>
      </c>
      <c r="G22">
        <f t="shared" si="1"/>
        <v>0</v>
      </c>
      <c r="H22">
        <f t="shared" si="2"/>
        <v>58</v>
      </c>
      <c r="I22">
        <f t="shared" si="3"/>
        <v>57</v>
      </c>
      <c r="J22">
        <f t="shared" si="4"/>
        <v>33</v>
      </c>
      <c r="K22">
        <f t="shared" si="5"/>
        <v>2</v>
      </c>
    </row>
    <row r="23" spans="1:11" x14ac:dyDescent="0.25">
      <c r="A23" s="2">
        <v>42464</v>
      </c>
      <c r="B23" s="3" t="s">
        <v>18</v>
      </c>
      <c r="C23" s="3" t="s">
        <v>9</v>
      </c>
      <c r="D23" s="3" t="s">
        <v>8</v>
      </c>
      <c r="E23" s="1">
        <v>33</v>
      </c>
      <c r="F23" s="21">
        <v>38</v>
      </c>
      <c r="G23">
        <f t="shared" si="1"/>
        <v>0</v>
      </c>
      <c r="H23">
        <f t="shared" si="2"/>
        <v>58</v>
      </c>
      <c r="I23">
        <f t="shared" si="3"/>
        <v>57</v>
      </c>
      <c r="J23">
        <f t="shared" si="4"/>
        <v>33</v>
      </c>
      <c r="K23">
        <f t="shared" si="5"/>
        <v>35</v>
      </c>
    </row>
    <row r="24" spans="1:11" x14ac:dyDescent="0.25">
      <c r="A24" s="2">
        <v>42482</v>
      </c>
      <c r="B24" s="3" t="s">
        <v>19</v>
      </c>
      <c r="C24" s="3" t="s">
        <v>11</v>
      </c>
      <c r="D24" s="3" t="s">
        <v>14</v>
      </c>
      <c r="E24" s="1">
        <v>36</v>
      </c>
      <c r="F24" s="21">
        <v>35</v>
      </c>
      <c r="G24">
        <f t="shared" si="1"/>
        <v>0</v>
      </c>
      <c r="H24">
        <f t="shared" si="2"/>
        <v>22</v>
      </c>
      <c r="I24">
        <f t="shared" si="3"/>
        <v>57</v>
      </c>
      <c r="J24">
        <f t="shared" si="4"/>
        <v>33</v>
      </c>
      <c r="K24">
        <f t="shared" si="5"/>
        <v>35</v>
      </c>
    </row>
    <row r="25" spans="1:11" x14ac:dyDescent="0.25">
      <c r="A25" s="2">
        <v>42482</v>
      </c>
      <c r="B25" s="3" t="s">
        <v>19</v>
      </c>
      <c r="C25" s="3" t="s">
        <v>7</v>
      </c>
      <c r="D25" s="3" t="s">
        <v>8</v>
      </c>
      <c r="E25" s="1">
        <v>5</v>
      </c>
      <c r="F25" s="21">
        <v>66</v>
      </c>
      <c r="G25">
        <f t="shared" si="1"/>
        <v>0</v>
      </c>
      <c r="H25">
        <f t="shared" si="2"/>
        <v>22</v>
      </c>
      <c r="I25">
        <f t="shared" si="3"/>
        <v>57</v>
      </c>
      <c r="J25">
        <f t="shared" si="4"/>
        <v>38</v>
      </c>
      <c r="K25">
        <f t="shared" si="5"/>
        <v>35</v>
      </c>
    </row>
    <row r="26" spans="1:11" x14ac:dyDescent="0.25">
      <c r="A26" s="2">
        <v>42482</v>
      </c>
      <c r="B26" s="3" t="s">
        <v>19</v>
      </c>
      <c r="C26" s="3" t="s">
        <v>9</v>
      </c>
      <c r="D26" s="3" t="s">
        <v>8</v>
      </c>
      <c r="E26" s="1">
        <v>35</v>
      </c>
      <c r="F26" s="21">
        <v>41</v>
      </c>
      <c r="G26">
        <f t="shared" si="1"/>
        <v>0</v>
      </c>
      <c r="H26">
        <f t="shared" si="2"/>
        <v>22</v>
      </c>
      <c r="I26">
        <f t="shared" si="3"/>
        <v>57</v>
      </c>
      <c r="J26">
        <f t="shared" si="4"/>
        <v>38</v>
      </c>
      <c r="K26">
        <f t="shared" si="5"/>
        <v>70</v>
      </c>
    </row>
    <row r="27" spans="1:11" x14ac:dyDescent="0.25">
      <c r="A27" s="2">
        <v>42504</v>
      </c>
      <c r="B27" s="3" t="s">
        <v>20</v>
      </c>
      <c r="C27" s="3" t="s">
        <v>7</v>
      </c>
      <c r="D27" s="3" t="s">
        <v>14</v>
      </c>
      <c r="E27" s="1">
        <v>38</v>
      </c>
      <c r="F27" s="21">
        <v>98</v>
      </c>
      <c r="G27">
        <f t="shared" si="1"/>
        <v>0</v>
      </c>
      <c r="H27">
        <f t="shared" si="2"/>
        <v>22</v>
      </c>
      <c r="I27">
        <f t="shared" si="3"/>
        <v>57</v>
      </c>
      <c r="J27">
        <f t="shared" si="4"/>
        <v>0</v>
      </c>
      <c r="K27">
        <f t="shared" si="5"/>
        <v>70</v>
      </c>
    </row>
    <row r="28" spans="1:11" x14ac:dyDescent="0.25">
      <c r="A28" s="2">
        <v>42504</v>
      </c>
      <c r="B28" s="3" t="s">
        <v>20</v>
      </c>
      <c r="C28" s="3" t="s">
        <v>11</v>
      </c>
      <c r="D28" s="3" t="s">
        <v>8</v>
      </c>
      <c r="E28" s="1">
        <v>10</v>
      </c>
      <c r="F28" s="21">
        <v>23</v>
      </c>
      <c r="G28">
        <f t="shared" si="1"/>
        <v>0</v>
      </c>
      <c r="H28">
        <f t="shared" si="2"/>
        <v>32</v>
      </c>
      <c r="I28">
        <f t="shared" si="3"/>
        <v>57</v>
      </c>
      <c r="J28">
        <f t="shared" si="4"/>
        <v>0</v>
      </c>
      <c r="K28">
        <f t="shared" si="5"/>
        <v>70</v>
      </c>
    </row>
    <row r="29" spans="1:11" x14ac:dyDescent="0.25">
      <c r="A29" s="2">
        <v>42529</v>
      </c>
      <c r="B29" s="3" t="s">
        <v>21</v>
      </c>
      <c r="C29" s="3" t="s">
        <v>11</v>
      </c>
      <c r="D29" s="3" t="s">
        <v>14</v>
      </c>
      <c r="E29" s="1">
        <v>4</v>
      </c>
      <c r="F29" s="21">
        <v>38</v>
      </c>
      <c r="G29">
        <f t="shared" si="1"/>
        <v>0</v>
      </c>
      <c r="H29">
        <f t="shared" si="2"/>
        <v>28</v>
      </c>
      <c r="I29">
        <f t="shared" si="3"/>
        <v>57</v>
      </c>
      <c r="J29">
        <f t="shared" si="4"/>
        <v>0</v>
      </c>
      <c r="K29">
        <f t="shared" si="5"/>
        <v>70</v>
      </c>
    </row>
    <row r="30" spans="1:11" x14ac:dyDescent="0.25">
      <c r="A30" s="2">
        <v>42529</v>
      </c>
      <c r="B30" s="3" t="s">
        <v>21</v>
      </c>
      <c r="C30" s="3" t="s">
        <v>7</v>
      </c>
      <c r="D30" s="3" t="s">
        <v>8</v>
      </c>
      <c r="E30" s="1">
        <v>42</v>
      </c>
      <c r="F30" s="21">
        <v>60</v>
      </c>
      <c r="G30">
        <f t="shared" si="1"/>
        <v>0</v>
      </c>
      <c r="H30">
        <f t="shared" si="2"/>
        <v>28</v>
      </c>
      <c r="I30">
        <f t="shared" si="3"/>
        <v>57</v>
      </c>
      <c r="J30">
        <f t="shared" si="4"/>
        <v>42</v>
      </c>
      <c r="K30">
        <f t="shared" si="5"/>
        <v>70</v>
      </c>
    </row>
    <row r="31" spans="1:11" x14ac:dyDescent="0.25">
      <c r="A31" s="2">
        <v>42529</v>
      </c>
      <c r="B31" s="3" t="s">
        <v>21</v>
      </c>
      <c r="C31" s="3" t="s">
        <v>10</v>
      </c>
      <c r="D31" s="3" t="s">
        <v>8</v>
      </c>
      <c r="E31" s="1">
        <v>28</v>
      </c>
      <c r="F31" s="21">
        <v>8</v>
      </c>
      <c r="G31">
        <f t="shared" si="1"/>
        <v>28</v>
      </c>
      <c r="H31">
        <f t="shared" si="2"/>
        <v>28</v>
      </c>
      <c r="I31">
        <f t="shared" si="3"/>
        <v>57</v>
      </c>
      <c r="J31">
        <f t="shared" si="4"/>
        <v>42</v>
      </c>
      <c r="K31">
        <f t="shared" si="5"/>
        <v>70</v>
      </c>
    </row>
    <row r="32" spans="1:11" x14ac:dyDescent="0.25">
      <c r="A32" s="2">
        <v>42529</v>
      </c>
      <c r="B32" s="3" t="s">
        <v>21</v>
      </c>
      <c r="C32" s="3" t="s">
        <v>12</v>
      </c>
      <c r="D32" s="3" t="s">
        <v>8</v>
      </c>
      <c r="E32" s="1">
        <v>19</v>
      </c>
      <c r="F32" s="21">
        <v>19</v>
      </c>
      <c r="G32">
        <f t="shared" si="1"/>
        <v>28</v>
      </c>
      <c r="H32">
        <f t="shared" si="2"/>
        <v>28</v>
      </c>
      <c r="I32">
        <f t="shared" si="3"/>
        <v>76</v>
      </c>
      <c r="J32">
        <f t="shared" si="4"/>
        <v>42</v>
      </c>
      <c r="K32">
        <f t="shared" si="5"/>
        <v>70</v>
      </c>
    </row>
    <row r="33" spans="1:11" x14ac:dyDescent="0.25">
      <c r="A33" s="2">
        <v>42542</v>
      </c>
      <c r="B33" s="3" t="s">
        <v>22</v>
      </c>
      <c r="C33" s="3" t="s">
        <v>12</v>
      </c>
      <c r="D33" s="3" t="s">
        <v>14</v>
      </c>
      <c r="E33" s="1">
        <v>72</v>
      </c>
      <c r="F33" s="21">
        <v>28</v>
      </c>
      <c r="G33">
        <f t="shared" si="1"/>
        <v>28</v>
      </c>
      <c r="H33">
        <f t="shared" si="2"/>
        <v>28</v>
      </c>
      <c r="I33">
        <f t="shared" si="3"/>
        <v>4</v>
      </c>
      <c r="J33">
        <f t="shared" si="4"/>
        <v>42</v>
      </c>
      <c r="K33">
        <f t="shared" si="5"/>
        <v>70</v>
      </c>
    </row>
    <row r="34" spans="1:11" x14ac:dyDescent="0.25">
      <c r="A34" s="2">
        <v>42542</v>
      </c>
      <c r="B34" s="3" t="s">
        <v>22</v>
      </c>
      <c r="C34" s="3" t="s">
        <v>7</v>
      </c>
      <c r="D34" s="3" t="s">
        <v>14</v>
      </c>
      <c r="E34" s="1">
        <v>42</v>
      </c>
      <c r="F34" s="21">
        <v>90</v>
      </c>
      <c r="G34">
        <f t="shared" si="1"/>
        <v>28</v>
      </c>
      <c r="H34">
        <f t="shared" si="2"/>
        <v>28</v>
      </c>
      <c r="I34">
        <f t="shared" si="3"/>
        <v>4</v>
      </c>
      <c r="J34">
        <f t="shared" si="4"/>
        <v>0</v>
      </c>
      <c r="K34">
        <f t="shared" si="5"/>
        <v>70</v>
      </c>
    </row>
    <row r="35" spans="1:11" x14ac:dyDescent="0.25">
      <c r="A35" s="2">
        <v>42542</v>
      </c>
      <c r="B35" s="3" t="s">
        <v>22</v>
      </c>
      <c r="C35" s="3" t="s">
        <v>9</v>
      </c>
      <c r="D35" s="3" t="s">
        <v>8</v>
      </c>
      <c r="E35" s="1">
        <v>42</v>
      </c>
      <c r="F35" s="21">
        <v>44</v>
      </c>
      <c r="G35">
        <f t="shared" si="1"/>
        <v>28</v>
      </c>
      <c r="H35">
        <f t="shared" si="2"/>
        <v>28</v>
      </c>
      <c r="I35">
        <f t="shared" si="3"/>
        <v>4</v>
      </c>
      <c r="J35">
        <f t="shared" si="4"/>
        <v>0</v>
      </c>
      <c r="K35">
        <f t="shared" si="5"/>
        <v>112</v>
      </c>
    </row>
    <row r="36" spans="1:11" x14ac:dyDescent="0.25">
      <c r="A36" s="2">
        <v>42542</v>
      </c>
      <c r="B36" s="3" t="s">
        <v>22</v>
      </c>
      <c r="C36" s="3" t="s">
        <v>11</v>
      </c>
      <c r="D36" s="3" t="s">
        <v>8</v>
      </c>
      <c r="E36" s="1">
        <v>33</v>
      </c>
      <c r="F36" s="21">
        <v>26</v>
      </c>
      <c r="G36">
        <f t="shared" si="1"/>
        <v>28</v>
      </c>
      <c r="H36">
        <f t="shared" si="2"/>
        <v>61</v>
      </c>
      <c r="I36">
        <f t="shared" si="3"/>
        <v>4</v>
      </c>
      <c r="J36">
        <f t="shared" si="4"/>
        <v>0</v>
      </c>
      <c r="K36">
        <f t="shared" si="5"/>
        <v>112</v>
      </c>
    </row>
    <row r="37" spans="1:11" x14ac:dyDescent="0.25">
      <c r="A37" s="2">
        <v>42542</v>
      </c>
      <c r="B37" s="3" t="s">
        <v>22</v>
      </c>
      <c r="C37" s="3" t="s">
        <v>10</v>
      </c>
      <c r="D37" s="3" t="s">
        <v>8</v>
      </c>
      <c r="E37" s="1">
        <v>9</v>
      </c>
      <c r="F37" s="21">
        <v>9</v>
      </c>
      <c r="G37">
        <f t="shared" si="1"/>
        <v>37</v>
      </c>
      <c r="H37">
        <f t="shared" si="2"/>
        <v>61</v>
      </c>
      <c r="I37">
        <f t="shared" si="3"/>
        <v>4</v>
      </c>
      <c r="J37">
        <f t="shared" si="4"/>
        <v>0</v>
      </c>
      <c r="K37">
        <f t="shared" si="5"/>
        <v>112</v>
      </c>
    </row>
    <row r="38" spans="1:11" x14ac:dyDescent="0.25">
      <c r="A38" s="2">
        <v>42559</v>
      </c>
      <c r="B38" s="3" t="s">
        <v>6</v>
      </c>
      <c r="C38" s="3" t="s">
        <v>12</v>
      </c>
      <c r="D38" s="3" t="s">
        <v>14</v>
      </c>
      <c r="E38" s="1">
        <v>4</v>
      </c>
      <c r="F38" s="21">
        <v>29</v>
      </c>
      <c r="G38">
        <f t="shared" si="1"/>
        <v>37</v>
      </c>
      <c r="H38">
        <f t="shared" si="2"/>
        <v>61</v>
      </c>
      <c r="I38">
        <f t="shared" si="3"/>
        <v>0</v>
      </c>
      <c r="J38">
        <f t="shared" si="4"/>
        <v>0</v>
      </c>
      <c r="K38">
        <f t="shared" si="5"/>
        <v>112</v>
      </c>
    </row>
    <row r="39" spans="1:11" x14ac:dyDescent="0.25">
      <c r="A39" s="2">
        <v>42559</v>
      </c>
      <c r="B39" s="3" t="s">
        <v>6</v>
      </c>
      <c r="C39" s="3" t="s">
        <v>10</v>
      </c>
      <c r="D39" s="3" t="s">
        <v>14</v>
      </c>
      <c r="E39" s="1">
        <v>37</v>
      </c>
      <c r="F39" s="21">
        <v>12</v>
      </c>
      <c r="G39">
        <f t="shared" si="1"/>
        <v>0</v>
      </c>
      <c r="H39">
        <f t="shared" si="2"/>
        <v>61</v>
      </c>
      <c r="I39">
        <f t="shared" si="3"/>
        <v>0</v>
      </c>
      <c r="J39">
        <f t="shared" si="4"/>
        <v>0</v>
      </c>
      <c r="K39">
        <f t="shared" si="5"/>
        <v>112</v>
      </c>
    </row>
    <row r="40" spans="1:11" x14ac:dyDescent="0.25">
      <c r="A40" s="2">
        <v>42559</v>
      </c>
      <c r="B40" s="3" t="s">
        <v>6</v>
      </c>
      <c r="C40" s="3" t="s">
        <v>9</v>
      </c>
      <c r="D40" s="3" t="s">
        <v>8</v>
      </c>
      <c r="E40" s="1">
        <v>35</v>
      </c>
      <c r="F40" s="21">
        <v>42</v>
      </c>
      <c r="G40">
        <f t="shared" si="1"/>
        <v>0</v>
      </c>
      <c r="H40">
        <f t="shared" si="2"/>
        <v>61</v>
      </c>
      <c r="I40">
        <f t="shared" si="3"/>
        <v>0</v>
      </c>
      <c r="J40">
        <f t="shared" si="4"/>
        <v>0</v>
      </c>
      <c r="K40">
        <f t="shared" si="5"/>
        <v>147</v>
      </c>
    </row>
    <row r="41" spans="1:11" x14ac:dyDescent="0.25">
      <c r="A41" s="2">
        <v>42559</v>
      </c>
      <c r="B41" s="3" t="s">
        <v>6</v>
      </c>
      <c r="C41" s="3" t="s">
        <v>7</v>
      </c>
      <c r="D41" s="3" t="s">
        <v>8</v>
      </c>
      <c r="E41" s="1">
        <v>32</v>
      </c>
      <c r="F41" s="21">
        <v>66</v>
      </c>
      <c r="G41">
        <f t="shared" si="1"/>
        <v>0</v>
      </c>
      <c r="H41">
        <f t="shared" si="2"/>
        <v>61</v>
      </c>
      <c r="I41">
        <f t="shared" si="3"/>
        <v>0</v>
      </c>
      <c r="J41">
        <f t="shared" si="4"/>
        <v>32</v>
      </c>
      <c r="K41">
        <f t="shared" si="5"/>
        <v>147</v>
      </c>
    </row>
    <row r="42" spans="1:11" x14ac:dyDescent="0.25">
      <c r="A42" s="2">
        <v>42574</v>
      </c>
      <c r="B42" s="3" t="s">
        <v>13</v>
      </c>
      <c r="C42" s="3" t="s">
        <v>7</v>
      </c>
      <c r="D42" s="3" t="s">
        <v>14</v>
      </c>
      <c r="E42" s="1">
        <v>32</v>
      </c>
      <c r="F42" s="21">
        <v>92</v>
      </c>
      <c r="G42">
        <f t="shared" si="1"/>
        <v>0</v>
      </c>
      <c r="H42">
        <f t="shared" si="2"/>
        <v>61</v>
      </c>
      <c r="I42">
        <f t="shared" si="3"/>
        <v>0</v>
      </c>
      <c r="J42">
        <f t="shared" si="4"/>
        <v>0</v>
      </c>
      <c r="K42">
        <f t="shared" si="5"/>
        <v>147</v>
      </c>
    </row>
    <row r="43" spans="1:11" x14ac:dyDescent="0.25">
      <c r="A43" s="2">
        <v>42574</v>
      </c>
      <c r="B43" s="3" t="s">
        <v>13</v>
      </c>
      <c r="C43" s="3" t="s">
        <v>9</v>
      </c>
      <c r="D43" s="3" t="s">
        <v>8</v>
      </c>
      <c r="E43" s="1">
        <v>48</v>
      </c>
      <c r="F43" s="21">
        <v>43</v>
      </c>
      <c r="G43">
        <f t="shared" si="1"/>
        <v>0</v>
      </c>
      <c r="H43">
        <f t="shared" si="2"/>
        <v>61</v>
      </c>
      <c r="I43">
        <f t="shared" si="3"/>
        <v>0</v>
      </c>
      <c r="J43">
        <f t="shared" si="4"/>
        <v>0</v>
      </c>
      <c r="K43">
        <f t="shared" si="5"/>
        <v>195</v>
      </c>
    </row>
    <row r="44" spans="1:11" x14ac:dyDescent="0.25">
      <c r="A44" s="2">
        <v>42593</v>
      </c>
      <c r="B44" s="3" t="s">
        <v>15</v>
      </c>
      <c r="C44" s="3" t="s">
        <v>9</v>
      </c>
      <c r="D44" s="3" t="s">
        <v>14</v>
      </c>
      <c r="E44" s="1">
        <v>191</v>
      </c>
      <c r="F44" s="21">
        <v>60</v>
      </c>
      <c r="G44">
        <f t="shared" si="1"/>
        <v>0</v>
      </c>
      <c r="H44">
        <f t="shared" si="2"/>
        <v>61</v>
      </c>
      <c r="I44">
        <f t="shared" si="3"/>
        <v>0</v>
      </c>
      <c r="J44">
        <f t="shared" si="4"/>
        <v>0</v>
      </c>
      <c r="K44">
        <f t="shared" si="5"/>
        <v>4</v>
      </c>
    </row>
    <row r="45" spans="1:11" x14ac:dyDescent="0.25">
      <c r="A45" s="2">
        <v>42593</v>
      </c>
      <c r="B45" s="3" t="s">
        <v>15</v>
      </c>
      <c r="C45" s="3" t="s">
        <v>11</v>
      </c>
      <c r="D45" s="3" t="s">
        <v>8</v>
      </c>
      <c r="E45" s="1">
        <v>9</v>
      </c>
      <c r="F45" s="21">
        <v>24</v>
      </c>
      <c r="G45">
        <f t="shared" si="1"/>
        <v>0</v>
      </c>
      <c r="H45">
        <f t="shared" si="2"/>
        <v>70</v>
      </c>
      <c r="I45">
        <f t="shared" si="3"/>
        <v>0</v>
      </c>
      <c r="J45">
        <f t="shared" si="4"/>
        <v>0</v>
      </c>
      <c r="K45">
        <f t="shared" si="5"/>
        <v>4</v>
      </c>
    </row>
    <row r="46" spans="1:11" x14ac:dyDescent="0.25">
      <c r="A46" s="2">
        <v>42593</v>
      </c>
      <c r="B46" s="3" t="s">
        <v>15</v>
      </c>
      <c r="C46" s="3" t="s">
        <v>7</v>
      </c>
      <c r="D46" s="3" t="s">
        <v>8</v>
      </c>
      <c r="E46" s="1">
        <v>36</v>
      </c>
      <c r="F46" s="21">
        <v>65</v>
      </c>
      <c r="G46">
        <f t="shared" si="1"/>
        <v>0</v>
      </c>
      <c r="H46">
        <f t="shared" si="2"/>
        <v>70</v>
      </c>
      <c r="I46">
        <f t="shared" si="3"/>
        <v>0</v>
      </c>
      <c r="J46">
        <f t="shared" si="4"/>
        <v>36</v>
      </c>
      <c r="K46">
        <f t="shared" si="5"/>
        <v>4</v>
      </c>
    </row>
    <row r="47" spans="1:11" x14ac:dyDescent="0.25">
      <c r="A47" s="2">
        <v>42619</v>
      </c>
      <c r="B47" s="3" t="s">
        <v>16</v>
      </c>
      <c r="C47" s="3" t="s">
        <v>10</v>
      </c>
      <c r="D47" s="3" t="s">
        <v>8</v>
      </c>
      <c r="E47" s="1">
        <v>47</v>
      </c>
      <c r="F47" s="21">
        <v>7</v>
      </c>
      <c r="G47">
        <f t="shared" si="1"/>
        <v>47</v>
      </c>
      <c r="H47">
        <f t="shared" si="2"/>
        <v>70</v>
      </c>
      <c r="I47">
        <f t="shared" si="3"/>
        <v>0</v>
      </c>
      <c r="J47">
        <f t="shared" si="4"/>
        <v>36</v>
      </c>
      <c r="K47">
        <f t="shared" si="5"/>
        <v>4</v>
      </c>
    </row>
    <row r="48" spans="1:11" x14ac:dyDescent="0.25">
      <c r="A48" s="2">
        <v>42619</v>
      </c>
      <c r="B48" s="3" t="s">
        <v>16</v>
      </c>
      <c r="C48" s="3" t="s">
        <v>9</v>
      </c>
      <c r="D48" s="3" t="s">
        <v>14</v>
      </c>
      <c r="E48" s="1">
        <v>4</v>
      </c>
      <c r="F48" s="21">
        <v>63</v>
      </c>
      <c r="G48">
        <f t="shared" si="1"/>
        <v>47</v>
      </c>
      <c r="H48">
        <f t="shared" si="2"/>
        <v>70</v>
      </c>
      <c r="I48">
        <f t="shared" si="3"/>
        <v>0</v>
      </c>
      <c r="J48">
        <f t="shared" si="4"/>
        <v>36</v>
      </c>
      <c r="K48">
        <f t="shared" si="5"/>
        <v>0</v>
      </c>
    </row>
    <row r="49" spans="1:11" x14ac:dyDescent="0.25">
      <c r="A49" s="2">
        <v>42619</v>
      </c>
      <c r="B49" s="3" t="s">
        <v>16</v>
      </c>
      <c r="C49" s="3" t="s">
        <v>12</v>
      </c>
      <c r="D49" s="3" t="s">
        <v>8</v>
      </c>
      <c r="E49" s="1">
        <v>8</v>
      </c>
      <c r="F49" s="21">
        <v>19</v>
      </c>
      <c r="G49">
        <f t="shared" si="1"/>
        <v>47</v>
      </c>
      <c r="H49">
        <f t="shared" si="2"/>
        <v>70</v>
      </c>
      <c r="I49">
        <f t="shared" si="3"/>
        <v>8</v>
      </c>
      <c r="J49">
        <f t="shared" si="4"/>
        <v>36</v>
      </c>
      <c r="K49">
        <f t="shared" si="5"/>
        <v>0</v>
      </c>
    </row>
    <row r="50" spans="1:11" x14ac:dyDescent="0.25">
      <c r="A50" s="2">
        <v>42619</v>
      </c>
      <c r="B50" s="3" t="s">
        <v>16</v>
      </c>
      <c r="C50" s="3" t="s">
        <v>11</v>
      </c>
      <c r="D50" s="3" t="s">
        <v>8</v>
      </c>
      <c r="E50" s="1">
        <v>3</v>
      </c>
      <c r="F50" s="21">
        <v>22</v>
      </c>
      <c r="G50">
        <f t="shared" si="1"/>
        <v>47</v>
      </c>
      <c r="H50">
        <f t="shared" si="2"/>
        <v>73</v>
      </c>
      <c r="I50">
        <f t="shared" si="3"/>
        <v>8</v>
      </c>
      <c r="J50">
        <f t="shared" si="4"/>
        <v>36</v>
      </c>
      <c r="K50">
        <f t="shared" si="5"/>
        <v>0</v>
      </c>
    </row>
    <row r="51" spans="1:11" x14ac:dyDescent="0.25">
      <c r="A51" s="2">
        <v>42619</v>
      </c>
      <c r="B51" s="3" t="s">
        <v>16</v>
      </c>
      <c r="C51" s="3" t="s">
        <v>7</v>
      </c>
      <c r="D51" s="3" t="s">
        <v>8</v>
      </c>
      <c r="E51" s="1">
        <v>41</v>
      </c>
      <c r="F51" s="21">
        <v>59</v>
      </c>
      <c r="G51">
        <f t="shared" si="1"/>
        <v>47</v>
      </c>
      <c r="H51">
        <f t="shared" si="2"/>
        <v>73</v>
      </c>
      <c r="I51">
        <f t="shared" si="3"/>
        <v>8</v>
      </c>
      <c r="J51">
        <f t="shared" si="4"/>
        <v>77</v>
      </c>
      <c r="K51">
        <f t="shared" si="5"/>
        <v>0</v>
      </c>
    </row>
    <row r="52" spans="1:11" x14ac:dyDescent="0.25">
      <c r="A52" s="2">
        <v>42640</v>
      </c>
      <c r="B52" s="3" t="s">
        <v>17</v>
      </c>
      <c r="C52" s="3" t="s">
        <v>9</v>
      </c>
      <c r="D52" s="3" t="s">
        <v>8</v>
      </c>
      <c r="E52" s="1">
        <v>44</v>
      </c>
      <c r="F52" s="21">
        <v>40</v>
      </c>
      <c r="G52">
        <f t="shared" si="1"/>
        <v>47</v>
      </c>
      <c r="H52">
        <f t="shared" si="2"/>
        <v>73</v>
      </c>
      <c r="I52">
        <f t="shared" si="3"/>
        <v>8</v>
      </c>
      <c r="J52">
        <f t="shared" si="4"/>
        <v>77</v>
      </c>
      <c r="K52">
        <f t="shared" si="5"/>
        <v>44</v>
      </c>
    </row>
    <row r="53" spans="1:11" x14ac:dyDescent="0.25">
      <c r="A53" s="2">
        <v>42640</v>
      </c>
      <c r="B53" s="3" t="s">
        <v>17</v>
      </c>
      <c r="C53" s="3" t="s">
        <v>10</v>
      </c>
      <c r="D53" s="3" t="s">
        <v>14</v>
      </c>
      <c r="E53" s="1">
        <v>45</v>
      </c>
      <c r="F53" s="21">
        <v>12</v>
      </c>
      <c r="G53">
        <f t="shared" si="1"/>
        <v>2</v>
      </c>
      <c r="H53">
        <f t="shared" si="2"/>
        <v>73</v>
      </c>
      <c r="I53">
        <f t="shared" si="3"/>
        <v>8</v>
      </c>
      <c r="J53">
        <f t="shared" si="4"/>
        <v>77</v>
      </c>
      <c r="K53">
        <f t="shared" si="5"/>
        <v>44</v>
      </c>
    </row>
    <row r="54" spans="1:11" x14ac:dyDescent="0.25">
      <c r="A54" s="2">
        <v>42640</v>
      </c>
      <c r="B54" s="3" t="s">
        <v>17</v>
      </c>
      <c r="C54" s="3" t="s">
        <v>12</v>
      </c>
      <c r="D54" s="3" t="s">
        <v>8</v>
      </c>
      <c r="E54" s="1">
        <v>40</v>
      </c>
      <c r="F54" s="21">
        <v>20</v>
      </c>
      <c r="G54">
        <f t="shared" si="1"/>
        <v>2</v>
      </c>
      <c r="H54">
        <f t="shared" si="2"/>
        <v>73</v>
      </c>
      <c r="I54">
        <f t="shared" si="3"/>
        <v>48</v>
      </c>
      <c r="J54">
        <f t="shared" si="4"/>
        <v>77</v>
      </c>
      <c r="K54">
        <f t="shared" si="5"/>
        <v>44</v>
      </c>
    </row>
    <row r="55" spans="1:11" x14ac:dyDescent="0.25">
      <c r="A55" s="2">
        <v>42640</v>
      </c>
      <c r="B55" s="3" t="s">
        <v>17</v>
      </c>
      <c r="C55" s="3" t="s">
        <v>7</v>
      </c>
      <c r="D55" s="3" t="s">
        <v>8</v>
      </c>
      <c r="E55" s="1">
        <v>3</v>
      </c>
      <c r="F55" s="21">
        <v>63</v>
      </c>
      <c r="G55">
        <f t="shared" si="1"/>
        <v>2</v>
      </c>
      <c r="H55">
        <f t="shared" si="2"/>
        <v>73</v>
      </c>
      <c r="I55">
        <f t="shared" si="3"/>
        <v>48</v>
      </c>
      <c r="J55">
        <f t="shared" si="4"/>
        <v>80</v>
      </c>
      <c r="K55">
        <f t="shared" si="5"/>
        <v>44</v>
      </c>
    </row>
    <row r="56" spans="1:11" x14ac:dyDescent="0.25">
      <c r="A56" s="2">
        <v>42640</v>
      </c>
      <c r="B56" s="3" t="s">
        <v>17</v>
      </c>
      <c r="C56" s="3" t="s">
        <v>11</v>
      </c>
      <c r="D56" s="3" t="s">
        <v>8</v>
      </c>
      <c r="E56" s="1">
        <v>17</v>
      </c>
      <c r="F56" s="21">
        <v>24</v>
      </c>
      <c r="G56">
        <f t="shared" si="1"/>
        <v>2</v>
      </c>
      <c r="H56">
        <f t="shared" si="2"/>
        <v>90</v>
      </c>
      <c r="I56">
        <f t="shared" si="3"/>
        <v>48</v>
      </c>
      <c r="J56">
        <f t="shared" si="4"/>
        <v>80</v>
      </c>
      <c r="K56">
        <f t="shared" si="5"/>
        <v>44</v>
      </c>
    </row>
    <row r="57" spans="1:11" x14ac:dyDescent="0.25">
      <c r="A57" s="2">
        <v>42664</v>
      </c>
      <c r="B57" s="3" t="s">
        <v>18</v>
      </c>
      <c r="C57" s="3" t="s">
        <v>10</v>
      </c>
      <c r="D57" s="3" t="s">
        <v>14</v>
      </c>
      <c r="E57" s="1">
        <v>2</v>
      </c>
      <c r="F57" s="21">
        <v>12</v>
      </c>
      <c r="G57">
        <f t="shared" si="1"/>
        <v>0</v>
      </c>
      <c r="H57">
        <f t="shared" si="2"/>
        <v>90</v>
      </c>
      <c r="I57">
        <f t="shared" si="3"/>
        <v>48</v>
      </c>
      <c r="J57">
        <f t="shared" si="4"/>
        <v>80</v>
      </c>
      <c r="K57">
        <f t="shared" si="5"/>
        <v>44</v>
      </c>
    </row>
    <row r="58" spans="1:11" x14ac:dyDescent="0.25">
      <c r="A58" s="2">
        <v>42664</v>
      </c>
      <c r="B58" s="3" t="s">
        <v>18</v>
      </c>
      <c r="C58" s="3" t="s">
        <v>12</v>
      </c>
      <c r="D58" s="3" t="s">
        <v>8</v>
      </c>
      <c r="E58" s="1">
        <v>14</v>
      </c>
      <c r="F58" s="21">
        <v>19</v>
      </c>
      <c r="G58">
        <f t="shared" si="1"/>
        <v>0</v>
      </c>
      <c r="H58">
        <f t="shared" si="2"/>
        <v>90</v>
      </c>
      <c r="I58">
        <f t="shared" si="3"/>
        <v>62</v>
      </c>
      <c r="J58">
        <f t="shared" si="4"/>
        <v>80</v>
      </c>
      <c r="K58">
        <f t="shared" si="5"/>
        <v>44</v>
      </c>
    </row>
    <row r="59" spans="1:11" x14ac:dyDescent="0.25">
      <c r="A59" s="2">
        <v>42664</v>
      </c>
      <c r="B59" s="3" t="s">
        <v>18</v>
      </c>
      <c r="C59" s="3" t="s">
        <v>11</v>
      </c>
      <c r="D59" s="3" t="s">
        <v>8</v>
      </c>
      <c r="E59" s="1">
        <v>23</v>
      </c>
      <c r="F59" s="21">
        <v>23</v>
      </c>
      <c r="G59">
        <f t="shared" si="1"/>
        <v>0</v>
      </c>
      <c r="H59">
        <f t="shared" si="2"/>
        <v>113</v>
      </c>
      <c r="I59">
        <f t="shared" si="3"/>
        <v>62</v>
      </c>
      <c r="J59">
        <f t="shared" si="4"/>
        <v>80</v>
      </c>
      <c r="K59">
        <f t="shared" si="5"/>
        <v>44</v>
      </c>
    </row>
    <row r="60" spans="1:11" x14ac:dyDescent="0.25">
      <c r="A60" s="2">
        <v>42682</v>
      </c>
      <c r="B60" s="3" t="s">
        <v>19</v>
      </c>
      <c r="C60" s="3" t="s">
        <v>10</v>
      </c>
      <c r="D60" s="3" t="s">
        <v>8</v>
      </c>
      <c r="E60" s="1">
        <v>11</v>
      </c>
      <c r="F60" s="21">
        <v>8</v>
      </c>
      <c r="G60">
        <f t="shared" si="1"/>
        <v>11</v>
      </c>
      <c r="H60">
        <f t="shared" si="2"/>
        <v>113</v>
      </c>
      <c r="I60">
        <f t="shared" si="3"/>
        <v>62</v>
      </c>
      <c r="J60">
        <f t="shared" si="4"/>
        <v>80</v>
      </c>
      <c r="K60">
        <f t="shared" si="5"/>
        <v>44</v>
      </c>
    </row>
    <row r="61" spans="1:11" x14ac:dyDescent="0.25">
      <c r="A61" s="2">
        <v>42682</v>
      </c>
      <c r="B61" s="3" t="s">
        <v>19</v>
      </c>
      <c r="C61" s="3" t="s">
        <v>7</v>
      </c>
      <c r="D61" s="3" t="s">
        <v>8</v>
      </c>
      <c r="E61" s="1">
        <v>17</v>
      </c>
      <c r="F61" s="21">
        <v>66</v>
      </c>
      <c r="G61">
        <f t="shared" si="1"/>
        <v>11</v>
      </c>
      <c r="H61">
        <f t="shared" si="2"/>
        <v>113</v>
      </c>
      <c r="I61">
        <f t="shared" si="3"/>
        <v>62</v>
      </c>
      <c r="J61">
        <f t="shared" si="4"/>
        <v>97</v>
      </c>
      <c r="K61">
        <f t="shared" si="5"/>
        <v>44</v>
      </c>
    </row>
    <row r="62" spans="1:11" x14ac:dyDescent="0.25">
      <c r="A62" s="2">
        <v>42682</v>
      </c>
      <c r="B62" s="3" t="s">
        <v>19</v>
      </c>
      <c r="C62" s="3" t="s">
        <v>9</v>
      </c>
      <c r="D62" s="3" t="s">
        <v>8</v>
      </c>
      <c r="E62" s="1">
        <v>30</v>
      </c>
      <c r="F62" s="21">
        <v>41</v>
      </c>
      <c r="G62">
        <f t="shared" si="1"/>
        <v>11</v>
      </c>
      <c r="H62">
        <f t="shared" si="2"/>
        <v>113</v>
      </c>
      <c r="I62">
        <f t="shared" si="3"/>
        <v>62</v>
      </c>
      <c r="J62">
        <f t="shared" si="4"/>
        <v>97</v>
      </c>
      <c r="K62">
        <f t="shared" si="5"/>
        <v>74</v>
      </c>
    </row>
    <row r="63" spans="1:11" x14ac:dyDescent="0.25">
      <c r="A63" s="2">
        <v>42704</v>
      </c>
      <c r="B63" s="3" t="s">
        <v>20</v>
      </c>
      <c r="C63" s="3" t="s">
        <v>7</v>
      </c>
      <c r="D63" s="3" t="s">
        <v>14</v>
      </c>
      <c r="E63" s="1">
        <v>97</v>
      </c>
      <c r="F63" s="21">
        <v>98</v>
      </c>
      <c r="G63">
        <f t="shared" si="1"/>
        <v>11</v>
      </c>
      <c r="H63">
        <f t="shared" si="2"/>
        <v>113</v>
      </c>
      <c r="I63">
        <f t="shared" si="3"/>
        <v>62</v>
      </c>
      <c r="J63">
        <f t="shared" si="4"/>
        <v>0</v>
      </c>
      <c r="K63">
        <f t="shared" si="5"/>
        <v>74</v>
      </c>
    </row>
    <row r="64" spans="1:11" x14ac:dyDescent="0.25">
      <c r="A64" s="2">
        <v>42704</v>
      </c>
      <c r="B64" s="3" t="s">
        <v>20</v>
      </c>
      <c r="C64" s="3" t="s">
        <v>10</v>
      </c>
      <c r="D64" s="3" t="s">
        <v>14</v>
      </c>
      <c r="E64" s="1">
        <v>11</v>
      </c>
      <c r="F64" s="21">
        <v>12</v>
      </c>
      <c r="G64">
        <f t="shared" si="1"/>
        <v>0</v>
      </c>
      <c r="H64">
        <f t="shared" si="2"/>
        <v>113</v>
      </c>
      <c r="I64">
        <f t="shared" si="3"/>
        <v>62</v>
      </c>
      <c r="J64">
        <f t="shared" si="4"/>
        <v>0</v>
      </c>
      <c r="K64">
        <f t="shared" si="5"/>
        <v>74</v>
      </c>
    </row>
    <row r="65" spans="1:11" x14ac:dyDescent="0.25">
      <c r="A65" s="2">
        <v>42704</v>
      </c>
      <c r="B65" s="3" t="s">
        <v>20</v>
      </c>
      <c r="C65" s="3" t="s">
        <v>12</v>
      </c>
      <c r="D65" s="3" t="s">
        <v>8</v>
      </c>
      <c r="E65" s="1">
        <v>17</v>
      </c>
      <c r="F65" s="21">
        <v>20</v>
      </c>
      <c r="G65">
        <f t="shared" si="1"/>
        <v>0</v>
      </c>
      <c r="H65">
        <f t="shared" si="2"/>
        <v>113</v>
      </c>
      <c r="I65">
        <f t="shared" si="3"/>
        <v>79</v>
      </c>
      <c r="J65">
        <f t="shared" si="4"/>
        <v>0</v>
      </c>
      <c r="K65">
        <f t="shared" si="5"/>
        <v>74</v>
      </c>
    </row>
    <row r="66" spans="1:11" x14ac:dyDescent="0.25">
      <c r="A66" s="2">
        <v>42704</v>
      </c>
      <c r="B66" s="3" t="s">
        <v>20</v>
      </c>
      <c r="C66" s="3" t="s">
        <v>11</v>
      </c>
      <c r="D66" s="3" t="s">
        <v>8</v>
      </c>
      <c r="E66" s="1">
        <v>4</v>
      </c>
      <c r="F66" s="21">
        <v>23</v>
      </c>
      <c r="G66">
        <f t="shared" si="1"/>
        <v>0</v>
      </c>
      <c r="H66">
        <f t="shared" si="2"/>
        <v>117</v>
      </c>
      <c r="I66">
        <f t="shared" si="3"/>
        <v>79</v>
      </c>
      <c r="J66">
        <f t="shared" si="4"/>
        <v>0</v>
      </c>
      <c r="K66">
        <f t="shared" si="5"/>
        <v>74</v>
      </c>
    </row>
    <row r="67" spans="1:11" x14ac:dyDescent="0.25">
      <c r="A67" s="2">
        <v>42729</v>
      </c>
      <c r="B67" s="3" t="s">
        <v>21</v>
      </c>
      <c r="C67" s="3" t="s">
        <v>12</v>
      </c>
      <c r="D67" s="3" t="s">
        <v>14</v>
      </c>
      <c r="E67" s="1">
        <v>79</v>
      </c>
      <c r="F67" s="21">
        <v>31</v>
      </c>
      <c r="G67">
        <f t="shared" si="1"/>
        <v>0</v>
      </c>
      <c r="H67">
        <f t="shared" si="2"/>
        <v>117</v>
      </c>
      <c r="I67">
        <f t="shared" si="3"/>
        <v>0</v>
      </c>
      <c r="J67">
        <f t="shared" si="4"/>
        <v>0</v>
      </c>
      <c r="K67">
        <f t="shared" si="5"/>
        <v>74</v>
      </c>
    </row>
    <row r="68" spans="1:11" x14ac:dyDescent="0.25">
      <c r="A68" s="2">
        <v>42729</v>
      </c>
      <c r="B68" s="3" t="s">
        <v>21</v>
      </c>
      <c r="C68" s="3" t="s">
        <v>7</v>
      </c>
      <c r="D68" s="3" t="s">
        <v>8</v>
      </c>
      <c r="E68" s="1">
        <v>33</v>
      </c>
      <c r="F68" s="21">
        <v>60</v>
      </c>
      <c r="G68">
        <f t="shared" ref="G68:G131" si="6">IF($C68=G$1,IF($D68="Z",G67+$E68,G67-$E68),G67)</f>
        <v>0</v>
      </c>
      <c r="H68">
        <f t="shared" ref="H68:H131" si="7">IF($C68=H$1,IF($D68="Z",H67+$E68,H67-$E68),H67)</f>
        <v>117</v>
      </c>
      <c r="I68">
        <f t="shared" ref="I68:I131" si="8">IF($C68=I$1,IF($D68="Z",I67+$E68,I67-$E68),I67)</f>
        <v>0</v>
      </c>
      <c r="J68">
        <f t="shared" ref="J68:J131" si="9">IF($C68=J$1,IF($D68="Z",J67+$E68,J67-$E68),J67)</f>
        <v>33</v>
      </c>
      <c r="K68">
        <f t="shared" ref="K68:K131" si="10">IF($C68=K$1,IF($D68="Z",K67+$E68,K67-$E68),K67)</f>
        <v>74</v>
      </c>
    </row>
    <row r="69" spans="1:11" x14ac:dyDescent="0.25">
      <c r="A69" s="2">
        <v>42729</v>
      </c>
      <c r="B69" s="3" t="s">
        <v>21</v>
      </c>
      <c r="C69" s="3" t="s">
        <v>11</v>
      </c>
      <c r="D69" s="3" t="s">
        <v>8</v>
      </c>
      <c r="E69" s="1">
        <v>26</v>
      </c>
      <c r="F69" s="21">
        <v>23</v>
      </c>
      <c r="G69">
        <f t="shared" si="6"/>
        <v>0</v>
      </c>
      <c r="H69">
        <f t="shared" si="7"/>
        <v>143</v>
      </c>
      <c r="I69">
        <f t="shared" si="8"/>
        <v>0</v>
      </c>
      <c r="J69">
        <f t="shared" si="9"/>
        <v>33</v>
      </c>
      <c r="K69">
        <f t="shared" si="10"/>
        <v>74</v>
      </c>
    </row>
    <row r="70" spans="1:11" x14ac:dyDescent="0.25">
      <c r="A70" s="2">
        <v>42742</v>
      </c>
      <c r="B70" s="3" t="s">
        <v>22</v>
      </c>
      <c r="C70" s="3" t="s">
        <v>12</v>
      </c>
      <c r="D70" s="3" t="s">
        <v>8</v>
      </c>
      <c r="E70" s="1">
        <v>40</v>
      </c>
      <c r="F70" s="21">
        <v>22</v>
      </c>
      <c r="G70">
        <f t="shared" si="6"/>
        <v>0</v>
      </c>
      <c r="H70">
        <f t="shared" si="7"/>
        <v>143</v>
      </c>
      <c r="I70">
        <f t="shared" si="8"/>
        <v>40</v>
      </c>
      <c r="J70">
        <f t="shared" si="9"/>
        <v>33</v>
      </c>
      <c r="K70">
        <f t="shared" si="10"/>
        <v>74</v>
      </c>
    </row>
    <row r="71" spans="1:11" x14ac:dyDescent="0.25">
      <c r="A71" s="2">
        <v>42742</v>
      </c>
      <c r="B71" s="3" t="s">
        <v>22</v>
      </c>
      <c r="C71" s="3" t="s">
        <v>10</v>
      </c>
      <c r="D71" s="3" t="s">
        <v>8</v>
      </c>
      <c r="E71" s="1">
        <v>42</v>
      </c>
      <c r="F71" s="21">
        <v>9</v>
      </c>
      <c r="G71">
        <f t="shared" si="6"/>
        <v>42</v>
      </c>
      <c r="H71">
        <f t="shared" si="7"/>
        <v>143</v>
      </c>
      <c r="I71">
        <f t="shared" si="8"/>
        <v>40</v>
      </c>
      <c r="J71">
        <f t="shared" si="9"/>
        <v>33</v>
      </c>
      <c r="K71">
        <f t="shared" si="10"/>
        <v>74</v>
      </c>
    </row>
    <row r="72" spans="1:11" x14ac:dyDescent="0.25">
      <c r="A72" s="2">
        <v>42742</v>
      </c>
      <c r="B72" s="3" t="s">
        <v>22</v>
      </c>
      <c r="C72" s="3" t="s">
        <v>11</v>
      </c>
      <c r="D72" s="3" t="s">
        <v>8</v>
      </c>
      <c r="E72" s="1">
        <v>42</v>
      </c>
      <c r="F72" s="21">
        <v>26</v>
      </c>
      <c r="G72">
        <f t="shared" si="6"/>
        <v>42</v>
      </c>
      <c r="H72">
        <f t="shared" si="7"/>
        <v>185</v>
      </c>
      <c r="I72">
        <f t="shared" si="8"/>
        <v>40</v>
      </c>
      <c r="J72">
        <f t="shared" si="9"/>
        <v>33</v>
      </c>
      <c r="K72">
        <f t="shared" si="10"/>
        <v>74</v>
      </c>
    </row>
    <row r="73" spans="1:11" x14ac:dyDescent="0.25">
      <c r="A73" s="2">
        <v>42742</v>
      </c>
      <c r="B73" s="3" t="s">
        <v>22</v>
      </c>
      <c r="C73" s="3" t="s">
        <v>7</v>
      </c>
      <c r="D73" s="3" t="s">
        <v>8</v>
      </c>
      <c r="E73" s="1">
        <v>9</v>
      </c>
      <c r="F73" s="21">
        <v>70</v>
      </c>
      <c r="G73">
        <f t="shared" si="6"/>
        <v>42</v>
      </c>
      <c r="H73">
        <f t="shared" si="7"/>
        <v>185</v>
      </c>
      <c r="I73">
        <f t="shared" si="8"/>
        <v>40</v>
      </c>
      <c r="J73">
        <f t="shared" si="9"/>
        <v>42</v>
      </c>
      <c r="K73">
        <f t="shared" si="10"/>
        <v>74</v>
      </c>
    </row>
    <row r="74" spans="1:11" x14ac:dyDescent="0.25">
      <c r="A74" s="2">
        <v>42742</v>
      </c>
      <c r="B74" s="3" t="s">
        <v>22</v>
      </c>
      <c r="C74" s="3" t="s">
        <v>9</v>
      </c>
      <c r="D74" s="3" t="s">
        <v>8</v>
      </c>
      <c r="E74" s="1">
        <v>39</v>
      </c>
      <c r="F74" s="21">
        <v>44</v>
      </c>
      <c r="G74">
        <f t="shared" si="6"/>
        <v>42</v>
      </c>
      <c r="H74">
        <f t="shared" si="7"/>
        <v>185</v>
      </c>
      <c r="I74">
        <f t="shared" si="8"/>
        <v>40</v>
      </c>
      <c r="J74">
        <f t="shared" si="9"/>
        <v>42</v>
      </c>
      <c r="K74">
        <f t="shared" si="10"/>
        <v>113</v>
      </c>
    </row>
    <row r="75" spans="1:11" x14ac:dyDescent="0.25">
      <c r="A75" s="2">
        <v>42759</v>
      </c>
      <c r="B75" s="3" t="s">
        <v>6</v>
      </c>
      <c r="C75" s="3" t="s">
        <v>9</v>
      </c>
      <c r="D75" s="3" t="s">
        <v>14</v>
      </c>
      <c r="E75" s="1">
        <v>112</v>
      </c>
      <c r="F75" s="21">
        <v>59</v>
      </c>
      <c r="G75">
        <f t="shared" si="6"/>
        <v>42</v>
      </c>
      <c r="H75">
        <f t="shared" si="7"/>
        <v>185</v>
      </c>
      <c r="I75">
        <f t="shared" si="8"/>
        <v>40</v>
      </c>
      <c r="J75">
        <f t="shared" si="9"/>
        <v>42</v>
      </c>
      <c r="K75">
        <f t="shared" si="10"/>
        <v>1</v>
      </c>
    </row>
    <row r="76" spans="1:11" x14ac:dyDescent="0.25">
      <c r="A76" s="2">
        <v>42759</v>
      </c>
      <c r="B76" s="3" t="s">
        <v>6</v>
      </c>
      <c r="C76" s="3" t="s">
        <v>7</v>
      </c>
      <c r="D76" s="3" t="s">
        <v>8</v>
      </c>
      <c r="E76" s="1">
        <v>34</v>
      </c>
      <c r="F76" s="21">
        <v>66</v>
      </c>
      <c r="G76">
        <f t="shared" si="6"/>
        <v>42</v>
      </c>
      <c r="H76">
        <f t="shared" si="7"/>
        <v>185</v>
      </c>
      <c r="I76">
        <f t="shared" si="8"/>
        <v>40</v>
      </c>
      <c r="J76">
        <f t="shared" si="9"/>
        <v>76</v>
      </c>
      <c r="K76">
        <f t="shared" si="10"/>
        <v>1</v>
      </c>
    </row>
    <row r="77" spans="1:11" x14ac:dyDescent="0.25">
      <c r="A77" s="2">
        <v>42759</v>
      </c>
      <c r="B77" s="3" t="s">
        <v>6</v>
      </c>
      <c r="C77" s="3" t="s">
        <v>12</v>
      </c>
      <c r="D77" s="3" t="s">
        <v>8</v>
      </c>
      <c r="E77" s="1">
        <v>5</v>
      </c>
      <c r="F77" s="21">
        <v>21</v>
      </c>
      <c r="G77">
        <f t="shared" si="6"/>
        <v>42</v>
      </c>
      <c r="H77">
        <f t="shared" si="7"/>
        <v>185</v>
      </c>
      <c r="I77">
        <f t="shared" si="8"/>
        <v>45</v>
      </c>
      <c r="J77">
        <f t="shared" si="9"/>
        <v>76</v>
      </c>
      <c r="K77">
        <f t="shared" si="10"/>
        <v>1</v>
      </c>
    </row>
    <row r="78" spans="1:11" x14ac:dyDescent="0.25">
      <c r="A78" s="2">
        <v>42774</v>
      </c>
      <c r="B78" s="3" t="s">
        <v>13</v>
      </c>
      <c r="C78" s="3" t="s">
        <v>7</v>
      </c>
      <c r="D78" s="3" t="s">
        <v>14</v>
      </c>
      <c r="E78" s="1">
        <v>74</v>
      </c>
      <c r="F78" s="21">
        <v>92</v>
      </c>
      <c r="G78">
        <f t="shared" si="6"/>
        <v>42</v>
      </c>
      <c r="H78">
        <f t="shared" si="7"/>
        <v>185</v>
      </c>
      <c r="I78">
        <f t="shared" si="8"/>
        <v>45</v>
      </c>
      <c r="J78">
        <f t="shared" si="9"/>
        <v>2</v>
      </c>
      <c r="K78">
        <f t="shared" si="10"/>
        <v>1</v>
      </c>
    </row>
    <row r="79" spans="1:11" x14ac:dyDescent="0.25">
      <c r="A79" s="2">
        <v>42774</v>
      </c>
      <c r="B79" s="3" t="s">
        <v>13</v>
      </c>
      <c r="C79" s="3" t="s">
        <v>11</v>
      </c>
      <c r="D79" s="3" t="s">
        <v>8</v>
      </c>
      <c r="E79" s="1">
        <v>14</v>
      </c>
      <c r="F79" s="21">
        <v>26</v>
      </c>
      <c r="G79">
        <f t="shared" si="6"/>
        <v>42</v>
      </c>
      <c r="H79">
        <f t="shared" si="7"/>
        <v>199</v>
      </c>
      <c r="I79">
        <f t="shared" si="8"/>
        <v>45</v>
      </c>
      <c r="J79">
        <f t="shared" si="9"/>
        <v>2</v>
      </c>
      <c r="K79">
        <f t="shared" si="10"/>
        <v>1</v>
      </c>
    </row>
    <row r="80" spans="1:11" x14ac:dyDescent="0.25">
      <c r="A80" s="2">
        <v>42793</v>
      </c>
      <c r="B80" s="3" t="s">
        <v>15</v>
      </c>
      <c r="C80" s="3" t="s">
        <v>9</v>
      </c>
      <c r="D80" s="3" t="s">
        <v>14</v>
      </c>
      <c r="E80" s="1">
        <v>1</v>
      </c>
      <c r="F80" s="21">
        <v>60</v>
      </c>
      <c r="G80">
        <f t="shared" si="6"/>
        <v>42</v>
      </c>
      <c r="H80">
        <f t="shared" si="7"/>
        <v>199</v>
      </c>
      <c r="I80">
        <f t="shared" si="8"/>
        <v>45</v>
      </c>
      <c r="J80">
        <f t="shared" si="9"/>
        <v>2</v>
      </c>
      <c r="K80">
        <f t="shared" si="10"/>
        <v>0</v>
      </c>
    </row>
    <row r="81" spans="1:11" x14ac:dyDescent="0.25">
      <c r="A81" s="2">
        <v>42793</v>
      </c>
      <c r="B81" s="3" t="s">
        <v>15</v>
      </c>
      <c r="C81" s="3" t="s">
        <v>11</v>
      </c>
      <c r="D81" s="3" t="s">
        <v>14</v>
      </c>
      <c r="E81" s="1">
        <v>43</v>
      </c>
      <c r="F81" s="21">
        <v>36</v>
      </c>
      <c r="G81">
        <f t="shared" si="6"/>
        <v>42</v>
      </c>
      <c r="H81">
        <f t="shared" si="7"/>
        <v>156</v>
      </c>
      <c r="I81">
        <f t="shared" si="8"/>
        <v>45</v>
      </c>
      <c r="J81">
        <f t="shared" si="9"/>
        <v>2</v>
      </c>
      <c r="K81">
        <f t="shared" si="10"/>
        <v>0</v>
      </c>
    </row>
    <row r="82" spans="1:11" x14ac:dyDescent="0.25">
      <c r="A82" s="2">
        <v>42793</v>
      </c>
      <c r="B82" s="3" t="s">
        <v>15</v>
      </c>
      <c r="C82" s="3" t="s">
        <v>10</v>
      </c>
      <c r="D82" s="3" t="s">
        <v>8</v>
      </c>
      <c r="E82" s="1">
        <v>30</v>
      </c>
      <c r="F82" s="21">
        <v>8</v>
      </c>
      <c r="G82">
        <f t="shared" si="6"/>
        <v>72</v>
      </c>
      <c r="H82">
        <f t="shared" si="7"/>
        <v>156</v>
      </c>
      <c r="I82">
        <f t="shared" si="8"/>
        <v>45</v>
      </c>
      <c r="J82">
        <f t="shared" si="9"/>
        <v>2</v>
      </c>
      <c r="K82">
        <f t="shared" si="10"/>
        <v>0</v>
      </c>
    </row>
    <row r="83" spans="1:11" x14ac:dyDescent="0.25">
      <c r="A83" s="2">
        <v>42793</v>
      </c>
      <c r="B83" s="3" t="s">
        <v>15</v>
      </c>
      <c r="C83" s="3" t="s">
        <v>12</v>
      </c>
      <c r="D83" s="3" t="s">
        <v>8</v>
      </c>
      <c r="E83" s="1">
        <v>14</v>
      </c>
      <c r="F83" s="21">
        <v>20</v>
      </c>
      <c r="G83">
        <f t="shared" si="6"/>
        <v>72</v>
      </c>
      <c r="H83">
        <f t="shared" si="7"/>
        <v>156</v>
      </c>
      <c r="I83">
        <f t="shared" si="8"/>
        <v>59</v>
      </c>
      <c r="J83">
        <f t="shared" si="9"/>
        <v>2</v>
      </c>
      <c r="K83">
        <f t="shared" si="10"/>
        <v>0</v>
      </c>
    </row>
    <row r="84" spans="1:11" x14ac:dyDescent="0.25">
      <c r="A84" s="2">
        <v>42819</v>
      </c>
      <c r="B84" s="3" t="s">
        <v>16</v>
      </c>
      <c r="C84" s="3" t="s">
        <v>11</v>
      </c>
      <c r="D84" s="3" t="s">
        <v>14</v>
      </c>
      <c r="E84" s="1">
        <v>33</v>
      </c>
      <c r="F84" s="21">
        <v>38</v>
      </c>
      <c r="G84">
        <f t="shared" si="6"/>
        <v>72</v>
      </c>
      <c r="H84">
        <f t="shared" si="7"/>
        <v>123</v>
      </c>
      <c r="I84">
        <f t="shared" si="8"/>
        <v>59</v>
      </c>
      <c r="J84">
        <f t="shared" si="9"/>
        <v>2</v>
      </c>
      <c r="K84">
        <f t="shared" si="10"/>
        <v>0</v>
      </c>
    </row>
    <row r="85" spans="1:11" x14ac:dyDescent="0.25">
      <c r="A85" s="2">
        <v>42819</v>
      </c>
      <c r="B85" s="3" t="s">
        <v>16</v>
      </c>
      <c r="C85" s="3" t="s">
        <v>9</v>
      </c>
      <c r="D85" s="3" t="s">
        <v>8</v>
      </c>
      <c r="E85" s="1">
        <v>35</v>
      </c>
      <c r="F85" s="21">
        <v>37</v>
      </c>
      <c r="G85">
        <f t="shared" si="6"/>
        <v>72</v>
      </c>
      <c r="H85">
        <f t="shared" si="7"/>
        <v>123</v>
      </c>
      <c r="I85">
        <f t="shared" si="8"/>
        <v>59</v>
      </c>
      <c r="J85">
        <f t="shared" si="9"/>
        <v>2</v>
      </c>
      <c r="K85">
        <f t="shared" si="10"/>
        <v>35</v>
      </c>
    </row>
    <row r="86" spans="1:11" x14ac:dyDescent="0.25">
      <c r="A86" s="2">
        <v>42819</v>
      </c>
      <c r="B86" s="3" t="s">
        <v>16</v>
      </c>
      <c r="C86" s="3" t="s">
        <v>12</v>
      </c>
      <c r="D86" s="3" t="s">
        <v>8</v>
      </c>
      <c r="E86" s="1">
        <v>40</v>
      </c>
      <c r="F86" s="21">
        <v>19</v>
      </c>
      <c r="G86">
        <f t="shared" si="6"/>
        <v>72</v>
      </c>
      <c r="H86">
        <f t="shared" si="7"/>
        <v>123</v>
      </c>
      <c r="I86">
        <f t="shared" si="8"/>
        <v>99</v>
      </c>
      <c r="J86">
        <f t="shared" si="9"/>
        <v>2</v>
      </c>
      <c r="K86">
        <f t="shared" si="10"/>
        <v>35</v>
      </c>
    </row>
    <row r="87" spans="1:11" x14ac:dyDescent="0.25">
      <c r="A87" s="2">
        <v>42840</v>
      </c>
      <c r="B87" s="3" t="s">
        <v>17</v>
      </c>
      <c r="C87" s="3" t="s">
        <v>11</v>
      </c>
      <c r="D87" s="3" t="s">
        <v>14</v>
      </c>
      <c r="E87" s="1">
        <v>21</v>
      </c>
      <c r="F87" s="21">
        <v>36</v>
      </c>
      <c r="G87">
        <f t="shared" si="6"/>
        <v>72</v>
      </c>
      <c r="H87">
        <f t="shared" si="7"/>
        <v>102</v>
      </c>
      <c r="I87">
        <f t="shared" si="8"/>
        <v>99</v>
      </c>
      <c r="J87">
        <f t="shared" si="9"/>
        <v>2</v>
      </c>
      <c r="K87">
        <f t="shared" si="10"/>
        <v>35</v>
      </c>
    </row>
    <row r="88" spans="1:11" x14ac:dyDescent="0.25">
      <c r="A88" s="2">
        <v>42840</v>
      </c>
      <c r="B88" s="3" t="s">
        <v>17</v>
      </c>
      <c r="C88" s="3" t="s">
        <v>7</v>
      </c>
      <c r="D88" s="3" t="s">
        <v>14</v>
      </c>
      <c r="E88" s="1">
        <v>2</v>
      </c>
      <c r="F88" s="21">
        <v>97</v>
      </c>
      <c r="G88">
        <f t="shared" si="6"/>
        <v>72</v>
      </c>
      <c r="H88">
        <f t="shared" si="7"/>
        <v>102</v>
      </c>
      <c r="I88">
        <f t="shared" si="8"/>
        <v>99</v>
      </c>
      <c r="J88">
        <f t="shared" si="9"/>
        <v>0</v>
      </c>
      <c r="K88">
        <f t="shared" si="10"/>
        <v>35</v>
      </c>
    </row>
    <row r="89" spans="1:11" x14ac:dyDescent="0.25">
      <c r="A89" s="2">
        <v>42840</v>
      </c>
      <c r="B89" s="3" t="s">
        <v>17</v>
      </c>
      <c r="C89" s="3" t="s">
        <v>12</v>
      </c>
      <c r="D89" s="3" t="s">
        <v>8</v>
      </c>
      <c r="E89" s="1">
        <v>12</v>
      </c>
      <c r="F89" s="21">
        <v>20</v>
      </c>
      <c r="G89">
        <f t="shared" si="6"/>
        <v>72</v>
      </c>
      <c r="H89">
        <f t="shared" si="7"/>
        <v>102</v>
      </c>
      <c r="I89">
        <f t="shared" si="8"/>
        <v>111</v>
      </c>
      <c r="J89">
        <f t="shared" si="9"/>
        <v>0</v>
      </c>
      <c r="K89">
        <f t="shared" si="10"/>
        <v>35</v>
      </c>
    </row>
    <row r="90" spans="1:11" x14ac:dyDescent="0.25">
      <c r="A90" s="2">
        <v>42840</v>
      </c>
      <c r="B90" s="3" t="s">
        <v>17</v>
      </c>
      <c r="C90" s="3" t="s">
        <v>10</v>
      </c>
      <c r="D90" s="3" t="s">
        <v>8</v>
      </c>
      <c r="E90" s="1">
        <v>15</v>
      </c>
      <c r="F90" s="21">
        <v>8</v>
      </c>
      <c r="G90">
        <f t="shared" si="6"/>
        <v>87</v>
      </c>
      <c r="H90">
        <f t="shared" si="7"/>
        <v>102</v>
      </c>
      <c r="I90">
        <f t="shared" si="8"/>
        <v>111</v>
      </c>
      <c r="J90">
        <f t="shared" si="9"/>
        <v>0</v>
      </c>
      <c r="K90">
        <f t="shared" si="10"/>
        <v>35</v>
      </c>
    </row>
    <row r="91" spans="1:11" x14ac:dyDescent="0.25">
      <c r="A91" s="2">
        <v>42840</v>
      </c>
      <c r="B91" s="3" t="s">
        <v>17</v>
      </c>
      <c r="C91" s="3" t="s">
        <v>9</v>
      </c>
      <c r="D91" s="3" t="s">
        <v>8</v>
      </c>
      <c r="E91" s="1">
        <v>1</v>
      </c>
      <c r="F91" s="21">
        <v>40</v>
      </c>
      <c r="G91">
        <f t="shared" si="6"/>
        <v>87</v>
      </c>
      <c r="H91">
        <f t="shared" si="7"/>
        <v>102</v>
      </c>
      <c r="I91">
        <f t="shared" si="8"/>
        <v>111</v>
      </c>
      <c r="J91">
        <f t="shared" si="9"/>
        <v>0</v>
      </c>
      <c r="K91">
        <f t="shared" si="10"/>
        <v>36</v>
      </c>
    </row>
    <row r="92" spans="1:11" x14ac:dyDescent="0.25">
      <c r="A92" s="2">
        <v>42864</v>
      </c>
      <c r="B92" s="3" t="s">
        <v>18</v>
      </c>
      <c r="C92" s="3" t="s">
        <v>10</v>
      </c>
      <c r="D92" s="3" t="s">
        <v>14</v>
      </c>
      <c r="E92" s="1">
        <v>86</v>
      </c>
      <c r="F92" s="21">
        <v>12</v>
      </c>
      <c r="G92">
        <f t="shared" si="6"/>
        <v>1</v>
      </c>
      <c r="H92">
        <f t="shared" si="7"/>
        <v>102</v>
      </c>
      <c r="I92">
        <f t="shared" si="8"/>
        <v>111</v>
      </c>
      <c r="J92">
        <f t="shared" si="9"/>
        <v>0</v>
      </c>
      <c r="K92">
        <f t="shared" si="10"/>
        <v>36</v>
      </c>
    </row>
    <row r="93" spans="1:11" x14ac:dyDescent="0.25">
      <c r="A93" s="2">
        <v>42864</v>
      </c>
      <c r="B93" s="3" t="s">
        <v>18</v>
      </c>
      <c r="C93" s="3" t="s">
        <v>12</v>
      </c>
      <c r="D93" s="3" t="s">
        <v>14</v>
      </c>
      <c r="E93" s="1">
        <v>110</v>
      </c>
      <c r="F93" s="21">
        <v>31</v>
      </c>
      <c r="G93">
        <f t="shared" si="6"/>
        <v>1</v>
      </c>
      <c r="H93">
        <f t="shared" si="7"/>
        <v>102</v>
      </c>
      <c r="I93">
        <f t="shared" si="8"/>
        <v>1</v>
      </c>
      <c r="J93">
        <f t="shared" si="9"/>
        <v>0</v>
      </c>
      <c r="K93">
        <f t="shared" si="10"/>
        <v>36</v>
      </c>
    </row>
    <row r="94" spans="1:11" x14ac:dyDescent="0.25">
      <c r="A94" s="2">
        <v>42864</v>
      </c>
      <c r="B94" s="3" t="s">
        <v>18</v>
      </c>
      <c r="C94" s="3" t="s">
        <v>9</v>
      </c>
      <c r="D94" s="3" t="s">
        <v>8</v>
      </c>
      <c r="E94" s="1">
        <v>33</v>
      </c>
      <c r="F94" s="21">
        <v>38</v>
      </c>
      <c r="G94">
        <f t="shared" si="6"/>
        <v>1</v>
      </c>
      <c r="H94">
        <f t="shared" si="7"/>
        <v>102</v>
      </c>
      <c r="I94">
        <f t="shared" si="8"/>
        <v>1</v>
      </c>
      <c r="J94">
        <f t="shared" si="9"/>
        <v>0</v>
      </c>
      <c r="K94">
        <f t="shared" si="10"/>
        <v>69</v>
      </c>
    </row>
    <row r="95" spans="1:11" x14ac:dyDescent="0.25">
      <c r="A95" s="2">
        <v>42864</v>
      </c>
      <c r="B95" s="3" t="s">
        <v>18</v>
      </c>
      <c r="C95" s="3" t="s">
        <v>11</v>
      </c>
      <c r="D95" s="3" t="s">
        <v>8</v>
      </c>
      <c r="E95" s="1">
        <v>13</v>
      </c>
      <c r="F95" s="21">
        <v>23</v>
      </c>
      <c r="G95">
        <f t="shared" si="6"/>
        <v>1</v>
      </c>
      <c r="H95">
        <f t="shared" si="7"/>
        <v>115</v>
      </c>
      <c r="I95">
        <f t="shared" si="8"/>
        <v>1</v>
      </c>
      <c r="J95">
        <f t="shared" si="9"/>
        <v>0</v>
      </c>
      <c r="K95">
        <f t="shared" si="10"/>
        <v>69</v>
      </c>
    </row>
    <row r="96" spans="1:11" x14ac:dyDescent="0.25">
      <c r="A96" s="2">
        <v>42864</v>
      </c>
      <c r="B96" s="3" t="s">
        <v>18</v>
      </c>
      <c r="C96" s="3" t="s">
        <v>7</v>
      </c>
      <c r="D96" s="3" t="s">
        <v>8</v>
      </c>
      <c r="E96" s="1">
        <v>37</v>
      </c>
      <c r="F96" s="21">
        <v>61</v>
      </c>
      <c r="G96">
        <f t="shared" si="6"/>
        <v>1</v>
      </c>
      <c r="H96">
        <f t="shared" si="7"/>
        <v>115</v>
      </c>
      <c r="I96">
        <f t="shared" si="8"/>
        <v>1</v>
      </c>
      <c r="J96">
        <f t="shared" si="9"/>
        <v>37</v>
      </c>
      <c r="K96">
        <f t="shared" si="10"/>
        <v>69</v>
      </c>
    </row>
    <row r="97" spans="1:11" x14ac:dyDescent="0.25">
      <c r="A97" s="2">
        <v>42882</v>
      </c>
      <c r="B97" s="3" t="s">
        <v>19</v>
      </c>
      <c r="C97" s="3" t="s">
        <v>10</v>
      </c>
      <c r="D97" s="3" t="s">
        <v>14</v>
      </c>
      <c r="E97" s="1">
        <v>1</v>
      </c>
      <c r="F97" s="21">
        <v>12</v>
      </c>
      <c r="G97">
        <f t="shared" si="6"/>
        <v>0</v>
      </c>
      <c r="H97">
        <f t="shared" si="7"/>
        <v>115</v>
      </c>
      <c r="I97">
        <f t="shared" si="8"/>
        <v>1</v>
      </c>
      <c r="J97">
        <f t="shared" si="9"/>
        <v>37</v>
      </c>
      <c r="K97">
        <f t="shared" si="10"/>
        <v>69</v>
      </c>
    </row>
    <row r="98" spans="1:11" x14ac:dyDescent="0.25">
      <c r="A98" s="2">
        <v>42882</v>
      </c>
      <c r="B98" s="3" t="s">
        <v>19</v>
      </c>
      <c r="C98" s="3" t="s">
        <v>9</v>
      </c>
      <c r="D98" s="3" t="s">
        <v>14</v>
      </c>
      <c r="E98" s="1">
        <v>68</v>
      </c>
      <c r="F98" s="21">
        <v>59</v>
      </c>
      <c r="G98">
        <f t="shared" si="6"/>
        <v>0</v>
      </c>
      <c r="H98">
        <f t="shared" si="7"/>
        <v>115</v>
      </c>
      <c r="I98">
        <f t="shared" si="8"/>
        <v>1</v>
      </c>
      <c r="J98">
        <f t="shared" si="9"/>
        <v>37</v>
      </c>
      <c r="K98">
        <f t="shared" si="10"/>
        <v>1</v>
      </c>
    </row>
    <row r="99" spans="1:11" x14ac:dyDescent="0.25">
      <c r="A99" s="2">
        <v>42882</v>
      </c>
      <c r="B99" s="3" t="s">
        <v>19</v>
      </c>
      <c r="C99" s="3" t="s">
        <v>7</v>
      </c>
      <c r="D99" s="3" t="s">
        <v>8</v>
      </c>
      <c r="E99" s="1">
        <v>35</v>
      </c>
      <c r="F99" s="21">
        <v>66</v>
      </c>
      <c r="G99">
        <f t="shared" si="6"/>
        <v>0</v>
      </c>
      <c r="H99">
        <f t="shared" si="7"/>
        <v>115</v>
      </c>
      <c r="I99">
        <f t="shared" si="8"/>
        <v>1</v>
      </c>
      <c r="J99">
        <f t="shared" si="9"/>
        <v>72</v>
      </c>
      <c r="K99">
        <f t="shared" si="10"/>
        <v>1</v>
      </c>
    </row>
    <row r="100" spans="1:11" x14ac:dyDescent="0.25">
      <c r="A100" s="2">
        <v>42882</v>
      </c>
      <c r="B100" s="3" t="s">
        <v>19</v>
      </c>
      <c r="C100" s="3" t="s">
        <v>12</v>
      </c>
      <c r="D100" s="3" t="s">
        <v>8</v>
      </c>
      <c r="E100" s="1">
        <v>25</v>
      </c>
      <c r="F100" s="21">
        <v>21</v>
      </c>
      <c r="G100">
        <f t="shared" si="6"/>
        <v>0</v>
      </c>
      <c r="H100">
        <f t="shared" si="7"/>
        <v>115</v>
      </c>
      <c r="I100">
        <f t="shared" si="8"/>
        <v>26</v>
      </c>
      <c r="J100">
        <f t="shared" si="9"/>
        <v>72</v>
      </c>
      <c r="K100">
        <f t="shared" si="10"/>
        <v>1</v>
      </c>
    </row>
    <row r="101" spans="1:11" x14ac:dyDescent="0.25">
      <c r="A101" s="2">
        <v>42882</v>
      </c>
      <c r="B101" s="3" t="s">
        <v>19</v>
      </c>
      <c r="C101" s="3" t="s">
        <v>11</v>
      </c>
      <c r="D101" s="3" t="s">
        <v>8</v>
      </c>
      <c r="E101" s="1">
        <v>10</v>
      </c>
      <c r="F101" s="21">
        <v>25</v>
      </c>
      <c r="G101">
        <f t="shared" si="6"/>
        <v>0</v>
      </c>
      <c r="H101">
        <f t="shared" si="7"/>
        <v>125</v>
      </c>
      <c r="I101">
        <f t="shared" si="8"/>
        <v>26</v>
      </c>
      <c r="J101">
        <f t="shared" si="9"/>
        <v>72</v>
      </c>
      <c r="K101">
        <f t="shared" si="10"/>
        <v>1</v>
      </c>
    </row>
    <row r="102" spans="1:11" x14ac:dyDescent="0.25">
      <c r="A102" s="2">
        <v>42904</v>
      </c>
      <c r="B102" s="3" t="s">
        <v>20</v>
      </c>
      <c r="C102" s="3" t="s">
        <v>11</v>
      </c>
      <c r="D102" s="3" t="s">
        <v>14</v>
      </c>
      <c r="E102" s="1">
        <v>38</v>
      </c>
      <c r="F102" s="21">
        <v>37</v>
      </c>
      <c r="G102">
        <f t="shared" si="6"/>
        <v>0</v>
      </c>
      <c r="H102">
        <f t="shared" si="7"/>
        <v>87</v>
      </c>
      <c r="I102">
        <f t="shared" si="8"/>
        <v>26</v>
      </c>
      <c r="J102">
        <f t="shared" si="9"/>
        <v>72</v>
      </c>
      <c r="K102">
        <f t="shared" si="10"/>
        <v>1</v>
      </c>
    </row>
    <row r="103" spans="1:11" x14ac:dyDescent="0.25">
      <c r="A103" s="2">
        <v>42904</v>
      </c>
      <c r="B103" s="3" t="s">
        <v>20</v>
      </c>
      <c r="C103" s="3" t="s">
        <v>10</v>
      </c>
      <c r="D103" s="3" t="s">
        <v>8</v>
      </c>
      <c r="E103" s="1">
        <v>22</v>
      </c>
      <c r="F103" s="21">
        <v>8</v>
      </c>
      <c r="G103">
        <f t="shared" si="6"/>
        <v>22</v>
      </c>
      <c r="H103">
        <f t="shared" si="7"/>
        <v>87</v>
      </c>
      <c r="I103">
        <f t="shared" si="8"/>
        <v>26</v>
      </c>
      <c r="J103">
        <f t="shared" si="9"/>
        <v>72</v>
      </c>
      <c r="K103">
        <f t="shared" si="10"/>
        <v>1</v>
      </c>
    </row>
    <row r="104" spans="1:11" x14ac:dyDescent="0.25">
      <c r="A104" s="2">
        <v>42904</v>
      </c>
      <c r="B104" s="3" t="s">
        <v>20</v>
      </c>
      <c r="C104" s="3" t="s">
        <v>12</v>
      </c>
      <c r="D104" s="3" t="s">
        <v>8</v>
      </c>
      <c r="E104" s="1">
        <v>25</v>
      </c>
      <c r="F104" s="21">
        <v>20</v>
      </c>
      <c r="G104">
        <f t="shared" si="6"/>
        <v>22</v>
      </c>
      <c r="H104">
        <f t="shared" si="7"/>
        <v>87</v>
      </c>
      <c r="I104">
        <f t="shared" si="8"/>
        <v>51</v>
      </c>
      <c r="J104">
        <f t="shared" si="9"/>
        <v>72</v>
      </c>
      <c r="K104">
        <f t="shared" si="10"/>
        <v>1</v>
      </c>
    </row>
    <row r="105" spans="1:11" x14ac:dyDescent="0.25">
      <c r="A105" s="2">
        <v>42904</v>
      </c>
      <c r="B105" s="3" t="s">
        <v>20</v>
      </c>
      <c r="C105" s="3" t="s">
        <v>9</v>
      </c>
      <c r="D105" s="3" t="s">
        <v>8</v>
      </c>
      <c r="E105" s="1">
        <v>8</v>
      </c>
      <c r="F105" s="21">
        <v>39</v>
      </c>
      <c r="G105">
        <f t="shared" si="6"/>
        <v>22</v>
      </c>
      <c r="H105">
        <f t="shared" si="7"/>
        <v>87</v>
      </c>
      <c r="I105">
        <f t="shared" si="8"/>
        <v>51</v>
      </c>
      <c r="J105">
        <f t="shared" si="9"/>
        <v>72</v>
      </c>
      <c r="K105">
        <f t="shared" si="10"/>
        <v>9</v>
      </c>
    </row>
    <row r="106" spans="1:11" x14ac:dyDescent="0.25">
      <c r="A106" s="2">
        <v>42904</v>
      </c>
      <c r="B106" s="3" t="s">
        <v>20</v>
      </c>
      <c r="C106" s="3" t="s">
        <v>7</v>
      </c>
      <c r="D106" s="3" t="s">
        <v>8</v>
      </c>
      <c r="E106" s="1">
        <v>45</v>
      </c>
      <c r="F106" s="21">
        <v>62</v>
      </c>
      <c r="G106">
        <f t="shared" si="6"/>
        <v>22</v>
      </c>
      <c r="H106">
        <f t="shared" si="7"/>
        <v>87</v>
      </c>
      <c r="I106">
        <f t="shared" si="8"/>
        <v>51</v>
      </c>
      <c r="J106">
        <f t="shared" si="9"/>
        <v>117</v>
      </c>
      <c r="K106">
        <f t="shared" si="10"/>
        <v>9</v>
      </c>
    </row>
    <row r="107" spans="1:11" x14ac:dyDescent="0.25">
      <c r="A107" s="2">
        <v>42929</v>
      </c>
      <c r="B107" s="3" t="s">
        <v>21</v>
      </c>
      <c r="C107" s="3" t="s">
        <v>7</v>
      </c>
      <c r="D107" s="3" t="s">
        <v>14</v>
      </c>
      <c r="E107" s="1">
        <v>116</v>
      </c>
      <c r="F107" s="21">
        <v>100</v>
      </c>
      <c r="G107">
        <f t="shared" si="6"/>
        <v>22</v>
      </c>
      <c r="H107">
        <f t="shared" si="7"/>
        <v>87</v>
      </c>
      <c r="I107">
        <f t="shared" si="8"/>
        <v>51</v>
      </c>
      <c r="J107">
        <f t="shared" si="9"/>
        <v>1</v>
      </c>
      <c r="K107">
        <f t="shared" si="10"/>
        <v>9</v>
      </c>
    </row>
    <row r="108" spans="1:11" x14ac:dyDescent="0.25">
      <c r="A108" s="2">
        <v>42929</v>
      </c>
      <c r="B108" s="3" t="s">
        <v>21</v>
      </c>
      <c r="C108" s="3" t="s">
        <v>12</v>
      </c>
      <c r="D108" s="3" t="s">
        <v>8</v>
      </c>
      <c r="E108" s="1">
        <v>29</v>
      </c>
      <c r="F108" s="21">
        <v>19</v>
      </c>
      <c r="G108">
        <f t="shared" si="6"/>
        <v>22</v>
      </c>
      <c r="H108">
        <f t="shared" si="7"/>
        <v>87</v>
      </c>
      <c r="I108">
        <f t="shared" si="8"/>
        <v>80</v>
      </c>
      <c r="J108">
        <f t="shared" si="9"/>
        <v>1</v>
      </c>
      <c r="K108">
        <f t="shared" si="10"/>
        <v>9</v>
      </c>
    </row>
    <row r="109" spans="1:11" x14ac:dyDescent="0.25">
      <c r="A109" s="2">
        <v>42942</v>
      </c>
      <c r="B109" s="3" t="s">
        <v>22</v>
      </c>
      <c r="C109" s="3" t="s">
        <v>11</v>
      </c>
      <c r="D109" s="3" t="s">
        <v>14</v>
      </c>
      <c r="E109" s="1">
        <v>5</v>
      </c>
      <c r="F109" s="21">
        <v>34</v>
      </c>
      <c r="G109">
        <f t="shared" si="6"/>
        <v>22</v>
      </c>
      <c r="H109">
        <f t="shared" si="7"/>
        <v>82</v>
      </c>
      <c r="I109">
        <f t="shared" si="8"/>
        <v>80</v>
      </c>
      <c r="J109">
        <f t="shared" si="9"/>
        <v>1</v>
      </c>
      <c r="K109">
        <f t="shared" si="10"/>
        <v>9</v>
      </c>
    </row>
    <row r="110" spans="1:11" x14ac:dyDescent="0.25">
      <c r="A110" s="2">
        <v>42942</v>
      </c>
      <c r="B110" s="3" t="s">
        <v>22</v>
      </c>
      <c r="C110" s="3" t="s">
        <v>10</v>
      </c>
      <c r="D110" s="3" t="s">
        <v>14</v>
      </c>
      <c r="E110" s="1">
        <v>22</v>
      </c>
      <c r="F110" s="21">
        <v>11</v>
      </c>
      <c r="G110">
        <f t="shared" si="6"/>
        <v>0</v>
      </c>
      <c r="H110">
        <f t="shared" si="7"/>
        <v>82</v>
      </c>
      <c r="I110">
        <f t="shared" si="8"/>
        <v>80</v>
      </c>
      <c r="J110">
        <f t="shared" si="9"/>
        <v>1</v>
      </c>
      <c r="K110">
        <f t="shared" si="10"/>
        <v>9</v>
      </c>
    </row>
    <row r="111" spans="1:11" x14ac:dyDescent="0.25">
      <c r="A111" s="2">
        <v>42942</v>
      </c>
      <c r="B111" s="3" t="s">
        <v>22</v>
      </c>
      <c r="C111" s="3" t="s">
        <v>12</v>
      </c>
      <c r="D111" s="3" t="s">
        <v>8</v>
      </c>
      <c r="E111" s="1">
        <v>37</v>
      </c>
      <c r="F111" s="21">
        <v>22</v>
      </c>
      <c r="G111">
        <f t="shared" si="6"/>
        <v>0</v>
      </c>
      <c r="H111">
        <f t="shared" si="7"/>
        <v>82</v>
      </c>
      <c r="I111">
        <f t="shared" si="8"/>
        <v>117</v>
      </c>
      <c r="J111">
        <f t="shared" si="9"/>
        <v>1</v>
      </c>
      <c r="K111">
        <f t="shared" si="10"/>
        <v>9</v>
      </c>
    </row>
    <row r="112" spans="1:11" x14ac:dyDescent="0.25">
      <c r="A112" s="2">
        <v>42942</v>
      </c>
      <c r="B112" s="3" t="s">
        <v>22</v>
      </c>
      <c r="C112" s="3" t="s">
        <v>7</v>
      </c>
      <c r="D112" s="3" t="s">
        <v>8</v>
      </c>
      <c r="E112" s="1">
        <v>10</v>
      </c>
      <c r="F112" s="21">
        <v>70</v>
      </c>
      <c r="G112">
        <f t="shared" si="6"/>
        <v>0</v>
      </c>
      <c r="H112">
        <f t="shared" si="7"/>
        <v>82</v>
      </c>
      <c r="I112">
        <f t="shared" si="8"/>
        <v>117</v>
      </c>
      <c r="J112">
        <f t="shared" si="9"/>
        <v>11</v>
      </c>
      <c r="K112">
        <f t="shared" si="10"/>
        <v>9</v>
      </c>
    </row>
    <row r="113" spans="1:11" x14ac:dyDescent="0.25">
      <c r="A113" s="2">
        <v>42942</v>
      </c>
      <c r="B113" s="3" t="s">
        <v>22</v>
      </c>
      <c r="C113" s="3" t="s">
        <v>9</v>
      </c>
      <c r="D113" s="3" t="s">
        <v>8</v>
      </c>
      <c r="E113" s="1">
        <v>42</v>
      </c>
      <c r="F113" s="21">
        <v>44</v>
      </c>
      <c r="G113">
        <f t="shared" si="6"/>
        <v>0</v>
      </c>
      <c r="H113">
        <f t="shared" si="7"/>
        <v>82</v>
      </c>
      <c r="I113">
        <f t="shared" si="8"/>
        <v>117</v>
      </c>
      <c r="J113">
        <f t="shared" si="9"/>
        <v>11</v>
      </c>
      <c r="K113">
        <f t="shared" si="10"/>
        <v>51</v>
      </c>
    </row>
    <row r="114" spans="1:11" x14ac:dyDescent="0.25">
      <c r="A114" s="2">
        <v>42959</v>
      </c>
      <c r="B114" s="3" t="s">
        <v>6</v>
      </c>
      <c r="C114" s="3" t="s">
        <v>7</v>
      </c>
      <c r="D114" s="3" t="s">
        <v>14</v>
      </c>
      <c r="E114" s="1">
        <v>11</v>
      </c>
      <c r="F114" s="21">
        <v>94</v>
      </c>
      <c r="G114">
        <f t="shared" si="6"/>
        <v>0</v>
      </c>
      <c r="H114">
        <f t="shared" si="7"/>
        <v>82</v>
      </c>
      <c r="I114">
        <f t="shared" si="8"/>
        <v>117</v>
      </c>
      <c r="J114">
        <f t="shared" si="9"/>
        <v>0</v>
      </c>
      <c r="K114">
        <f t="shared" si="10"/>
        <v>51</v>
      </c>
    </row>
    <row r="115" spans="1:11" x14ac:dyDescent="0.25">
      <c r="A115" s="2">
        <v>42959</v>
      </c>
      <c r="B115" s="3" t="s">
        <v>6</v>
      </c>
      <c r="C115" s="3" t="s">
        <v>9</v>
      </c>
      <c r="D115" s="3" t="s">
        <v>14</v>
      </c>
      <c r="E115" s="1">
        <v>48</v>
      </c>
      <c r="F115" s="21">
        <v>59</v>
      </c>
      <c r="G115">
        <f t="shared" si="6"/>
        <v>0</v>
      </c>
      <c r="H115">
        <f t="shared" si="7"/>
        <v>82</v>
      </c>
      <c r="I115">
        <f t="shared" si="8"/>
        <v>117</v>
      </c>
      <c r="J115">
        <f t="shared" si="9"/>
        <v>0</v>
      </c>
      <c r="K115">
        <f t="shared" si="10"/>
        <v>3</v>
      </c>
    </row>
    <row r="116" spans="1:11" x14ac:dyDescent="0.25">
      <c r="A116" s="2">
        <v>42959</v>
      </c>
      <c r="B116" s="3" t="s">
        <v>6</v>
      </c>
      <c r="C116" s="3" t="s">
        <v>12</v>
      </c>
      <c r="D116" s="3" t="s">
        <v>8</v>
      </c>
      <c r="E116" s="1">
        <v>20</v>
      </c>
      <c r="F116" s="21">
        <v>21</v>
      </c>
      <c r="G116">
        <f t="shared" si="6"/>
        <v>0</v>
      </c>
      <c r="H116">
        <f t="shared" si="7"/>
        <v>82</v>
      </c>
      <c r="I116">
        <f t="shared" si="8"/>
        <v>137</v>
      </c>
      <c r="J116">
        <f t="shared" si="9"/>
        <v>0</v>
      </c>
      <c r="K116">
        <f t="shared" si="10"/>
        <v>3</v>
      </c>
    </row>
    <row r="117" spans="1:11" x14ac:dyDescent="0.25">
      <c r="A117" s="2">
        <v>42959</v>
      </c>
      <c r="B117" s="3" t="s">
        <v>6</v>
      </c>
      <c r="C117" s="3" t="s">
        <v>11</v>
      </c>
      <c r="D117" s="3" t="s">
        <v>8</v>
      </c>
      <c r="E117" s="1">
        <v>26</v>
      </c>
      <c r="F117" s="21">
        <v>25</v>
      </c>
      <c r="G117">
        <f t="shared" si="6"/>
        <v>0</v>
      </c>
      <c r="H117">
        <f t="shared" si="7"/>
        <v>108</v>
      </c>
      <c r="I117">
        <f t="shared" si="8"/>
        <v>137</v>
      </c>
      <c r="J117">
        <f t="shared" si="9"/>
        <v>0</v>
      </c>
      <c r="K117">
        <f t="shared" si="10"/>
        <v>3</v>
      </c>
    </row>
    <row r="118" spans="1:11" x14ac:dyDescent="0.25">
      <c r="A118" s="2">
        <v>42974</v>
      </c>
      <c r="B118" s="3" t="s">
        <v>13</v>
      </c>
      <c r="C118" s="3" t="s">
        <v>10</v>
      </c>
      <c r="D118" s="3" t="s">
        <v>8</v>
      </c>
      <c r="E118" s="1">
        <v>24</v>
      </c>
      <c r="F118" s="21">
        <v>9</v>
      </c>
      <c r="G118">
        <f t="shared" si="6"/>
        <v>24</v>
      </c>
      <c r="H118">
        <f t="shared" si="7"/>
        <v>108</v>
      </c>
      <c r="I118">
        <f t="shared" si="8"/>
        <v>137</v>
      </c>
      <c r="J118">
        <f t="shared" si="9"/>
        <v>0</v>
      </c>
      <c r="K118">
        <f t="shared" si="10"/>
        <v>3</v>
      </c>
    </row>
    <row r="119" spans="1:11" x14ac:dyDescent="0.25">
      <c r="A119" s="2">
        <v>42974</v>
      </c>
      <c r="B119" s="3" t="s">
        <v>13</v>
      </c>
      <c r="C119" s="3" t="s">
        <v>7</v>
      </c>
      <c r="D119" s="3" t="s">
        <v>8</v>
      </c>
      <c r="E119" s="1">
        <v>38</v>
      </c>
      <c r="F119" s="21">
        <v>68</v>
      </c>
      <c r="G119">
        <f t="shared" si="6"/>
        <v>24</v>
      </c>
      <c r="H119">
        <f t="shared" si="7"/>
        <v>108</v>
      </c>
      <c r="I119">
        <f t="shared" si="8"/>
        <v>137</v>
      </c>
      <c r="J119">
        <f t="shared" si="9"/>
        <v>38</v>
      </c>
      <c r="K119">
        <f t="shared" si="10"/>
        <v>3</v>
      </c>
    </row>
    <row r="120" spans="1:11" x14ac:dyDescent="0.25">
      <c r="A120" s="2">
        <v>42974</v>
      </c>
      <c r="B120" s="3" t="s">
        <v>13</v>
      </c>
      <c r="C120" s="3" t="s">
        <v>12</v>
      </c>
      <c r="D120" s="3" t="s">
        <v>8</v>
      </c>
      <c r="E120" s="1">
        <v>14</v>
      </c>
      <c r="F120" s="21">
        <v>21</v>
      </c>
      <c r="G120">
        <f t="shared" si="6"/>
        <v>24</v>
      </c>
      <c r="H120">
        <f t="shared" si="7"/>
        <v>108</v>
      </c>
      <c r="I120">
        <f t="shared" si="8"/>
        <v>151</v>
      </c>
      <c r="J120">
        <f t="shared" si="9"/>
        <v>38</v>
      </c>
      <c r="K120">
        <f t="shared" si="10"/>
        <v>3</v>
      </c>
    </row>
    <row r="121" spans="1:11" x14ac:dyDescent="0.25">
      <c r="A121" s="2">
        <v>42974</v>
      </c>
      <c r="B121" s="3" t="s">
        <v>13</v>
      </c>
      <c r="C121" s="3" t="s">
        <v>9</v>
      </c>
      <c r="D121" s="3" t="s">
        <v>8</v>
      </c>
      <c r="E121" s="1">
        <v>4</v>
      </c>
      <c r="F121" s="21">
        <v>43</v>
      </c>
      <c r="G121">
        <f t="shared" si="6"/>
        <v>24</v>
      </c>
      <c r="H121">
        <f t="shared" si="7"/>
        <v>108</v>
      </c>
      <c r="I121">
        <f t="shared" si="8"/>
        <v>151</v>
      </c>
      <c r="J121">
        <f t="shared" si="9"/>
        <v>38</v>
      </c>
      <c r="K121">
        <f t="shared" si="10"/>
        <v>7</v>
      </c>
    </row>
    <row r="122" spans="1:11" x14ac:dyDescent="0.25">
      <c r="A122" s="2">
        <v>42993</v>
      </c>
      <c r="B122" s="3" t="s">
        <v>15</v>
      </c>
      <c r="C122" s="3" t="s">
        <v>11</v>
      </c>
      <c r="D122" s="3" t="s">
        <v>14</v>
      </c>
      <c r="E122" s="1">
        <v>19</v>
      </c>
      <c r="F122" s="21">
        <v>36</v>
      </c>
      <c r="G122">
        <f t="shared" si="6"/>
        <v>24</v>
      </c>
      <c r="H122">
        <f t="shared" si="7"/>
        <v>89</v>
      </c>
      <c r="I122">
        <f t="shared" si="8"/>
        <v>151</v>
      </c>
      <c r="J122">
        <f t="shared" si="9"/>
        <v>38</v>
      </c>
      <c r="K122">
        <f t="shared" si="10"/>
        <v>7</v>
      </c>
    </row>
    <row r="123" spans="1:11" x14ac:dyDescent="0.25">
      <c r="A123" s="2">
        <v>42993</v>
      </c>
      <c r="B123" s="3" t="s">
        <v>15</v>
      </c>
      <c r="C123" s="3" t="s">
        <v>7</v>
      </c>
      <c r="D123" s="3" t="s">
        <v>8</v>
      </c>
      <c r="E123" s="1">
        <v>30</v>
      </c>
      <c r="F123" s="21">
        <v>65</v>
      </c>
      <c r="G123">
        <f t="shared" si="6"/>
        <v>24</v>
      </c>
      <c r="H123">
        <f t="shared" si="7"/>
        <v>89</v>
      </c>
      <c r="I123">
        <f t="shared" si="8"/>
        <v>151</v>
      </c>
      <c r="J123">
        <f t="shared" si="9"/>
        <v>68</v>
      </c>
      <c r="K123">
        <f t="shared" si="10"/>
        <v>7</v>
      </c>
    </row>
    <row r="124" spans="1:11" x14ac:dyDescent="0.25">
      <c r="A124" s="2">
        <v>43019</v>
      </c>
      <c r="B124" s="3" t="s">
        <v>16</v>
      </c>
      <c r="C124" s="3" t="s">
        <v>9</v>
      </c>
      <c r="D124" s="3" t="s">
        <v>14</v>
      </c>
      <c r="E124" s="1">
        <v>6</v>
      </c>
      <c r="F124" s="21">
        <v>63</v>
      </c>
      <c r="G124">
        <f t="shared" si="6"/>
        <v>24</v>
      </c>
      <c r="H124">
        <f t="shared" si="7"/>
        <v>89</v>
      </c>
      <c r="I124">
        <f t="shared" si="8"/>
        <v>151</v>
      </c>
      <c r="J124">
        <f t="shared" si="9"/>
        <v>68</v>
      </c>
      <c r="K124">
        <f t="shared" si="10"/>
        <v>1</v>
      </c>
    </row>
    <row r="125" spans="1:11" x14ac:dyDescent="0.25">
      <c r="A125" s="2">
        <v>43019</v>
      </c>
      <c r="B125" s="3" t="s">
        <v>16</v>
      </c>
      <c r="C125" s="3" t="s">
        <v>7</v>
      </c>
      <c r="D125" s="3" t="s">
        <v>8</v>
      </c>
      <c r="E125" s="1">
        <v>43</v>
      </c>
      <c r="F125" s="21">
        <v>59</v>
      </c>
      <c r="G125">
        <f t="shared" si="6"/>
        <v>24</v>
      </c>
      <c r="H125">
        <f t="shared" si="7"/>
        <v>89</v>
      </c>
      <c r="I125">
        <f t="shared" si="8"/>
        <v>151</v>
      </c>
      <c r="J125">
        <f t="shared" si="9"/>
        <v>111</v>
      </c>
      <c r="K125">
        <f t="shared" si="10"/>
        <v>1</v>
      </c>
    </row>
    <row r="126" spans="1:11" x14ac:dyDescent="0.25">
      <c r="A126" s="2">
        <v>43040</v>
      </c>
      <c r="B126" s="3" t="s">
        <v>17</v>
      </c>
      <c r="C126" s="3" t="s">
        <v>9</v>
      </c>
      <c r="D126" s="3" t="s">
        <v>14</v>
      </c>
      <c r="E126" s="1">
        <v>1</v>
      </c>
      <c r="F126" s="21">
        <v>61</v>
      </c>
      <c r="G126">
        <f t="shared" si="6"/>
        <v>24</v>
      </c>
      <c r="H126">
        <f t="shared" si="7"/>
        <v>89</v>
      </c>
      <c r="I126">
        <f t="shared" si="8"/>
        <v>151</v>
      </c>
      <c r="J126">
        <f t="shared" si="9"/>
        <v>111</v>
      </c>
      <c r="K126">
        <f t="shared" si="10"/>
        <v>0</v>
      </c>
    </row>
    <row r="127" spans="1:11" x14ac:dyDescent="0.25">
      <c r="A127" s="2">
        <v>43040</v>
      </c>
      <c r="B127" s="3" t="s">
        <v>17</v>
      </c>
      <c r="C127" s="3" t="s">
        <v>12</v>
      </c>
      <c r="D127" s="3" t="s">
        <v>14</v>
      </c>
      <c r="E127" s="1">
        <v>147</v>
      </c>
      <c r="F127" s="21">
        <v>30</v>
      </c>
      <c r="G127">
        <f t="shared" si="6"/>
        <v>24</v>
      </c>
      <c r="H127">
        <f t="shared" si="7"/>
        <v>89</v>
      </c>
      <c r="I127">
        <f t="shared" si="8"/>
        <v>4</v>
      </c>
      <c r="J127">
        <f t="shared" si="9"/>
        <v>111</v>
      </c>
      <c r="K127">
        <f t="shared" si="10"/>
        <v>0</v>
      </c>
    </row>
    <row r="128" spans="1:11" x14ac:dyDescent="0.25">
      <c r="A128" s="2">
        <v>43040</v>
      </c>
      <c r="B128" s="3" t="s">
        <v>17</v>
      </c>
      <c r="C128" s="3" t="s">
        <v>10</v>
      </c>
      <c r="D128" s="3" t="s">
        <v>8</v>
      </c>
      <c r="E128" s="1">
        <v>15</v>
      </c>
      <c r="F128" s="21">
        <v>8</v>
      </c>
      <c r="G128">
        <f t="shared" si="6"/>
        <v>39</v>
      </c>
      <c r="H128">
        <f t="shared" si="7"/>
        <v>89</v>
      </c>
      <c r="I128">
        <f t="shared" si="8"/>
        <v>4</v>
      </c>
      <c r="J128">
        <f t="shared" si="9"/>
        <v>111</v>
      </c>
      <c r="K128">
        <f t="shared" si="10"/>
        <v>0</v>
      </c>
    </row>
    <row r="129" spans="1:11" x14ac:dyDescent="0.25">
      <c r="A129" s="2">
        <v>43040</v>
      </c>
      <c r="B129" s="3" t="s">
        <v>17</v>
      </c>
      <c r="C129" s="3" t="s">
        <v>7</v>
      </c>
      <c r="D129" s="3" t="s">
        <v>8</v>
      </c>
      <c r="E129" s="1">
        <v>24</v>
      </c>
      <c r="F129" s="21">
        <v>63</v>
      </c>
      <c r="G129">
        <f t="shared" si="6"/>
        <v>39</v>
      </c>
      <c r="H129">
        <f t="shared" si="7"/>
        <v>89</v>
      </c>
      <c r="I129">
        <f t="shared" si="8"/>
        <v>4</v>
      </c>
      <c r="J129">
        <f t="shared" si="9"/>
        <v>135</v>
      </c>
      <c r="K129">
        <f t="shared" si="10"/>
        <v>0</v>
      </c>
    </row>
    <row r="130" spans="1:11" x14ac:dyDescent="0.25">
      <c r="A130" s="2">
        <v>43040</v>
      </c>
      <c r="B130" s="3" t="s">
        <v>17</v>
      </c>
      <c r="C130" s="3" t="s">
        <v>11</v>
      </c>
      <c r="D130" s="3" t="s">
        <v>8</v>
      </c>
      <c r="E130" s="1">
        <v>19</v>
      </c>
      <c r="F130" s="21">
        <v>24</v>
      </c>
      <c r="G130">
        <f t="shared" si="6"/>
        <v>39</v>
      </c>
      <c r="H130">
        <f t="shared" si="7"/>
        <v>108</v>
      </c>
      <c r="I130">
        <f t="shared" si="8"/>
        <v>4</v>
      </c>
      <c r="J130">
        <f t="shared" si="9"/>
        <v>135</v>
      </c>
      <c r="K130">
        <f t="shared" si="10"/>
        <v>0</v>
      </c>
    </row>
    <row r="131" spans="1:11" x14ac:dyDescent="0.25">
      <c r="A131" s="2">
        <v>43064</v>
      </c>
      <c r="B131" s="3" t="s">
        <v>18</v>
      </c>
      <c r="C131" s="3" t="s">
        <v>7</v>
      </c>
      <c r="D131" s="3" t="s">
        <v>14</v>
      </c>
      <c r="E131" s="1">
        <v>134</v>
      </c>
      <c r="F131" s="21">
        <v>99</v>
      </c>
      <c r="G131">
        <f t="shared" si="6"/>
        <v>39</v>
      </c>
      <c r="H131">
        <f t="shared" si="7"/>
        <v>108</v>
      </c>
      <c r="I131">
        <f t="shared" si="8"/>
        <v>4</v>
      </c>
      <c r="J131">
        <f t="shared" si="9"/>
        <v>1</v>
      </c>
      <c r="K131">
        <f t="shared" si="10"/>
        <v>0</v>
      </c>
    </row>
    <row r="132" spans="1:11" x14ac:dyDescent="0.25">
      <c r="A132" s="2">
        <v>43064</v>
      </c>
      <c r="B132" s="3" t="s">
        <v>18</v>
      </c>
      <c r="C132" s="3" t="s">
        <v>9</v>
      </c>
      <c r="D132" s="3" t="s">
        <v>8</v>
      </c>
      <c r="E132" s="1">
        <v>12</v>
      </c>
      <c r="F132" s="21">
        <v>38</v>
      </c>
      <c r="G132">
        <f t="shared" ref="G132:G195" si="11">IF($C132=G$1,IF($D132="Z",G131+$E132,G131-$E132),G131)</f>
        <v>39</v>
      </c>
      <c r="H132">
        <f t="shared" ref="H132:H195" si="12">IF($C132=H$1,IF($D132="Z",H131+$E132,H131-$E132),H131)</f>
        <v>108</v>
      </c>
      <c r="I132">
        <f t="shared" ref="I132:I195" si="13">IF($C132=I$1,IF($D132="Z",I131+$E132,I131-$E132),I131)</f>
        <v>4</v>
      </c>
      <c r="J132">
        <f t="shared" ref="J132:J195" si="14">IF($C132=J$1,IF($D132="Z",J131+$E132,J131-$E132),J131)</f>
        <v>1</v>
      </c>
      <c r="K132">
        <f t="shared" ref="K132:K195" si="15">IF($C132=K$1,IF($D132="Z",K131+$E132,K131-$E132),K131)</f>
        <v>12</v>
      </c>
    </row>
    <row r="133" spans="1:11" x14ac:dyDescent="0.25">
      <c r="A133" s="2">
        <v>43082</v>
      </c>
      <c r="B133" s="3" t="s">
        <v>19</v>
      </c>
      <c r="C133" s="3" t="s">
        <v>12</v>
      </c>
      <c r="D133" s="3" t="s">
        <v>14</v>
      </c>
      <c r="E133" s="1">
        <v>4</v>
      </c>
      <c r="F133" s="21">
        <v>30</v>
      </c>
      <c r="G133">
        <f t="shared" si="11"/>
        <v>39</v>
      </c>
      <c r="H133">
        <f t="shared" si="12"/>
        <v>108</v>
      </c>
      <c r="I133">
        <f t="shared" si="13"/>
        <v>0</v>
      </c>
      <c r="J133">
        <f t="shared" si="14"/>
        <v>1</v>
      </c>
      <c r="K133">
        <f t="shared" si="15"/>
        <v>12</v>
      </c>
    </row>
    <row r="134" spans="1:11" x14ac:dyDescent="0.25">
      <c r="A134" s="2">
        <v>43082</v>
      </c>
      <c r="B134" s="3" t="s">
        <v>19</v>
      </c>
      <c r="C134" s="3" t="s">
        <v>10</v>
      </c>
      <c r="D134" s="3" t="s">
        <v>8</v>
      </c>
      <c r="E134" s="1">
        <v>26</v>
      </c>
      <c r="F134" s="21">
        <v>8</v>
      </c>
      <c r="G134">
        <f t="shared" si="11"/>
        <v>65</v>
      </c>
      <c r="H134">
        <f t="shared" si="12"/>
        <v>108</v>
      </c>
      <c r="I134">
        <f t="shared" si="13"/>
        <v>0</v>
      </c>
      <c r="J134">
        <f t="shared" si="14"/>
        <v>1</v>
      </c>
      <c r="K134">
        <f t="shared" si="15"/>
        <v>12</v>
      </c>
    </row>
    <row r="135" spans="1:11" x14ac:dyDescent="0.25">
      <c r="A135" s="2">
        <v>43082</v>
      </c>
      <c r="B135" s="3" t="s">
        <v>19</v>
      </c>
      <c r="C135" s="3" t="s">
        <v>7</v>
      </c>
      <c r="D135" s="3" t="s">
        <v>8</v>
      </c>
      <c r="E135" s="1">
        <v>38</v>
      </c>
      <c r="F135" s="21">
        <v>66</v>
      </c>
      <c r="G135">
        <f t="shared" si="11"/>
        <v>65</v>
      </c>
      <c r="H135">
        <f t="shared" si="12"/>
        <v>108</v>
      </c>
      <c r="I135">
        <f t="shared" si="13"/>
        <v>0</v>
      </c>
      <c r="J135">
        <f t="shared" si="14"/>
        <v>39</v>
      </c>
      <c r="K135">
        <f t="shared" si="15"/>
        <v>12</v>
      </c>
    </row>
    <row r="136" spans="1:11" x14ac:dyDescent="0.25">
      <c r="A136" s="2">
        <v>43104</v>
      </c>
      <c r="B136" s="3" t="s">
        <v>20</v>
      </c>
      <c r="C136" s="3" t="s">
        <v>7</v>
      </c>
      <c r="D136" s="3" t="s">
        <v>14</v>
      </c>
      <c r="E136" s="1">
        <v>38</v>
      </c>
      <c r="F136" s="21">
        <v>98</v>
      </c>
      <c r="G136">
        <f t="shared" si="11"/>
        <v>65</v>
      </c>
      <c r="H136">
        <f t="shared" si="12"/>
        <v>108</v>
      </c>
      <c r="I136">
        <f t="shared" si="13"/>
        <v>0</v>
      </c>
      <c r="J136">
        <f t="shared" si="14"/>
        <v>1</v>
      </c>
      <c r="K136">
        <f t="shared" si="15"/>
        <v>12</v>
      </c>
    </row>
    <row r="137" spans="1:11" x14ac:dyDescent="0.25">
      <c r="A137" s="2">
        <v>43104</v>
      </c>
      <c r="B137" s="3" t="s">
        <v>20</v>
      </c>
      <c r="C137" s="3" t="s">
        <v>11</v>
      </c>
      <c r="D137" s="3" t="s">
        <v>14</v>
      </c>
      <c r="E137" s="1">
        <v>44</v>
      </c>
      <c r="F137" s="21">
        <v>37</v>
      </c>
      <c r="G137">
        <f t="shared" si="11"/>
        <v>65</v>
      </c>
      <c r="H137">
        <f t="shared" si="12"/>
        <v>64</v>
      </c>
      <c r="I137">
        <f t="shared" si="13"/>
        <v>0</v>
      </c>
      <c r="J137">
        <f t="shared" si="14"/>
        <v>1</v>
      </c>
      <c r="K137">
        <f t="shared" si="15"/>
        <v>12</v>
      </c>
    </row>
    <row r="138" spans="1:11" x14ac:dyDescent="0.25">
      <c r="A138" s="2">
        <v>43104</v>
      </c>
      <c r="B138" s="3" t="s">
        <v>20</v>
      </c>
      <c r="C138" s="3" t="s">
        <v>10</v>
      </c>
      <c r="D138" s="3" t="s">
        <v>8</v>
      </c>
      <c r="E138" s="1">
        <v>21</v>
      </c>
      <c r="F138" s="21">
        <v>8</v>
      </c>
      <c r="G138">
        <f t="shared" si="11"/>
        <v>86</v>
      </c>
      <c r="H138">
        <f t="shared" si="12"/>
        <v>64</v>
      </c>
      <c r="I138">
        <f t="shared" si="13"/>
        <v>0</v>
      </c>
      <c r="J138">
        <f t="shared" si="14"/>
        <v>1</v>
      </c>
      <c r="K138">
        <f t="shared" si="15"/>
        <v>12</v>
      </c>
    </row>
    <row r="139" spans="1:11" x14ac:dyDescent="0.25">
      <c r="A139" s="2">
        <v>43104</v>
      </c>
      <c r="B139" s="3" t="s">
        <v>20</v>
      </c>
      <c r="C139" s="3" t="s">
        <v>9</v>
      </c>
      <c r="D139" s="3" t="s">
        <v>8</v>
      </c>
      <c r="E139" s="1">
        <v>10</v>
      </c>
      <c r="F139" s="21">
        <v>39</v>
      </c>
      <c r="G139">
        <f t="shared" si="11"/>
        <v>86</v>
      </c>
      <c r="H139">
        <f t="shared" si="12"/>
        <v>64</v>
      </c>
      <c r="I139">
        <f t="shared" si="13"/>
        <v>0</v>
      </c>
      <c r="J139">
        <f t="shared" si="14"/>
        <v>1</v>
      </c>
      <c r="K139">
        <f t="shared" si="15"/>
        <v>22</v>
      </c>
    </row>
    <row r="140" spans="1:11" x14ac:dyDescent="0.25">
      <c r="A140" s="2">
        <v>43129</v>
      </c>
      <c r="B140" s="3" t="s">
        <v>21</v>
      </c>
      <c r="C140" s="3" t="s">
        <v>11</v>
      </c>
      <c r="D140" s="3" t="s">
        <v>14</v>
      </c>
      <c r="E140" s="1">
        <v>15</v>
      </c>
      <c r="F140" s="21">
        <v>38</v>
      </c>
      <c r="G140">
        <f t="shared" si="11"/>
        <v>86</v>
      </c>
      <c r="H140">
        <f t="shared" si="12"/>
        <v>49</v>
      </c>
      <c r="I140">
        <f t="shared" si="13"/>
        <v>0</v>
      </c>
      <c r="J140">
        <f t="shared" si="14"/>
        <v>1</v>
      </c>
      <c r="K140">
        <f t="shared" si="15"/>
        <v>22</v>
      </c>
    </row>
    <row r="141" spans="1:11" x14ac:dyDescent="0.25">
      <c r="A141" s="2">
        <v>43129</v>
      </c>
      <c r="B141" s="3" t="s">
        <v>21</v>
      </c>
      <c r="C141" s="3" t="s">
        <v>9</v>
      </c>
      <c r="D141" s="3" t="s">
        <v>14</v>
      </c>
      <c r="E141" s="1">
        <v>22</v>
      </c>
      <c r="F141" s="21">
        <v>63</v>
      </c>
      <c r="G141">
        <f t="shared" si="11"/>
        <v>86</v>
      </c>
      <c r="H141">
        <f t="shared" si="12"/>
        <v>49</v>
      </c>
      <c r="I141">
        <f t="shared" si="13"/>
        <v>0</v>
      </c>
      <c r="J141">
        <f t="shared" si="14"/>
        <v>1</v>
      </c>
      <c r="K141">
        <f t="shared" si="15"/>
        <v>0</v>
      </c>
    </row>
    <row r="142" spans="1:11" x14ac:dyDescent="0.25">
      <c r="A142" s="2">
        <v>43129</v>
      </c>
      <c r="B142" s="3" t="s">
        <v>21</v>
      </c>
      <c r="C142" s="3" t="s">
        <v>7</v>
      </c>
      <c r="D142" s="3" t="s">
        <v>8</v>
      </c>
      <c r="E142" s="1">
        <v>9</v>
      </c>
      <c r="F142" s="21">
        <v>60</v>
      </c>
      <c r="G142">
        <f t="shared" si="11"/>
        <v>86</v>
      </c>
      <c r="H142">
        <f t="shared" si="12"/>
        <v>49</v>
      </c>
      <c r="I142">
        <f t="shared" si="13"/>
        <v>0</v>
      </c>
      <c r="J142">
        <f t="shared" si="14"/>
        <v>10</v>
      </c>
      <c r="K142">
        <f t="shared" si="15"/>
        <v>0</v>
      </c>
    </row>
    <row r="143" spans="1:11" x14ac:dyDescent="0.25">
      <c r="A143" s="2">
        <v>43129</v>
      </c>
      <c r="B143" s="3" t="s">
        <v>21</v>
      </c>
      <c r="C143" s="3" t="s">
        <v>12</v>
      </c>
      <c r="D143" s="3" t="s">
        <v>8</v>
      </c>
      <c r="E143" s="1">
        <v>6</v>
      </c>
      <c r="F143" s="21">
        <v>19</v>
      </c>
      <c r="G143">
        <f t="shared" si="11"/>
        <v>86</v>
      </c>
      <c r="H143">
        <f t="shared" si="12"/>
        <v>49</v>
      </c>
      <c r="I143">
        <f t="shared" si="13"/>
        <v>6</v>
      </c>
      <c r="J143">
        <f t="shared" si="14"/>
        <v>10</v>
      </c>
      <c r="K143">
        <f t="shared" si="15"/>
        <v>0</v>
      </c>
    </row>
    <row r="144" spans="1:11" x14ac:dyDescent="0.25">
      <c r="A144" s="2">
        <v>43129</v>
      </c>
      <c r="B144" s="3" t="s">
        <v>21</v>
      </c>
      <c r="C144" s="3" t="s">
        <v>10</v>
      </c>
      <c r="D144" s="3" t="s">
        <v>8</v>
      </c>
      <c r="E144" s="1">
        <v>4</v>
      </c>
      <c r="F144" s="21">
        <v>8</v>
      </c>
      <c r="G144">
        <f t="shared" si="11"/>
        <v>90</v>
      </c>
      <c r="H144">
        <f t="shared" si="12"/>
        <v>49</v>
      </c>
      <c r="I144">
        <f t="shared" si="13"/>
        <v>6</v>
      </c>
      <c r="J144">
        <f t="shared" si="14"/>
        <v>10</v>
      </c>
      <c r="K144">
        <f t="shared" si="15"/>
        <v>0</v>
      </c>
    </row>
    <row r="145" spans="1:11" x14ac:dyDescent="0.25">
      <c r="A145" s="2">
        <v>43130</v>
      </c>
      <c r="B145" s="3" t="s">
        <v>22</v>
      </c>
      <c r="C145" s="3" t="s">
        <v>12</v>
      </c>
      <c r="D145" s="3" t="s">
        <v>14</v>
      </c>
      <c r="E145" s="1">
        <v>6</v>
      </c>
      <c r="F145" s="21">
        <v>25</v>
      </c>
      <c r="G145">
        <f t="shared" si="11"/>
        <v>90</v>
      </c>
      <c r="H145">
        <f t="shared" si="12"/>
        <v>49</v>
      </c>
      <c r="I145">
        <f t="shared" si="13"/>
        <v>0</v>
      </c>
      <c r="J145">
        <f t="shared" si="14"/>
        <v>10</v>
      </c>
      <c r="K145">
        <f t="shared" si="15"/>
        <v>0</v>
      </c>
    </row>
    <row r="146" spans="1:11" x14ac:dyDescent="0.25">
      <c r="A146" s="2">
        <v>43130</v>
      </c>
      <c r="B146" s="3" t="s">
        <v>22</v>
      </c>
      <c r="C146" s="3" t="s">
        <v>7</v>
      </c>
      <c r="D146" s="3" t="s">
        <v>8</v>
      </c>
      <c r="E146" s="1">
        <v>48</v>
      </c>
      <c r="F146" s="21">
        <v>79</v>
      </c>
      <c r="G146">
        <f t="shared" si="11"/>
        <v>90</v>
      </c>
      <c r="H146">
        <f t="shared" si="12"/>
        <v>49</v>
      </c>
      <c r="I146">
        <f t="shared" si="13"/>
        <v>0</v>
      </c>
      <c r="J146">
        <f t="shared" si="14"/>
        <v>58</v>
      </c>
      <c r="K146">
        <f t="shared" si="15"/>
        <v>0</v>
      </c>
    </row>
    <row r="147" spans="1:11" x14ac:dyDescent="0.25">
      <c r="A147" s="2">
        <v>43147</v>
      </c>
      <c r="B147" s="3" t="s">
        <v>6</v>
      </c>
      <c r="C147" s="3" t="s">
        <v>9</v>
      </c>
      <c r="D147" s="3" t="s">
        <v>8</v>
      </c>
      <c r="E147" s="1">
        <v>34</v>
      </c>
      <c r="F147" s="21">
        <v>42</v>
      </c>
      <c r="G147">
        <f t="shared" si="11"/>
        <v>90</v>
      </c>
      <c r="H147">
        <f t="shared" si="12"/>
        <v>49</v>
      </c>
      <c r="I147">
        <f t="shared" si="13"/>
        <v>0</v>
      </c>
      <c r="J147">
        <f t="shared" si="14"/>
        <v>58</v>
      </c>
      <c r="K147">
        <f t="shared" si="15"/>
        <v>34</v>
      </c>
    </row>
    <row r="148" spans="1:11" x14ac:dyDescent="0.25">
      <c r="A148" s="2">
        <v>43147</v>
      </c>
      <c r="B148" s="3" t="s">
        <v>6</v>
      </c>
      <c r="C148" s="3" t="s">
        <v>11</v>
      </c>
      <c r="D148" s="3" t="s">
        <v>14</v>
      </c>
      <c r="E148" s="1">
        <v>49</v>
      </c>
      <c r="F148" s="21">
        <v>35</v>
      </c>
      <c r="G148">
        <f t="shared" si="11"/>
        <v>90</v>
      </c>
      <c r="H148">
        <f t="shared" si="12"/>
        <v>0</v>
      </c>
      <c r="I148">
        <f t="shared" si="13"/>
        <v>0</v>
      </c>
      <c r="J148">
        <f t="shared" si="14"/>
        <v>58</v>
      </c>
      <c r="K148">
        <f t="shared" si="15"/>
        <v>34</v>
      </c>
    </row>
    <row r="149" spans="1:11" x14ac:dyDescent="0.25">
      <c r="A149" s="2">
        <v>43147</v>
      </c>
      <c r="B149" s="3" t="s">
        <v>6</v>
      </c>
      <c r="C149" s="3" t="s">
        <v>10</v>
      </c>
      <c r="D149" s="3" t="s">
        <v>8</v>
      </c>
      <c r="E149" s="1">
        <v>10</v>
      </c>
      <c r="F149" s="21">
        <v>8</v>
      </c>
      <c r="G149">
        <f t="shared" si="11"/>
        <v>100</v>
      </c>
      <c r="H149">
        <f t="shared" si="12"/>
        <v>0</v>
      </c>
      <c r="I149">
        <f t="shared" si="13"/>
        <v>0</v>
      </c>
      <c r="J149">
        <f t="shared" si="14"/>
        <v>58</v>
      </c>
      <c r="K149">
        <f t="shared" si="15"/>
        <v>34</v>
      </c>
    </row>
    <row r="150" spans="1:11" x14ac:dyDescent="0.25">
      <c r="A150" s="2">
        <v>43147</v>
      </c>
      <c r="B150" s="3" t="s">
        <v>6</v>
      </c>
      <c r="C150" s="3" t="s">
        <v>12</v>
      </c>
      <c r="D150" s="3" t="s">
        <v>8</v>
      </c>
      <c r="E150" s="1">
        <v>47</v>
      </c>
      <c r="F150" s="21">
        <v>21</v>
      </c>
      <c r="G150">
        <f t="shared" si="11"/>
        <v>100</v>
      </c>
      <c r="H150">
        <f t="shared" si="12"/>
        <v>0</v>
      </c>
      <c r="I150">
        <f t="shared" si="13"/>
        <v>47</v>
      </c>
      <c r="J150">
        <f t="shared" si="14"/>
        <v>58</v>
      </c>
      <c r="K150">
        <f t="shared" si="15"/>
        <v>34</v>
      </c>
    </row>
    <row r="151" spans="1:11" x14ac:dyDescent="0.25">
      <c r="A151" s="2">
        <v>43147</v>
      </c>
      <c r="B151" s="3" t="s">
        <v>6</v>
      </c>
      <c r="C151" s="3" t="s">
        <v>7</v>
      </c>
      <c r="D151" s="3" t="s">
        <v>8</v>
      </c>
      <c r="E151" s="1">
        <v>48</v>
      </c>
      <c r="F151" s="21">
        <v>66</v>
      </c>
      <c r="G151">
        <f t="shared" si="11"/>
        <v>100</v>
      </c>
      <c r="H151">
        <f t="shared" si="12"/>
        <v>0</v>
      </c>
      <c r="I151">
        <f t="shared" si="13"/>
        <v>47</v>
      </c>
      <c r="J151">
        <f t="shared" si="14"/>
        <v>106</v>
      </c>
      <c r="K151">
        <f t="shared" si="15"/>
        <v>34</v>
      </c>
    </row>
    <row r="152" spans="1:11" x14ac:dyDescent="0.25">
      <c r="A152" s="2">
        <v>43162</v>
      </c>
      <c r="B152" s="3" t="s">
        <v>13</v>
      </c>
      <c r="C152" s="3" t="s">
        <v>9</v>
      </c>
      <c r="D152" s="3" t="s">
        <v>14</v>
      </c>
      <c r="E152" s="1">
        <v>34</v>
      </c>
      <c r="F152" s="21">
        <v>58</v>
      </c>
      <c r="G152">
        <f t="shared" si="11"/>
        <v>100</v>
      </c>
      <c r="H152">
        <f t="shared" si="12"/>
        <v>0</v>
      </c>
      <c r="I152">
        <f t="shared" si="13"/>
        <v>47</v>
      </c>
      <c r="J152">
        <f t="shared" si="14"/>
        <v>106</v>
      </c>
      <c r="K152">
        <f t="shared" si="15"/>
        <v>0</v>
      </c>
    </row>
    <row r="153" spans="1:11" x14ac:dyDescent="0.25">
      <c r="A153" s="2">
        <v>43162</v>
      </c>
      <c r="B153" s="3" t="s">
        <v>13</v>
      </c>
      <c r="C153" s="3" t="s">
        <v>10</v>
      </c>
      <c r="D153" s="3" t="s">
        <v>8</v>
      </c>
      <c r="E153" s="1">
        <v>5</v>
      </c>
      <c r="F153" s="21">
        <v>9</v>
      </c>
      <c r="G153">
        <f t="shared" si="11"/>
        <v>105</v>
      </c>
      <c r="H153">
        <f t="shared" si="12"/>
        <v>0</v>
      </c>
      <c r="I153">
        <f t="shared" si="13"/>
        <v>47</v>
      </c>
      <c r="J153">
        <f t="shared" si="14"/>
        <v>106</v>
      </c>
      <c r="K153">
        <f t="shared" si="15"/>
        <v>0</v>
      </c>
    </row>
    <row r="154" spans="1:11" x14ac:dyDescent="0.25">
      <c r="A154" s="2">
        <v>43181</v>
      </c>
      <c r="B154" s="3" t="s">
        <v>15</v>
      </c>
      <c r="C154" s="3" t="s">
        <v>12</v>
      </c>
      <c r="D154" s="3" t="s">
        <v>14</v>
      </c>
      <c r="E154" s="1">
        <v>46</v>
      </c>
      <c r="F154" s="21">
        <v>30</v>
      </c>
      <c r="G154">
        <f t="shared" si="11"/>
        <v>105</v>
      </c>
      <c r="H154">
        <f t="shared" si="12"/>
        <v>0</v>
      </c>
      <c r="I154">
        <f t="shared" si="13"/>
        <v>1</v>
      </c>
      <c r="J154">
        <f t="shared" si="14"/>
        <v>106</v>
      </c>
      <c r="K154">
        <f t="shared" si="15"/>
        <v>0</v>
      </c>
    </row>
    <row r="155" spans="1:11" x14ac:dyDescent="0.25">
      <c r="A155" s="2">
        <v>43181</v>
      </c>
      <c r="B155" s="3" t="s">
        <v>15</v>
      </c>
      <c r="C155" s="3" t="s">
        <v>7</v>
      </c>
      <c r="D155" s="3" t="s">
        <v>8</v>
      </c>
      <c r="E155" s="1">
        <v>49</v>
      </c>
      <c r="F155" s="21">
        <v>65</v>
      </c>
      <c r="G155">
        <f t="shared" si="11"/>
        <v>105</v>
      </c>
      <c r="H155">
        <f t="shared" si="12"/>
        <v>0</v>
      </c>
      <c r="I155">
        <f t="shared" si="13"/>
        <v>1</v>
      </c>
      <c r="J155">
        <f t="shared" si="14"/>
        <v>155</v>
      </c>
      <c r="K155">
        <f t="shared" si="15"/>
        <v>0</v>
      </c>
    </row>
    <row r="156" spans="1:11" x14ac:dyDescent="0.25">
      <c r="A156" s="2">
        <v>43181</v>
      </c>
      <c r="B156" s="3" t="s">
        <v>15</v>
      </c>
      <c r="C156" s="3" t="s">
        <v>10</v>
      </c>
      <c r="D156" s="3" t="s">
        <v>8</v>
      </c>
      <c r="E156" s="1">
        <v>16</v>
      </c>
      <c r="F156" s="21">
        <v>8</v>
      </c>
      <c r="G156">
        <f t="shared" si="11"/>
        <v>121</v>
      </c>
      <c r="H156">
        <f t="shared" si="12"/>
        <v>0</v>
      </c>
      <c r="I156">
        <f t="shared" si="13"/>
        <v>1</v>
      </c>
      <c r="J156">
        <f t="shared" si="14"/>
        <v>155</v>
      </c>
      <c r="K156">
        <f t="shared" si="15"/>
        <v>0</v>
      </c>
    </row>
    <row r="157" spans="1:11" x14ac:dyDescent="0.25">
      <c r="A157" s="2">
        <v>43207</v>
      </c>
      <c r="B157" s="3" t="s">
        <v>16</v>
      </c>
      <c r="C157" s="3" t="s">
        <v>9</v>
      </c>
      <c r="D157" s="3" t="s">
        <v>8</v>
      </c>
      <c r="E157" s="1">
        <v>5</v>
      </c>
      <c r="F157" s="21">
        <v>37</v>
      </c>
      <c r="G157">
        <f t="shared" si="11"/>
        <v>121</v>
      </c>
      <c r="H157">
        <f t="shared" si="12"/>
        <v>0</v>
      </c>
      <c r="I157">
        <f t="shared" si="13"/>
        <v>1</v>
      </c>
      <c r="J157">
        <f t="shared" si="14"/>
        <v>155</v>
      </c>
      <c r="K157">
        <f t="shared" si="15"/>
        <v>5</v>
      </c>
    </row>
    <row r="158" spans="1:11" x14ac:dyDescent="0.25">
      <c r="A158" s="2">
        <v>43207</v>
      </c>
      <c r="B158" s="3" t="s">
        <v>16</v>
      </c>
      <c r="C158" s="3" t="s">
        <v>12</v>
      </c>
      <c r="D158" s="3" t="s">
        <v>14</v>
      </c>
      <c r="E158" s="1">
        <v>1</v>
      </c>
      <c r="F158" s="21">
        <v>32</v>
      </c>
      <c r="G158">
        <f t="shared" si="11"/>
        <v>121</v>
      </c>
      <c r="H158">
        <f t="shared" si="12"/>
        <v>0</v>
      </c>
      <c r="I158">
        <f t="shared" si="13"/>
        <v>0</v>
      </c>
      <c r="J158">
        <f t="shared" si="14"/>
        <v>155</v>
      </c>
      <c r="K158">
        <f t="shared" si="15"/>
        <v>5</v>
      </c>
    </row>
    <row r="159" spans="1:11" x14ac:dyDescent="0.25">
      <c r="A159" s="2">
        <v>43207</v>
      </c>
      <c r="B159" s="3" t="s">
        <v>16</v>
      </c>
      <c r="C159" s="3" t="s">
        <v>10</v>
      </c>
      <c r="D159" s="3" t="s">
        <v>8</v>
      </c>
      <c r="E159" s="1">
        <v>34</v>
      </c>
      <c r="F159" s="21">
        <v>7</v>
      </c>
      <c r="G159">
        <f t="shared" si="11"/>
        <v>155</v>
      </c>
      <c r="H159">
        <f t="shared" si="12"/>
        <v>0</v>
      </c>
      <c r="I159">
        <f t="shared" si="13"/>
        <v>0</v>
      </c>
      <c r="J159">
        <f t="shared" si="14"/>
        <v>155</v>
      </c>
      <c r="K159">
        <f t="shared" si="15"/>
        <v>5</v>
      </c>
    </row>
    <row r="160" spans="1:11" x14ac:dyDescent="0.25">
      <c r="A160" s="2">
        <v>43207</v>
      </c>
      <c r="B160" s="3" t="s">
        <v>16</v>
      </c>
      <c r="C160" s="3" t="s">
        <v>7</v>
      </c>
      <c r="D160" s="3" t="s">
        <v>8</v>
      </c>
      <c r="E160" s="1">
        <v>29</v>
      </c>
      <c r="F160" s="21">
        <v>59</v>
      </c>
      <c r="G160">
        <f t="shared" si="11"/>
        <v>155</v>
      </c>
      <c r="H160">
        <f t="shared" si="12"/>
        <v>0</v>
      </c>
      <c r="I160">
        <f t="shared" si="13"/>
        <v>0</v>
      </c>
      <c r="J160">
        <f t="shared" si="14"/>
        <v>184</v>
      </c>
      <c r="K160">
        <f t="shared" si="15"/>
        <v>5</v>
      </c>
    </row>
    <row r="161" spans="1:11" x14ac:dyDescent="0.25">
      <c r="A161" s="2">
        <v>43228</v>
      </c>
      <c r="B161" s="3" t="s">
        <v>17</v>
      </c>
      <c r="C161" s="3" t="s">
        <v>11</v>
      </c>
      <c r="D161" s="3" t="s">
        <v>8</v>
      </c>
      <c r="E161" s="1">
        <v>34</v>
      </c>
      <c r="F161" s="21">
        <v>24</v>
      </c>
      <c r="G161">
        <f t="shared" si="11"/>
        <v>155</v>
      </c>
      <c r="H161">
        <f t="shared" si="12"/>
        <v>34</v>
      </c>
      <c r="I161">
        <f t="shared" si="13"/>
        <v>0</v>
      </c>
      <c r="J161">
        <f t="shared" si="14"/>
        <v>184</v>
      </c>
      <c r="K161">
        <f t="shared" si="15"/>
        <v>5</v>
      </c>
    </row>
    <row r="162" spans="1:11" x14ac:dyDescent="0.25">
      <c r="A162" s="2">
        <v>43228</v>
      </c>
      <c r="B162" s="3" t="s">
        <v>17</v>
      </c>
      <c r="C162" s="3" t="s">
        <v>12</v>
      </c>
      <c r="D162" s="3" t="s">
        <v>8</v>
      </c>
      <c r="E162" s="1">
        <v>27</v>
      </c>
      <c r="F162" s="21">
        <v>20</v>
      </c>
      <c r="G162">
        <f t="shared" si="11"/>
        <v>155</v>
      </c>
      <c r="H162">
        <f t="shared" si="12"/>
        <v>34</v>
      </c>
      <c r="I162">
        <f t="shared" si="13"/>
        <v>27</v>
      </c>
      <c r="J162">
        <f t="shared" si="14"/>
        <v>184</v>
      </c>
      <c r="K162">
        <f t="shared" si="15"/>
        <v>5</v>
      </c>
    </row>
    <row r="163" spans="1:11" x14ac:dyDescent="0.25">
      <c r="A163" s="2">
        <v>43228</v>
      </c>
      <c r="B163" s="3" t="s">
        <v>17</v>
      </c>
      <c r="C163" s="3" t="s">
        <v>10</v>
      </c>
      <c r="D163" s="3" t="s">
        <v>8</v>
      </c>
      <c r="E163" s="1">
        <v>40</v>
      </c>
      <c r="F163" s="21">
        <v>8</v>
      </c>
      <c r="G163">
        <f t="shared" si="11"/>
        <v>195</v>
      </c>
      <c r="H163">
        <f t="shared" si="12"/>
        <v>34</v>
      </c>
      <c r="I163">
        <f t="shared" si="13"/>
        <v>27</v>
      </c>
      <c r="J163">
        <f t="shared" si="14"/>
        <v>184</v>
      </c>
      <c r="K163">
        <f t="shared" si="15"/>
        <v>5</v>
      </c>
    </row>
    <row r="164" spans="1:11" x14ac:dyDescent="0.25">
      <c r="A164" s="2">
        <v>43252</v>
      </c>
      <c r="B164" s="3" t="s">
        <v>18</v>
      </c>
      <c r="C164" s="3" t="s">
        <v>7</v>
      </c>
      <c r="D164" s="3" t="s">
        <v>14</v>
      </c>
      <c r="E164" s="1">
        <v>184</v>
      </c>
      <c r="F164" s="21">
        <v>99</v>
      </c>
      <c r="G164">
        <f t="shared" si="11"/>
        <v>195</v>
      </c>
      <c r="H164">
        <f t="shared" si="12"/>
        <v>34</v>
      </c>
      <c r="I164">
        <f t="shared" si="13"/>
        <v>27</v>
      </c>
      <c r="J164">
        <f t="shared" si="14"/>
        <v>0</v>
      </c>
      <c r="K164">
        <f t="shared" si="15"/>
        <v>5</v>
      </c>
    </row>
    <row r="165" spans="1:11" x14ac:dyDescent="0.25">
      <c r="A165" s="2">
        <v>43252</v>
      </c>
      <c r="B165" s="3" t="s">
        <v>18</v>
      </c>
      <c r="C165" s="3" t="s">
        <v>9</v>
      </c>
      <c r="D165" s="3" t="s">
        <v>8</v>
      </c>
      <c r="E165" s="1">
        <v>48</v>
      </c>
      <c r="F165" s="21">
        <v>38</v>
      </c>
      <c r="G165">
        <f t="shared" si="11"/>
        <v>195</v>
      </c>
      <c r="H165">
        <f t="shared" si="12"/>
        <v>34</v>
      </c>
      <c r="I165">
        <f t="shared" si="13"/>
        <v>27</v>
      </c>
      <c r="J165">
        <f t="shared" si="14"/>
        <v>0</v>
      </c>
      <c r="K165">
        <f t="shared" si="15"/>
        <v>53</v>
      </c>
    </row>
    <row r="166" spans="1:11" x14ac:dyDescent="0.25">
      <c r="A166" s="2">
        <v>43252</v>
      </c>
      <c r="B166" s="3" t="s">
        <v>18</v>
      </c>
      <c r="C166" s="3" t="s">
        <v>11</v>
      </c>
      <c r="D166" s="3" t="s">
        <v>8</v>
      </c>
      <c r="E166" s="1">
        <v>21</v>
      </c>
      <c r="F166" s="21">
        <v>23</v>
      </c>
      <c r="G166">
        <f t="shared" si="11"/>
        <v>195</v>
      </c>
      <c r="H166">
        <f t="shared" si="12"/>
        <v>55</v>
      </c>
      <c r="I166">
        <f t="shared" si="13"/>
        <v>27</v>
      </c>
      <c r="J166">
        <f t="shared" si="14"/>
        <v>0</v>
      </c>
      <c r="K166">
        <f t="shared" si="15"/>
        <v>53</v>
      </c>
    </row>
    <row r="167" spans="1:11" x14ac:dyDescent="0.25">
      <c r="A167" s="2">
        <v>43270</v>
      </c>
      <c r="B167" s="3" t="s">
        <v>19</v>
      </c>
      <c r="C167" s="3" t="s">
        <v>7</v>
      </c>
      <c r="D167" s="3" t="s">
        <v>8</v>
      </c>
      <c r="E167" s="1">
        <v>47</v>
      </c>
      <c r="F167" s="21">
        <v>66</v>
      </c>
      <c r="G167">
        <f t="shared" si="11"/>
        <v>195</v>
      </c>
      <c r="H167">
        <f t="shared" si="12"/>
        <v>55</v>
      </c>
      <c r="I167">
        <f t="shared" si="13"/>
        <v>27</v>
      </c>
      <c r="J167">
        <f t="shared" si="14"/>
        <v>47</v>
      </c>
      <c r="K167">
        <f t="shared" si="15"/>
        <v>53</v>
      </c>
    </row>
    <row r="168" spans="1:11" x14ac:dyDescent="0.25">
      <c r="A168" s="2">
        <v>43270</v>
      </c>
      <c r="B168" s="3" t="s">
        <v>19</v>
      </c>
      <c r="C168" s="3" t="s">
        <v>11</v>
      </c>
      <c r="D168" s="3" t="s">
        <v>8</v>
      </c>
      <c r="E168" s="1">
        <v>6</v>
      </c>
      <c r="F168" s="21">
        <v>25</v>
      </c>
      <c r="G168">
        <f t="shared" si="11"/>
        <v>195</v>
      </c>
      <c r="H168">
        <f t="shared" si="12"/>
        <v>61</v>
      </c>
      <c r="I168">
        <f t="shared" si="13"/>
        <v>27</v>
      </c>
      <c r="J168">
        <f t="shared" si="14"/>
        <v>47</v>
      </c>
      <c r="K168">
        <f t="shared" si="15"/>
        <v>53</v>
      </c>
    </row>
    <row r="169" spans="1:11" x14ac:dyDescent="0.25">
      <c r="A169" s="2">
        <v>43270</v>
      </c>
      <c r="B169" s="3" t="s">
        <v>19</v>
      </c>
      <c r="C169" s="3" t="s">
        <v>9</v>
      </c>
      <c r="D169" s="3" t="s">
        <v>8</v>
      </c>
      <c r="E169" s="1">
        <v>47</v>
      </c>
      <c r="F169" s="21">
        <v>41</v>
      </c>
      <c r="G169">
        <f t="shared" si="11"/>
        <v>195</v>
      </c>
      <c r="H169">
        <f t="shared" si="12"/>
        <v>61</v>
      </c>
      <c r="I169">
        <f t="shared" si="13"/>
        <v>27</v>
      </c>
      <c r="J169">
        <f t="shared" si="14"/>
        <v>47</v>
      </c>
      <c r="K169">
        <f t="shared" si="15"/>
        <v>100</v>
      </c>
    </row>
    <row r="170" spans="1:11" x14ac:dyDescent="0.25">
      <c r="A170" s="2">
        <v>43292</v>
      </c>
      <c r="B170" s="3" t="s">
        <v>20</v>
      </c>
      <c r="C170" s="3" t="s">
        <v>10</v>
      </c>
      <c r="D170" s="3" t="s">
        <v>14</v>
      </c>
      <c r="E170" s="1">
        <v>192</v>
      </c>
      <c r="F170" s="21">
        <v>12</v>
      </c>
      <c r="G170">
        <f t="shared" si="11"/>
        <v>3</v>
      </c>
      <c r="H170">
        <f t="shared" si="12"/>
        <v>61</v>
      </c>
      <c r="I170">
        <f t="shared" si="13"/>
        <v>27</v>
      </c>
      <c r="J170">
        <f t="shared" si="14"/>
        <v>47</v>
      </c>
      <c r="K170">
        <f t="shared" si="15"/>
        <v>100</v>
      </c>
    </row>
    <row r="171" spans="1:11" x14ac:dyDescent="0.25">
      <c r="A171" s="2">
        <v>43292</v>
      </c>
      <c r="B171" s="3" t="s">
        <v>20</v>
      </c>
      <c r="C171" s="3" t="s">
        <v>11</v>
      </c>
      <c r="D171" s="3" t="s">
        <v>14</v>
      </c>
      <c r="E171" s="1">
        <v>48</v>
      </c>
      <c r="F171" s="21">
        <v>37</v>
      </c>
      <c r="G171">
        <f t="shared" si="11"/>
        <v>3</v>
      </c>
      <c r="H171">
        <f t="shared" si="12"/>
        <v>13</v>
      </c>
      <c r="I171">
        <f t="shared" si="13"/>
        <v>27</v>
      </c>
      <c r="J171">
        <f t="shared" si="14"/>
        <v>47</v>
      </c>
      <c r="K171">
        <f t="shared" si="15"/>
        <v>100</v>
      </c>
    </row>
    <row r="172" spans="1:11" x14ac:dyDescent="0.25">
      <c r="A172" s="2">
        <v>43292</v>
      </c>
      <c r="B172" s="3" t="s">
        <v>20</v>
      </c>
      <c r="C172" s="3" t="s">
        <v>7</v>
      </c>
      <c r="D172" s="3" t="s">
        <v>8</v>
      </c>
      <c r="E172" s="1">
        <v>18</v>
      </c>
      <c r="F172" s="21">
        <v>62</v>
      </c>
      <c r="G172">
        <f t="shared" si="11"/>
        <v>3</v>
      </c>
      <c r="H172">
        <f t="shared" si="12"/>
        <v>13</v>
      </c>
      <c r="I172">
        <f t="shared" si="13"/>
        <v>27</v>
      </c>
      <c r="J172">
        <f t="shared" si="14"/>
        <v>65</v>
      </c>
      <c r="K172">
        <f t="shared" si="15"/>
        <v>100</v>
      </c>
    </row>
    <row r="173" spans="1:11" x14ac:dyDescent="0.25">
      <c r="A173" s="2">
        <v>43292</v>
      </c>
      <c r="B173" s="3" t="s">
        <v>20</v>
      </c>
      <c r="C173" s="3" t="s">
        <v>9</v>
      </c>
      <c r="D173" s="3" t="s">
        <v>8</v>
      </c>
      <c r="E173" s="1">
        <v>25</v>
      </c>
      <c r="F173" s="21">
        <v>39</v>
      </c>
      <c r="G173">
        <f t="shared" si="11"/>
        <v>3</v>
      </c>
      <c r="H173">
        <f t="shared" si="12"/>
        <v>13</v>
      </c>
      <c r="I173">
        <f t="shared" si="13"/>
        <v>27</v>
      </c>
      <c r="J173">
        <f t="shared" si="14"/>
        <v>65</v>
      </c>
      <c r="K173">
        <f t="shared" si="15"/>
        <v>125</v>
      </c>
    </row>
    <row r="174" spans="1:11" ht="18.75" x14ac:dyDescent="0.3">
      <c r="A174" s="5">
        <v>43292</v>
      </c>
      <c r="B174" s="6" t="s">
        <v>20</v>
      </c>
      <c r="C174" s="6" t="s">
        <v>12</v>
      </c>
      <c r="D174" s="6" t="s">
        <v>8</v>
      </c>
      <c r="E174" s="7">
        <v>2</v>
      </c>
      <c r="F174" s="22">
        <v>20</v>
      </c>
      <c r="G174" s="23">
        <f t="shared" si="11"/>
        <v>3</v>
      </c>
      <c r="H174" s="23">
        <f t="shared" si="12"/>
        <v>13</v>
      </c>
      <c r="I174" s="23">
        <f t="shared" si="13"/>
        <v>29</v>
      </c>
      <c r="J174" s="23">
        <f t="shared" si="14"/>
        <v>65</v>
      </c>
      <c r="K174" s="23">
        <f t="shared" si="15"/>
        <v>125</v>
      </c>
    </row>
    <row r="175" spans="1:11" x14ac:dyDescent="0.25">
      <c r="A175" s="2">
        <v>43317</v>
      </c>
      <c r="B175" s="3" t="s">
        <v>21</v>
      </c>
      <c r="C175" s="3" t="s">
        <v>11</v>
      </c>
      <c r="D175" s="3" t="s">
        <v>14</v>
      </c>
      <c r="E175" s="1">
        <v>13</v>
      </c>
      <c r="F175" s="21">
        <v>38</v>
      </c>
      <c r="G175">
        <f t="shared" si="11"/>
        <v>3</v>
      </c>
      <c r="H175">
        <f t="shared" si="12"/>
        <v>0</v>
      </c>
      <c r="I175">
        <f t="shared" si="13"/>
        <v>29</v>
      </c>
      <c r="J175">
        <f t="shared" si="14"/>
        <v>65</v>
      </c>
      <c r="K175">
        <f t="shared" si="15"/>
        <v>125</v>
      </c>
    </row>
    <row r="176" spans="1:11" x14ac:dyDescent="0.25">
      <c r="A176" s="2">
        <v>43317</v>
      </c>
      <c r="B176" s="3" t="s">
        <v>21</v>
      </c>
      <c r="C176" s="3" t="s">
        <v>9</v>
      </c>
      <c r="D176" s="3" t="s">
        <v>14</v>
      </c>
      <c r="E176" s="1">
        <v>121</v>
      </c>
      <c r="F176" s="21">
        <v>63</v>
      </c>
      <c r="G176">
        <f t="shared" si="11"/>
        <v>3</v>
      </c>
      <c r="H176">
        <f t="shared" si="12"/>
        <v>0</v>
      </c>
      <c r="I176">
        <f t="shared" si="13"/>
        <v>29</v>
      </c>
      <c r="J176">
        <f t="shared" si="14"/>
        <v>65</v>
      </c>
      <c r="K176">
        <f t="shared" si="15"/>
        <v>4</v>
      </c>
    </row>
    <row r="177" spans="1:11" x14ac:dyDescent="0.25">
      <c r="A177" s="2">
        <v>43317</v>
      </c>
      <c r="B177" s="3" t="s">
        <v>21</v>
      </c>
      <c r="C177" s="3" t="s">
        <v>12</v>
      </c>
      <c r="D177" s="3" t="s">
        <v>8</v>
      </c>
      <c r="E177" s="1">
        <v>30</v>
      </c>
      <c r="F177" s="21">
        <v>19</v>
      </c>
      <c r="G177">
        <f t="shared" si="11"/>
        <v>3</v>
      </c>
      <c r="H177">
        <f t="shared" si="12"/>
        <v>0</v>
      </c>
      <c r="I177">
        <f t="shared" si="13"/>
        <v>59</v>
      </c>
      <c r="J177">
        <f t="shared" si="14"/>
        <v>65</v>
      </c>
      <c r="K177">
        <f t="shared" si="15"/>
        <v>4</v>
      </c>
    </row>
    <row r="178" spans="1:11" x14ac:dyDescent="0.25">
      <c r="A178" s="2">
        <v>43317</v>
      </c>
      <c r="B178" s="3" t="s">
        <v>21</v>
      </c>
      <c r="C178" s="3" t="s">
        <v>10</v>
      </c>
      <c r="D178" s="3" t="s">
        <v>8</v>
      </c>
      <c r="E178" s="1">
        <v>46</v>
      </c>
      <c r="F178" s="21">
        <v>8</v>
      </c>
      <c r="G178">
        <f t="shared" si="11"/>
        <v>49</v>
      </c>
      <c r="H178">
        <f t="shared" si="12"/>
        <v>0</v>
      </c>
      <c r="I178">
        <f t="shared" si="13"/>
        <v>59</v>
      </c>
      <c r="J178">
        <f t="shared" si="14"/>
        <v>65</v>
      </c>
      <c r="K178">
        <f t="shared" si="15"/>
        <v>4</v>
      </c>
    </row>
    <row r="179" spans="1:11" x14ac:dyDescent="0.25">
      <c r="A179" s="2">
        <v>43330</v>
      </c>
      <c r="B179" s="3" t="s">
        <v>22</v>
      </c>
      <c r="C179" s="3" t="s">
        <v>10</v>
      </c>
      <c r="D179" s="3" t="s">
        <v>14</v>
      </c>
      <c r="E179" s="1">
        <v>49</v>
      </c>
      <c r="F179" s="21">
        <v>11</v>
      </c>
      <c r="G179">
        <f t="shared" si="11"/>
        <v>0</v>
      </c>
      <c r="H179">
        <f t="shared" si="12"/>
        <v>0</v>
      </c>
      <c r="I179">
        <f t="shared" si="13"/>
        <v>59</v>
      </c>
      <c r="J179">
        <f t="shared" si="14"/>
        <v>65</v>
      </c>
      <c r="K179">
        <f t="shared" si="15"/>
        <v>4</v>
      </c>
    </row>
    <row r="180" spans="1:11" x14ac:dyDescent="0.25">
      <c r="A180" s="2">
        <v>43330</v>
      </c>
      <c r="B180" s="3" t="s">
        <v>22</v>
      </c>
      <c r="C180" s="3" t="s">
        <v>7</v>
      </c>
      <c r="D180" s="3" t="s">
        <v>14</v>
      </c>
      <c r="E180" s="1">
        <v>61</v>
      </c>
      <c r="F180" s="21">
        <v>90</v>
      </c>
      <c r="G180">
        <f t="shared" si="11"/>
        <v>0</v>
      </c>
      <c r="H180">
        <f t="shared" si="12"/>
        <v>0</v>
      </c>
      <c r="I180">
        <f t="shared" si="13"/>
        <v>59</v>
      </c>
      <c r="J180">
        <f t="shared" si="14"/>
        <v>4</v>
      </c>
      <c r="K180">
        <f t="shared" si="15"/>
        <v>4</v>
      </c>
    </row>
    <row r="181" spans="1:11" x14ac:dyDescent="0.25">
      <c r="A181" s="2">
        <v>43330</v>
      </c>
      <c r="B181" s="3" t="s">
        <v>22</v>
      </c>
      <c r="C181" s="3" t="s">
        <v>12</v>
      </c>
      <c r="D181" s="3" t="s">
        <v>8</v>
      </c>
      <c r="E181" s="1">
        <v>19</v>
      </c>
      <c r="F181" s="21">
        <v>22</v>
      </c>
      <c r="G181">
        <f t="shared" si="11"/>
        <v>0</v>
      </c>
      <c r="H181">
        <f t="shared" si="12"/>
        <v>0</v>
      </c>
      <c r="I181">
        <f t="shared" si="13"/>
        <v>78</v>
      </c>
      <c r="J181">
        <f t="shared" si="14"/>
        <v>4</v>
      </c>
      <c r="K181">
        <f t="shared" si="15"/>
        <v>4</v>
      </c>
    </row>
    <row r="182" spans="1:11" x14ac:dyDescent="0.25">
      <c r="A182" s="2">
        <v>43330</v>
      </c>
      <c r="B182" s="3" t="s">
        <v>22</v>
      </c>
      <c r="C182" s="3" t="s">
        <v>9</v>
      </c>
      <c r="D182" s="3" t="s">
        <v>8</v>
      </c>
      <c r="E182" s="1">
        <v>22</v>
      </c>
      <c r="F182" s="21">
        <v>44</v>
      </c>
      <c r="G182">
        <f t="shared" si="11"/>
        <v>0</v>
      </c>
      <c r="H182">
        <f t="shared" si="12"/>
        <v>0</v>
      </c>
      <c r="I182">
        <f t="shared" si="13"/>
        <v>78</v>
      </c>
      <c r="J182">
        <f t="shared" si="14"/>
        <v>4</v>
      </c>
      <c r="K182">
        <f t="shared" si="15"/>
        <v>26</v>
      </c>
    </row>
    <row r="183" spans="1:11" x14ac:dyDescent="0.25">
      <c r="A183" s="2">
        <v>43347</v>
      </c>
      <c r="B183" s="3" t="s">
        <v>6</v>
      </c>
      <c r="C183" s="3" t="s">
        <v>11</v>
      </c>
      <c r="D183" s="3" t="s">
        <v>8</v>
      </c>
      <c r="E183" s="1">
        <v>9</v>
      </c>
      <c r="F183" s="21">
        <v>25</v>
      </c>
      <c r="G183">
        <f t="shared" si="11"/>
        <v>0</v>
      </c>
      <c r="H183">
        <f t="shared" si="12"/>
        <v>9</v>
      </c>
      <c r="I183">
        <f t="shared" si="13"/>
        <v>78</v>
      </c>
      <c r="J183">
        <f t="shared" si="14"/>
        <v>4</v>
      </c>
      <c r="K183">
        <f t="shared" si="15"/>
        <v>26</v>
      </c>
    </row>
    <row r="184" spans="1:11" x14ac:dyDescent="0.25">
      <c r="A184" s="2">
        <v>43347</v>
      </c>
      <c r="B184" s="3" t="s">
        <v>6</v>
      </c>
      <c r="C184" s="3" t="s">
        <v>7</v>
      </c>
      <c r="D184" s="3" t="s">
        <v>14</v>
      </c>
      <c r="E184" s="1">
        <v>4</v>
      </c>
      <c r="F184" s="21">
        <v>94</v>
      </c>
      <c r="G184">
        <f t="shared" si="11"/>
        <v>0</v>
      </c>
      <c r="H184">
        <f t="shared" si="12"/>
        <v>9</v>
      </c>
      <c r="I184">
        <f t="shared" si="13"/>
        <v>78</v>
      </c>
      <c r="J184">
        <f t="shared" si="14"/>
        <v>0</v>
      </c>
      <c r="K184">
        <f t="shared" si="15"/>
        <v>26</v>
      </c>
    </row>
    <row r="185" spans="1:11" x14ac:dyDescent="0.25">
      <c r="A185" s="2">
        <v>43347</v>
      </c>
      <c r="B185" s="3" t="s">
        <v>6</v>
      </c>
      <c r="C185" s="3" t="s">
        <v>12</v>
      </c>
      <c r="D185" s="3" t="s">
        <v>8</v>
      </c>
      <c r="E185" s="1">
        <v>8</v>
      </c>
      <c r="F185" s="21">
        <v>21</v>
      </c>
      <c r="G185">
        <f t="shared" si="11"/>
        <v>0</v>
      </c>
      <c r="H185">
        <f t="shared" si="12"/>
        <v>9</v>
      </c>
      <c r="I185">
        <f t="shared" si="13"/>
        <v>86</v>
      </c>
      <c r="J185">
        <f t="shared" si="14"/>
        <v>0</v>
      </c>
      <c r="K185">
        <f t="shared" si="15"/>
        <v>26</v>
      </c>
    </row>
    <row r="186" spans="1:11" x14ac:dyDescent="0.25">
      <c r="A186" s="2">
        <v>43347</v>
      </c>
      <c r="B186" s="3" t="s">
        <v>6</v>
      </c>
      <c r="C186" s="3" t="s">
        <v>10</v>
      </c>
      <c r="D186" s="3" t="s">
        <v>8</v>
      </c>
      <c r="E186" s="1">
        <v>47</v>
      </c>
      <c r="F186" s="21">
        <v>8</v>
      </c>
      <c r="G186">
        <f t="shared" si="11"/>
        <v>47</v>
      </c>
      <c r="H186">
        <f t="shared" si="12"/>
        <v>9</v>
      </c>
      <c r="I186">
        <f t="shared" si="13"/>
        <v>86</v>
      </c>
      <c r="J186">
        <f t="shared" si="14"/>
        <v>0</v>
      </c>
      <c r="K186">
        <f t="shared" si="15"/>
        <v>26</v>
      </c>
    </row>
    <row r="187" spans="1:11" x14ac:dyDescent="0.25">
      <c r="A187" s="2">
        <v>43362</v>
      </c>
      <c r="B187" s="3" t="s">
        <v>13</v>
      </c>
      <c r="C187" s="3" t="s">
        <v>12</v>
      </c>
      <c r="D187" s="3" t="s">
        <v>14</v>
      </c>
      <c r="E187" s="1">
        <v>82</v>
      </c>
      <c r="F187" s="21">
        <v>29</v>
      </c>
      <c r="G187">
        <f t="shared" si="11"/>
        <v>47</v>
      </c>
      <c r="H187">
        <f t="shared" si="12"/>
        <v>9</v>
      </c>
      <c r="I187">
        <f t="shared" si="13"/>
        <v>4</v>
      </c>
      <c r="J187">
        <f t="shared" si="14"/>
        <v>0</v>
      </c>
      <c r="K187">
        <f t="shared" si="15"/>
        <v>26</v>
      </c>
    </row>
    <row r="188" spans="1:11" x14ac:dyDescent="0.25">
      <c r="A188" s="2">
        <v>43362</v>
      </c>
      <c r="B188" s="3" t="s">
        <v>13</v>
      </c>
      <c r="C188" s="3" t="s">
        <v>9</v>
      </c>
      <c r="D188" s="3" t="s">
        <v>14</v>
      </c>
      <c r="E188" s="1">
        <v>26</v>
      </c>
      <c r="F188" s="21">
        <v>58</v>
      </c>
      <c r="G188">
        <f t="shared" si="11"/>
        <v>47</v>
      </c>
      <c r="H188">
        <f t="shared" si="12"/>
        <v>9</v>
      </c>
      <c r="I188">
        <f t="shared" si="13"/>
        <v>4</v>
      </c>
      <c r="J188">
        <f t="shared" si="14"/>
        <v>0</v>
      </c>
      <c r="K188">
        <f t="shared" si="15"/>
        <v>0</v>
      </c>
    </row>
    <row r="189" spans="1:11" x14ac:dyDescent="0.25">
      <c r="A189" s="2">
        <v>43362</v>
      </c>
      <c r="B189" s="3" t="s">
        <v>13</v>
      </c>
      <c r="C189" s="3" t="s">
        <v>10</v>
      </c>
      <c r="D189" s="3" t="s">
        <v>8</v>
      </c>
      <c r="E189" s="1">
        <v>24</v>
      </c>
      <c r="F189" s="21">
        <v>9</v>
      </c>
      <c r="G189">
        <f t="shared" si="11"/>
        <v>71</v>
      </c>
      <c r="H189">
        <f t="shared" si="12"/>
        <v>9</v>
      </c>
      <c r="I189">
        <f t="shared" si="13"/>
        <v>4</v>
      </c>
      <c r="J189">
        <f t="shared" si="14"/>
        <v>0</v>
      </c>
      <c r="K189">
        <f t="shared" si="15"/>
        <v>0</v>
      </c>
    </row>
    <row r="190" spans="1:11" x14ac:dyDescent="0.25">
      <c r="A190" s="2">
        <v>43362</v>
      </c>
      <c r="B190" s="3" t="s">
        <v>13</v>
      </c>
      <c r="C190" s="3" t="s">
        <v>11</v>
      </c>
      <c r="D190" s="3" t="s">
        <v>8</v>
      </c>
      <c r="E190" s="1">
        <v>36</v>
      </c>
      <c r="F190" s="21">
        <v>26</v>
      </c>
      <c r="G190">
        <f t="shared" si="11"/>
        <v>71</v>
      </c>
      <c r="H190">
        <f t="shared" si="12"/>
        <v>45</v>
      </c>
      <c r="I190">
        <f t="shared" si="13"/>
        <v>4</v>
      </c>
      <c r="J190">
        <f t="shared" si="14"/>
        <v>0</v>
      </c>
      <c r="K190">
        <f t="shared" si="15"/>
        <v>0</v>
      </c>
    </row>
    <row r="191" spans="1:11" x14ac:dyDescent="0.25">
      <c r="A191" s="2">
        <v>43362</v>
      </c>
      <c r="B191" s="3" t="s">
        <v>13</v>
      </c>
      <c r="C191" s="3" t="s">
        <v>7</v>
      </c>
      <c r="D191" s="3" t="s">
        <v>8</v>
      </c>
      <c r="E191" s="1">
        <v>6</v>
      </c>
      <c r="F191" s="21">
        <v>68</v>
      </c>
      <c r="G191">
        <f t="shared" si="11"/>
        <v>71</v>
      </c>
      <c r="H191">
        <f t="shared" si="12"/>
        <v>45</v>
      </c>
      <c r="I191">
        <f t="shared" si="13"/>
        <v>4</v>
      </c>
      <c r="J191">
        <f t="shared" si="14"/>
        <v>6</v>
      </c>
      <c r="K191">
        <f t="shared" si="15"/>
        <v>0</v>
      </c>
    </row>
    <row r="192" spans="1:11" x14ac:dyDescent="0.25">
      <c r="A192" s="2">
        <v>43381</v>
      </c>
      <c r="B192" s="3" t="s">
        <v>15</v>
      </c>
      <c r="C192" s="3" t="s">
        <v>11</v>
      </c>
      <c r="D192" s="3" t="s">
        <v>14</v>
      </c>
      <c r="E192" s="1">
        <v>45</v>
      </c>
      <c r="F192" s="21">
        <v>36</v>
      </c>
      <c r="G192">
        <f t="shared" si="11"/>
        <v>71</v>
      </c>
      <c r="H192">
        <f t="shared" si="12"/>
        <v>0</v>
      </c>
      <c r="I192">
        <f t="shared" si="13"/>
        <v>4</v>
      </c>
      <c r="J192">
        <f t="shared" si="14"/>
        <v>6</v>
      </c>
      <c r="K192">
        <f t="shared" si="15"/>
        <v>0</v>
      </c>
    </row>
    <row r="193" spans="1:11" x14ac:dyDescent="0.25">
      <c r="A193" s="2">
        <v>43381</v>
      </c>
      <c r="B193" s="3" t="s">
        <v>15</v>
      </c>
      <c r="C193" s="3" t="s">
        <v>10</v>
      </c>
      <c r="D193" s="3" t="s">
        <v>8</v>
      </c>
      <c r="E193" s="1">
        <v>18</v>
      </c>
      <c r="F193" s="21">
        <v>8</v>
      </c>
      <c r="G193">
        <f t="shared" si="11"/>
        <v>89</v>
      </c>
      <c r="H193">
        <f t="shared" si="12"/>
        <v>0</v>
      </c>
      <c r="I193">
        <f t="shared" si="13"/>
        <v>4</v>
      </c>
      <c r="J193">
        <f t="shared" si="14"/>
        <v>6</v>
      </c>
      <c r="K193">
        <f t="shared" si="15"/>
        <v>0</v>
      </c>
    </row>
    <row r="194" spans="1:11" x14ac:dyDescent="0.25">
      <c r="A194" s="2">
        <v>43381</v>
      </c>
      <c r="B194" s="3" t="s">
        <v>15</v>
      </c>
      <c r="C194" s="3" t="s">
        <v>9</v>
      </c>
      <c r="D194" s="3" t="s">
        <v>8</v>
      </c>
      <c r="E194" s="1">
        <v>20</v>
      </c>
      <c r="F194" s="21">
        <v>41</v>
      </c>
      <c r="G194">
        <f t="shared" si="11"/>
        <v>89</v>
      </c>
      <c r="H194">
        <f t="shared" si="12"/>
        <v>0</v>
      </c>
      <c r="I194">
        <f t="shared" si="13"/>
        <v>4</v>
      </c>
      <c r="J194">
        <f t="shared" si="14"/>
        <v>6</v>
      </c>
      <c r="K194">
        <f t="shared" si="15"/>
        <v>20</v>
      </c>
    </row>
    <row r="195" spans="1:11" x14ac:dyDescent="0.25">
      <c r="A195" s="2">
        <v>43407</v>
      </c>
      <c r="B195" s="3" t="s">
        <v>16</v>
      </c>
      <c r="C195" s="3" t="s">
        <v>12</v>
      </c>
      <c r="D195" s="3" t="s">
        <v>14</v>
      </c>
      <c r="E195" s="1">
        <v>4</v>
      </c>
      <c r="F195" s="21">
        <v>32</v>
      </c>
      <c r="G195">
        <f t="shared" si="11"/>
        <v>89</v>
      </c>
      <c r="H195">
        <f t="shared" si="12"/>
        <v>0</v>
      </c>
      <c r="I195">
        <f t="shared" si="13"/>
        <v>0</v>
      </c>
      <c r="J195">
        <f t="shared" si="14"/>
        <v>6</v>
      </c>
      <c r="K195">
        <f t="shared" si="15"/>
        <v>20</v>
      </c>
    </row>
    <row r="196" spans="1:11" x14ac:dyDescent="0.25">
      <c r="A196" s="2">
        <v>43407</v>
      </c>
      <c r="B196" s="3" t="s">
        <v>16</v>
      </c>
      <c r="C196" s="3" t="s">
        <v>9</v>
      </c>
      <c r="D196" s="3" t="s">
        <v>8</v>
      </c>
      <c r="E196" s="1">
        <v>48</v>
      </c>
      <c r="F196" s="21">
        <v>37</v>
      </c>
      <c r="G196">
        <f t="shared" ref="G196:G204" si="16">IF($C196=G$1,IF($D196="Z",G195+$E196,G195-$E196),G195)</f>
        <v>89</v>
      </c>
      <c r="H196">
        <f t="shared" ref="H196:H204" si="17">IF($C196=H$1,IF($D196="Z",H195+$E196,H195-$E196),H195)</f>
        <v>0</v>
      </c>
      <c r="I196">
        <f t="shared" ref="I196:I204" si="18">IF($C196=I$1,IF($D196="Z",I195+$E196,I195-$E196),I195)</f>
        <v>0</v>
      </c>
      <c r="J196">
        <f t="shared" ref="J196:J204" si="19">IF($C196=J$1,IF($D196="Z",J195+$E196,J195-$E196),J195)</f>
        <v>6</v>
      </c>
      <c r="K196">
        <f t="shared" ref="K196:K204" si="20">IF($C196=K$1,IF($D196="Z",K195+$E196,K195-$E196),K195)</f>
        <v>68</v>
      </c>
    </row>
    <row r="197" spans="1:11" x14ac:dyDescent="0.25">
      <c r="A197" s="2">
        <v>43428</v>
      </c>
      <c r="B197" s="3" t="s">
        <v>17</v>
      </c>
      <c r="C197" s="3" t="s">
        <v>9</v>
      </c>
      <c r="D197" s="3" t="s">
        <v>14</v>
      </c>
      <c r="E197" s="1">
        <v>64</v>
      </c>
      <c r="F197" s="21">
        <v>61</v>
      </c>
      <c r="G197">
        <f t="shared" si="16"/>
        <v>89</v>
      </c>
      <c r="H197">
        <f t="shared" si="17"/>
        <v>0</v>
      </c>
      <c r="I197">
        <f t="shared" si="18"/>
        <v>0</v>
      </c>
      <c r="J197">
        <f t="shared" si="19"/>
        <v>6</v>
      </c>
      <c r="K197">
        <f t="shared" si="20"/>
        <v>4</v>
      </c>
    </row>
    <row r="198" spans="1:11" x14ac:dyDescent="0.25">
      <c r="A198" s="2">
        <v>43428</v>
      </c>
      <c r="B198" s="3" t="s">
        <v>17</v>
      </c>
      <c r="C198" s="3" t="s">
        <v>7</v>
      </c>
      <c r="D198" s="3" t="s">
        <v>8</v>
      </c>
      <c r="E198" s="1">
        <v>43</v>
      </c>
      <c r="F198" s="21">
        <v>63</v>
      </c>
      <c r="G198">
        <f t="shared" si="16"/>
        <v>89</v>
      </c>
      <c r="H198">
        <f t="shared" si="17"/>
        <v>0</v>
      </c>
      <c r="I198">
        <f t="shared" si="18"/>
        <v>0</v>
      </c>
      <c r="J198">
        <f t="shared" si="19"/>
        <v>49</v>
      </c>
      <c r="K198">
        <f t="shared" si="20"/>
        <v>4</v>
      </c>
    </row>
    <row r="199" spans="1:11" x14ac:dyDescent="0.25">
      <c r="A199" s="2">
        <v>43428</v>
      </c>
      <c r="B199" s="3" t="s">
        <v>17</v>
      </c>
      <c r="C199" s="3" t="s">
        <v>11</v>
      </c>
      <c r="D199" s="3" t="s">
        <v>8</v>
      </c>
      <c r="E199" s="1">
        <v>24</v>
      </c>
      <c r="F199" s="21">
        <v>24</v>
      </c>
      <c r="G199">
        <f t="shared" si="16"/>
        <v>89</v>
      </c>
      <c r="H199">
        <f t="shared" si="17"/>
        <v>24</v>
      </c>
      <c r="I199">
        <f t="shared" si="18"/>
        <v>0</v>
      </c>
      <c r="J199">
        <f t="shared" si="19"/>
        <v>49</v>
      </c>
      <c r="K199">
        <f t="shared" si="20"/>
        <v>4</v>
      </c>
    </row>
    <row r="200" spans="1:11" x14ac:dyDescent="0.25">
      <c r="A200" s="2">
        <v>43452</v>
      </c>
      <c r="B200" s="3" t="s">
        <v>18</v>
      </c>
      <c r="C200" s="3" t="s">
        <v>9</v>
      </c>
      <c r="D200" s="3" t="s">
        <v>14</v>
      </c>
      <c r="E200" s="1">
        <v>4</v>
      </c>
      <c r="F200" s="21">
        <v>62</v>
      </c>
      <c r="G200">
        <f t="shared" si="16"/>
        <v>89</v>
      </c>
      <c r="H200">
        <f t="shared" si="17"/>
        <v>24</v>
      </c>
      <c r="I200">
        <f t="shared" si="18"/>
        <v>0</v>
      </c>
      <c r="J200">
        <f t="shared" si="19"/>
        <v>49</v>
      </c>
      <c r="K200">
        <f t="shared" si="20"/>
        <v>0</v>
      </c>
    </row>
    <row r="201" spans="1:11" x14ac:dyDescent="0.25">
      <c r="A201" s="2">
        <v>43452</v>
      </c>
      <c r="B201" s="3" t="s">
        <v>18</v>
      </c>
      <c r="C201" s="3" t="s">
        <v>12</v>
      </c>
      <c r="D201" s="3" t="s">
        <v>8</v>
      </c>
      <c r="E201" s="1">
        <v>35</v>
      </c>
      <c r="F201" s="21">
        <v>19</v>
      </c>
      <c r="G201">
        <f t="shared" si="16"/>
        <v>89</v>
      </c>
      <c r="H201">
        <f t="shared" si="17"/>
        <v>24</v>
      </c>
      <c r="I201">
        <f t="shared" si="18"/>
        <v>35</v>
      </c>
      <c r="J201">
        <f t="shared" si="19"/>
        <v>49</v>
      </c>
      <c r="K201">
        <f t="shared" si="20"/>
        <v>0</v>
      </c>
    </row>
    <row r="202" spans="1:11" x14ac:dyDescent="0.25">
      <c r="A202" s="2">
        <v>43452</v>
      </c>
      <c r="B202" s="3" t="s">
        <v>18</v>
      </c>
      <c r="C202" s="3" t="s">
        <v>10</v>
      </c>
      <c r="D202" s="3" t="s">
        <v>8</v>
      </c>
      <c r="E202" s="1">
        <v>41</v>
      </c>
      <c r="F202" s="21">
        <v>8</v>
      </c>
      <c r="G202">
        <f t="shared" si="16"/>
        <v>130</v>
      </c>
      <c r="H202">
        <f t="shared" si="17"/>
        <v>24</v>
      </c>
      <c r="I202">
        <f t="shared" si="18"/>
        <v>35</v>
      </c>
      <c r="J202">
        <f t="shared" si="19"/>
        <v>49</v>
      </c>
      <c r="K202">
        <f t="shared" si="20"/>
        <v>0</v>
      </c>
    </row>
    <row r="203" spans="1:11" x14ac:dyDescent="0.25">
      <c r="A203" s="2">
        <v>43452</v>
      </c>
      <c r="B203" s="3" t="s">
        <v>18</v>
      </c>
      <c r="C203" s="3" t="s">
        <v>7</v>
      </c>
      <c r="D203" s="3" t="s">
        <v>8</v>
      </c>
      <c r="E203" s="1">
        <v>23</v>
      </c>
      <c r="F203" s="21">
        <v>61</v>
      </c>
      <c r="G203">
        <f t="shared" si="16"/>
        <v>130</v>
      </c>
      <c r="H203">
        <f t="shared" si="17"/>
        <v>24</v>
      </c>
      <c r="I203">
        <f t="shared" si="18"/>
        <v>35</v>
      </c>
      <c r="J203">
        <f t="shared" si="19"/>
        <v>72</v>
      </c>
      <c r="K203">
        <f t="shared" si="20"/>
        <v>0</v>
      </c>
    </row>
    <row r="204" spans="1:11" x14ac:dyDescent="0.25">
      <c r="A204" s="2">
        <v>43452</v>
      </c>
      <c r="B204" s="3" t="s">
        <v>18</v>
      </c>
      <c r="C204" s="3" t="s">
        <v>11</v>
      </c>
      <c r="D204" s="3" t="s">
        <v>8</v>
      </c>
      <c r="E204" s="1">
        <v>46</v>
      </c>
      <c r="F204" s="21">
        <v>23</v>
      </c>
      <c r="G204">
        <f t="shared" si="16"/>
        <v>130</v>
      </c>
      <c r="H204">
        <f t="shared" si="17"/>
        <v>70</v>
      </c>
      <c r="I204">
        <f t="shared" si="18"/>
        <v>35</v>
      </c>
      <c r="J204">
        <f t="shared" si="19"/>
        <v>72</v>
      </c>
      <c r="K204">
        <f t="shared" si="2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54E1-3D44-44F0-A1E0-10BE0D97E1DD}">
  <dimension ref="A1:N203"/>
  <sheetViews>
    <sheetView workbookViewId="0">
      <selection activeCell="M1" activeCellId="1" sqref="J1:J37 M1:N37"/>
    </sheetView>
  </sheetViews>
  <sheetFormatPr defaultRowHeight="15" x14ac:dyDescent="0.25"/>
  <cols>
    <col min="1" max="1" width="13.140625" style="1" customWidth="1"/>
    <col min="2" max="2" width="14.28515625" style="1" customWidth="1"/>
    <col min="3" max="3" width="6.140625" style="1" bestFit="1" customWidth="1"/>
    <col min="4" max="4" width="4.85546875" style="1" bestFit="1" customWidth="1"/>
    <col min="5" max="5" width="6.7109375" style="1" bestFit="1" customWidth="1"/>
    <col min="6" max="6" width="14.140625" style="1" bestFit="1" customWidth="1"/>
    <col min="13" max="13" width="12" customWidth="1"/>
    <col min="14" max="14" width="17.7109375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40</v>
      </c>
      <c r="H1" s="1" t="s">
        <v>41</v>
      </c>
      <c r="J1" s="1" t="s">
        <v>58</v>
      </c>
      <c r="K1" s="1" t="s">
        <v>40</v>
      </c>
      <c r="L1" s="1" t="s">
        <v>41</v>
      </c>
      <c r="M1" s="1" t="s">
        <v>59</v>
      </c>
      <c r="N1" s="1" t="s">
        <v>60</v>
      </c>
    </row>
    <row r="2" spans="1:14" x14ac:dyDescent="0.25">
      <c r="A2" s="2">
        <v>42370</v>
      </c>
      <c r="B2" s="3" t="s">
        <v>6</v>
      </c>
      <c r="C2" s="3" t="s">
        <v>7</v>
      </c>
      <c r="D2" s="3" t="s">
        <v>8</v>
      </c>
      <c r="E2" s="1">
        <v>3</v>
      </c>
      <c r="F2" s="1">
        <v>80</v>
      </c>
      <c r="G2">
        <f>MONTH(A2)</f>
        <v>1</v>
      </c>
      <c r="H2">
        <f>YEAR(A2)</f>
        <v>2016</v>
      </c>
      <c r="J2" s="9">
        <v>42370</v>
      </c>
      <c r="K2">
        <f>MONTH(J2)</f>
        <v>1</v>
      </c>
      <c r="L2">
        <f>YEAR(J2)</f>
        <v>2016</v>
      </c>
      <c r="M2">
        <f>SUMIFS($E$2:$E$203,$G$2:$G$203,K2,$H$2:$H$203,L2,$C$2:$C$203,"T5",$D$2:$D$203,"Z")</f>
        <v>76</v>
      </c>
      <c r="N2">
        <f>SUMIFS($E$2:$E$203,$G$2:$G$203,K2,$H$2:$H$203,L2,$C$2:$C$203,"T5",$D$2:$D$203,"W")</f>
        <v>32</v>
      </c>
    </row>
    <row r="3" spans="1:14" x14ac:dyDescent="0.25">
      <c r="A3" s="2">
        <v>42370</v>
      </c>
      <c r="B3" s="3" t="s">
        <v>6</v>
      </c>
      <c r="C3" s="3" t="s">
        <v>9</v>
      </c>
      <c r="D3" s="3" t="s">
        <v>8</v>
      </c>
      <c r="E3" s="1">
        <v>32</v>
      </c>
      <c r="F3" s="1">
        <v>50</v>
      </c>
      <c r="G3">
        <f t="shared" ref="G3:G66" si="0">MONTH(A3)</f>
        <v>1</v>
      </c>
      <c r="H3">
        <f t="shared" ref="H3:H66" si="1">YEAR(A3)</f>
        <v>2016</v>
      </c>
      <c r="J3" s="9">
        <v>42401</v>
      </c>
      <c r="K3">
        <f t="shared" ref="K3:K37" si="2">MONTH(J3)</f>
        <v>2</v>
      </c>
      <c r="L3">
        <f t="shared" ref="L3:L37" si="3">YEAR(J3)</f>
        <v>2016</v>
      </c>
      <c r="M3">
        <f t="shared" ref="M3:M37" si="4">SUMIFS($E$2:$E$203,$G$2:$G$203,K3,$H$2:$H$203,L3,$C$2:$C$203,"T5",$D$2:$D$203,"Z")</f>
        <v>8</v>
      </c>
      <c r="N3">
        <f t="shared" ref="N3:N37" si="5">SUMIFS($E$2:$E$203,$G$2:$G$203,K3,$H$2:$H$203,L3,$C$2:$C$203,"T5",$D$2:$D$203,"W")</f>
        <v>0</v>
      </c>
    </row>
    <row r="4" spans="1:14" x14ac:dyDescent="0.25">
      <c r="A4" s="2">
        <v>42370</v>
      </c>
      <c r="B4" s="3" t="s">
        <v>6</v>
      </c>
      <c r="C4" s="3" t="s">
        <v>10</v>
      </c>
      <c r="D4" s="3" t="s">
        <v>8</v>
      </c>
      <c r="E4" s="1">
        <v>38</v>
      </c>
      <c r="F4" s="1">
        <v>10</v>
      </c>
      <c r="G4">
        <f t="shared" si="0"/>
        <v>1</v>
      </c>
      <c r="H4">
        <f t="shared" si="1"/>
        <v>2016</v>
      </c>
      <c r="J4" s="9">
        <v>42430</v>
      </c>
      <c r="K4">
        <f t="shared" si="2"/>
        <v>3</v>
      </c>
      <c r="L4">
        <f t="shared" si="3"/>
        <v>2016</v>
      </c>
      <c r="M4">
        <f t="shared" si="4"/>
        <v>0</v>
      </c>
      <c r="N4">
        <f t="shared" si="5"/>
        <v>50</v>
      </c>
    </row>
    <row r="5" spans="1:14" x14ac:dyDescent="0.25">
      <c r="A5" s="2">
        <v>42370</v>
      </c>
      <c r="B5" s="3" t="s">
        <v>6</v>
      </c>
      <c r="C5" s="3" t="s">
        <v>11</v>
      </c>
      <c r="D5" s="3" t="s">
        <v>8</v>
      </c>
      <c r="E5" s="1">
        <v>33</v>
      </c>
      <c r="F5" s="1">
        <v>30</v>
      </c>
      <c r="G5">
        <f t="shared" si="0"/>
        <v>1</v>
      </c>
      <c r="H5">
        <f t="shared" si="1"/>
        <v>2016</v>
      </c>
      <c r="J5" s="9">
        <v>42461</v>
      </c>
      <c r="K5">
        <f t="shared" si="2"/>
        <v>4</v>
      </c>
      <c r="L5">
        <f t="shared" si="3"/>
        <v>2016</v>
      </c>
      <c r="M5">
        <f t="shared" si="4"/>
        <v>68</v>
      </c>
      <c r="N5">
        <f t="shared" si="5"/>
        <v>0</v>
      </c>
    </row>
    <row r="6" spans="1:14" x14ac:dyDescent="0.25">
      <c r="A6" s="2">
        <v>42370</v>
      </c>
      <c r="B6" s="3" t="s">
        <v>6</v>
      </c>
      <c r="C6" s="3" t="s">
        <v>12</v>
      </c>
      <c r="D6" s="3" t="s">
        <v>8</v>
      </c>
      <c r="E6" s="1">
        <v>43</v>
      </c>
      <c r="F6" s="1">
        <v>25</v>
      </c>
      <c r="G6">
        <f t="shared" si="0"/>
        <v>1</v>
      </c>
      <c r="H6">
        <f t="shared" si="1"/>
        <v>2016</v>
      </c>
      <c r="J6" s="9">
        <v>42491</v>
      </c>
      <c r="K6">
        <f t="shared" si="2"/>
        <v>5</v>
      </c>
      <c r="L6">
        <f t="shared" si="3"/>
        <v>2016</v>
      </c>
      <c r="M6">
        <f t="shared" si="4"/>
        <v>0</v>
      </c>
      <c r="N6">
        <f t="shared" si="5"/>
        <v>0</v>
      </c>
    </row>
    <row r="7" spans="1:14" x14ac:dyDescent="0.25">
      <c r="A7" s="2">
        <v>42385</v>
      </c>
      <c r="B7" s="3" t="s">
        <v>13</v>
      </c>
      <c r="C7" s="3" t="s">
        <v>9</v>
      </c>
      <c r="D7" s="3" t="s">
        <v>14</v>
      </c>
      <c r="E7" s="1">
        <v>32</v>
      </c>
      <c r="F7" s="1">
        <v>58</v>
      </c>
      <c r="G7">
        <f t="shared" si="0"/>
        <v>1</v>
      </c>
      <c r="H7">
        <f t="shared" si="1"/>
        <v>2016</v>
      </c>
      <c r="J7" s="9">
        <v>42522</v>
      </c>
      <c r="K7">
        <f t="shared" si="2"/>
        <v>6</v>
      </c>
      <c r="L7">
        <f t="shared" si="3"/>
        <v>2016</v>
      </c>
      <c r="M7">
        <f t="shared" si="4"/>
        <v>42</v>
      </c>
      <c r="N7">
        <f t="shared" si="5"/>
        <v>0</v>
      </c>
    </row>
    <row r="8" spans="1:14" x14ac:dyDescent="0.25">
      <c r="A8" s="2">
        <v>42385</v>
      </c>
      <c r="B8" s="3" t="s">
        <v>13</v>
      </c>
      <c r="C8" s="3" t="s">
        <v>11</v>
      </c>
      <c r="D8" s="3" t="s">
        <v>8</v>
      </c>
      <c r="E8" s="1">
        <v>14</v>
      </c>
      <c r="F8" s="1">
        <v>26</v>
      </c>
      <c r="G8">
        <f t="shared" si="0"/>
        <v>1</v>
      </c>
      <c r="H8">
        <f t="shared" si="1"/>
        <v>2016</v>
      </c>
      <c r="J8" s="9">
        <v>42552</v>
      </c>
      <c r="K8">
        <f t="shared" si="2"/>
        <v>7</v>
      </c>
      <c r="L8">
        <f t="shared" si="3"/>
        <v>2016</v>
      </c>
      <c r="M8">
        <f t="shared" si="4"/>
        <v>83</v>
      </c>
      <c r="N8">
        <f t="shared" si="5"/>
        <v>0</v>
      </c>
    </row>
    <row r="9" spans="1:14" x14ac:dyDescent="0.25">
      <c r="A9" s="2">
        <v>42393</v>
      </c>
      <c r="B9" s="3" t="s">
        <v>15</v>
      </c>
      <c r="C9" s="3" t="s">
        <v>9</v>
      </c>
      <c r="D9" s="3" t="s">
        <v>8</v>
      </c>
      <c r="E9" s="1">
        <v>44</v>
      </c>
      <c r="F9" s="1">
        <v>46</v>
      </c>
      <c r="G9">
        <f t="shared" si="0"/>
        <v>1</v>
      </c>
      <c r="H9">
        <f t="shared" si="1"/>
        <v>2016</v>
      </c>
      <c r="J9" s="9">
        <v>42583</v>
      </c>
      <c r="K9">
        <f t="shared" si="2"/>
        <v>8</v>
      </c>
      <c r="L9">
        <f t="shared" si="3"/>
        <v>2016</v>
      </c>
      <c r="M9">
        <f t="shared" si="4"/>
        <v>0</v>
      </c>
      <c r="N9">
        <f t="shared" si="5"/>
        <v>191</v>
      </c>
    </row>
    <row r="10" spans="1:14" x14ac:dyDescent="0.25">
      <c r="A10" s="2">
        <v>42393</v>
      </c>
      <c r="B10" s="3" t="s">
        <v>15</v>
      </c>
      <c r="C10" s="3" t="s">
        <v>11</v>
      </c>
      <c r="D10" s="3" t="s">
        <v>8</v>
      </c>
      <c r="E10" s="1">
        <v>1</v>
      </c>
      <c r="F10" s="1">
        <v>28</v>
      </c>
      <c r="G10">
        <f t="shared" si="0"/>
        <v>1</v>
      </c>
      <c r="H10">
        <f t="shared" si="1"/>
        <v>2016</v>
      </c>
      <c r="J10" s="9">
        <v>42614</v>
      </c>
      <c r="K10">
        <f t="shared" si="2"/>
        <v>9</v>
      </c>
      <c r="L10">
        <f t="shared" si="3"/>
        <v>2016</v>
      </c>
      <c r="M10">
        <f t="shared" si="4"/>
        <v>44</v>
      </c>
      <c r="N10">
        <f t="shared" si="5"/>
        <v>4</v>
      </c>
    </row>
    <row r="11" spans="1:14" x14ac:dyDescent="0.25">
      <c r="A11" s="5">
        <v>42393</v>
      </c>
      <c r="B11" s="6" t="s">
        <v>15</v>
      </c>
      <c r="C11" s="6" t="s">
        <v>7</v>
      </c>
      <c r="D11" s="6" t="s">
        <v>8</v>
      </c>
      <c r="E11" s="7">
        <v>21</v>
      </c>
      <c r="F11" s="7">
        <v>74</v>
      </c>
      <c r="G11">
        <f t="shared" si="0"/>
        <v>1</v>
      </c>
      <c r="H11">
        <f t="shared" si="1"/>
        <v>2016</v>
      </c>
      <c r="J11" s="9">
        <v>42644</v>
      </c>
      <c r="K11">
        <f t="shared" si="2"/>
        <v>10</v>
      </c>
      <c r="L11">
        <f t="shared" si="3"/>
        <v>2016</v>
      </c>
      <c r="M11">
        <f t="shared" si="4"/>
        <v>0</v>
      </c>
      <c r="N11">
        <f t="shared" si="5"/>
        <v>0</v>
      </c>
    </row>
    <row r="12" spans="1:14" x14ac:dyDescent="0.25">
      <c r="A12" s="5">
        <v>42419</v>
      </c>
      <c r="B12" s="6" t="s">
        <v>16</v>
      </c>
      <c r="C12" s="6" t="s">
        <v>12</v>
      </c>
      <c r="D12" s="6" t="s">
        <v>14</v>
      </c>
      <c r="E12" s="7">
        <v>43</v>
      </c>
      <c r="F12" s="7">
        <v>32</v>
      </c>
      <c r="G12">
        <f t="shared" si="0"/>
        <v>2</v>
      </c>
      <c r="H12">
        <f t="shared" si="1"/>
        <v>2016</v>
      </c>
      <c r="J12" s="9">
        <v>42675</v>
      </c>
      <c r="K12">
        <f t="shared" si="2"/>
        <v>11</v>
      </c>
      <c r="L12">
        <f t="shared" si="3"/>
        <v>2016</v>
      </c>
      <c r="M12">
        <f t="shared" si="4"/>
        <v>30</v>
      </c>
      <c r="N12">
        <f t="shared" si="5"/>
        <v>0</v>
      </c>
    </row>
    <row r="13" spans="1:14" x14ac:dyDescent="0.25">
      <c r="A13" s="2">
        <v>42419</v>
      </c>
      <c r="B13" s="3" t="s">
        <v>16</v>
      </c>
      <c r="C13" s="3" t="s">
        <v>10</v>
      </c>
      <c r="D13" s="3" t="s">
        <v>14</v>
      </c>
      <c r="E13" s="1">
        <v>38</v>
      </c>
      <c r="F13" s="1">
        <v>13</v>
      </c>
      <c r="G13">
        <f t="shared" si="0"/>
        <v>2</v>
      </c>
      <c r="H13">
        <f t="shared" si="1"/>
        <v>2016</v>
      </c>
      <c r="J13" s="9">
        <v>42705</v>
      </c>
      <c r="K13">
        <f t="shared" si="2"/>
        <v>12</v>
      </c>
      <c r="L13">
        <f t="shared" si="3"/>
        <v>2016</v>
      </c>
      <c r="M13">
        <f t="shared" si="4"/>
        <v>0</v>
      </c>
      <c r="N13">
        <f t="shared" si="5"/>
        <v>0</v>
      </c>
    </row>
    <row r="14" spans="1:14" x14ac:dyDescent="0.25">
      <c r="A14" s="2">
        <v>42419</v>
      </c>
      <c r="B14" s="3" t="s">
        <v>16</v>
      </c>
      <c r="C14" s="3" t="s">
        <v>7</v>
      </c>
      <c r="D14" s="3" t="s">
        <v>8</v>
      </c>
      <c r="E14" s="1">
        <v>9</v>
      </c>
      <c r="F14" s="1">
        <v>59</v>
      </c>
      <c r="G14">
        <f t="shared" si="0"/>
        <v>2</v>
      </c>
      <c r="H14">
        <f t="shared" si="1"/>
        <v>2016</v>
      </c>
      <c r="J14" s="9">
        <v>42736</v>
      </c>
      <c r="K14">
        <f t="shared" si="2"/>
        <v>1</v>
      </c>
      <c r="L14">
        <f t="shared" si="3"/>
        <v>2017</v>
      </c>
      <c r="M14">
        <f t="shared" si="4"/>
        <v>39</v>
      </c>
      <c r="N14">
        <f t="shared" si="5"/>
        <v>112</v>
      </c>
    </row>
    <row r="15" spans="1:14" x14ac:dyDescent="0.25">
      <c r="A15" s="2">
        <v>42419</v>
      </c>
      <c r="B15" s="3" t="s">
        <v>16</v>
      </c>
      <c r="C15" s="3" t="s">
        <v>9</v>
      </c>
      <c r="D15" s="3" t="s">
        <v>8</v>
      </c>
      <c r="E15" s="1">
        <v>8</v>
      </c>
      <c r="F15" s="1">
        <v>37</v>
      </c>
      <c r="G15">
        <f t="shared" si="0"/>
        <v>2</v>
      </c>
      <c r="H15">
        <f t="shared" si="1"/>
        <v>2016</v>
      </c>
      <c r="J15" s="9">
        <v>42767</v>
      </c>
      <c r="K15">
        <f t="shared" si="2"/>
        <v>2</v>
      </c>
      <c r="L15">
        <f t="shared" si="3"/>
        <v>2017</v>
      </c>
      <c r="M15">
        <f t="shared" si="4"/>
        <v>0</v>
      </c>
      <c r="N15">
        <f t="shared" si="5"/>
        <v>1</v>
      </c>
    </row>
    <row r="16" spans="1:14" x14ac:dyDescent="0.25">
      <c r="A16" s="2">
        <v>42440</v>
      </c>
      <c r="B16" s="3" t="s">
        <v>17</v>
      </c>
      <c r="C16" s="3" t="s">
        <v>9</v>
      </c>
      <c r="D16" s="3" t="s">
        <v>14</v>
      </c>
      <c r="E16" s="1">
        <v>50</v>
      </c>
      <c r="F16" s="1">
        <v>61</v>
      </c>
      <c r="G16">
        <f t="shared" si="0"/>
        <v>3</v>
      </c>
      <c r="H16">
        <f t="shared" si="1"/>
        <v>2016</v>
      </c>
      <c r="J16" s="9">
        <v>42795</v>
      </c>
      <c r="K16">
        <f t="shared" si="2"/>
        <v>3</v>
      </c>
      <c r="L16">
        <f t="shared" si="3"/>
        <v>2017</v>
      </c>
      <c r="M16">
        <f t="shared" si="4"/>
        <v>35</v>
      </c>
      <c r="N16">
        <f t="shared" si="5"/>
        <v>0</v>
      </c>
    </row>
    <row r="17" spans="1:14" x14ac:dyDescent="0.25">
      <c r="A17" s="2">
        <v>42440</v>
      </c>
      <c r="B17" s="3" t="s">
        <v>17</v>
      </c>
      <c r="C17" s="3" t="s">
        <v>12</v>
      </c>
      <c r="D17" s="3" t="s">
        <v>8</v>
      </c>
      <c r="E17" s="1">
        <v>32</v>
      </c>
      <c r="F17" s="1">
        <v>20</v>
      </c>
      <c r="G17">
        <f t="shared" si="0"/>
        <v>3</v>
      </c>
      <c r="H17">
        <f t="shared" si="1"/>
        <v>2016</v>
      </c>
      <c r="J17" s="9">
        <v>42826</v>
      </c>
      <c r="K17">
        <f t="shared" si="2"/>
        <v>4</v>
      </c>
      <c r="L17">
        <f t="shared" si="3"/>
        <v>2017</v>
      </c>
      <c r="M17">
        <f t="shared" si="4"/>
        <v>1</v>
      </c>
      <c r="N17">
        <f t="shared" si="5"/>
        <v>0</v>
      </c>
    </row>
    <row r="18" spans="1:14" x14ac:dyDescent="0.25">
      <c r="A18" s="2">
        <v>42440</v>
      </c>
      <c r="B18" s="3" t="s">
        <v>17</v>
      </c>
      <c r="C18" s="3" t="s">
        <v>10</v>
      </c>
      <c r="D18" s="3" t="s">
        <v>8</v>
      </c>
      <c r="E18" s="1">
        <v>7</v>
      </c>
      <c r="F18" s="1">
        <v>8</v>
      </c>
      <c r="G18">
        <f t="shared" si="0"/>
        <v>3</v>
      </c>
      <c r="H18">
        <f t="shared" si="1"/>
        <v>2016</v>
      </c>
      <c r="J18" s="9">
        <v>42856</v>
      </c>
      <c r="K18">
        <f t="shared" si="2"/>
        <v>5</v>
      </c>
      <c r="L18">
        <f t="shared" si="3"/>
        <v>2017</v>
      </c>
      <c r="M18">
        <f t="shared" si="4"/>
        <v>33</v>
      </c>
      <c r="N18">
        <f t="shared" si="5"/>
        <v>68</v>
      </c>
    </row>
    <row r="19" spans="1:14" x14ac:dyDescent="0.25">
      <c r="A19" s="2">
        <v>42440</v>
      </c>
      <c r="B19" s="3" t="s">
        <v>17</v>
      </c>
      <c r="C19" s="3" t="s">
        <v>11</v>
      </c>
      <c r="D19" s="3" t="s">
        <v>8</v>
      </c>
      <c r="E19" s="1">
        <v>10</v>
      </c>
      <c r="F19" s="1">
        <v>24</v>
      </c>
      <c r="G19">
        <f t="shared" si="0"/>
        <v>3</v>
      </c>
      <c r="H19">
        <f t="shared" si="1"/>
        <v>2016</v>
      </c>
      <c r="J19" s="9">
        <v>42887</v>
      </c>
      <c r="K19">
        <f t="shared" si="2"/>
        <v>6</v>
      </c>
      <c r="L19">
        <f t="shared" si="3"/>
        <v>2017</v>
      </c>
      <c r="M19">
        <f t="shared" si="4"/>
        <v>8</v>
      </c>
      <c r="N19">
        <f t="shared" si="5"/>
        <v>0</v>
      </c>
    </row>
    <row r="20" spans="1:14" x14ac:dyDescent="0.25">
      <c r="A20" s="2">
        <v>42464</v>
      </c>
      <c r="B20" s="3" t="s">
        <v>18</v>
      </c>
      <c r="C20" s="3" t="s">
        <v>10</v>
      </c>
      <c r="D20" s="3" t="s">
        <v>14</v>
      </c>
      <c r="E20" s="1">
        <v>7</v>
      </c>
      <c r="F20" s="1">
        <v>12</v>
      </c>
      <c r="G20">
        <f t="shared" si="0"/>
        <v>4</v>
      </c>
      <c r="H20">
        <f t="shared" si="1"/>
        <v>2016</v>
      </c>
      <c r="J20" s="9">
        <v>42917</v>
      </c>
      <c r="K20">
        <f t="shared" si="2"/>
        <v>7</v>
      </c>
      <c r="L20">
        <f t="shared" si="3"/>
        <v>2017</v>
      </c>
      <c r="M20">
        <f t="shared" si="4"/>
        <v>42</v>
      </c>
      <c r="N20">
        <f t="shared" si="5"/>
        <v>0</v>
      </c>
    </row>
    <row r="21" spans="1:14" x14ac:dyDescent="0.25">
      <c r="A21" s="2">
        <v>42464</v>
      </c>
      <c r="B21" s="3" t="s">
        <v>18</v>
      </c>
      <c r="C21" s="3" t="s">
        <v>12</v>
      </c>
      <c r="D21" s="3" t="s">
        <v>8</v>
      </c>
      <c r="E21" s="1">
        <v>25</v>
      </c>
      <c r="F21" s="1">
        <v>19</v>
      </c>
      <c r="G21">
        <f t="shared" si="0"/>
        <v>4</v>
      </c>
      <c r="H21">
        <f t="shared" si="1"/>
        <v>2016</v>
      </c>
      <c r="J21" s="9">
        <v>42948</v>
      </c>
      <c r="K21">
        <f t="shared" si="2"/>
        <v>8</v>
      </c>
      <c r="L21">
        <f t="shared" si="3"/>
        <v>2017</v>
      </c>
      <c r="M21">
        <f t="shared" si="4"/>
        <v>4</v>
      </c>
      <c r="N21">
        <f t="shared" si="5"/>
        <v>48</v>
      </c>
    </row>
    <row r="22" spans="1:14" x14ac:dyDescent="0.25">
      <c r="A22" s="2">
        <v>42464</v>
      </c>
      <c r="B22" s="3" t="s">
        <v>18</v>
      </c>
      <c r="C22" s="3" t="s">
        <v>9</v>
      </c>
      <c r="D22" s="3" t="s">
        <v>8</v>
      </c>
      <c r="E22" s="1">
        <v>33</v>
      </c>
      <c r="F22" s="1">
        <v>38</v>
      </c>
      <c r="G22">
        <f t="shared" si="0"/>
        <v>4</v>
      </c>
      <c r="H22">
        <f t="shared" si="1"/>
        <v>2016</v>
      </c>
      <c r="J22" s="9">
        <v>42979</v>
      </c>
      <c r="K22">
        <f t="shared" si="2"/>
        <v>9</v>
      </c>
      <c r="L22">
        <f t="shared" si="3"/>
        <v>2017</v>
      </c>
      <c r="M22">
        <f t="shared" si="4"/>
        <v>0</v>
      </c>
      <c r="N22">
        <f t="shared" si="5"/>
        <v>0</v>
      </c>
    </row>
    <row r="23" spans="1:14" x14ac:dyDescent="0.25">
      <c r="A23" s="2">
        <v>42482</v>
      </c>
      <c r="B23" s="3" t="s">
        <v>19</v>
      </c>
      <c r="C23" s="3" t="s">
        <v>11</v>
      </c>
      <c r="D23" s="3" t="s">
        <v>14</v>
      </c>
      <c r="E23" s="1">
        <v>36</v>
      </c>
      <c r="F23" s="1">
        <v>35</v>
      </c>
      <c r="G23">
        <f t="shared" si="0"/>
        <v>4</v>
      </c>
      <c r="H23">
        <f t="shared" si="1"/>
        <v>2016</v>
      </c>
      <c r="J23" s="9">
        <v>43009</v>
      </c>
      <c r="K23">
        <f t="shared" si="2"/>
        <v>10</v>
      </c>
      <c r="L23">
        <f t="shared" si="3"/>
        <v>2017</v>
      </c>
      <c r="M23">
        <f t="shared" si="4"/>
        <v>0</v>
      </c>
      <c r="N23">
        <f t="shared" si="5"/>
        <v>6</v>
      </c>
    </row>
    <row r="24" spans="1:14" x14ac:dyDescent="0.25">
      <c r="A24" s="2">
        <v>42482</v>
      </c>
      <c r="B24" s="3" t="s">
        <v>19</v>
      </c>
      <c r="C24" s="3" t="s">
        <v>7</v>
      </c>
      <c r="D24" s="3" t="s">
        <v>8</v>
      </c>
      <c r="E24" s="1">
        <v>5</v>
      </c>
      <c r="F24" s="1">
        <v>66</v>
      </c>
      <c r="G24">
        <f t="shared" si="0"/>
        <v>4</v>
      </c>
      <c r="H24">
        <f t="shared" si="1"/>
        <v>2016</v>
      </c>
      <c r="J24" s="9">
        <v>43040</v>
      </c>
      <c r="K24">
        <f t="shared" si="2"/>
        <v>11</v>
      </c>
      <c r="L24">
        <f t="shared" si="3"/>
        <v>2017</v>
      </c>
      <c r="M24">
        <f t="shared" si="4"/>
        <v>12</v>
      </c>
      <c r="N24">
        <f t="shared" si="5"/>
        <v>1</v>
      </c>
    </row>
    <row r="25" spans="1:14" x14ac:dyDescent="0.25">
      <c r="A25" s="2">
        <v>42482</v>
      </c>
      <c r="B25" s="3" t="s">
        <v>19</v>
      </c>
      <c r="C25" s="3" t="s">
        <v>9</v>
      </c>
      <c r="D25" s="3" t="s">
        <v>8</v>
      </c>
      <c r="E25" s="1">
        <v>35</v>
      </c>
      <c r="F25" s="1">
        <v>41</v>
      </c>
      <c r="G25">
        <f t="shared" si="0"/>
        <v>4</v>
      </c>
      <c r="H25">
        <f t="shared" si="1"/>
        <v>2016</v>
      </c>
      <c r="J25" s="9">
        <v>43070</v>
      </c>
      <c r="K25">
        <f t="shared" si="2"/>
        <v>12</v>
      </c>
      <c r="L25">
        <f t="shared" si="3"/>
        <v>2017</v>
      </c>
      <c r="M25">
        <f t="shared" si="4"/>
        <v>0</v>
      </c>
      <c r="N25">
        <f t="shared" si="5"/>
        <v>0</v>
      </c>
    </row>
    <row r="26" spans="1:14" x14ac:dyDescent="0.25">
      <c r="A26" s="2">
        <v>42504</v>
      </c>
      <c r="B26" s="3" t="s">
        <v>20</v>
      </c>
      <c r="C26" s="3" t="s">
        <v>7</v>
      </c>
      <c r="D26" s="3" t="s">
        <v>14</v>
      </c>
      <c r="E26" s="1">
        <v>38</v>
      </c>
      <c r="F26" s="1">
        <v>98</v>
      </c>
      <c r="G26">
        <f t="shared" si="0"/>
        <v>5</v>
      </c>
      <c r="H26">
        <f t="shared" si="1"/>
        <v>2016</v>
      </c>
      <c r="J26" s="9">
        <v>43101</v>
      </c>
      <c r="K26">
        <f t="shared" si="2"/>
        <v>1</v>
      </c>
      <c r="L26">
        <f t="shared" si="3"/>
        <v>2018</v>
      </c>
      <c r="M26">
        <f t="shared" si="4"/>
        <v>10</v>
      </c>
      <c r="N26">
        <f t="shared" si="5"/>
        <v>22</v>
      </c>
    </row>
    <row r="27" spans="1:14" x14ac:dyDescent="0.25">
      <c r="A27" s="2">
        <v>42504</v>
      </c>
      <c r="B27" s="3" t="s">
        <v>20</v>
      </c>
      <c r="C27" s="3" t="s">
        <v>11</v>
      </c>
      <c r="D27" s="3" t="s">
        <v>8</v>
      </c>
      <c r="E27" s="1">
        <v>10</v>
      </c>
      <c r="F27" s="1">
        <v>23</v>
      </c>
      <c r="G27">
        <f t="shared" si="0"/>
        <v>5</v>
      </c>
      <c r="H27">
        <f t="shared" si="1"/>
        <v>2016</v>
      </c>
      <c r="J27" s="9">
        <v>43132</v>
      </c>
      <c r="K27">
        <f t="shared" si="2"/>
        <v>2</v>
      </c>
      <c r="L27">
        <f t="shared" si="3"/>
        <v>2018</v>
      </c>
      <c r="M27">
        <f t="shared" si="4"/>
        <v>34</v>
      </c>
      <c r="N27">
        <f t="shared" si="5"/>
        <v>0</v>
      </c>
    </row>
    <row r="28" spans="1:14" x14ac:dyDescent="0.25">
      <c r="A28" s="2">
        <v>42529</v>
      </c>
      <c r="B28" s="3" t="s">
        <v>21</v>
      </c>
      <c r="C28" s="3" t="s">
        <v>11</v>
      </c>
      <c r="D28" s="3" t="s">
        <v>14</v>
      </c>
      <c r="E28" s="1">
        <v>4</v>
      </c>
      <c r="F28" s="1">
        <v>38</v>
      </c>
      <c r="G28">
        <f t="shared" si="0"/>
        <v>6</v>
      </c>
      <c r="H28">
        <f t="shared" si="1"/>
        <v>2016</v>
      </c>
      <c r="J28" s="9">
        <v>43160</v>
      </c>
      <c r="K28">
        <f t="shared" si="2"/>
        <v>3</v>
      </c>
      <c r="L28">
        <f t="shared" si="3"/>
        <v>2018</v>
      </c>
      <c r="M28">
        <f t="shared" si="4"/>
        <v>0</v>
      </c>
      <c r="N28">
        <f t="shared" si="5"/>
        <v>34</v>
      </c>
    </row>
    <row r="29" spans="1:14" x14ac:dyDescent="0.25">
      <c r="A29" s="2">
        <v>42529</v>
      </c>
      <c r="B29" s="3" t="s">
        <v>21</v>
      </c>
      <c r="C29" s="3" t="s">
        <v>7</v>
      </c>
      <c r="D29" s="3" t="s">
        <v>8</v>
      </c>
      <c r="E29" s="1">
        <v>42</v>
      </c>
      <c r="F29" s="1">
        <v>60</v>
      </c>
      <c r="G29">
        <f t="shared" si="0"/>
        <v>6</v>
      </c>
      <c r="H29">
        <f t="shared" si="1"/>
        <v>2016</v>
      </c>
      <c r="J29" s="9">
        <v>43191</v>
      </c>
      <c r="K29">
        <f t="shared" si="2"/>
        <v>4</v>
      </c>
      <c r="L29">
        <f t="shared" si="3"/>
        <v>2018</v>
      </c>
      <c r="M29">
        <f t="shared" si="4"/>
        <v>5</v>
      </c>
      <c r="N29">
        <f t="shared" si="5"/>
        <v>0</v>
      </c>
    </row>
    <row r="30" spans="1:14" x14ac:dyDescent="0.25">
      <c r="A30" s="2">
        <v>42529</v>
      </c>
      <c r="B30" s="3" t="s">
        <v>21</v>
      </c>
      <c r="C30" s="3" t="s">
        <v>10</v>
      </c>
      <c r="D30" s="3" t="s">
        <v>8</v>
      </c>
      <c r="E30" s="1">
        <v>28</v>
      </c>
      <c r="F30" s="1">
        <v>8</v>
      </c>
      <c r="G30">
        <f t="shared" si="0"/>
        <v>6</v>
      </c>
      <c r="H30">
        <f t="shared" si="1"/>
        <v>2016</v>
      </c>
      <c r="J30" s="9">
        <v>43221</v>
      </c>
      <c r="K30">
        <f t="shared" si="2"/>
        <v>5</v>
      </c>
      <c r="L30">
        <f t="shared" si="3"/>
        <v>2018</v>
      </c>
      <c r="M30">
        <f t="shared" si="4"/>
        <v>0</v>
      </c>
      <c r="N30">
        <f t="shared" si="5"/>
        <v>0</v>
      </c>
    </row>
    <row r="31" spans="1:14" x14ac:dyDescent="0.25">
      <c r="A31" s="2">
        <v>42529</v>
      </c>
      <c r="B31" s="3" t="s">
        <v>21</v>
      </c>
      <c r="C31" s="3" t="s">
        <v>12</v>
      </c>
      <c r="D31" s="3" t="s">
        <v>8</v>
      </c>
      <c r="E31" s="1">
        <v>19</v>
      </c>
      <c r="F31" s="1">
        <v>19</v>
      </c>
      <c r="G31">
        <f t="shared" si="0"/>
        <v>6</v>
      </c>
      <c r="H31">
        <f t="shared" si="1"/>
        <v>2016</v>
      </c>
      <c r="J31" s="9">
        <v>43252</v>
      </c>
      <c r="K31">
        <f t="shared" si="2"/>
        <v>6</v>
      </c>
      <c r="L31">
        <f t="shared" si="3"/>
        <v>2018</v>
      </c>
      <c r="M31">
        <f t="shared" si="4"/>
        <v>95</v>
      </c>
      <c r="N31">
        <f t="shared" si="5"/>
        <v>0</v>
      </c>
    </row>
    <row r="32" spans="1:14" x14ac:dyDescent="0.25">
      <c r="A32" s="2">
        <v>42542</v>
      </c>
      <c r="B32" s="3" t="s">
        <v>22</v>
      </c>
      <c r="C32" s="3" t="s">
        <v>12</v>
      </c>
      <c r="D32" s="3" t="s">
        <v>14</v>
      </c>
      <c r="E32" s="1">
        <v>72</v>
      </c>
      <c r="F32" s="1">
        <v>28</v>
      </c>
      <c r="G32">
        <f t="shared" si="0"/>
        <v>6</v>
      </c>
      <c r="H32">
        <f t="shared" si="1"/>
        <v>2016</v>
      </c>
      <c r="J32" s="9">
        <v>43282</v>
      </c>
      <c r="K32">
        <f t="shared" si="2"/>
        <v>7</v>
      </c>
      <c r="L32">
        <f t="shared" si="3"/>
        <v>2018</v>
      </c>
      <c r="M32">
        <f t="shared" si="4"/>
        <v>25</v>
      </c>
      <c r="N32">
        <f t="shared" si="5"/>
        <v>0</v>
      </c>
    </row>
    <row r="33" spans="1:14" x14ac:dyDescent="0.25">
      <c r="A33" s="2">
        <v>42542</v>
      </c>
      <c r="B33" s="3" t="s">
        <v>22</v>
      </c>
      <c r="C33" s="3" t="s">
        <v>7</v>
      </c>
      <c r="D33" s="3" t="s">
        <v>14</v>
      </c>
      <c r="E33" s="1">
        <v>42</v>
      </c>
      <c r="F33" s="1">
        <v>90</v>
      </c>
      <c r="G33">
        <f t="shared" si="0"/>
        <v>6</v>
      </c>
      <c r="H33">
        <f t="shared" si="1"/>
        <v>2016</v>
      </c>
      <c r="J33" s="9">
        <v>43313</v>
      </c>
      <c r="K33">
        <f t="shared" si="2"/>
        <v>8</v>
      </c>
      <c r="L33">
        <f t="shared" si="3"/>
        <v>2018</v>
      </c>
      <c r="M33">
        <f t="shared" si="4"/>
        <v>22</v>
      </c>
      <c r="N33">
        <f t="shared" si="5"/>
        <v>121</v>
      </c>
    </row>
    <row r="34" spans="1:14" x14ac:dyDescent="0.25">
      <c r="A34" s="2">
        <v>42542</v>
      </c>
      <c r="B34" s="3" t="s">
        <v>22</v>
      </c>
      <c r="C34" s="3" t="s">
        <v>9</v>
      </c>
      <c r="D34" s="3" t="s">
        <v>8</v>
      </c>
      <c r="E34" s="1">
        <v>42</v>
      </c>
      <c r="F34" s="1">
        <v>44</v>
      </c>
      <c r="G34">
        <f t="shared" si="0"/>
        <v>6</v>
      </c>
      <c r="H34">
        <f t="shared" si="1"/>
        <v>2016</v>
      </c>
      <c r="J34" s="9">
        <v>43344</v>
      </c>
      <c r="K34">
        <f t="shared" si="2"/>
        <v>9</v>
      </c>
      <c r="L34">
        <f t="shared" si="3"/>
        <v>2018</v>
      </c>
      <c r="M34">
        <f t="shared" si="4"/>
        <v>0</v>
      </c>
      <c r="N34">
        <f t="shared" si="5"/>
        <v>26</v>
      </c>
    </row>
    <row r="35" spans="1:14" x14ac:dyDescent="0.25">
      <c r="A35" s="2">
        <v>42542</v>
      </c>
      <c r="B35" s="3" t="s">
        <v>22</v>
      </c>
      <c r="C35" s="3" t="s">
        <v>11</v>
      </c>
      <c r="D35" s="3" t="s">
        <v>8</v>
      </c>
      <c r="E35" s="1">
        <v>33</v>
      </c>
      <c r="F35" s="1">
        <v>26</v>
      </c>
      <c r="G35">
        <f t="shared" si="0"/>
        <v>6</v>
      </c>
      <c r="H35">
        <f t="shared" si="1"/>
        <v>2016</v>
      </c>
      <c r="J35" s="9">
        <v>43374</v>
      </c>
      <c r="K35">
        <f t="shared" si="2"/>
        <v>10</v>
      </c>
      <c r="L35">
        <f t="shared" si="3"/>
        <v>2018</v>
      </c>
      <c r="M35">
        <f t="shared" si="4"/>
        <v>20</v>
      </c>
      <c r="N35">
        <f t="shared" si="5"/>
        <v>0</v>
      </c>
    </row>
    <row r="36" spans="1:14" x14ac:dyDescent="0.25">
      <c r="A36" s="2">
        <v>42542</v>
      </c>
      <c r="B36" s="3" t="s">
        <v>22</v>
      </c>
      <c r="C36" s="3" t="s">
        <v>10</v>
      </c>
      <c r="D36" s="3" t="s">
        <v>8</v>
      </c>
      <c r="E36" s="1">
        <v>9</v>
      </c>
      <c r="F36" s="1">
        <v>9</v>
      </c>
      <c r="G36">
        <f t="shared" si="0"/>
        <v>6</v>
      </c>
      <c r="H36">
        <f t="shared" si="1"/>
        <v>2016</v>
      </c>
      <c r="J36" s="9">
        <v>43405</v>
      </c>
      <c r="K36">
        <f t="shared" si="2"/>
        <v>11</v>
      </c>
      <c r="L36">
        <f t="shared" si="3"/>
        <v>2018</v>
      </c>
      <c r="M36">
        <f t="shared" si="4"/>
        <v>48</v>
      </c>
      <c r="N36">
        <f t="shared" si="5"/>
        <v>64</v>
      </c>
    </row>
    <row r="37" spans="1:14" x14ac:dyDescent="0.25">
      <c r="A37" s="2">
        <v>42559</v>
      </c>
      <c r="B37" s="3" t="s">
        <v>6</v>
      </c>
      <c r="C37" s="3" t="s">
        <v>12</v>
      </c>
      <c r="D37" s="3" t="s">
        <v>14</v>
      </c>
      <c r="E37" s="1">
        <v>4</v>
      </c>
      <c r="F37" s="1">
        <v>29</v>
      </c>
      <c r="G37">
        <f t="shared" si="0"/>
        <v>7</v>
      </c>
      <c r="H37">
        <f t="shared" si="1"/>
        <v>2016</v>
      </c>
      <c r="J37" s="9">
        <v>43435</v>
      </c>
      <c r="K37">
        <f t="shared" si="2"/>
        <v>12</v>
      </c>
      <c r="L37">
        <f t="shared" si="3"/>
        <v>2018</v>
      </c>
      <c r="M37">
        <f t="shared" si="4"/>
        <v>0</v>
      </c>
      <c r="N37">
        <f t="shared" si="5"/>
        <v>4</v>
      </c>
    </row>
    <row r="38" spans="1:14" x14ac:dyDescent="0.25">
      <c r="A38" s="2">
        <v>42559</v>
      </c>
      <c r="B38" s="3" t="s">
        <v>6</v>
      </c>
      <c r="C38" s="3" t="s">
        <v>10</v>
      </c>
      <c r="D38" s="3" t="s">
        <v>14</v>
      </c>
      <c r="E38" s="1">
        <v>37</v>
      </c>
      <c r="F38" s="1">
        <v>12</v>
      </c>
      <c r="G38">
        <f t="shared" si="0"/>
        <v>7</v>
      </c>
      <c r="H38">
        <f t="shared" si="1"/>
        <v>2016</v>
      </c>
      <c r="J38" s="9"/>
    </row>
    <row r="39" spans="1:14" x14ac:dyDescent="0.25">
      <c r="A39" s="2">
        <v>42559</v>
      </c>
      <c r="B39" s="3" t="s">
        <v>6</v>
      </c>
      <c r="C39" s="3" t="s">
        <v>9</v>
      </c>
      <c r="D39" s="3" t="s">
        <v>8</v>
      </c>
      <c r="E39" s="1">
        <v>35</v>
      </c>
      <c r="F39" s="1">
        <v>42</v>
      </c>
      <c r="G39">
        <f t="shared" si="0"/>
        <v>7</v>
      </c>
      <c r="H39">
        <f t="shared" si="1"/>
        <v>2016</v>
      </c>
      <c r="J39" s="9"/>
    </row>
    <row r="40" spans="1:14" x14ac:dyDescent="0.25">
      <c r="A40" s="2">
        <v>42559</v>
      </c>
      <c r="B40" s="3" t="s">
        <v>6</v>
      </c>
      <c r="C40" s="3" t="s">
        <v>7</v>
      </c>
      <c r="D40" s="3" t="s">
        <v>8</v>
      </c>
      <c r="E40" s="1">
        <v>32</v>
      </c>
      <c r="F40" s="1">
        <v>66</v>
      </c>
      <c r="G40">
        <f t="shared" si="0"/>
        <v>7</v>
      </c>
      <c r="H40">
        <f t="shared" si="1"/>
        <v>2016</v>
      </c>
    </row>
    <row r="41" spans="1:14" x14ac:dyDescent="0.25">
      <c r="A41" s="2">
        <v>42574</v>
      </c>
      <c r="B41" s="3" t="s">
        <v>13</v>
      </c>
      <c r="C41" s="3" t="s">
        <v>7</v>
      </c>
      <c r="D41" s="3" t="s">
        <v>14</v>
      </c>
      <c r="E41" s="1">
        <v>32</v>
      </c>
      <c r="F41" s="1">
        <v>92</v>
      </c>
      <c r="G41">
        <f t="shared" si="0"/>
        <v>7</v>
      </c>
      <c r="H41">
        <f t="shared" si="1"/>
        <v>2016</v>
      </c>
    </row>
    <row r="42" spans="1:14" x14ac:dyDescent="0.25">
      <c r="A42" s="2">
        <v>42574</v>
      </c>
      <c r="B42" s="3" t="s">
        <v>13</v>
      </c>
      <c r="C42" s="3" t="s">
        <v>9</v>
      </c>
      <c r="D42" s="3" t="s">
        <v>8</v>
      </c>
      <c r="E42" s="1">
        <v>48</v>
      </c>
      <c r="F42" s="1">
        <v>43</v>
      </c>
      <c r="G42">
        <f t="shared" si="0"/>
        <v>7</v>
      </c>
      <c r="H42">
        <f t="shared" si="1"/>
        <v>2016</v>
      </c>
    </row>
    <row r="43" spans="1:14" x14ac:dyDescent="0.25">
      <c r="A43" s="2">
        <v>42593</v>
      </c>
      <c r="B43" s="3" t="s">
        <v>15</v>
      </c>
      <c r="C43" s="3" t="s">
        <v>9</v>
      </c>
      <c r="D43" s="3" t="s">
        <v>14</v>
      </c>
      <c r="E43" s="1">
        <v>191</v>
      </c>
      <c r="F43" s="1">
        <v>60</v>
      </c>
      <c r="G43">
        <f t="shared" si="0"/>
        <v>8</v>
      </c>
      <c r="H43">
        <f t="shared" si="1"/>
        <v>2016</v>
      </c>
    </row>
    <row r="44" spans="1:14" x14ac:dyDescent="0.25">
      <c r="A44" s="2">
        <v>42593</v>
      </c>
      <c r="B44" s="3" t="s">
        <v>15</v>
      </c>
      <c r="C44" s="3" t="s">
        <v>11</v>
      </c>
      <c r="D44" s="3" t="s">
        <v>8</v>
      </c>
      <c r="E44" s="1">
        <v>9</v>
      </c>
      <c r="F44" s="1">
        <v>24</v>
      </c>
      <c r="G44">
        <f t="shared" si="0"/>
        <v>8</v>
      </c>
      <c r="H44">
        <f t="shared" si="1"/>
        <v>2016</v>
      </c>
    </row>
    <row r="45" spans="1:14" x14ac:dyDescent="0.25">
      <c r="A45" s="2">
        <v>42593</v>
      </c>
      <c r="B45" s="3" t="s">
        <v>15</v>
      </c>
      <c r="C45" s="3" t="s">
        <v>7</v>
      </c>
      <c r="D45" s="3" t="s">
        <v>8</v>
      </c>
      <c r="E45" s="1">
        <v>36</v>
      </c>
      <c r="F45" s="1">
        <v>65</v>
      </c>
      <c r="G45">
        <f t="shared" si="0"/>
        <v>8</v>
      </c>
      <c r="H45">
        <f t="shared" si="1"/>
        <v>2016</v>
      </c>
    </row>
    <row r="46" spans="1:14" x14ac:dyDescent="0.25">
      <c r="A46" s="2">
        <v>42619</v>
      </c>
      <c r="B46" s="3" t="s">
        <v>16</v>
      </c>
      <c r="C46" s="3" t="s">
        <v>10</v>
      </c>
      <c r="D46" s="3" t="s">
        <v>8</v>
      </c>
      <c r="E46" s="1">
        <v>47</v>
      </c>
      <c r="F46" s="1">
        <v>7</v>
      </c>
      <c r="G46">
        <f t="shared" si="0"/>
        <v>9</v>
      </c>
      <c r="H46">
        <f t="shared" si="1"/>
        <v>2016</v>
      </c>
    </row>
    <row r="47" spans="1:14" x14ac:dyDescent="0.25">
      <c r="A47" s="2">
        <v>42619</v>
      </c>
      <c r="B47" s="3" t="s">
        <v>16</v>
      </c>
      <c r="C47" s="3" t="s">
        <v>9</v>
      </c>
      <c r="D47" s="3" t="s">
        <v>14</v>
      </c>
      <c r="E47" s="1">
        <v>4</v>
      </c>
      <c r="F47" s="1">
        <v>63</v>
      </c>
      <c r="G47">
        <f t="shared" si="0"/>
        <v>9</v>
      </c>
      <c r="H47">
        <f t="shared" si="1"/>
        <v>2016</v>
      </c>
    </row>
    <row r="48" spans="1:14" x14ac:dyDescent="0.25">
      <c r="A48" s="2">
        <v>42619</v>
      </c>
      <c r="B48" s="3" t="s">
        <v>16</v>
      </c>
      <c r="C48" s="3" t="s">
        <v>12</v>
      </c>
      <c r="D48" s="3" t="s">
        <v>8</v>
      </c>
      <c r="E48" s="1">
        <v>8</v>
      </c>
      <c r="F48" s="1">
        <v>19</v>
      </c>
      <c r="G48">
        <f t="shared" si="0"/>
        <v>9</v>
      </c>
      <c r="H48">
        <f t="shared" si="1"/>
        <v>2016</v>
      </c>
    </row>
    <row r="49" spans="1:8" x14ac:dyDescent="0.25">
      <c r="A49" s="2">
        <v>42619</v>
      </c>
      <c r="B49" s="3" t="s">
        <v>16</v>
      </c>
      <c r="C49" s="3" t="s">
        <v>11</v>
      </c>
      <c r="D49" s="3" t="s">
        <v>8</v>
      </c>
      <c r="E49" s="1">
        <v>3</v>
      </c>
      <c r="F49" s="1">
        <v>22</v>
      </c>
      <c r="G49">
        <f t="shared" si="0"/>
        <v>9</v>
      </c>
      <c r="H49">
        <f t="shared" si="1"/>
        <v>2016</v>
      </c>
    </row>
    <row r="50" spans="1:8" x14ac:dyDescent="0.25">
      <c r="A50" s="2">
        <v>42619</v>
      </c>
      <c r="B50" s="3" t="s">
        <v>16</v>
      </c>
      <c r="C50" s="3" t="s">
        <v>7</v>
      </c>
      <c r="D50" s="3" t="s">
        <v>8</v>
      </c>
      <c r="E50" s="1">
        <v>41</v>
      </c>
      <c r="F50" s="1">
        <v>59</v>
      </c>
      <c r="G50">
        <f t="shared" si="0"/>
        <v>9</v>
      </c>
      <c r="H50">
        <f t="shared" si="1"/>
        <v>2016</v>
      </c>
    </row>
    <row r="51" spans="1:8" x14ac:dyDescent="0.25">
      <c r="A51" s="2">
        <v>42640</v>
      </c>
      <c r="B51" s="3" t="s">
        <v>17</v>
      </c>
      <c r="C51" s="3" t="s">
        <v>9</v>
      </c>
      <c r="D51" s="3" t="s">
        <v>8</v>
      </c>
      <c r="E51" s="1">
        <v>44</v>
      </c>
      <c r="F51" s="1">
        <v>40</v>
      </c>
      <c r="G51">
        <f t="shared" si="0"/>
        <v>9</v>
      </c>
      <c r="H51">
        <f t="shared" si="1"/>
        <v>2016</v>
      </c>
    </row>
    <row r="52" spans="1:8" x14ac:dyDescent="0.25">
      <c r="A52" s="2">
        <v>42640</v>
      </c>
      <c r="B52" s="3" t="s">
        <v>17</v>
      </c>
      <c r="C52" s="3" t="s">
        <v>10</v>
      </c>
      <c r="D52" s="3" t="s">
        <v>14</v>
      </c>
      <c r="E52" s="1">
        <v>45</v>
      </c>
      <c r="F52" s="1">
        <v>12</v>
      </c>
      <c r="G52">
        <f t="shared" si="0"/>
        <v>9</v>
      </c>
      <c r="H52">
        <f t="shared" si="1"/>
        <v>2016</v>
      </c>
    </row>
    <row r="53" spans="1:8" x14ac:dyDescent="0.25">
      <c r="A53" s="2">
        <v>42640</v>
      </c>
      <c r="B53" s="3" t="s">
        <v>17</v>
      </c>
      <c r="C53" s="3" t="s">
        <v>12</v>
      </c>
      <c r="D53" s="3" t="s">
        <v>8</v>
      </c>
      <c r="E53" s="1">
        <v>40</v>
      </c>
      <c r="F53" s="1">
        <v>20</v>
      </c>
      <c r="G53">
        <f t="shared" si="0"/>
        <v>9</v>
      </c>
      <c r="H53">
        <f t="shared" si="1"/>
        <v>2016</v>
      </c>
    </row>
    <row r="54" spans="1:8" x14ac:dyDescent="0.25">
      <c r="A54" s="2">
        <v>42640</v>
      </c>
      <c r="B54" s="3" t="s">
        <v>17</v>
      </c>
      <c r="C54" s="3" t="s">
        <v>7</v>
      </c>
      <c r="D54" s="3" t="s">
        <v>8</v>
      </c>
      <c r="E54" s="1">
        <v>3</v>
      </c>
      <c r="F54" s="1">
        <v>63</v>
      </c>
      <c r="G54">
        <f t="shared" si="0"/>
        <v>9</v>
      </c>
      <c r="H54">
        <f t="shared" si="1"/>
        <v>2016</v>
      </c>
    </row>
    <row r="55" spans="1:8" x14ac:dyDescent="0.25">
      <c r="A55" s="2">
        <v>42640</v>
      </c>
      <c r="B55" s="3" t="s">
        <v>17</v>
      </c>
      <c r="C55" s="3" t="s">
        <v>11</v>
      </c>
      <c r="D55" s="3" t="s">
        <v>8</v>
      </c>
      <c r="E55" s="1">
        <v>17</v>
      </c>
      <c r="F55" s="1">
        <v>24</v>
      </c>
      <c r="G55">
        <f t="shared" si="0"/>
        <v>9</v>
      </c>
      <c r="H55">
        <f t="shared" si="1"/>
        <v>2016</v>
      </c>
    </row>
    <row r="56" spans="1:8" x14ac:dyDescent="0.25">
      <c r="A56" s="2">
        <v>42664</v>
      </c>
      <c r="B56" s="3" t="s">
        <v>18</v>
      </c>
      <c r="C56" s="3" t="s">
        <v>10</v>
      </c>
      <c r="D56" s="3" t="s">
        <v>14</v>
      </c>
      <c r="E56" s="1">
        <v>2</v>
      </c>
      <c r="F56" s="1">
        <v>12</v>
      </c>
      <c r="G56">
        <f t="shared" si="0"/>
        <v>10</v>
      </c>
      <c r="H56">
        <f t="shared" si="1"/>
        <v>2016</v>
      </c>
    </row>
    <row r="57" spans="1:8" x14ac:dyDescent="0.25">
      <c r="A57" s="2">
        <v>42664</v>
      </c>
      <c r="B57" s="3" t="s">
        <v>18</v>
      </c>
      <c r="C57" s="3" t="s">
        <v>12</v>
      </c>
      <c r="D57" s="3" t="s">
        <v>8</v>
      </c>
      <c r="E57" s="1">
        <v>14</v>
      </c>
      <c r="F57" s="1">
        <v>19</v>
      </c>
      <c r="G57">
        <f t="shared" si="0"/>
        <v>10</v>
      </c>
      <c r="H57">
        <f t="shared" si="1"/>
        <v>2016</v>
      </c>
    </row>
    <row r="58" spans="1:8" x14ac:dyDescent="0.25">
      <c r="A58" s="2">
        <v>42664</v>
      </c>
      <c r="B58" s="3" t="s">
        <v>18</v>
      </c>
      <c r="C58" s="3" t="s">
        <v>11</v>
      </c>
      <c r="D58" s="3" t="s">
        <v>8</v>
      </c>
      <c r="E58" s="1">
        <v>23</v>
      </c>
      <c r="F58" s="1">
        <v>23</v>
      </c>
      <c r="G58">
        <f t="shared" si="0"/>
        <v>10</v>
      </c>
      <c r="H58">
        <f t="shared" si="1"/>
        <v>2016</v>
      </c>
    </row>
    <row r="59" spans="1:8" x14ac:dyDescent="0.25">
      <c r="A59" s="2">
        <v>42682</v>
      </c>
      <c r="B59" s="3" t="s">
        <v>19</v>
      </c>
      <c r="C59" s="3" t="s">
        <v>10</v>
      </c>
      <c r="D59" s="3" t="s">
        <v>8</v>
      </c>
      <c r="E59" s="1">
        <v>11</v>
      </c>
      <c r="F59" s="1">
        <v>8</v>
      </c>
      <c r="G59">
        <f t="shared" si="0"/>
        <v>11</v>
      </c>
      <c r="H59">
        <f t="shared" si="1"/>
        <v>2016</v>
      </c>
    </row>
    <row r="60" spans="1:8" x14ac:dyDescent="0.25">
      <c r="A60" s="2">
        <v>42682</v>
      </c>
      <c r="B60" s="3" t="s">
        <v>19</v>
      </c>
      <c r="C60" s="3" t="s">
        <v>7</v>
      </c>
      <c r="D60" s="3" t="s">
        <v>8</v>
      </c>
      <c r="E60" s="1">
        <v>17</v>
      </c>
      <c r="F60" s="1">
        <v>66</v>
      </c>
      <c r="G60">
        <f t="shared" si="0"/>
        <v>11</v>
      </c>
      <c r="H60">
        <f t="shared" si="1"/>
        <v>2016</v>
      </c>
    </row>
    <row r="61" spans="1:8" x14ac:dyDescent="0.25">
      <c r="A61" s="2">
        <v>42682</v>
      </c>
      <c r="B61" s="3" t="s">
        <v>19</v>
      </c>
      <c r="C61" s="3" t="s">
        <v>9</v>
      </c>
      <c r="D61" s="3" t="s">
        <v>8</v>
      </c>
      <c r="E61" s="1">
        <v>30</v>
      </c>
      <c r="F61" s="1">
        <v>41</v>
      </c>
      <c r="G61">
        <f t="shared" si="0"/>
        <v>11</v>
      </c>
      <c r="H61">
        <f t="shared" si="1"/>
        <v>2016</v>
      </c>
    </row>
    <row r="62" spans="1:8" x14ac:dyDescent="0.25">
      <c r="A62" s="2">
        <v>42704</v>
      </c>
      <c r="B62" s="3" t="s">
        <v>20</v>
      </c>
      <c r="C62" s="3" t="s">
        <v>7</v>
      </c>
      <c r="D62" s="3" t="s">
        <v>14</v>
      </c>
      <c r="E62" s="1">
        <v>97</v>
      </c>
      <c r="F62" s="1">
        <v>98</v>
      </c>
      <c r="G62">
        <f t="shared" si="0"/>
        <v>11</v>
      </c>
      <c r="H62">
        <f t="shared" si="1"/>
        <v>2016</v>
      </c>
    </row>
    <row r="63" spans="1:8" x14ac:dyDescent="0.25">
      <c r="A63" s="2">
        <v>42704</v>
      </c>
      <c r="B63" s="3" t="s">
        <v>20</v>
      </c>
      <c r="C63" s="3" t="s">
        <v>10</v>
      </c>
      <c r="D63" s="3" t="s">
        <v>14</v>
      </c>
      <c r="E63" s="1">
        <v>11</v>
      </c>
      <c r="F63" s="1">
        <v>12</v>
      </c>
      <c r="G63">
        <f t="shared" si="0"/>
        <v>11</v>
      </c>
      <c r="H63">
        <f t="shared" si="1"/>
        <v>2016</v>
      </c>
    </row>
    <row r="64" spans="1:8" x14ac:dyDescent="0.25">
      <c r="A64" s="2">
        <v>42704</v>
      </c>
      <c r="B64" s="3" t="s">
        <v>20</v>
      </c>
      <c r="C64" s="3" t="s">
        <v>12</v>
      </c>
      <c r="D64" s="3" t="s">
        <v>8</v>
      </c>
      <c r="E64" s="1">
        <v>17</v>
      </c>
      <c r="F64" s="1">
        <v>20</v>
      </c>
      <c r="G64">
        <f t="shared" si="0"/>
        <v>11</v>
      </c>
      <c r="H64">
        <f t="shared" si="1"/>
        <v>2016</v>
      </c>
    </row>
    <row r="65" spans="1:8" x14ac:dyDescent="0.25">
      <c r="A65" s="2">
        <v>42704</v>
      </c>
      <c r="B65" s="3" t="s">
        <v>20</v>
      </c>
      <c r="C65" s="3" t="s">
        <v>11</v>
      </c>
      <c r="D65" s="3" t="s">
        <v>8</v>
      </c>
      <c r="E65" s="1">
        <v>4</v>
      </c>
      <c r="F65" s="1">
        <v>23</v>
      </c>
      <c r="G65">
        <f t="shared" si="0"/>
        <v>11</v>
      </c>
      <c r="H65">
        <f t="shared" si="1"/>
        <v>2016</v>
      </c>
    </row>
    <row r="66" spans="1:8" x14ac:dyDescent="0.25">
      <c r="A66" s="2">
        <v>42729</v>
      </c>
      <c r="B66" s="3" t="s">
        <v>21</v>
      </c>
      <c r="C66" s="3" t="s">
        <v>12</v>
      </c>
      <c r="D66" s="3" t="s">
        <v>14</v>
      </c>
      <c r="E66" s="1">
        <v>79</v>
      </c>
      <c r="F66" s="1">
        <v>31</v>
      </c>
      <c r="G66">
        <f t="shared" si="0"/>
        <v>12</v>
      </c>
      <c r="H66">
        <f t="shared" si="1"/>
        <v>2016</v>
      </c>
    </row>
    <row r="67" spans="1:8" x14ac:dyDescent="0.25">
      <c r="A67" s="2">
        <v>42729</v>
      </c>
      <c r="B67" s="3" t="s">
        <v>21</v>
      </c>
      <c r="C67" s="3" t="s">
        <v>7</v>
      </c>
      <c r="D67" s="3" t="s">
        <v>8</v>
      </c>
      <c r="E67" s="1">
        <v>33</v>
      </c>
      <c r="F67" s="1">
        <v>60</v>
      </c>
      <c r="G67">
        <f t="shared" ref="G67:G130" si="6">MONTH(A67)</f>
        <v>12</v>
      </c>
      <c r="H67">
        <f t="shared" ref="H67:H130" si="7">YEAR(A67)</f>
        <v>2016</v>
      </c>
    </row>
    <row r="68" spans="1:8" x14ac:dyDescent="0.25">
      <c r="A68" s="2">
        <v>42729</v>
      </c>
      <c r="B68" s="3" t="s">
        <v>21</v>
      </c>
      <c r="C68" s="3" t="s">
        <v>11</v>
      </c>
      <c r="D68" s="3" t="s">
        <v>8</v>
      </c>
      <c r="E68" s="1">
        <v>26</v>
      </c>
      <c r="F68" s="1">
        <v>23</v>
      </c>
      <c r="G68">
        <f t="shared" si="6"/>
        <v>12</v>
      </c>
      <c r="H68">
        <f t="shared" si="7"/>
        <v>2016</v>
      </c>
    </row>
    <row r="69" spans="1:8" x14ac:dyDescent="0.25">
      <c r="A69" s="2">
        <v>42742</v>
      </c>
      <c r="B69" s="3" t="s">
        <v>22</v>
      </c>
      <c r="C69" s="3" t="s">
        <v>12</v>
      </c>
      <c r="D69" s="3" t="s">
        <v>8</v>
      </c>
      <c r="E69" s="1">
        <v>40</v>
      </c>
      <c r="F69" s="1">
        <v>22</v>
      </c>
      <c r="G69">
        <f t="shared" si="6"/>
        <v>1</v>
      </c>
      <c r="H69">
        <f t="shared" si="7"/>
        <v>2017</v>
      </c>
    </row>
    <row r="70" spans="1:8" x14ac:dyDescent="0.25">
      <c r="A70" s="2">
        <v>42742</v>
      </c>
      <c r="B70" s="3" t="s">
        <v>22</v>
      </c>
      <c r="C70" s="3" t="s">
        <v>10</v>
      </c>
      <c r="D70" s="3" t="s">
        <v>8</v>
      </c>
      <c r="E70" s="1">
        <v>42</v>
      </c>
      <c r="F70" s="1">
        <v>9</v>
      </c>
      <c r="G70">
        <f t="shared" si="6"/>
        <v>1</v>
      </c>
      <c r="H70">
        <f t="shared" si="7"/>
        <v>2017</v>
      </c>
    </row>
    <row r="71" spans="1:8" x14ac:dyDescent="0.25">
      <c r="A71" s="2">
        <v>42742</v>
      </c>
      <c r="B71" s="3" t="s">
        <v>22</v>
      </c>
      <c r="C71" s="3" t="s">
        <v>11</v>
      </c>
      <c r="D71" s="3" t="s">
        <v>8</v>
      </c>
      <c r="E71" s="1">
        <v>42</v>
      </c>
      <c r="F71" s="1">
        <v>26</v>
      </c>
      <c r="G71">
        <f t="shared" si="6"/>
        <v>1</v>
      </c>
      <c r="H71">
        <f t="shared" si="7"/>
        <v>2017</v>
      </c>
    </row>
    <row r="72" spans="1:8" x14ac:dyDescent="0.25">
      <c r="A72" s="2">
        <v>42742</v>
      </c>
      <c r="B72" s="3" t="s">
        <v>22</v>
      </c>
      <c r="C72" s="3" t="s">
        <v>7</v>
      </c>
      <c r="D72" s="3" t="s">
        <v>8</v>
      </c>
      <c r="E72" s="1">
        <v>9</v>
      </c>
      <c r="F72" s="1">
        <v>70</v>
      </c>
      <c r="G72">
        <f t="shared" si="6"/>
        <v>1</v>
      </c>
      <c r="H72">
        <f t="shared" si="7"/>
        <v>2017</v>
      </c>
    </row>
    <row r="73" spans="1:8" x14ac:dyDescent="0.25">
      <c r="A73" s="2">
        <v>42742</v>
      </c>
      <c r="B73" s="3" t="s">
        <v>22</v>
      </c>
      <c r="C73" s="3" t="s">
        <v>9</v>
      </c>
      <c r="D73" s="3" t="s">
        <v>8</v>
      </c>
      <c r="E73" s="1">
        <v>39</v>
      </c>
      <c r="F73" s="1">
        <v>44</v>
      </c>
      <c r="G73">
        <f t="shared" si="6"/>
        <v>1</v>
      </c>
      <c r="H73">
        <f t="shared" si="7"/>
        <v>2017</v>
      </c>
    </row>
    <row r="74" spans="1:8" x14ac:dyDescent="0.25">
      <c r="A74" s="2">
        <v>42759</v>
      </c>
      <c r="B74" s="3" t="s">
        <v>6</v>
      </c>
      <c r="C74" s="3" t="s">
        <v>9</v>
      </c>
      <c r="D74" s="3" t="s">
        <v>14</v>
      </c>
      <c r="E74" s="1">
        <v>112</v>
      </c>
      <c r="F74" s="1">
        <v>59</v>
      </c>
      <c r="G74">
        <f t="shared" si="6"/>
        <v>1</v>
      </c>
      <c r="H74">
        <f t="shared" si="7"/>
        <v>2017</v>
      </c>
    </row>
    <row r="75" spans="1:8" x14ac:dyDescent="0.25">
      <c r="A75" s="2">
        <v>42759</v>
      </c>
      <c r="B75" s="3" t="s">
        <v>6</v>
      </c>
      <c r="C75" s="3" t="s">
        <v>7</v>
      </c>
      <c r="D75" s="3" t="s">
        <v>8</v>
      </c>
      <c r="E75" s="1">
        <v>34</v>
      </c>
      <c r="F75" s="1">
        <v>66</v>
      </c>
      <c r="G75">
        <f t="shared" si="6"/>
        <v>1</v>
      </c>
      <c r="H75">
        <f t="shared" si="7"/>
        <v>2017</v>
      </c>
    </row>
    <row r="76" spans="1:8" x14ac:dyDescent="0.25">
      <c r="A76" s="2">
        <v>42759</v>
      </c>
      <c r="B76" s="3" t="s">
        <v>6</v>
      </c>
      <c r="C76" s="3" t="s">
        <v>12</v>
      </c>
      <c r="D76" s="3" t="s">
        <v>8</v>
      </c>
      <c r="E76" s="1">
        <v>5</v>
      </c>
      <c r="F76" s="1">
        <v>21</v>
      </c>
      <c r="G76">
        <f t="shared" si="6"/>
        <v>1</v>
      </c>
      <c r="H76">
        <f t="shared" si="7"/>
        <v>2017</v>
      </c>
    </row>
    <row r="77" spans="1:8" x14ac:dyDescent="0.25">
      <c r="A77" s="2">
        <v>42774</v>
      </c>
      <c r="B77" s="3" t="s">
        <v>13</v>
      </c>
      <c r="C77" s="3" t="s">
        <v>7</v>
      </c>
      <c r="D77" s="3" t="s">
        <v>14</v>
      </c>
      <c r="E77" s="1">
        <v>74</v>
      </c>
      <c r="F77" s="1">
        <v>92</v>
      </c>
      <c r="G77">
        <f t="shared" si="6"/>
        <v>2</v>
      </c>
      <c r="H77">
        <f t="shared" si="7"/>
        <v>2017</v>
      </c>
    </row>
    <row r="78" spans="1:8" x14ac:dyDescent="0.25">
      <c r="A78" s="2">
        <v>42774</v>
      </c>
      <c r="B78" s="3" t="s">
        <v>13</v>
      </c>
      <c r="C78" s="3" t="s">
        <v>11</v>
      </c>
      <c r="D78" s="3" t="s">
        <v>8</v>
      </c>
      <c r="E78" s="1">
        <v>14</v>
      </c>
      <c r="F78" s="1">
        <v>26</v>
      </c>
      <c r="G78">
        <f t="shared" si="6"/>
        <v>2</v>
      </c>
      <c r="H78">
        <f t="shared" si="7"/>
        <v>2017</v>
      </c>
    </row>
    <row r="79" spans="1:8" x14ac:dyDescent="0.25">
      <c r="A79" s="2">
        <v>42793</v>
      </c>
      <c r="B79" s="3" t="s">
        <v>15</v>
      </c>
      <c r="C79" s="3" t="s">
        <v>9</v>
      </c>
      <c r="D79" s="3" t="s">
        <v>14</v>
      </c>
      <c r="E79" s="1">
        <v>1</v>
      </c>
      <c r="F79" s="1">
        <v>60</v>
      </c>
      <c r="G79">
        <f t="shared" si="6"/>
        <v>2</v>
      </c>
      <c r="H79">
        <f t="shared" si="7"/>
        <v>2017</v>
      </c>
    </row>
    <row r="80" spans="1:8" x14ac:dyDescent="0.25">
      <c r="A80" s="2">
        <v>42793</v>
      </c>
      <c r="B80" s="3" t="s">
        <v>15</v>
      </c>
      <c r="C80" s="3" t="s">
        <v>11</v>
      </c>
      <c r="D80" s="3" t="s">
        <v>14</v>
      </c>
      <c r="E80" s="1">
        <v>43</v>
      </c>
      <c r="F80" s="1">
        <v>36</v>
      </c>
      <c r="G80">
        <f t="shared" si="6"/>
        <v>2</v>
      </c>
      <c r="H80">
        <f t="shared" si="7"/>
        <v>2017</v>
      </c>
    </row>
    <row r="81" spans="1:8" x14ac:dyDescent="0.25">
      <c r="A81" s="2">
        <v>42793</v>
      </c>
      <c r="B81" s="3" t="s">
        <v>15</v>
      </c>
      <c r="C81" s="3" t="s">
        <v>10</v>
      </c>
      <c r="D81" s="3" t="s">
        <v>8</v>
      </c>
      <c r="E81" s="1">
        <v>30</v>
      </c>
      <c r="F81" s="1">
        <v>8</v>
      </c>
      <c r="G81">
        <f t="shared" si="6"/>
        <v>2</v>
      </c>
      <c r="H81">
        <f t="shared" si="7"/>
        <v>2017</v>
      </c>
    </row>
    <row r="82" spans="1:8" x14ac:dyDescent="0.25">
      <c r="A82" s="2">
        <v>42793</v>
      </c>
      <c r="B82" s="3" t="s">
        <v>15</v>
      </c>
      <c r="C82" s="3" t="s">
        <v>12</v>
      </c>
      <c r="D82" s="3" t="s">
        <v>8</v>
      </c>
      <c r="E82" s="1">
        <v>14</v>
      </c>
      <c r="F82" s="1">
        <v>20</v>
      </c>
      <c r="G82">
        <f t="shared" si="6"/>
        <v>2</v>
      </c>
      <c r="H82">
        <f t="shared" si="7"/>
        <v>2017</v>
      </c>
    </row>
    <row r="83" spans="1:8" x14ac:dyDescent="0.25">
      <c r="A83" s="2">
        <v>42819</v>
      </c>
      <c r="B83" s="3" t="s">
        <v>16</v>
      </c>
      <c r="C83" s="3" t="s">
        <v>11</v>
      </c>
      <c r="D83" s="3" t="s">
        <v>14</v>
      </c>
      <c r="E83" s="1">
        <v>33</v>
      </c>
      <c r="F83" s="1">
        <v>38</v>
      </c>
      <c r="G83">
        <f t="shared" si="6"/>
        <v>3</v>
      </c>
      <c r="H83">
        <f t="shared" si="7"/>
        <v>2017</v>
      </c>
    </row>
    <row r="84" spans="1:8" x14ac:dyDescent="0.25">
      <c r="A84" s="2">
        <v>42819</v>
      </c>
      <c r="B84" s="3" t="s">
        <v>16</v>
      </c>
      <c r="C84" s="3" t="s">
        <v>9</v>
      </c>
      <c r="D84" s="3" t="s">
        <v>8</v>
      </c>
      <c r="E84" s="1">
        <v>35</v>
      </c>
      <c r="F84" s="1">
        <v>37</v>
      </c>
      <c r="G84">
        <f t="shared" si="6"/>
        <v>3</v>
      </c>
      <c r="H84">
        <f t="shared" si="7"/>
        <v>2017</v>
      </c>
    </row>
    <row r="85" spans="1:8" x14ac:dyDescent="0.25">
      <c r="A85" s="2">
        <v>42819</v>
      </c>
      <c r="B85" s="3" t="s">
        <v>16</v>
      </c>
      <c r="C85" s="3" t="s">
        <v>12</v>
      </c>
      <c r="D85" s="3" t="s">
        <v>8</v>
      </c>
      <c r="E85" s="1">
        <v>40</v>
      </c>
      <c r="F85" s="1">
        <v>19</v>
      </c>
      <c r="G85">
        <f t="shared" si="6"/>
        <v>3</v>
      </c>
      <c r="H85">
        <f t="shared" si="7"/>
        <v>2017</v>
      </c>
    </row>
    <row r="86" spans="1:8" x14ac:dyDescent="0.25">
      <c r="A86" s="2">
        <v>42840</v>
      </c>
      <c r="B86" s="3" t="s">
        <v>17</v>
      </c>
      <c r="C86" s="3" t="s">
        <v>11</v>
      </c>
      <c r="D86" s="3" t="s">
        <v>14</v>
      </c>
      <c r="E86" s="1">
        <v>21</v>
      </c>
      <c r="F86" s="1">
        <v>36</v>
      </c>
      <c r="G86">
        <f t="shared" si="6"/>
        <v>4</v>
      </c>
      <c r="H86">
        <f t="shared" si="7"/>
        <v>2017</v>
      </c>
    </row>
    <row r="87" spans="1:8" x14ac:dyDescent="0.25">
      <c r="A87" s="2">
        <v>42840</v>
      </c>
      <c r="B87" s="3" t="s">
        <v>17</v>
      </c>
      <c r="C87" s="3" t="s">
        <v>7</v>
      </c>
      <c r="D87" s="3" t="s">
        <v>14</v>
      </c>
      <c r="E87" s="1">
        <v>2</v>
      </c>
      <c r="F87" s="1">
        <v>97</v>
      </c>
      <c r="G87">
        <f t="shared" si="6"/>
        <v>4</v>
      </c>
      <c r="H87">
        <f t="shared" si="7"/>
        <v>2017</v>
      </c>
    </row>
    <row r="88" spans="1:8" x14ac:dyDescent="0.25">
      <c r="A88" s="2">
        <v>42840</v>
      </c>
      <c r="B88" s="3" t="s">
        <v>17</v>
      </c>
      <c r="C88" s="3" t="s">
        <v>12</v>
      </c>
      <c r="D88" s="3" t="s">
        <v>8</v>
      </c>
      <c r="E88" s="1">
        <v>12</v>
      </c>
      <c r="F88" s="1">
        <v>20</v>
      </c>
      <c r="G88">
        <f t="shared" si="6"/>
        <v>4</v>
      </c>
      <c r="H88">
        <f t="shared" si="7"/>
        <v>2017</v>
      </c>
    </row>
    <row r="89" spans="1:8" x14ac:dyDescent="0.25">
      <c r="A89" s="2">
        <v>42840</v>
      </c>
      <c r="B89" s="3" t="s">
        <v>17</v>
      </c>
      <c r="C89" s="3" t="s">
        <v>10</v>
      </c>
      <c r="D89" s="3" t="s">
        <v>8</v>
      </c>
      <c r="E89" s="1">
        <v>15</v>
      </c>
      <c r="F89" s="1">
        <v>8</v>
      </c>
      <c r="G89">
        <f t="shared" si="6"/>
        <v>4</v>
      </c>
      <c r="H89">
        <f t="shared" si="7"/>
        <v>2017</v>
      </c>
    </row>
    <row r="90" spans="1:8" x14ac:dyDescent="0.25">
      <c r="A90" s="2">
        <v>42840</v>
      </c>
      <c r="B90" s="3" t="s">
        <v>17</v>
      </c>
      <c r="C90" s="3" t="s">
        <v>9</v>
      </c>
      <c r="D90" s="3" t="s">
        <v>8</v>
      </c>
      <c r="E90" s="1">
        <v>1</v>
      </c>
      <c r="F90" s="1">
        <v>40</v>
      </c>
      <c r="G90">
        <f t="shared" si="6"/>
        <v>4</v>
      </c>
      <c r="H90">
        <f t="shared" si="7"/>
        <v>2017</v>
      </c>
    </row>
    <row r="91" spans="1:8" x14ac:dyDescent="0.25">
      <c r="A91" s="2">
        <v>42864</v>
      </c>
      <c r="B91" s="3" t="s">
        <v>18</v>
      </c>
      <c r="C91" s="3" t="s">
        <v>10</v>
      </c>
      <c r="D91" s="3" t="s">
        <v>14</v>
      </c>
      <c r="E91" s="1">
        <v>86</v>
      </c>
      <c r="F91" s="1">
        <v>12</v>
      </c>
      <c r="G91">
        <f t="shared" si="6"/>
        <v>5</v>
      </c>
      <c r="H91">
        <f t="shared" si="7"/>
        <v>2017</v>
      </c>
    </row>
    <row r="92" spans="1:8" x14ac:dyDescent="0.25">
      <c r="A92" s="2">
        <v>42864</v>
      </c>
      <c r="B92" s="3" t="s">
        <v>18</v>
      </c>
      <c r="C92" s="3" t="s">
        <v>12</v>
      </c>
      <c r="D92" s="3" t="s">
        <v>14</v>
      </c>
      <c r="E92" s="1">
        <v>110</v>
      </c>
      <c r="F92" s="1">
        <v>31</v>
      </c>
      <c r="G92">
        <f t="shared" si="6"/>
        <v>5</v>
      </c>
      <c r="H92">
        <f t="shared" si="7"/>
        <v>2017</v>
      </c>
    </row>
    <row r="93" spans="1:8" x14ac:dyDescent="0.25">
      <c r="A93" s="2">
        <v>42864</v>
      </c>
      <c r="B93" s="3" t="s">
        <v>18</v>
      </c>
      <c r="C93" s="3" t="s">
        <v>9</v>
      </c>
      <c r="D93" s="3" t="s">
        <v>8</v>
      </c>
      <c r="E93" s="1">
        <v>33</v>
      </c>
      <c r="F93" s="1">
        <v>38</v>
      </c>
      <c r="G93">
        <f t="shared" si="6"/>
        <v>5</v>
      </c>
      <c r="H93">
        <f t="shared" si="7"/>
        <v>2017</v>
      </c>
    </row>
    <row r="94" spans="1:8" x14ac:dyDescent="0.25">
      <c r="A94" s="2">
        <v>42864</v>
      </c>
      <c r="B94" s="3" t="s">
        <v>18</v>
      </c>
      <c r="C94" s="3" t="s">
        <v>11</v>
      </c>
      <c r="D94" s="3" t="s">
        <v>8</v>
      </c>
      <c r="E94" s="1">
        <v>13</v>
      </c>
      <c r="F94" s="1">
        <v>23</v>
      </c>
      <c r="G94">
        <f t="shared" si="6"/>
        <v>5</v>
      </c>
      <c r="H94">
        <f t="shared" si="7"/>
        <v>2017</v>
      </c>
    </row>
    <row r="95" spans="1:8" x14ac:dyDescent="0.25">
      <c r="A95" s="2">
        <v>42864</v>
      </c>
      <c r="B95" s="3" t="s">
        <v>18</v>
      </c>
      <c r="C95" s="3" t="s">
        <v>7</v>
      </c>
      <c r="D95" s="3" t="s">
        <v>8</v>
      </c>
      <c r="E95" s="1">
        <v>37</v>
      </c>
      <c r="F95" s="1">
        <v>61</v>
      </c>
      <c r="G95">
        <f t="shared" si="6"/>
        <v>5</v>
      </c>
      <c r="H95">
        <f t="shared" si="7"/>
        <v>2017</v>
      </c>
    </row>
    <row r="96" spans="1:8" x14ac:dyDescent="0.25">
      <c r="A96" s="2">
        <v>42882</v>
      </c>
      <c r="B96" s="3" t="s">
        <v>19</v>
      </c>
      <c r="C96" s="3" t="s">
        <v>10</v>
      </c>
      <c r="D96" s="3" t="s">
        <v>14</v>
      </c>
      <c r="E96" s="1">
        <v>1</v>
      </c>
      <c r="F96" s="1">
        <v>12</v>
      </c>
      <c r="G96">
        <f t="shared" si="6"/>
        <v>5</v>
      </c>
      <c r="H96">
        <f t="shared" si="7"/>
        <v>2017</v>
      </c>
    </row>
    <row r="97" spans="1:8" x14ac:dyDescent="0.25">
      <c r="A97" s="2">
        <v>42882</v>
      </c>
      <c r="B97" s="3" t="s">
        <v>19</v>
      </c>
      <c r="C97" s="3" t="s">
        <v>9</v>
      </c>
      <c r="D97" s="3" t="s">
        <v>14</v>
      </c>
      <c r="E97" s="1">
        <v>68</v>
      </c>
      <c r="F97" s="1">
        <v>59</v>
      </c>
      <c r="G97">
        <f t="shared" si="6"/>
        <v>5</v>
      </c>
      <c r="H97">
        <f t="shared" si="7"/>
        <v>2017</v>
      </c>
    </row>
    <row r="98" spans="1:8" x14ac:dyDescent="0.25">
      <c r="A98" s="2">
        <v>42882</v>
      </c>
      <c r="B98" s="3" t="s">
        <v>19</v>
      </c>
      <c r="C98" s="3" t="s">
        <v>7</v>
      </c>
      <c r="D98" s="3" t="s">
        <v>8</v>
      </c>
      <c r="E98" s="1">
        <v>35</v>
      </c>
      <c r="F98" s="1">
        <v>66</v>
      </c>
      <c r="G98">
        <f t="shared" si="6"/>
        <v>5</v>
      </c>
      <c r="H98">
        <f t="shared" si="7"/>
        <v>2017</v>
      </c>
    </row>
    <row r="99" spans="1:8" x14ac:dyDescent="0.25">
      <c r="A99" s="2">
        <v>42882</v>
      </c>
      <c r="B99" s="3" t="s">
        <v>19</v>
      </c>
      <c r="C99" s="3" t="s">
        <v>12</v>
      </c>
      <c r="D99" s="3" t="s">
        <v>8</v>
      </c>
      <c r="E99" s="1">
        <v>25</v>
      </c>
      <c r="F99" s="1">
        <v>21</v>
      </c>
      <c r="G99">
        <f t="shared" si="6"/>
        <v>5</v>
      </c>
      <c r="H99">
        <f t="shared" si="7"/>
        <v>2017</v>
      </c>
    </row>
    <row r="100" spans="1:8" x14ac:dyDescent="0.25">
      <c r="A100" s="2">
        <v>42882</v>
      </c>
      <c r="B100" s="3" t="s">
        <v>19</v>
      </c>
      <c r="C100" s="3" t="s">
        <v>11</v>
      </c>
      <c r="D100" s="3" t="s">
        <v>8</v>
      </c>
      <c r="E100" s="1">
        <v>10</v>
      </c>
      <c r="F100" s="1">
        <v>25</v>
      </c>
      <c r="G100">
        <f t="shared" si="6"/>
        <v>5</v>
      </c>
      <c r="H100">
        <f t="shared" si="7"/>
        <v>2017</v>
      </c>
    </row>
    <row r="101" spans="1:8" x14ac:dyDescent="0.25">
      <c r="A101" s="2">
        <v>42904</v>
      </c>
      <c r="B101" s="3" t="s">
        <v>20</v>
      </c>
      <c r="C101" s="3" t="s">
        <v>11</v>
      </c>
      <c r="D101" s="3" t="s">
        <v>14</v>
      </c>
      <c r="E101" s="1">
        <v>38</v>
      </c>
      <c r="F101" s="1">
        <v>37</v>
      </c>
      <c r="G101">
        <f t="shared" si="6"/>
        <v>6</v>
      </c>
      <c r="H101">
        <f t="shared" si="7"/>
        <v>2017</v>
      </c>
    </row>
    <row r="102" spans="1:8" x14ac:dyDescent="0.25">
      <c r="A102" s="2">
        <v>42904</v>
      </c>
      <c r="B102" s="3" t="s">
        <v>20</v>
      </c>
      <c r="C102" s="3" t="s">
        <v>10</v>
      </c>
      <c r="D102" s="3" t="s">
        <v>8</v>
      </c>
      <c r="E102" s="1">
        <v>22</v>
      </c>
      <c r="F102" s="1">
        <v>8</v>
      </c>
      <c r="G102">
        <f t="shared" si="6"/>
        <v>6</v>
      </c>
      <c r="H102">
        <f t="shared" si="7"/>
        <v>2017</v>
      </c>
    </row>
    <row r="103" spans="1:8" x14ac:dyDescent="0.25">
      <c r="A103" s="2">
        <v>42904</v>
      </c>
      <c r="B103" s="3" t="s">
        <v>20</v>
      </c>
      <c r="C103" s="3" t="s">
        <v>12</v>
      </c>
      <c r="D103" s="3" t="s">
        <v>8</v>
      </c>
      <c r="E103" s="1">
        <v>25</v>
      </c>
      <c r="F103" s="1">
        <v>20</v>
      </c>
      <c r="G103">
        <f t="shared" si="6"/>
        <v>6</v>
      </c>
      <c r="H103">
        <f t="shared" si="7"/>
        <v>2017</v>
      </c>
    </row>
    <row r="104" spans="1:8" x14ac:dyDescent="0.25">
      <c r="A104" s="2">
        <v>42904</v>
      </c>
      <c r="B104" s="3" t="s">
        <v>20</v>
      </c>
      <c r="C104" s="3" t="s">
        <v>9</v>
      </c>
      <c r="D104" s="3" t="s">
        <v>8</v>
      </c>
      <c r="E104" s="1">
        <v>8</v>
      </c>
      <c r="F104" s="1">
        <v>39</v>
      </c>
      <c r="G104">
        <f t="shared" si="6"/>
        <v>6</v>
      </c>
      <c r="H104">
        <f t="shared" si="7"/>
        <v>2017</v>
      </c>
    </row>
    <row r="105" spans="1:8" x14ac:dyDescent="0.25">
      <c r="A105" s="2">
        <v>42904</v>
      </c>
      <c r="B105" s="3" t="s">
        <v>20</v>
      </c>
      <c r="C105" s="3" t="s">
        <v>7</v>
      </c>
      <c r="D105" s="3" t="s">
        <v>8</v>
      </c>
      <c r="E105" s="1">
        <v>45</v>
      </c>
      <c r="F105" s="1">
        <v>62</v>
      </c>
      <c r="G105">
        <f t="shared" si="6"/>
        <v>6</v>
      </c>
      <c r="H105">
        <f t="shared" si="7"/>
        <v>2017</v>
      </c>
    </row>
    <row r="106" spans="1:8" x14ac:dyDescent="0.25">
      <c r="A106" s="2">
        <v>42929</v>
      </c>
      <c r="B106" s="3" t="s">
        <v>21</v>
      </c>
      <c r="C106" s="3" t="s">
        <v>7</v>
      </c>
      <c r="D106" s="3" t="s">
        <v>14</v>
      </c>
      <c r="E106" s="1">
        <v>116</v>
      </c>
      <c r="F106" s="1">
        <v>100</v>
      </c>
      <c r="G106">
        <f t="shared" si="6"/>
        <v>7</v>
      </c>
      <c r="H106">
        <f t="shared" si="7"/>
        <v>2017</v>
      </c>
    </row>
    <row r="107" spans="1:8" x14ac:dyDescent="0.25">
      <c r="A107" s="2">
        <v>42929</v>
      </c>
      <c r="B107" s="3" t="s">
        <v>21</v>
      </c>
      <c r="C107" s="3" t="s">
        <v>12</v>
      </c>
      <c r="D107" s="3" t="s">
        <v>8</v>
      </c>
      <c r="E107" s="1">
        <v>29</v>
      </c>
      <c r="F107" s="1">
        <v>19</v>
      </c>
      <c r="G107">
        <f t="shared" si="6"/>
        <v>7</v>
      </c>
      <c r="H107">
        <f t="shared" si="7"/>
        <v>2017</v>
      </c>
    </row>
    <row r="108" spans="1:8" x14ac:dyDescent="0.25">
      <c r="A108" s="2">
        <v>42942</v>
      </c>
      <c r="B108" s="3" t="s">
        <v>22</v>
      </c>
      <c r="C108" s="3" t="s">
        <v>11</v>
      </c>
      <c r="D108" s="3" t="s">
        <v>14</v>
      </c>
      <c r="E108" s="1">
        <v>5</v>
      </c>
      <c r="F108" s="1">
        <v>34</v>
      </c>
      <c r="G108">
        <f t="shared" si="6"/>
        <v>7</v>
      </c>
      <c r="H108">
        <f t="shared" si="7"/>
        <v>2017</v>
      </c>
    </row>
    <row r="109" spans="1:8" x14ac:dyDescent="0.25">
      <c r="A109" s="2">
        <v>42942</v>
      </c>
      <c r="B109" s="3" t="s">
        <v>22</v>
      </c>
      <c r="C109" s="3" t="s">
        <v>10</v>
      </c>
      <c r="D109" s="3" t="s">
        <v>14</v>
      </c>
      <c r="E109" s="1">
        <v>22</v>
      </c>
      <c r="F109" s="1">
        <v>11</v>
      </c>
      <c r="G109">
        <f t="shared" si="6"/>
        <v>7</v>
      </c>
      <c r="H109">
        <f t="shared" si="7"/>
        <v>2017</v>
      </c>
    </row>
    <row r="110" spans="1:8" x14ac:dyDescent="0.25">
      <c r="A110" s="2">
        <v>42942</v>
      </c>
      <c r="B110" s="3" t="s">
        <v>22</v>
      </c>
      <c r="C110" s="3" t="s">
        <v>12</v>
      </c>
      <c r="D110" s="3" t="s">
        <v>8</v>
      </c>
      <c r="E110" s="1">
        <v>37</v>
      </c>
      <c r="F110" s="1">
        <v>22</v>
      </c>
      <c r="G110">
        <f t="shared" si="6"/>
        <v>7</v>
      </c>
      <c r="H110">
        <f t="shared" si="7"/>
        <v>2017</v>
      </c>
    </row>
    <row r="111" spans="1:8" x14ac:dyDescent="0.25">
      <c r="A111" s="2">
        <v>42942</v>
      </c>
      <c r="B111" s="3" t="s">
        <v>22</v>
      </c>
      <c r="C111" s="3" t="s">
        <v>7</v>
      </c>
      <c r="D111" s="3" t="s">
        <v>8</v>
      </c>
      <c r="E111" s="1">
        <v>10</v>
      </c>
      <c r="F111" s="1">
        <v>70</v>
      </c>
      <c r="G111">
        <f t="shared" si="6"/>
        <v>7</v>
      </c>
      <c r="H111">
        <f t="shared" si="7"/>
        <v>2017</v>
      </c>
    </row>
    <row r="112" spans="1:8" x14ac:dyDescent="0.25">
      <c r="A112" s="2">
        <v>42942</v>
      </c>
      <c r="B112" s="3" t="s">
        <v>22</v>
      </c>
      <c r="C112" s="3" t="s">
        <v>9</v>
      </c>
      <c r="D112" s="3" t="s">
        <v>8</v>
      </c>
      <c r="E112" s="1">
        <v>42</v>
      </c>
      <c r="F112" s="1">
        <v>44</v>
      </c>
      <c r="G112">
        <f t="shared" si="6"/>
        <v>7</v>
      </c>
      <c r="H112">
        <f t="shared" si="7"/>
        <v>2017</v>
      </c>
    </row>
    <row r="113" spans="1:8" x14ac:dyDescent="0.25">
      <c r="A113" s="2">
        <v>42959</v>
      </c>
      <c r="B113" s="3" t="s">
        <v>6</v>
      </c>
      <c r="C113" s="3" t="s">
        <v>7</v>
      </c>
      <c r="D113" s="3" t="s">
        <v>14</v>
      </c>
      <c r="E113" s="1">
        <v>11</v>
      </c>
      <c r="F113" s="1">
        <v>94</v>
      </c>
      <c r="G113">
        <f t="shared" si="6"/>
        <v>8</v>
      </c>
      <c r="H113">
        <f t="shared" si="7"/>
        <v>2017</v>
      </c>
    </row>
    <row r="114" spans="1:8" x14ac:dyDescent="0.25">
      <c r="A114" s="2">
        <v>42959</v>
      </c>
      <c r="B114" s="3" t="s">
        <v>6</v>
      </c>
      <c r="C114" s="3" t="s">
        <v>9</v>
      </c>
      <c r="D114" s="3" t="s">
        <v>14</v>
      </c>
      <c r="E114" s="1">
        <v>48</v>
      </c>
      <c r="F114" s="1">
        <v>59</v>
      </c>
      <c r="G114">
        <f t="shared" si="6"/>
        <v>8</v>
      </c>
      <c r="H114">
        <f t="shared" si="7"/>
        <v>2017</v>
      </c>
    </row>
    <row r="115" spans="1:8" x14ac:dyDescent="0.25">
      <c r="A115" s="2">
        <v>42959</v>
      </c>
      <c r="B115" s="3" t="s">
        <v>6</v>
      </c>
      <c r="C115" s="3" t="s">
        <v>12</v>
      </c>
      <c r="D115" s="3" t="s">
        <v>8</v>
      </c>
      <c r="E115" s="1">
        <v>20</v>
      </c>
      <c r="F115" s="1">
        <v>21</v>
      </c>
      <c r="G115">
        <f t="shared" si="6"/>
        <v>8</v>
      </c>
      <c r="H115">
        <f t="shared" si="7"/>
        <v>2017</v>
      </c>
    </row>
    <row r="116" spans="1:8" x14ac:dyDescent="0.25">
      <c r="A116" s="2">
        <v>42959</v>
      </c>
      <c r="B116" s="3" t="s">
        <v>6</v>
      </c>
      <c r="C116" s="3" t="s">
        <v>11</v>
      </c>
      <c r="D116" s="3" t="s">
        <v>8</v>
      </c>
      <c r="E116" s="1">
        <v>26</v>
      </c>
      <c r="F116" s="1">
        <v>25</v>
      </c>
      <c r="G116">
        <f t="shared" si="6"/>
        <v>8</v>
      </c>
      <c r="H116">
        <f t="shared" si="7"/>
        <v>2017</v>
      </c>
    </row>
    <row r="117" spans="1:8" x14ac:dyDescent="0.25">
      <c r="A117" s="2">
        <v>42974</v>
      </c>
      <c r="B117" s="3" t="s">
        <v>13</v>
      </c>
      <c r="C117" s="3" t="s">
        <v>10</v>
      </c>
      <c r="D117" s="3" t="s">
        <v>8</v>
      </c>
      <c r="E117" s="1">
        <v>24</v>
      </c>
      <c r="F117" s="1">
        <v>9</v>
      </c>
      <c r="G117">
        <f t="shared" si="6"/>
        <v>8</v>
      </c>
      <c r="H117">
        <f t="shared" si="7"/>
        <v>2017</v>
      </c>
    </row>
    <row r="118" spans="1:8" x14ac:dyDescent="0.25">
      <c r="A118" s="2">
        <v>42974</v>
      </c>
      <c r="B118" s="3" t="s">
        <v>13</v>
      </c>
      <c r="C118" s="3" t="s">
        <v>7</v>
      </c>
      <c r="D118" s="3" t="s">
        <v>8</v>
      </c>
      <c r="E118" s="1">
        <v>38</v>
      </c>
      <c r="F118" s="1">
        <v>68</v>
      </c>
      <c r="G118">
        <f t="shared" si="6"/>
        <v>8</v>
      </c>
      <c r="H118">
        <f t="shared" si="7"/>
        <v>2017</v>
      </c>
    </row>
    <row r="119" spans="1:8" x14ac:dyDescent="0.25">
      <c r="A119" s="2">
        <v>42974</v>
      </c>
      <c r="B119" s="3" t="s">
        <v>13</v>
      </c>
      <c r="C119" s="3" t="s">
        <v>12</v>
      </c>
      <c r="D119" s="3" t="s">
        <v>8</v>
      </c>
      <c r="E119" s="1">
        <v>14</v>
      </c>
      <c r="F119" s="1">
        <v>21</v>
      </c>
      <c r="G119">
        <f t="shared" si="6"/>
        <v>8</v>
      </c>
      <c r="H119">
        <f t="shared" si="7"/>
        <v>2017</v>
      </c>
    </row>
    <row r="120" spans="1:8" x14ac:dyDescent="0.25">
      <c r="A120" s="2">
        <v>42974</v>
      </c>
      <c r="B120" s="3" t="s">
        <v>13</v>
      </c>
      <c r="C120" s="3" t="s">
        <v>9</v>
      </c>
      <c r="D120" s="3" t="s">
        <v>8</v>
      </c>
      <c r="E120" s="1">
        <v>4</v>
      </c>
      <c r="F120" s="1">
        <v>43</v>
      </c>
      <c r="G120">
        <f t="shared" si="6"/>
        <v>8</v>
      </c>
      <c r="H120">
        <f t="shared" si="7"/>
        <v>2017</v>
      </c>
    </row>
    <row r="121" spans="1:8" x14ac:dyDescent="0.25">
      <c r="A121" s="2">
        <v>42993</v>
      </c>
      <c r="B121" s="3" t="s">
        <v>15</v>
      </c>
      <c r="C121" s="3" t="s">
        <v>11</v>
      </c>
      <c r="D121" s="3" t="s">
        <v>14</v>
      </c>
      <c r="E121" s="1">
        <v>19</v>
      </c>
      <c r="F121" s="1">
        <v>36</v>
      </c>
      <c r="G121">
        <f t="shared" si="6"/>
        <v>9</v>
      </c>
      <c r="H121">
        <f t="shared" si="7"/>
        <v>2017</v>
      </c>
    </row>
    <row r="122" spans="1:8" x14ac:dyDescent="0.25">
      <c r="A122" s="2">
        <v>42993</v>
      </c>
      <c r="B122" s="3" t="s">
        <v>15</v>
      </c>
      <c r="C122" s="3" t="s">
        <v>7</v>
      </c>
      <c r="D122" s="3" t="s">
        <v>8</v>
      </c>
      <c r="E122" s="1">
        <v>30</v>
      </c>
      <c r="F122" s="1">
        <v>65</v>
      </c>
      <c r="G122">
        <f t="shared" si="6"/>
        <v>9</v>
      </c>
      <c r="H122">
        <f t="shared" si="7"/>
        <v>2017</v>
      </c>
    </row>
    <row r="123" spans="1:8" x14ac:dyDescent="0.25">
      <c r="A123" s="2">
        <v>43019</v>
      </c>
      <c r="B123" s="3" t="s">
        <v>16</v>
      </c>
      <c r="C123" s="3" t="s">
        <v>9</v>
      </c>
      <c r="D123" s="3" t="s">
        <v>14</v>
      </c>
      <c r="E123" s="1">
        <v>6</v>
      </c>
      <c r="F123" s="1">
        <v>63</v>
      </c>
      <c r="G123">
        <f t="shared" si="6"/>
        <v>10</v>
      </c>
      <c r="H123">
        <f t="shared" si="7"/>
        <v>2017</v>
      </c>
    </row>
    <row r="124" spans="1:8" x14ac:dyDescent="0.25">
      <c r="A124" s="2">
        <v>43019</v>
      </c>
      <c r="B124" s="3" t="s">
        <v>16</v>
      </c>
      <c r="C124" s="3" t="s">
        <v>7</v>
      </c>
      <c r="D124" s="3" t="s">
        <v>8</v>
      </c>
      <c r="E124" s="1">
        <v>43</v>
      </c>
      <c r="F124" s="1">
        <v>59</v>
      </c>
      <c r="G124">
        <f t="shared" si="6"/>
        <v>10</v>
      </c>
      <c r="H124">
        <f t="shared" si="7"/>
        <v>2017</v>
      </c>
    </row>
    <row r="125" spans="1:8" x14ac:dyDescent="0.25">
      <c r="A125" s="2">
        <v>43040</v>
      </c>
      <c r="B125" s="3" t="s">
        <v>17</v>
      </c>
      <c r="C125" s="3" t="s">
        <v>9</v>
      </c>
      <c r="D125" s="3" t="s">
        <v>14</v>
      </c>
      <c r="E125" s="1">
        <v>1</v>
      </c>
      <c r="F125" s="1">
        <v>61</v>
      </c>
      <c r="G125">
        <f t="shared" si="6"/>
        <v>11</v>
      </c>
      <c r="H125">
        <f t="shared" si="7"/>
        <v>2017</v>
      </c>
    </row>
    <row r="126" spans="1:8" x14ac:dyDescent="0.25">
      <c r="A126" s="2">
        <v>43040</v>
      </c>
      <c r="B126" s="3" t="s">
        <v>17</v>
      </c>
      <c r="C126" s="3" t="s">
        <v>12</v>
      </c>
      <c r="D126" s="3" t="s">
        <v>14</v>
      </c>
      <c r="E126" s="1">
        <v>147</v>
      </c>
      <c r="F126" s="1">
        <v>30</v>
      </c>
      <c r="G126">
        <f t="shared" si="6"/>
        <v>11</v>
      </c>
      <c r="H126">
        <f t="shared" si="7"/>
        <v>2017</v>
      </c>
    </row>
    <row r="127" spans="1:8" x14ac:dyDescent="0.25">
      <c r="A127" s="2">
        <v>43040</v>
      </c>
      <c r="B127" s="3" t="s">
        <v>17</v>
      </c>
      <c r="C127" s="3" t="s">
        <v>10</v>
      </c>
      <c r="D127" s="3" t="s">
        <v>8</v>
      </c>
      <c r="E127" s="1">
        <v>15</v>
      </c>
      <c r="F127" s="1">
        <v>8</v>
      </c>
      <c r="G127">
        <f t="shared" si="6"/>
        <v>11</v>
      </c>
      <c r="H127">
        <f t="shared" si="7"/>
        <v>2017</v>
      </c>
    </row>
    <row r="128" spans="1:8" x14ac:dyDescent="0.25">
      <c r="A128" s="2">
        <v>43040</v>
      </c>
      <c r="B128" s="3" t="s">
        <v>17</v>
      </c>
      <c r="C128" s="3" t="s">
        <v>7</v>
      </c>
      <c r="D128" s="3" t="s">
        <v>8</v>
      </c>
      <c r="E128" s="1">
        <v>24</v>
      </c>
      <c r="F128" s="1">
        <v>63</v>
      </c>
      <c r="G128">
        <f t="shared" si="6"/>
        <v>11</v>
      </c>
      <c r="H128">
        <f t="shared" si="7"/>
        <v>2017</v>
      </c>
    </row>
    <row r="129" spans="1:8" x14ac:dyDescent="0.25">
      <c r="A129" s="2">
        <v>43040</v>
      </c>
      <c r="B129" s="3" t="s">
        <v>17</v>
      </c>
      <c r="C129" s="3" t="s">
        <v>11</v>
      </c>
      <c r="D129" s="3" t="s">
        <v>8</v>
      </c>
      <c r="E129" s="1">
        <v>19</v>
      </c>
      <c r="F129" s="1">
        <v>24</v>
      </c>
      <c r="G129">
        <f t="shared" si="6"/>
        <v>11</v>
      </c>
      <c r="H129">
        <f t="shared" si="7"/>
        <v>2017</v>
      </c>
    </row>
    <row r="130" spans="1:8" x14ac:dyDescent="0.25">
      <c r="A130" s="2">
        <v>43064</v>
      </c>
      <c r="B130" s="3" t="s">
        <v>18</v>
      </c>
      <c r="C130" s="3" t="s">
        <v>7</v>
      </c>
      <c r="D130" s="3" t="s">
        <v>14</v>
      </c>
      <c r="E130" s="1">
        <v>134</v>
      </c>
      <c r="F130" s="1">
        <v>99</v>
      </c>
      <c r="G130">
        <f t="shared" si="6"/>
        <v>11</v>
      </c>
      <c r="H130">
        <f t="shared" si="7"/>
        <v>2017</v>
      </c>
    </row>
    <row r="131" spans="1:8" x14ac:dyDescent="0.25">
      <c r="A131" s="2">
        <v>43064</v>
      </c>
      <c r="B131" s="3" t="s">
        <v>18</v>
      </c>
      <c r="C131" s="3" t="s">
        <v>9</v>
      </c>
      <c r="D131" s="3" t="s">
        <v>8</v>
      </c>
      <c r="E131" s="1">
        <v>12</v>
      </c>
      <c r="F131" s="1">
        <v>38</v>
      </c>
      <c r="G131">
        <f t="shared" ref="G131:G194" si="8">MONTH(A131)</f>
        <v>11</v>
      </c>
      <c r="H131">
        <f t="shared" ref="H131:H194" si="9">YEAR(A131)</f>
        <v>2017</v>
      </c>
    </row>
    <row r="132" spans="1:8" x14ac:dyDescent="0.25">
      <c r="A132" s="2">
        <v>43082</v>
      </c>
      <c r="B132" s="3" t="s">
        <v>19</v>
      </c>
      <c r="C132" s="3" t="s">
        <v>12</v>
      </c>
      <c r="D132" s="3" t="s">
        <v>14</v>
      </c>
      <c r="E132" s="1">
        <v>4</v>
      </c>
      <c r="F132" s="1">
        <v>30</v>
      </c>
      <c r="G132">
        <f t="shared" si="8"/>
        <v>12</v>
      </c>
      <c r="H132">
        <f t="shared" si="9"/>
        <v>2017</v>
      </c>
    </row>
    <row r="133" spans="1:8" x14ac:dyDescent="0.25">
      <c r="A133" s="2">
        <v>43082</v>
      </c>
      <c r="B133" s="3" t="s">
        <v>19</v>
      </c>
      <c r="C133" s="3" t="s">
        <v>10</v>
      </c>
      <c r="D133" s="3" t="s">
        <v>8</v>
      </c>
      <c r="E133" s="1">
        <v>26</v>
      </c>
      <c r="F133" s="1">
        <v>8</v>
      </c>
      <c r="G133">
        <f t="shared" si="8"/>
        <v>12</v>
      </c>
      <c r="H133">
        <f t="shared" si="9"/>
        <v>2017</v>
      </c>
    </row>
    <row r="134" spans="1:8" x14ac:dyDescent="0.25">
      <c r="A134" s="2">
        <v>43082</v>
      </c>
      <c r="B134" s="3" t="s">
        <v>19</v>
      </c>
      <c r="C134" s="3" t="s">
        <v>7</v>
      </c>
      <c r="D134" s="3" t="s">
        <v>8</v>
      </c>
      <c r="E134" s="1">
        <v>38</v>
      </c>
      <c r="F134" s="1">
        <v>66</v>
      </c>
      <c r="G134">
        <f t="shared" si="8"/>
        <v>12</v>
      </c>
      <c r="H134">
        <f t="shared" si="9"/>
        <v>2017</v>
      </c>
    </row>
    <row r="135" spans="1:8" x14ac:dyDescent="0.25">
      <c r="A135" s="2">
        <v>43104</v>
      </c>
      <c r="B135" s="3" t="s">
        <v>20</v>
      </c>
      <c r="C135" s="3" t="s">
        <v>7</v>
      </c>
      <c r="D135" s="3" t="s">
        <v>14</v>
      </c>
      <c r="E135" s="1">
        <v>38</v>
      </c>
      <c r="F135" s="1">
        <v>98</v>
      </c>
      <c r="G135">
        <f t="shared" si="8"/>
        <v>1</v>
      </c>
      <c r="H135">
        <f t="shared" si="9"/>
        <v>2018</v>
      </c>
    </row>
    <row r="136" spans="1:8" x14ac:dyDescent="0.25">
      <c r="A136" s="2">
        <v>43104</v>
      </c>
      <c r="B136" s="3" t="s">
        <v>20</v>
      </c>
      <c r="C136" s="3" t="s">
        <v>11</v>
      </c>
      <c r="D136" s="3" t="s">
        <v>14</v>
      </c>
      <c r="E136" s="1">
        <v>44</v>
      </c>
      <c r="F136" s="1">
        <v>37</v>
      </c>
      <c r="G136">
        <f t="shared" si="8"/>
        <v>1</v>
      </c>
      <c r="H136">
        <f t="shared" si="9"/>
        <v>2018</v>
      </c>
    </row>
    <row r="137" spans="1:8" x14ac:dyDescent="0.25">
      <c r="A137" s="2">
        <v>43104</v>
      </c>
      <c r="B137" s="3" t="s">
        <v>20</v>
      </c>
      <c r="C137" s="3" t="s">
        <v>10</v>
      </c>
      <c r="D137" s="3" t="s">
        <v>8</v>
      </c>
      <c r="E137" s="1">
        <v>21</v>
      </c>
      <c r="F137" s="1">
        <v>8</v>
      </c>
      <c r="G137">
        <f t="shared" si="8"/>
        <v>1</v>
      </c>
      <c r="H137">
        <f t="shared" si="9"/>
        <v>2018</v>
      </c>
    </row>
    <row r="138" spans="1:8" x14ac:dyDescent="0.25">
      <c r="A138" s="2">
        <v>43104</v>
      </c>
      <c r="B138" s="3" t="s">
        <v>20</v>
      </c>
      <c r="C138" s="3" t="s">
        <v>9</v>
      </c>
      <c r="D138" s="3" t="s">
        <v>8</v>
      </c>
      <c r="E138" s="1">
        <v>10</v>
      </c>
      <c r="F138" s="1">
        <v>39</v>
      </c>
      <c r="G138">
        <f t="shared" si="8"/>
        <v>1</v>
      </c>
      <c r="H138">
        <f t="shared" si="9"/>
        <v>2018</v>
      </c>
    </row>
    <row r="139" spans="1:8" x14ac:dyDescent="0.25">
      <c r="A139" s="2">
        <v>43129</v>
      </c>
      <c r="B139" s="3" t="s">
        <v>21</v>
      </c>
      <c r="C139" s="3" t="s">
        <v>11</v>
      </c>
      <c r="D139" s="3" t="s">
        <v>14</v>
      </c>
      <c r="E139" s="1">
        <v>15</v>
      </c>
      <c r="F139" s="1">
        <v>38</v>
      </c>
      <c r="G139">
        <f t="shared" si="8"/>
        <v>1</v>
      </c>
      <c r="H139">
        <f t="shared" si="9"/>
        <v>2018</v>
      </c>
    </row>
    <row r="140" spans="1:8" x14ac:dyDescent="0.25">
      <c r="A140" s="2">
        <v>43129</v>
      </c>
      <c r="B140" s="3" t="s">
        <v>21</v>
      </c>
      <c r="C140" s="3" t="s">
        <v>9</v>
      </c>
      <c r="D140" s="3" t="s">
        <v>14</v>
      </c>
      <c r="E140" s="1">
        <v>22</v>
      </c>
      <c r="F140" s="1">
        <v>63</v>
      </c>
      <c r="G140">
        <f t="shared" si="8"/>
        <v>1</v>
      </c>
      <c r="H140">
        <f t="shared" si="9"/>
        <v>2018</v>
      </c>
    </row>
    <row r="141" spans="1:8" x14ac:dyDescent="0.25">
      <c r="A141" s="2">
        <v>43129</v>
      </c>
      <c r="B141" s="3" t="s">
        <v>21</v>
      </c>
      <c r="C141" s="3" t="s">
        <v>7</v>
      </c>
      <c r="D141" s="3" t="s">
        <v>8</v>
      </c>
      <c r="E141" s="1">
        <v>9</v>
      </c>
      <c r="F141" s="1">
        <v>60</v>
      </c>
      <c r="G141">
        <f t="shared" si="8"/>
        <v>1</v>
      </c>
      <c r="H141">
        <f t="shared" si="9"/>
        <v>2018</v>
      </c>
    </row>
    <row r="142" spans="1:8" x14ac:dyDescent="0.25">
      <c r="A142" s="2">
        <v>43129</v>
      </c>
      <c r="B142" s="3" t="s">
        <v>21</v>
      </c>
      <c r="C142" s="3" t="s">
        <v>12</v>
      </c>
      <c r="D142" s="3" t="s">
        <v>8</v>
      </c>
      <c r="E142" s="1">
        <v>6</v>
      </c>
      <c r="F142" s="1">
        <v>19</v>
      </c>
      <c r="G142">
        <f t="shared" si="8"/>
        <v>1</v>
      </c>
      <c r="H142">
        <f t="shared" si="9"/>
        <v>2018</v>
      </c>
    </row>
    <row r="143" spans="1:8" x14ac:dyDescent="0.25">
      <c r="A143" s="2">
        <v>43129</v>
      </c>
      <c r="B143" s="3" t="s">
        <v>21</v>
      </c>
      <c r="C143" s="3" t="s">
        <v>10</v>
      </c>
      <c r="D143" s="3" t="s">
        <v>8</v>
      </c>
      <c r="E143" s="1">
        <v>4</v>
      </c>
      <c r="F143" s="1">
        <v>8</v>
      </c>
      <c r="G143">
        <f t="shared" si="8"/>
        <v>1</v>
      </c>
      <c r="H143">
        <f t="shared" si="9"/>
        <v>2018</v>
      </c>
    </row>
    <row r="144" spans="1:8" x14ac:dyDescent="0.25">
      <c r="A144" s="2">
        <v>43130</v>
      </c>
      <c r="B144" s="3" t="s">
        <v>22</v>
      </c>
      <c r="C144" s="3" t="s">
        <v>12</v>
      </c>
      <c r="D144" s="3" t="s">
        <v>14</v>
      </c>
      <c r="E144" s="1">
        <v>6</v>
      </c>
      <c r="F144" s="1">
        <v>25</v>
      </c>
      <c r="G144">
        <f t="shared" si="8"/>
        <v>1</v>
      </c>
      <c r="H144">
        <f t="shared" si="9"/>
        <v>2018</v>
      </c>
    </row>
    <row r="145" spans="1:8" x14ac:dyDescent="0.25">
      <c r="A145" s="2">
        <v>43130</v>
      </c>
      <c r="B145" s="3" t="s">
        <v>22</v>
      </c>
      <c r="C145" s="3" t="s">
        <v>7</v>
      </c>
      <c r="D145" s="3" t="s">
        <v>8</v>
      </c>
      <c r="E145" s="1">
        <v>48</v>
      </c>
      <c r="F145" s="1">
        <v>79</v>
      </c>
      <c r="G145">
        <f t="shared" si="8"/>
        <v>1</v>
      </c>
      <c r="H145">
        <f t="shared" si="9"/>
        <v>2018</v>
      </c>
    </row>
    <row r="146" spans="1:8" x14ac:dyDescent="0.25">
      <c r="A146" s="2">
        <v>43147</v>
      </c>
      <c r="B146" s="3" t="s">
        <v>6</v>
      </c>
      <c r="C146" s="3" t="s">
        <v>9</v>
      </c>
      <c r="D146" s="3" t="s">
        <v>8</v>
      </c>
      <c r="E146" s="1">
        <v>34</v>
      </c>
      <c r="F146" s="1">
        <v>42</v>
      </c>
      <c r="G146">
        <f t="shared" si="8"/>
        <v>2</v>
      </c>
      <c r="H146">
        <f t="shared" si="9"/>
        <v>2018</v>
      </c>
    </row>
    <row r="147" spans="1:8" x14ac:dyDescent="0.25">
      <c r="A147" s="2">
        <v>43147</v>
      </c>
      <c r="B147" s="3" t="s">
        <v>6</v>
      </c>
      <c r="C147" s="3" t="s">
        <v>11</v>
      </c>
      <c r="D147" s="3" t="s">
        <v>14</v>
      </c>
      <c r="E147" s="1">
        <v>49</v>
      </c>
      <c r="F147" s="1">
        <v>35</v>
      </c>
      <c r="G147">
        <f t="shared" si="8"/>
        <v>2</v>
      </c>
      <c r="H147">
        <f t="shared" si="9"/>
        <v>2018</v>
      </c>
    </row>
    <row r="148" spans="1:8" x14ac:dyDescent="0.25">
      <c r="A148" s="2">
        <v>43147</v>
      </c>
      <c r="B148" s="3" t="s">
        <v>6</v>
      </c>
      <c r="C148" s="3" t="s">
        <v>10</v>
      </c>
      <c r="D148" s="3" t="s">
        <v>8</v>
      </c>
      <c r="E148" s="1">
        <v>10</v>
      </c>
      <c r="F148" s="1">
        <v>8</v>
      </c>
      <c r="G148">
        <f t="shared" si="8"/>
        <v>2</v>
      </c>
      <c r="H148">
        <f t="shared" si="9"/>
        <v>2018</v>
      </c>
    </row>
    <row r="149" spans="1:8" x14ac:dyDescent="0.25">
      <c r="A149" s="2">
        <v>43147</v>
      </c>
      <c r="B149" s="3" t="s">
        <v>6</v>
      </c>
      <c r="C149" s="3" t="s">
        <v>12</v>
      </c>
      <c r="D149" s="3" t="s">
        <v>8</v>
      </c>
      <c r="E149" s="1">
        <v>47</v>
      </c>
      <c r="F149" s="1">
        <v>21</v>
      </c>
      <c r="G149">
        <f t="shared" si="8"/>
        <v>2</v>
      </c>
      <c r="H149">
        <f t="shared" si="9"/>
        <v>2018</v>
      </c>
    </row>
    <row r="150" spans="1:8" x14ac:dyDescent="0.25">
      <c r="A150" s="2">
        <v>43147</v>
      </c>
      <c r="B150" s="3" t="s">
        <v>6</v>
      </c>
      <c r="C150" s="3" t="s">
        <v>7</v>
      </c>
      <c r="D150" s="3" t="s">
        <v>8</v>
      </c>
      <c r="E150" s="1">
        <v>48</v>
      </c>
      <c r="F150" s="1">
        <v>66</v>
      </c>
      <c r="G150">
        <f t="shared" si="8"/>
        <v>2</v>
      </c>
      <c r="H150">
        <f t="shared" si="9"/>
        <v>2018</v>
      </c>
    </row>
    <row r="151" spans="1:8" x14ac:dyDescent="0.25">
      <c r="A151" s="2">
        <v>43162</v>
      </c>
      <c r="B151" s="3" t="s">
        <v>13</v>
      </c>
      <c r="C151" s="3" t="s">
        <v>9</v>
      </c>
      <c r="D151" s="3" t="s">
        <v>14</v>
      </c>
      <c r="E151" s="1">
        <v>34</v>
      </c>
      <c r="F151" s="1">
        <v>58</v>
      </c>
      <c r="G151">
        <f t="shared" si="8"/>
        <v>3</v>
      </c>
      <c r="H151">
        <f t="shared" si="9"/>
        <v>2018</v>
      </c>
    </row>
    <row r="152" spans="1:8" x14ac:dyDescent="0.25">
      <c r="A152" s="2">
        <v>43162</v>
      </c>
      <c r="B152" s="3" t="s">
        <v>13</v>
      </c>
      <c r="C152" s="3" t="s">
        <v>10</v>
      </c>
      <c r="D152" s="3" t="s">
        <v>8</v>
      </c>
      <c r="E152" s="1">
        <v>5</v>
      </c>
      <c r="F152" s="1">
        <v>9</v>
      </c>
      <c r="G152">
        <f t="shared" si="8"/>
        <v>3</v>
      </c>
      <c r="H152">
        <f t="shared" si="9"/>
        <v>2018</v>
      </c>
    </row>
    <row r="153" spans="1:8" x14ac:dyDescent="0.25">
      <c r="A153" s="2">
        <v>43181</v>
      </c>
      <c r="B153" s="3" t="s">
        <v>15</v>
      </c>
      <c r="C153" s="3" t="s">
        <v>12</v>
      </c>
      <c r="D153" s="3" t="s">
        <v>14</v>
      </c>
      <c r="E153" s="1">
        <v>46</v>
      </c>
      <c r="F153" s="1">
        <v>30</v>
      </c>
      <c r="G153">
        <f t="shared" si="8"/>
        <v>3</v>
      </c>
      <c r="H153">
        <f t="shared" si="9"/>
        <v>2018</v>
      </c>
    </row>
    <row r="154" spans="1:8" x14ac:dyDescent="0.25">
      <c r="A154" s="2">
        <v>43181</v>
      </c>
      <c r="B154" s="3" t="s">
        <v>15</v>
      </c>
      <c r="C154" s="3" t="s">
        <v>7</v>
      </c>
      <c r="D154" s="3" t="s">
        <v>8</v>
      </c>
      <c r="E154" s="1">
        <v>49</v>
      </c>
      <c r="F154" s="1">
        <v>65</v>
      </c>
      <c r="G154">
        <f t="shared" si="8"/>
        <v>3</v>
      </c>
      <c r="H154">
        <f t="shared" si="9"/>
        <v>2018</v>
      </c>
    </row>
    <row r="155" spans="1:8" x14ac:dyDescent="0.25">
      <c r="A155" s="2">
        <v>43181</v>
      </c>
      <c r="B155" s="3" t="s">
        <v>15</v>
      </c>
      <c r="C155" s="3" t="s">
        <v>10</v>
      </c>
      <c r="D155" s="3" t="s">
        <v>8</v>
      </c>
      <c r="E155" s="1">
        <v>16</v>
      </c>
      <c r="F155" s="1">
        <v>8</v>
      </c>
      <c r="G155">
        <f t="shared" si="8"/>
        <v>3</v>
      </c>
      <c r="H155">
        <f t="shared" si="9"/>
        <v>2018</v>
      </c>
    </row>
    <row r="156" spans="1:8" x14ac:dyDescent="0.25">
      <c r="A156" s="2">
        <v>43207</v>
      </c>
      <c r="B156" s="3" t="s">
        <v>16</v>
      </c>
      <c r="C156" s="3" t="s">
        <v>9</v>
      </c>
      <c r="D156" s="3" t="s">
        <v>8</v>
      </c>
      <c r="E156" s="1">
        <v>5</v>
      </c>
      <c r="F156" s="1">
        <v>37</v>
      </c>
      <c r="G156">
        <f t="shared" si="8"/>
        <v>4</v>
      </c>
      <c r="H156">
        <f t="shared" si="9"/>
        <v>2018</v>
      </c>
    </row>
    <row r="157" spans="1:8" x14ac:dyDescent="0.25">
      <c r="A157" s="2">
        <v>43207</v>
      </c>
      <c r="B157" s="3" t="s">
        <v>16</v>
      </c>
      <c r="C157" s="3" t="s">
        <v>12</v>
      </c>
      <c r="D157" s="3" t="s">
        <v>14</v>
      </c>
      <c r="E157" s="1">
        <v>1</v>
      </c>
      <c r="F157" s="1">
        <v>32</v>
      </c>
      <c r="G157">
        <f t="shared" si="8"/>
        <v>4</v>
      </c>
      <c r="H157">
        <f t="shared" si="9"/>
        <v>2018</v>
      </c>
    </row>
    <row r="158" spans="1:8" x14ac:dyDescent="0.25">
      <c r="A158" s="2">
        <v>43207</v>
      </c>
      <c r="B158" s="3" t="s">
        <v>16</v>
      </c>
      <c r="C158" s="3" t="s">
        <v>10</v>
      </c>
      <c r="D158" s="3" t="s">
        <v>8</v>
      </c>
      <c r="E158" s="1">
        <v>34</v>
      </c>
      <c r="F158" s="1">
        <v>7</v>
      </c>
      <c r="G158">
        <f t="shared" si="8"/>
        <v>4</v>
      </c>
      <c r="H158">
        <f t="shared" si="9"/>
        <v>2018</v>
      </c>
    </row>
    <row r="159" spans="1:8" x14ac:dyDescent="0.25">
      <c r="A159" s="2">
        <v>43207</v>
      </c>
      <c r="B159" s="3" t="s">
        <v>16</v>
      </c>
      <c r="C159" s="3" t="s">
        <v>7</v>
      </c>
      <c r="D159" s="3" t="s">
        <v>8</v>
      </c>
      <c r="E159" s="1">
        <v>29</v>
      </c>
      <c r="F159" s="1">
        <v>59</v>
      </c>
      <c r="G159">
        <f t="shared" si="8"/>
        <v>4</v>
      </c>
      <c r="H159">
        <f t="shared" si="9"/>
        <v>2018</v>
      </c>
    </row>
    <row r="160" spans="1:8" x14ac:dyDescent="0.25">
      <c r="A160" s="2">
        <v>43228</v>
      </c>
      <c r="B160" s="3" t="s">
        <v>17</v>
      </c>
      <c r="C160" s="3" t="s">
        <v>11</v>
      </c>
      <c r="D160" s="3" t="s">
        <v>8</v>
      </c>
      <c r="E160" s="1">
        <v>34</v>
      </c>
      <c r="F160" s="1">
        <v>24</v>
      </c>
      <c r="G160">
        <f t="shared" si="8"/>
        <v>5</v>
      </c>
      <c r="H160">
        <f t="shared" si="9"/>
        <v>2018</v>
      </c>
    </row>
    <row r="161" spans="1:8" x14ac:dyDescent="0.25">
      <c r="A161" s="2">
        <v>43228</v>
      </c>
      <c r="B161" s="3" t="s">
        <v>17</v>
      </c>
      <c r="C161" s="3" t="s">
        <v>12</v>
      </c>
      <c r="D161" s="3" t="s">
        <v>8</v>
      </c>
      <c r="E161" s="1">
        <v>27</v>
      </c>
      <c r="F161" s="1">
        <v>20</v>
      </c>
      <c r="G161">
        <f t="shared" si="8"/>
        <v>5</v>
      </c>
      <c r="H161">
        <f t="shared" si="9"/>
        <v>2018</v>
      </c>
    </row>
    <row r="162" spans="1:8" x14ac:dyDescent="0.25">
      <c r="A162" s="2">
        <v>43228</v>
      </c>
      <c r="B162" s="3" t="s">
        <v>17</v>
      </c>
      <c r="C162" s="3" t="s">
        <v>10</v>
      </c>
      <c r="D162" s="3" t="s">
        <v>8</v>
      </c>
      <c r="E162" s="1">
        <v>40</v>
      </c>
      <c r="F162" s="1">
        <v>8</v>
      </c>
      <c r="G162">
        <f t="shared" si="8"/>
        <v>5</v>
      </c>
      <c r="H162">
        <f t="shared" si="9"/>
        <v>2018</v>
      </c>
    </row>
    <row r="163" spans="1:8" x14ac:dyDescent="0.25">
      <c r="A163" s="2">
        <v>43252</v>
      </c>
      <c r="B163" s="3" t="s">
        <v>18</v>
      </c>
      <c r="C163" s="3" t="s">
        <v>7</v>
      </c>
      <c r="D163" s="3" t="s">
        <v>14</v>
      </c>
      <c r="E163" s="1">
        <v>184</v>
      </c>
      <c r="F163" s="1">
        <v>99</v>
      </c>
      <c r="G163">
        <f t="shared" si="8"/>
        <v>6</v>
      </c>
      <c r="H163">
        <f t="shared" si="9"/>
        <v>2018</v>
      </c>
    </row>
    <row r="164" spans="1:8" x14ac:dyDescent="0.25">
      <c r="A164" s="2">
        <v>43252</v>
      </c>
      <c r="B164" s="3" t="s">
        <v>18</v>
      </c>
      <c r="C164" s="3" t="s">
        <v>9</v>
      </c>
      <c r="D164" s="3" t="s">
        <v>8</v>
      </c>
      <c r="E164" s="1">
        <v>48</v>
      </c>
      <c r="F164" s="1">
        <v>38</v>
      </c>
      <c r="G164">
        <f t="shared" si="8"/>
        <v>6</v>
      </c>
      <c r="H164">
        <f t="shared" si="9"/>
        <v>2018</v>
      </c>
    </row>
    <row r="165" spans="1:8" x14ac:dyDescent="0.25">
      <c r="A165" s="2">
        <v>43252</v>
      </c>
      <c r="B165" s="3" t="s">
        <v>18</v>
      </c>
      <c r="C165" s="3" t="s">
        <v>11</v>
      </c>
      <c r="D165" s="3" t="s">
        <v>8</v>
      </c>
      <c r="E165" s="1">
        <v>21</v>
      </c>
      <c r="F165" s="1">
        <v>23</v>
      </c>
      <c r="G165">
        <f t="shared" si="8"/>
        <v>6</v>
      </c>
      <c r="H165">
        <f t="shared" si="9"/>
        <v>2018</v>
      </c>
    </row>
    <row r="166" spans="1:8" x14ac:dyDescent="0.25">
      <c r="A166" s="2">
        <v>43270</v>
      </c>
      <c r="B166" s="3" t="s">
        <v>19</v>
      </c>
      <c r="C166" s="3" t="s">
        <v>7</v>
      </c>
      <c r="D166" s="3" t="s">
        <v>8</v>
      </c>
      <c r="E166" s="1">
        <v>47</v>
      </c>
      <c r="F166" s="1">
        <v>66</v>
      </c>
      <c r="G166">
        <f t="shared" si="8"/>
        <v>6</v>
      </c>
      <c r="H166">
        <f t="shared" si="9"/>
        <v>2018</v>
      </c>
    </row>
    <row r="167" spans="1:8" x14ac:dyDescent="0.25">
      <c r="A167" s="2">
        <v>43270</v>
      </c>
      <c r="B167" s="3" t="s">
        <v>19</v>
      </c>
      <c r="C167" s="3" t="s">
        <v>11</v>
      </c>
      <c r="D167" s="3" t="s">
        <v>8</v>
      </c>
      <c r="E167" s="1">
        <v>6</v>
      </c>
      <c r="F167" s="1">
        <v>25</v>
      </c>
      <c r="G167">
        <f t="shared" si="8"/>
        <v>6</v>
      </c>
      <c r="H167">
        <f t="shared" si="9"/>
        <v>2018</v>
      </c>
    </row>
    <row r="168" spans="1:8" x14ac:dyDescent="0.25">
      <c r="A168" s="2">
        <v>43270</v>
      </c>
      <c r="B168" s="3" t="s">
        <v>19</v>
      </c>
      <c r="C168" s="3" t="s">
        <v>9</v>
      </c>
      <c r="D168" s="3" t="s">
        <v>8</v>
      </c>
      <c r="E168" s="1">
        <v>47</v>
      </c>
      <c r="F168" s="1">
        <v>41</v>
      </c>
      <c r="G168">
        <f t="shared" si="8"/>
        <v>6</v>
      </c>
      <c r="H168">
        <f t="shared" si="9"/>
        <v>2018</v>
      </c>
    </row>
    <row r="169" spans="1:8" x14ac:dyDescent="0.25">
      <c r="A169" s="2">
        <v>43292</v>
      </c>
      <c r="B169" s="3" t="s">
        <v>20</v>
      </c>
      <c r="C169" s="3" t="s">
        <v>10</v>
      </c>
      <c r="D169" s="3" t="s">
        <v>14</v>
      </c>
      <c r="E169" s="1">
        <v>192</v>
      </c>
      <c r="F169" s="1">
        <v>12</v>
      </c>
      <c r="G169">
        <f t="shared" si="8"/>
        <v>7</v>
      </c>
      <c r="H169">
        <f t="shared" si="9"/>
        <v>2018</v>
      </c>
    </row>
    <row r="170" spans="1:8" x14ac:dyDescent="0.25">
      <c r="A170" s="2">
        <v>43292</v>
      </c>
      <c r="B170" s="3" t="s">
        <v>20</v>
      </c>
      <c r="C170" s="3" t="s">
        <v>11</v>
      </c>
      <c r="D170" s="3" t="s">
        <v>14</v>
      </c>
      <c r="E170" s="1">
        <v>48</v>
      </c>
      <c r="F170" s="1">
        <v>37</v>
      </c>
      <c r="G170">
        <f t="shared" si="8"/>
        <v>7</v>
      </c>
      <c r="H170">
        <f t="shared" si="9"/>
        <v>2018</v>
      </c>
    </row>
    <row r="171" spans="1:8" x14ac:dyDescent="0.25">
      <c r="A171" s="2">
        <v>43292</v>
      </c>
      <c r="B171" s="3" t="s">
        <v>20</v>
      </c>
      <c r="C171" s="3" t="s">
        <v>7</v>
      </c>
      <c r="D171" s="3" t="s">
        <v>8</v>
      </c>
      <c r="E171" s="1">
        <v>18</v>
      </c>
      <c r="F171" s="1">
        <v>62</v>
      </c>
      <c r="G171">
        <f t="shared" si="8"/>
        <v>7</v>
      </c>
      <c r="H171">
        <f t="shared" si="9"/>
        <v>2018</v>
      </c>
    </row>
    <row r="172" spans="1:8" x14ac:dyDescent="0.25">
      <c r="A172" s="2">
        <v>43292</v>
      </c>
      <c r="B172" s="3" t="s">
        <v>20</v>
      </c>
      <c r="C172" s="3" t="s">
        <v>9</v>
      </c>
      <c r="D172" s="3" t="s">
        <v>8</v>
      </c>
      <c r="E172" s="1">
        <v>25</v>
      </c>
      <c r="F172" s="1">
        <v>39</v>
      </c>
      <c r="G172">
        <f t="shared" si="8"/>
        <v>7</v>
      </c>
      <c r="H172">
        <f t="shared" si="9"/>
        <v>2018</v>
      </c>
    </row>
    <row r="173" spans="1:8" x14ac:dyDescent="0.25">
      <c r="A173" s="2">
        <v>43292</v>
      </c>
      <c r="B173" s="3" t="s">
        <v>20</v>
      </c>
      <c r="C173" s="3" t="s">
        <v>12</v>
      </c>
      <c r="D173" s="3" t="s">
        <v>8</v>
      </c>
      <c r="E173" s="1">
        <v>2</v>
      </c>
      <c r="F173" s="1">
        <v>20</v>
      </c>
      <c r="G173">
        <f t="shared" si="8"/>
        <v>7</v>
      </c>
      <c r="H173">
        <f t="shared" si="9"/>
        <v>2018</v>
      </c>
    </row>
    <row r="174" spans="1:8" x14ac:dyDescent="0.25">
      <c r="A174" s="2">
        <v>43317</v>
      </c>
      <c r="B174" s="3" t="s">
        <v>21</v>
      </c>
      <c r="C174" s="3" t="s">
        <v>11</v>
      </c>
      <c r="D174" s="3" t="s">
        <v>14</v>
      </c>
      <c r="E174" s="1">
        <v>13</v>
      </c>
      <c r="F174" s="1">
        <v>38</v>
      </c>
      <c r="G174">
        <f t="shared" si="8"/>
        <v>8</v>
      </c>
      <c r="H174">
        <f t="shared" si="9"/>
        <v>2018</v>
      </c>
    </row>
    <row r="175" spans="1:8" x14ac:dyDescent="0.25">
      <c r="A175" s="2">
        <v>43317</v>
      </c>
      <c r="B175" s="3" t="s">
        <v>21</v>
      </c>
      <c r="C175" s="3" t="s">
        <v>9</v>
      </c>
      <c r="D175" s="3" t="s">
        <v>14</v>
      </c>
      <c r="E175" s="1">
        <v>121</v>
      </c>
      <c r="F175" s="1">
        <v>63</v>
      </c>
      <c r="G175">
        <f t="shared" si="8"/>
        <v>8</v>
      </c>
      <c r="H175">
        <f t="shared" si="9"/>
        <v>2018</v>
      </c>
    </row>
    <row r="176" spans="1:8" x14ac:dyDescent="0.25">
      <c r="A176" s="2">
        <v>43317</v>
      </c>
      <c r="B176" s="3" t="s">
        <v>21</v>
      </c>
      <c r="C176" s="3" t="s">
        <v>12</v>
      </c>
      <c r="D176" s="3" t="s">
        <v>8</v>
      </c>
      <c r="E176" s="1">
        <v>30</v>
      </c>
      <c r="F176" s="1">
        <v>19</v>
      </c>
      <c r="G176">
        <f t="shared" si="8"/>
        <v>8</v>
      </c>
      <c r="H176">
        <f t="shared" si="9"/>
        <v>2018</v>
      </c>
    </row>
    <row r="177" spans="1:8" x14ac:dyDescent="0.25">
      <c r="A177" s="2">
        <v>43317</v>
      </c>
      <c r="B177" s="3" t="s">
        <v>21</v>
      </c>
      <c r="C177" s="3" t="s">
        <v>10</v>
      </c>
      <c r="D177" s="3" t="s">
        <v>8</v>
      </c>
      <c r="E177" s="1">
        <v>46</v>
      </c>
      <c r="F177" s="1">
        <v>8</v>
      </c>
      <c r="G177">
        <f t="shared" si="8"/>
        <v>8</v>
      </c>
      <c r="H177">
        <f t="shared" si="9"/>
        <v>2018</v>
      </c>
    </row>
    <row r="178" spans="1:8" x14ac:dyDescent="0.25">
      <c r="A178" s="2">
        <v>43330</v>
      </c>
      <c r="B178" s="3" t="s">
        <v>22</v>
      </c>
      <c r="C178" s="3" t="s">
        <v>10</v>
      </c>
      <c r="D178" s="3" t="s">
        <v>14</v>
      </c>
      <c r="E178" s="1">
        <v>49</v>
      </c>
      <c r="F178" s="1">
        <v>11</v>
      </c>
      <c r="G178">
        <f t="shared" si="8"/>
        <v>8</v>
      </c>
      <c r="H178">
        <f t="shared" si="9"/>
        <v>2018</v>
      </c>
    </row>
    <row r="179" spans="1:8" x14ac:dyDescent="0.25">
      <c r="A179" s="2">
        <v>43330</v>
      </c>
      <c r="B179" s="3" t="s">
        <v>22</v>
      </c>
      <c r="C179" s="3" t="s">
        <v>7</v>
      </c>
      <c r="D179" s="3" t="s">
        <v>14</v>
      </c>
      <c r="E179" s="1">
        <v>61</v>
      </c>
      <c r="F179" s="1">
        <v>90</v>
      </c>
      <c r="G179">
        <f t="shared" si="8"/>
        <v>8</v>
      </c>
      <c r="H179">
        <f t="shared" si="9"/>
        <v>2018</v>
      </c>
    </row>
    <row r="180" spans="1:8" x14ac:dyDescent="0.25">
      <c r="A180" s="2">
        <v>43330</v>
      </c>
      <c r="B180" s="3" t="s">
        <v>22</v>
      </c>
      <c r="C180" s="3" t="s">
        <v>12</v>
      </c>
      <c r="D180" s="3" t="s">
        <v>8</v>
      </c>
      <c r="E180" s="1">
        <v>19</v>
      </c>
      <c r="F180" s="1">
        <v>22</v>
      </c>
      <c r="G180">
        <f t="shared" si="8"/>
        <v>8</v>
      </c>
      <c r="H180">
        <f t="shared" si="9"/>
        <v>2018</v>
      </c>
    </row>
    <row r="181" spans="1:8" x14ac:dyDescent="0.25">
      <c r="A181" s="2">
        <v>43330</v>
      </c>
      <c r="B181" s="3" t="s">
        <v>22</v>
      </c>
      <c r="C181" s="3" t="s">
        <v>9</v>
      </c>
      <c r="D181" s="3" t="s">
        <v>8</v>
      </c>
      <c r="E181" s="1">
        <v>22</v>
      </c>
      <c r="F181" s="1">
        <v>44</v>
      </c>
      <c r="G181">
        <f t="shared" si="8"/>
        <v>8</v>
      </c>
      <c r="H181">
        <f t="shared" si="9"/>
        <v>2018</v>
      </c>
    </row>
    <row r="182" spans="1:8" x14ac:dyDescent="0.25">
      <c r="A182" s="2">
        <v>43347</v>
      </c>
      <c r="B182" s="3" t="s">
        <v>6</v>
      </c>
      <c r="C182" s="3" t="s">
        <v>11</v>
      </c>
      <c r="D182" s="3" t="s">
        <v>8</v>
      </c>
      <c r="E182" s="1">
        <v>9</v>
      </c>
      <c r="F182" s="1">
        <v>25</v>
      </c>
      <c r="G182">
        <f t="shared" si="8"/>
        <v>9</v>
      </c>
      <c r="H182">
        <f t="shared" si="9"/>
        <v>2018</v>
      </c>
    </row>
    <row r="183" spans="1:8" x14ac:dyDescent="0.25">
      <c r="A183" s="2">
        <v>43347</v>
      </c>
      <c r="B183" s="3" t="s">
        <v>6</v>
      </c>
      <c r="C183" s="3" t="s">
        <v>7</v>
      </c>
      <c r="D183" s="3" t="s">
        <v>14</v>
      </c>
      <c r="E183" s="1">
        <v>4</v>
      </c>
      <c r="F183" s="1">
        <v>94</v>
      </c>
      <c r="G183">
        <f t="shared" si="8"/>
        <v>9</v>
      </c>
      <c r="H183">
        <f t="shared" si="9"/>
        <v>2018</v>
      </c>
    </row>
    <row r="184" spans="1:8" x14ac:dyDescent="0.25">
      <c r="A184" s="2">
        <v>43347</v>
      </c>
      <c r="B184" s="3" t="s">
        <v>6</v>
      </c>
      <c r="C184" s="3" t="s">
        <v>12</v>
      </c>
      <c r="D184" s="3" t="s">
        <v>8</v>
      </c>
      <c r="E184" s="1">
        <v>8</v>
      </c>
      <c r="F184" s="1">
        <v>21</v>
      </c>
      <c r="G184">
        <f t="shared" si="8"/>
        <v>9</v>
      </c>
      <c r="H184">
        <f t="shared" si="9"/>
        <v>2018</v>
      </c>
    </row>
    <row r="185" spans="1:8" x14ac:dyDescent="0.25">
      <c r="A185" s="2">
        <v>43347</v>
      </c>
      <c r="B185" s="3" t="s">
        <v>6</v>
      </c>
      <c r="C185" s="3" t="s">
        <v>10</v>
      </c>
      <c r="D185" s="3" t="s">
        <v>8</v>
      </c>
      <c r="E185" s="1">
        <v>47</v>
      </c>
      <c r="F185" s="1">
        <v>8</v>
      </c>
      <c r="G185">
        <f t="shared" si="8"/>
        <v>9</v>
      </c>
      <c r="H185">
        <f t="shared" si="9"/>
        <v>2018</v>
      </c>
    </row>
    <row r="186" spans="1:8" x14ac:dyDescent="0.25">
      <c r="A186" s="2">
        <v>43362</v>
      </c>
      <c r="B186" s="3" t="s">
        <v>13</v>
      </c>
      <c r="C186" s="3" t="s">
        <v>12</v>
      </c>
      <c r="D186" s="3" t="s">
        <v>14</v>
      </c>
      <c r="E186" s="1">
        <v>82</v>
      </c>
      <c r="F186" s="1">
        <v>29</v>
      </c>
      <c r="G186">
        <f t="shared" si="8"/>
        <v>9</v>
      </c>
      <c r="H186">
        <f t="shared" si="9"/>
        <v>2018</v>
      </c>
    </row>
    <row r="187" spans="1:8" x14ac:dyDescent="0.25">
      <c r="A187" s="2">
        <v>43362</v>
      </c>
      <c r="B187" s="3" t="s">
        <v>13</v>
      </c>
      <c r="C187" s="3" t="s">
        <v>9</v>
      </c>
      <c r="D187" s="3" t="s">
        <v>14</v>
      </c>
      <c r="E187" s="1">
        <v>26</v>
      </c>
      <c r="F187" s="1">
        <v>58</v>
      </c>
      <c r="G187">
        <f t="shared" si="8"/>
        <v>9</v>
      </c>
      <c r="H187">
        <f t="shared" si="9"/>
        <v>2018</v>
      </c>
    </row>
    <row r="188" spans="1:8" x14ac:dyDescent="0.25">
      <c r="A188" s="2">
        <v>43362</v>
      </c>
      <c r="B188" s="3" t="s">
        <v>13</v>
      </c>
      <c r="C188" s="3" t="s">
        <v>10</v>
      </c>
      <c r="D188" s="3" t="s">
        <v>8</v>
      </c>
      <c r="E188" s="1">
        <v>24</v>
      </c>
      <c r="F188" s="1">
        <v>9</v>
      </c>
      <c r="G188">
        <f t="shared" si="8"/>
        <v>9</v>
      </c>
      <c r="H188">
        <f t="shared" si="9"/>
        <v>2018</v>
      </c>
    </row>
    <row r="189" spans="1:8" x14ac:dyDescent="0.25">
      <c r="A189" s="2">
        <v>43362</v>
      </c>
      <c r="B189" s="3" t="s">
        <v>13</v>
      </c>
      <c r="C189" s="3" t="s">
        <v>11</v>
      </c>
      <c r="D189" s="3" t="s">
        <v>8</v>
      </c>
      <c r="E189" s="1">
        <v>36</v>
      </c>
      <c r="F189" s="1">
        <v>26</v>
      </c>
      <c r="G189">
        <f t="shared" si="8"/>
        <v>9</v>
      </c>
      <c r="H189">
        <f t="shared" si="9"/>
        <v>2018</v>
      </c>
    </row>
    <row r="190" spans="1:8" x14ac:dyDescent="0.25">
      <c r="A190" s="2">
        <v>43362</v>
      </c>
      <c r="B190" s="3" t="s">
        <v>13</v>
      </c>
      <c r="C190" s="3" t="s">
        <v>7</v>
      </c>
      <c r="D190" s="3" t="s">
        <v>8</v>
      </c>
      <c r="E190" s="1">
        <v>6</v>
      </c>
      <c r="F190" s="1">
        <v>68</v>
      </c>
      <c r="G190">
        <f t="shared" si="8"/>
        <v>9</v>
      </c>
      <c r="H190">
        <f t="shared" si="9"/>
        <v>2018</v>
      </c>
    </row>
    <row r="191" spans="1:8" x14ac:dyDescent="0.25">
      <c r="A191" s="2">
        <v>43381</v>
      </c>
      <c r="B191" s="3" t="s">
        <v>15</v>
      </c>
      <c r="C191" s="3" t="s">
        <v>11</v>
      </c>
      <c r="D191" s="3" t="s">
        <v>14</v>
      </c>
      <c r="E191" s="1">
        <v>45</v>
      </c>
      <c r="F191" s="1">
        <v>36</v>
      </c>
      <c r="G191">
        <f t="shared" si="8"/>
        <v>10</v>
      </c>
      <c r="H191">
        <f t="shared" si="9"/>
        <v>2018</v>
      </c>
    </row>
    <row r="192" spans="1:8" x14ac:dyDescent="0.25">
      <c r="A192" s="2">
        <v>43381</v>
      </c>
      <c r="B192" s="3" t="s">
        <v>15</v>
      </c>
      <c r="C192" s="3" t="s">
        <v>10</v>
      </c>
      <c r="D192" s="3" t="s">
        <v>8</v>
      </c>
      <c r="E192" s="1">
        <v>18</v>
      </c>
      <c r="F192" s="1">
        <v>8</v>
      </c>
      <c r="G192">
        <f t="shared" si="8"/>
        <v>10</v>
      </c>
      <c r="H192">
        <f t="shared" si="9"/>
        <v>2018</v>
      </c>
    </row>
    <row r="193" spans="1:8" x14ac:dyDescent="0.25">
      <c r="A193" s="2">
        <v>43381</v>
      </c>
      <c r="B193" s="3" t="s">
        <v>15</v>
      </c>
      <c r="C193" s="3" t="s">
        <v>9</v>
      </c>
      <c r="D193" s="3" t="s">
        <v>8</v>
      </c>
      <c r="E193" s="1">
        <v>20</v>
      </c>
      <c r="F193" s="1">
        <v>41</v>
      </c>
      <c r="G193">
        <f t="shared" si="8"/>
        <v>10</v>
      </c>
      <c r="H193">
        <f t="shared" si="9"/>
        <v>2018</v>
      </c>
    </row>
    <row r="194" spans="1:8" x14ac:dyDescent="0.25">
      <c r="A194" s="2">
        <v>43407</v>
      </c>
      <c r="B194" s="3" t="s">
        <v>16</v>
      </c>
      <c r="C194" s="3" t="s">
        <v>12</v>
      </c>
      <c r="D194" s="3" t="s">
        <v>14</v>
      </c>
      <c r="E194" s="1">
        <v>4</v>
      </c>
      <c r="F194" s="1">
        <v>32</v>
      </c>
      <c r="G194">
        <f t="shared" si="8"/>
        <v>11</v>
      </c>
      <c r="H194">
        <f t="shared" si="9"/>
        <v>2018</v>
      </c>
    </row>
    <row r="195" spans="1:8" x14ac:dyDescent="0.25">
      <c r="A195" s="2">
        <v>43407</v>
      </c>
      <c r="B195" s="3" t="s">
        <v>16</v>
      </c>
      <c r="C195" s="3" t="s">
        <v>9</v>
      </c>
      <c r="D195" s="3" t="s">
        <v>8</v>
      </c>
      <c r="E195" s="1">
        <v>48</v>
      </c>
      <c r="F195" s="1">
        <v>37</v>
      </c>
      <c r="G195">
        <f t="shared" ref="G195:G203" si="10">MONTH(A195)</f>
        <v>11</v>
      </c>
      <c r="H195">
        <f t="shared" ref="H195:H203" si="11">YEAR(A195)</f>
        <v>2018</v>
      </c>
    </row>
    <row r="196" spans="1:8" x14ac:dyDescent="0.25">
      <c r="A196" s="2">
        <v>43428</v>
      </c>
      <c r="B196" s="3" t="s">
        <v>17</v>
      </c>
      <c r="C196" s="3" t="s">
        <v>9</v>
      </c>
      <c r="D196" s="3" t="s">
        <v>14</v>
      </c>
      <c r="E196" s="1">
        <v>64</v>
      </c>
      <c r="F196" s="1">
        <v>61</v>
      </c>
      <c r="G196">
        <f t="shared" si="10"/>
        <v>11</v>
      </c>
      <c r="H196">
        <f t="shared" si="11"/>
        <v>2018</v>
      </c>
    </row>
    <row r="197" spans="1:8" x14ac:dyDescent="0.25">
      <c r="A197" s="2">
        <v>43428</v>
      </c>
      <c r="B197" s="3" t="s">
        <v>17</v>
      </c>
      <c r="C197" s="3" t="s">
        <v>7</v>
      </c>
      <c r="D197" s="3" t="s">
        <v>8</v>
      </c>
      <c r="E197" s="1">
        <v>43</v>
      </c>
      <c r="F197" s="1">
        <v>63</v>
      </c>
      <c r="G197">
        <f t="shared" si="10"/>
        <v>11</v>
      </c>
      <c r="H197">
        <f t="shared" si="11"/>
        <v>2018</v>
      </c>
    </row>
    <row r="198" spans="1:8" x14ac:dyDescent="0.25">
      <c r="A198" s="2">
        <v>43428</v>
      </c>
      <c r="B198" s="3" t="s">
        <v>17</v>
      </c>
      <c r="C198" s="3" t="s">
        <v>11</v>
      </c>
      <c r="D198" s="3" t="s">
        <v>8</v>
      </c>
      <c r="E198" s="1">
        <v>24</v>
      </c>
      <c r="F198" s="1">
        <v>24</v>
      </c>
      <c r="G198">
        <f t="shared" si="10"/>
        <v>11</v>
      </c>
      <c r="H198">
        <f t="shared" si="11"/>
        <v>2018</v>
      </c>
    </row>
    <row r="199" spans="1:8" x14ac:dyDescent="0.25">
      <c r="A199" s="2">
        <v>43452</v>
      </c>
      <c r="B199" s="3" t="s">
        <v>18</v>
      </c>
      <c r="C199" s="3" t="s">
        <v>9</v>
      </c>
      <c r="D199" s="3" t="s">
        <v>14</v>
      </c>
      <c r="E199" s="1">
        <v>4</v>
      </c>
      <c r="F199" s="1">
        <v>62</v>
      </c>
      <c r="G199">
        <f t="shared" si="10"/>
        <v>12</v>
      </c>
      <c r="H199">
        <f t="shared" si="11"/>
        <v>2018</v>
      </c>
    </row>
    <row r="200" spans="1:8" x14ac:dyDescent="0.25">
      <c r="A200" s="2">
        <v>43452</v>
      </c>
      <c r="B200" s="3" t="s">
        <v>18</v>
      </c>
      <c r="C200" s="3" t="s">
        <v>12</v>
      </c>
      <c r="D200" s="3" t="s">
        <v>8</v>
      </c>
      <c r="E200" s="1">
        <v>35</v>
      </c>
      <c r="F200" s="1">
        <v>19</v>
      </c>
      <c r="G200">
        <f t="shared" si="10"/>
        <v>12</v>
      </c>
      <c r="H200">
        <f t="shared" si="11"/>
        <v>2018</v>
      </c>
    </row>
    <row r="201" spans="1:8" x14ac:dyDescent="0.25">
      <c r="A201" s="2">
        <v>43452</v>
      </c>
      <c r="B201" s="3" t="s">
        <v>18</v>
      </c>
      <c r="C201" s="3" t="s">
        <v>10</v>
      </c>
      <c r="D201" s="3" t="s">
        <v>8</v>
      </c>
      <c r="E201" s="1">
        <v>41</v>
      </c>
      <c r="F201" s="1">
        <v>8</v>
      </c>
      <c r="G201">
        <f t="shared" si="10"/>
        <v>12</v>
      </c>
      <c r="H201">
        <f t="shared" si="11"/>
        <v>2018</v>
      </c>
    </row>
    <row r="202" spans="1:8" x14ac:dyDescent="0.25">
      <c r="A202" s="2">
        <v>43452</v>
      </c>
      <c r="B202" s="3" t="s">
        <v>18</v>
      </c>
      <c r="C202" s="3" t="s">
        <v>7</v>
      </c>
      <c r="D202" s="3" t="s">
        <v>8</v>
      </c>
      <c r="E202" s="1">
        <v>23</v>
      </c>
      <c r="F202" s="1">
        <v>61</v>
      </c>
      <c r="G202">
        <f t="shared" si="10"/>
        <v>12</v>
      </c>
      <c r="H202">
        <f t="shared" si="11"/>
        <v>2018</v>
      </c>
    </row>
    <row r="203" spans="1:8" x14ac:dyDescent="0.25">
      <c r="A203" s="2">
        <v>43452</v>
      </c>
      <c r="B203" s="3" t="s">
        <v>18</v>
      </c>
      <c r="C203" s="3" t="s">
        <v>11</v>
      </c>
      <c r="D203" s="3" t="s">
        <v>8</v>
      </c>
      <c r="E203" s="1">
        <v>46</v>
      </c>
      <c r="F203" s="1">
        <v>23</v>
      </c>
      <c r="G203">
        <f t="shared" si="10"/>
        <v>12</v>
      </c>
      <c r="H203">
        <f t="shared" si="11"/>
        <v>2018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4807-6E70-422B-83F6-BEB94E2410D8}">
  <dimension ref="A1:N203"/>
  <sheetViews>
    <sheetView tabSelected="1" workbookViewId="0">
      <selection activeCell="L9" sqref="L9"/>
    </sheetView>
  </sheetViews>
  <sheetFormatPr defaultRowHeight="15" x14ac:dyDescent="0.25"/>
  <cols>
    <col min="1" max="1" width="15.28515625" style="1" customWidth="1"/>
    <col min="2" max="2" width="14.28515625" style="1" customWidth="1"/>
    <col min="3" max="3" width="6.140625" style="1" bestFit="1" customWidth="1"/>
    <col min="4" max="4" width="4.85546875" style="1" bestFit="1" customWidth="1"/>
    <col min="5" max="5" width="6.7109375" style="1" bestFit="1" customWidth="1"/>
    <col min="6" max="6" width="14.140625" style="1" bestFit="1" customWidth="1"/>
    <col min="8" max="9" width="9.85546875" bestFit="1" customWidth="1"/>
    <col min="10" max="10" width="14.28515625" style="12" bestFit="1" customWidth="1"/>
    <col min="11" max="11" width="14.28515625" style="24" customWidth="1"/>
    <col min="12" max="12" width="17.28515625" customWidth="1"/>
    <col min="13" max="13" width="14.5703125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>
        <v>500000</v>
      </c>
      <c r="J1" t="s">
        <v>61</v>
      </c>
      <c r="K1" t="s">
        <v>62</v>
      </c>
      <c r="L1" t="s">
        <v>63</v>
      </c>
      <c r="M1">
        <v>0</v>
      </c>
      <c r="N1" t="s">
        <v>39</v>
      </c>
    </row>
    <row r="2" spans="1:14" ht="18.75" x14ac:dyDescent="0.3">
      <c r="A2" s="2">
        <v>42370</v>
      </c>
      <c r="B2" s="3" t="s">
        <v>6</v>
      </c>
      <c r="C2" s="3" t="s">
        <v>7</v>
      </c>
      <c r="D2" s="3" t="s">
        <v>8</v>
      </c>
      <c r="E2" s="1">
        <v>3</v>
      </c>
      <c r="F2" s="1">
        <v>80</v>
      </c>
      <c r="H2">
        <f>IF(D2="Z",H1-E2*F2,H1+E2*F2)</f>
        <v>499760</v>
      </c>
      <c r="I2" s="20">
        <v>545844</v>
      </c>
      <c r="K2" s="27">
        <f>MAX(J2:J203)</f>
        <v>550079</v>
      </c>
      <c r="L2" s="31">
        <v>43381</v>
      </c>
      <c r="M2">
        <f>IF(D2="Z",M1-E2*F2,M1+E2*F2)</f>
        <v>-240</v>
      </c>
      <c r="N2" s="20">
        <f>MIN(M2:M204)</f>
        <v>-6399</v>
      </c>
    </row>
    <row r="3" spans="1:14" x14ac:dyDescent="0.25">
      <c r="A3" s="2">
        <v>42370</v>
      </c>
      <c r="B3" s="3" t="s">
        <v>6</v>
      </c>
      <c r="C3" s="3" t="s">
        <v>9</v>
      </c>
      <c r="D3" s="3" t="s">
        <v>8</v>
      </c>
      <c r="E3" s="1">
        <v>32</v>
      </c>
      <c r="F3" s="1">
        <v>50</v>
      </c>
      <c r="H3">
        <f t="shared" ref="H3:H66" si="0">IF(D3="Z",H2-E3*F3,H2+E3*F3)</f>
        <v>498160</v>
      </c>
      <c r="J3" s="24" t="str">
        <f>IF(B4&lt;&gt;B3,H3,"")</f>
        <v/>
      </c>
      <c r="M3">
        <f>IF(D3="Z",M2-E3*F3,M2+E3*F3)</f>
        <v>-1840</v>
      </c>
    </row>
    <row r="4" spans="1:14" x14ac:dyDescent="0.25">
      <c r="A4" s="2">
        <v>42370</v>
      </c>
      <c r="B4" s="3" t="s">
        <v>6</v>
      </c>
      <c r="C4" s="3" t="s">
        <v>10</v>
      </c>
      <c r="D4" s="3" t="s">
        <v>8</v>
      </c>
      <c r="E4" s="1">
        <v>38</v>
      </c>
      <c r="F4" s="1">
        <v>10</v>
      </c>
      <c r="H4">
        <f t="shared" si="0"/>
        <v>497780</v>
      </c>
      <c r="J4" s="24" t="str">
        <f t="shared" ref="J4:J67" si="1">IF(B5&lt;&gt;B4,H4,"")</f>
        <v/>
      </c>
      <c r="M4">
        <f>IF(D4="Z",M3-E4*F4,M3+E4*F4)</f>
        <v>-2220</v>
      </c>
    </row>
    <row r="5" spans="1:14" x14ac:dyDescent="0.25">
      <c r="A5" s="2">
        <v>42370</v>
      </c>
      <c r="B5" s="3" t="s">
        <v>6</v>
      </c>
      <c r="C5" s="3" t="s">
        <v>11</v>
      </c>
      <c r="D5" s="3" t="s">
        <v>8</v>
      </c>
      <c r="E5" s="1">
        <v>33</v>
      </c>
      <c r="F5" s="1">
        <v>30</v>
      </c>
      <c r="H5">
        <f t="shared" si="0"/>
        <v>496790</v>
      </c>
      <c r="J5" s="24" t="str">
        <f t="shared" si="1"/>
        <v/>
      </c>
      <c r="M5">
        <f>IF(D5="Z",M4-E5*F5,M4+E5*F5)</f>
        <v>-3210</v>
      </c>
    </row>
    <row r="6" spans="1:14" x14ac:dyDescent="0.25">
      <c r="A6" s="2">
        <v>42370</v>
      </c>
      <c r="B6" s="3" t="s">
        <v>6</v>
      </c>
      <c r="C6" s="3" t="s">
        <v>12</v>
      </c>
      <c r="D6" s="3" t="s">
        <v>8</v>
      </c>
      <c r="E6" s="1">
        <v>43</v>
      </c>
      <c r="F6" s="1">
        <v>25</v>
      </c>
      <c r="H6">
        <f t="shared" si="0"/>
        <v>495715</v>
      </c>
      <c r="J6" s="24">
        <f t="shared" si="1"/>
        <v>495715</v>
      </c>
      <c r="M6">
        <f>IF(D6="Z",M5-E6*F6,M5+E6*F6)</f>
        <v>-4285</v>
      </c>
    </row>
    <row r="7" spans="1:14" x14ac:dyDescent="0.25">
      <c r="A7" s="2">
        <v>42385</v>
      </c>
      <c r="B7" s="3" t="s">
        <v>13</v>
      </c>
      <c r="C7" s="3" t="s">
        <v>9</v>
      </c>
      <c r="D7" s="3" t="s">
        <v>14</v>
      </c>
      <c r="E7" s="1">
        <v>32</v>
      </c>
      <c r="F7" s="1">
        <v>58</v>
      </c>
      <c r="H7">
        <f t="shared" si="0"/>
        <v>497571</v>
      </c>
      <c r="J7" s="24" t="str">
        <f t="shared" si="1"/>
        <v/>
      </c>
      <c r="M7">
        <f>IF(D7="Z",M6-E7*F7,M6+E7*F7)</f>
        <v>-2429</v>
      </c>
    </row>
    <row r="8" spans="1:14" x14ac:dyDescent="0.25">
      <c r="A8" s="2">
        <v>42385</v>
      </c>
      <c r="B8" s="3" t="s">
        <v>13</v>
      </c>
      <c r="C8" s="3" t="s">
        <v>11</v>
      </c>
      <c r="D8" s="3" t="s">
        <v>8</v>
      </c>
      <c r="E8" s="1">
        <v>14</v>
      </c>
      <c r="F8" s="1">
        <v>26</v>
      </c>
      <c r="H8">
        <f t="shared" si="0"/>
        <v>497207</v>
      </c>
      <c r="J8" s="24">
        <f t="shared" si="1"/>
        <v>497207</v>
      </c>
      <c r="M8">
        <f>IF(D8="Z",M7-E8*F8,M7+E8*F8)</f>
        <v>-2793</v>
      </c>
    </row>
    <row r="9" spans="1:14" x14ac:dyDescent="0.25">
      <c r="A9" s="2">
        <v>42393</v>
      </c>
      <c r="B9" s="3" t="s">
        <v>15</v>
      </c>
      <c r="C9" s="3" t="s">
        <v>9</v>
      </c>
      <c r="D9" s="3" t="s">
        <v>8</v>
      </c>
      <c r="E9" s="1">
        <v>44</v>
      </c>
      <c r="F9" s="1">
        <v>46</v>
      </c>
      <c r="H9">
        <f t="shared" si="0"/>
        <v>495183</v>
      </c>
      <c r="J9" s="24" t="str">
        <f t="shared" si="1"/>
        <v/>
      </c>
      <c r="M9">
        <f>IF(D9="Z",M8-E9*F9,M8+E9*F9)</f>
        <v>-4817</v>
      </c>
    </row>
    <row r="10" spans="1:14" x14ac:dyDescent="0.25">
      <c r="A10" s="2">
        <v>42393</v>
      </c>
      <c r="B10" s="3" t="s">
        <v>15</v>
      </c>
      <c r="C10" s="3" t="s">
        <v>11</v>
      </c>
      <c r="D10" s="3" t="s">
        <v>8</v>
      </c>
      <c r="E10" s="1">
        <v>1</v>
      </c>
      <c r="F10" s="1">
        <v>28</v>
      </c>
      <c r="H10">
        <f t="shared" si="0"/>
        <v>495155</v>
      </c>
      <c r="J10" s="24" t="str">
        <f t="shared" si="1"/>
        <v/>
      </c>
      <c r="M10">
        <f>IF(D10="Z",M9-E10*F10,M9+E10*F10)</f>
        <v>-4845</v>
      </c>
    </row>
    <row r="11" spans="1:14" x14ac:dyDescent="0.25">
      <c r="A11" s="5">
        <v>42393</v>
      </c>
      <c r="B11" s="6" t="s">
        <v>15</v>
      </c>
      <c r="C11" s="6" t="s">
        <v>7</v>
      </c>
      <c r="D11" s="6" t="s">
        <v>8</v>
      </c>
      <c r="E11" s="7">
        <v>21</v>
      </c>
      <c r="F11" s="7">
        <v>74</v>
      </c>
      <c r="H11">
        <f t="shared" si="0"/>
        <v>493601</v>
      </c>
      <c r="J11" s="24">
        <f t="shared" si="1"/>
        <v>493601</v>
      </c>
      <c r="M11">
        <f>IF(D11="Z",M10-E11*F11,M10+E11*F11)</f>
        <v>-6399</v>
      </c>
    </row>
    <row r="12" spans="1:14" x14ac:dyDescent="0.25">
      <c r="A12" s="5">
        <v>42419</v>
      </c>
      <c r="B12" s="6" t="s">
        <v>16</v>
      </c>
      <c r="C12" s="6" t="s">
        <v>12</v>
      </c>
      <c r="D12" s="6" t="s">
        <v>14</v>
      </c>
      <c r="E12" s="7">
        <v>43</v>
      </c>
      <c r="F12" s="7">
        <v>32</v>
      </c>
      <c r="H12">
        <f t="shared" si="0"/>
        <v>494977</v>
      </c>
      <c r="J12" s="24" t="str">
        <f t="shared" si="1"/>
        <v/>
      </c>
      <c r="M12">
        <f>IF(D12="Z",M11-E12*F12,M11+E12*F12)</f>
        <v>-5023</v>
      </c>
    </row>
    <row r="13" spans="1:14" x14ac:dyDescent="0.25">
      <c r="A13" s="2">
        <v>42419</v>
      </c>
      <c r="B13" s="3" t="s">
        <v>16</v>
      </c>
      <c r="C13" s="3" t="s">
        <v>10</v>
      </c>
      <c r="D13" s="3" t="s">
        <v>14</v>
      </c>
      <c r="E13" s="1">
        <v>38</v>
      </c>
      <c r="F13" s="1">
        <v>13</v>
      </c>
      <c r="H13">
        <f t="shared" si="0"/>
        <v>495471</v>
      </c>
      <c r="J13" s="24" t="str">
        <f t="shared" si="1"/>
        <v/>
      </c>
      <c r="M13">
        <f>IF(D13="Z",M12-E13*F13,M12+E13*F13)</f>
        <v>-4529</v>
      </c>
    </row>
    <row r="14" spans="1:14" x14ac:dyDescent="0.25">
      <c r="A14" s="2">
        <v>42419</v>
      </c>
      <c r="B14" s="3" t="s">
        <v>16</v>
      </c>
      <c r="C14" s="3" t="s">
        <v>7</v>
      </c>
      <c r="D14" s="3" t="s">
        <v>8</v>
      </c>
      <c r="E14" s="1">
        <v>9</v>
      </c>
      <c r="F14" s="1">
        <v>59</v>
      </c>
      <c r="H14">
        <f t="shared" si="0"/>
        <v>494940</v>
      </c>
      <c r="J14" s="24" t="str">
        <f t="shared" si="1"/>
        <v/>
      </c>
      <c r="M14">
        <f>IF(D14="Z",M13-E14*F14,M13+E14*F14)</f>
        <v>-5060</v>
      </c>
    </row>
    <row r="15" spans="1:14" x14ac:dyDescent="0.25">
      <c r="A15" s="2">
        <v>42419</v>
      </c>
      <c r="B15" s="3" t="s">
        <v>16</v>
      </c>
      <c r="C15" s="3" t="s">
        <v>9</v>
      </c>
      <c r="D15" s="3" t="s">
        <v>8</v>
      </c>
      <c r="E15" s="1">
        <v>8</v>
      </c>
      <c r="F15" s="1">
        <v>37</v>
      </c>
      <c r="H15">
        <f t="shared" si="0"/>
        <v>494644</v>
      </c>
      <c r="J15" s="24">
        <f t="shared" si="1"/>
        <v>494644</v>
      </c>
      <c r="M15">
        <f>IF(D15="Z",M14-E15*F15,M14+E15*F15)</f>
        <v>-5356</v>
      </c>
    </row>
    <row r="16" spans="1:14" x14ac:dyDescent="0.25">
      <c r="A16" s="2">
        <v>42440</v>
      </c>
      <c r="B16" s="3" t="s">
        <v>17</v>
      </c>
      <c r="C16" s="3" t="s">
        <v>9</v>
      </c>
      <c r="D16" s="3" t="s">
        <v>14</v>
      </c>
      <c r="E16" s="1">
        <v>50</v>
      </c>
      <c r="F16" s="1">
        <v>61</v>
      </c>
      <c r="H16">
        <f t="shared" si="0"/>
        <v>497694</v>
      </c>
      <c r="J16" s="24" t="str">
        <f t="shared" si="1"/>
        <v/>
      </c>
      <c r="M16">
        <f>IF(D16="Z",M15-E16*F16,M15+E16*F16)</f>
        <v>-2306</v>
      </c>
    </row>
    <row r="17" spans="1:13" x14ac:dyDescent="0.25">
      <c r="A17" s="2">
        <v>42440</v>
      </c>
      <c r="B17" s="3" t="s">
        <v>17</v>
      </c>
      <c r="C17" s="3" t="s">
        <v>12</v>
      </c>
      <c r="D17" s="3" t="s">
        <v>8</v>
      </c>
      <c r="E17" s="1">
        <v>32</v>
      </c>
      <c r="F17" s="1">
        <v>20</v>
      </c>
      <c r="H17">
        <f t="shared" si="0"/>
        <v>497054</v>
      </c>
      <c r="J17" s="24" t="str">
        <f t="shared" si="1"/>
        <v/>
      </c>
      <c r="M17">
        <f>IF(D17="Z",M16-E17*F17,M16+E17*F17)</f>
        <v>-2946</v>
      </c>
    </row>
    <row r="18" spans="1:13" x14ac:dyDescent="0.25">
      <c r="A18" s="2">
        <v>42440</v>
      </c>
      <c r="B18" s="3" t="s">
        <v>17</v>
      </c>
      <c r="C18" s="3" t="s">
        <v>10</v>
      </c>
      <c r="D18" s="3" t="s">
        <v>8</v>
      </c>
      <c r="E18" s="1">
        <v>7</v>
      </c>
      <c r="F18" s="1">
        <v>8</v>
      </c>
      <c r="H18">
        <f t="shared" si="0"/>
        <v>496998</v>
      </c>
      <c r="J18" s="24" t="str">
        <f t="shared" si="1"/>
        <v/>
      </c>
      <c r="M18">
        <f>IF(D18="Z",M17-E18*F18,M17+E18*F18)</f>
        <v>-3002</v>
      </c>
    </row>
    <row r="19" spans="1:13" x14ac:dyDescent="0.25">
      <c r="A19" s="2">
        <v>42440</v>
      </c>
      <c r="B19" s="3" t="s">
        <v>17</v>
      </c>
      <c r="C19" s="3" t="s">
        <v>11</v>
      </c>
      <c r="D19" s="3" t="s">
        <v>8</v>
      </c>
      <c r="E19" s="1">
        <v>10</v>
      </c>
      <c r="F19" s="1">
        <v>24</v>
      </c>
      <c r="H19">
        <f t="shared" si="0"/>
        <v>496758</v>
      </c>
      <c r="J19" s="24">
        <f t="shared" si="1"/>
        <v>496758</v>
      </c>
      <c r="M19">
        <f>IF(D19="Z",M18-E19*F19,M18+E19*F19)</f>
        <v>-3242</v>
      </c>
    </row>
    <row r="20" spans="1:13" x14ac:dyDescent="0.25">
      <c r="A20" s="2">
        <v>42464</v>
      </c>
      <c r="B20" s="3" t="s">
        <v>18</v>
      </c>
      <c r="C20" s="3" t="s">
        <v>10</v>
      </c>
      <c r="D20" s="3" t="s">
        <v>14</v>
      </c>
      <c r="E20" s="1">
        <v>7</v>
      </c>
      <c r="F20" s="1">
        <v>12</v>
      </c>
      <c r="H20">
        <f t="shared" si="0"/>
        <v>496842</v>
      </c>
      <c r="J20" s="24" t="str">
        <f t="shared" si="1"/>
        <v/>
      </c>
      <c r="M20">
        <f>IF(D20="Z",M19-E20*F20,M19+E20*F20)</f>
        <v>-3158</v>
      </c>
    </row>
    <row r="21" spans="1:13" x14ac:dyDescent="0.25">
      <c r="A21" s="2">
        <v>42464</v>
      </c>
      <c r="B21" s="3" t="s">
        <v>18</v>
      </c>
      <c r="C21" s="3" t="s">
        <v>12</v>
      </c>
      <c r="D21" s="3" t="s">
        <v>8</v>
      </c>
      <c r="E21" s="1">
        <v>25</v>
      </c>
      <c r="F21" s="1">
        <v>19</v>
      </c>
      <c r="H21">
        <f t="shared" si="0"/>
        <v>496367</v>
      </c>
      <c r="J21" s="24" t="str">
        <f t="shared" si="1"/>
        <v/>
      </c>
      <c r="M21">
        <f>IF(D21="Z",M20-E21*F21,M20+E21*F21)</f>
        <v>-3633</v>
      </c>
    </row>
    <row r="22" spans="1:13" x14ac:dyDescent="0.25">
      <c r="A22" s="2">
        <v>42464</v>
      </c>
      <c r="B22" s="3" t="s">
        <v>18</v>
      </c>
      <c r="C22" s="3" t="s">
        <v>9</v>
      </c>
      <c r="D22" s="3" t="s">
        <v>8</v>
      </c>
      <c r="E22" s="1">
        <v>33</v>
      </c>
      <c r="F22" s="1">
        <v>38</v>
      </c>
      <c r="H22">
        <f t="shared" si="0"/>
        <v>495113</v>
      </c>
      <c r="J22" s="24">
        <f t="shared" si="1"/>
        <v>495113</v>
      </c>
      <c r="M22">
        <f>IF(D22="Z",M21-E22*F22,M21+E22*F22)</f>
        <v>-4887</v>
      </c>
    </row>
    <row r="23" spans="1:13" x14ac:dyDescent="0.25">
      <c r="A23" s="2">
        <v>42482</v>
      </c>
      <c r="B23" s="3" t="s">
        <v>19</v>
      </c>
      <c r="C23" s="3" t="s">
        <v>11</v>
      </c>
      <c r="D23" s="3" t="s">
        <v>14</v>
      </c>
      <c r="E23" s="1">
        <v>36</v>
      </c>
      <c r="F23" s="1">
        <v>35</v>
      </c>
      <c r="H23">
        <f t="shared" si="0"/>
        <v>496373</v>
      </c>
      <c r="J23" s="24" t="str">
        <f t="shared" si="1"/>
        <v/>
      </c>
      <c r="M23">
        <f>IF(D23="Z",M22-E23*F23,M22+E23*F23)</f>
        <v>-3627</v>
      </c>
    </row>
    <row r="24" spans="1:13" x14ac:dyDescent="0.25">
      <c r="A24" s="2">
        <v>42482</v>
      </c>
      <c r="B24" s="3" t="s">
        <v>19</v>
      </c>
      <c r="C24" s="3" t="s">
        <v>7</v>
      </c>
      <c r="D24" s="3" t="s">
        <v>8</v>
      </c>
      <c r="E24" s="1">
        <v>5</v>
      </c>
      <c r="F24" s="1">
        <v>66</v>
      </c>
      <c r="H24">
        <f t="shared" si="0"/>
        <v>496043</v>
      </c>
      <c r="J24" s="24" t="str">
        <f t="shared" si="1"/>
        <v/>
      </c>
      <c r="M24">
        <f>IF(D24="Z",M23-E24*F24,M23+E24*F24)</f>
        <v>-3957</v>
      </c>
    </row>
    <row r="25" spans="1:13" x14ac:dyDescent="0.25">
      <c r="A25" s="2">
        <v>42482</v>
      </c>
      <c r="B25" s="3" t="s">
        <v>19</v>
      </c>
      <c r="C25" s="3" t="s">
        <v>9</v>
      </c>
      <c r="D25" s="3" t="s">
        <v>8</v>
      </c>
      <c r="E25" s="1">
        <v>35</v>
      </c>
      <c r="F25" s="1">
        <v>41</v>
      </c>
      <c r="H25">
        <f t="shared" si="0"/>
        <v>494608</v>
      </c>
      <c r="J25" s="24">
        <f t="shared" si="1"/>
        <v>494608</v>
      </c>
      <c r="M25">
        <f>IF(D25="Z",M24-E25*F25,M24+E25*F25)</f>
        <v>-5392</v>
      </c>
    </row>
    <row r="26" spans="1:13" x14ac:dyDescent="0.25">
      <c r="A26" s="2">
        <v>42504</v>
      </c>
      <c r="B26" s="3" t="s">
        <v>20</v>
      </c>
      <c r="C26" s="3" t="s">
        <v>7</v>
      </c>
      <c r="D26" s="3" t="s">
        <v>14</v>
      </c>
      <c r="E26" s="1">
        <v>38</v>
      </c>
      <c r="F26" s="1">
        <v>98</v>
      </c>
      <c r="H26">
        <f t="shared" si="0"/>
        <v>498332</v>
      </c>
      <c r="J26" s="24" t="str">
        <f t="shared" si="1"/>
        <v/>
      </c>
      <c r="M26">
        <f>IF(D26="Z",M25-E26*F26,M25+E26*F26)</f>
        <v>-1668</v>
      </c>
    </row>
    <row r="27" spans="1:13" x14ac:dyDescent="0.25">
      <c r="A27" s="2">
        <v>42504</v>
      </c>
      <c r="B27" s="3" t="s">
        <v>20</v>
      </c>
      <c r="C27" s="3" t="s">
        <v>11</v>
      </c>
      <c r="D27" s="3" t="s">
        <v>8</v>
      </c>
      <c r="E27" s="1">
        <v>10</v>
      </c>
      <c r="F27" s="1">
        <v>23</v>
      </c>
      <c r="H27">
        <f t="shared" si="0"/>
        <v>498102</v>
      </c>
      <c r="J27" s="24">
        <f t="shared" si="1"/>
        <v>498102</v>
      </c>
      <c r="M27">
        <f>IF(D27="Z",M26-E27*F27,M26+E27*F27)</f>
        <v>-1898</v>
      </c>
    </row>
    <row r="28" spans="1:13" x14ac:dyDescent="0.25">
      <c r="A28" s="2">
        <v>42529</v>
      </c>
      <c r="B28" s="3" t="s">
        <v>21</v>
      </c>
      <c r="C28" s="3" t="s">
        <v>11</v>
      </c>
      <c r="D28" s="3" t="s">
        <v>14</v>
      </c>
      <c r="E28" s="1">
        <v>4</v>
      </c>
      <c r="F28" s="1">
        <v>38</v>
      </c>
      <c r="H28">
        <f t="shared" si="0"/>
        <v>498254</v>
      </c>
      <c r="J28" s="24" t="str">
        <f t="shared" si="1"/>
        <v/>
      </c>
      <c r="M28">
        <f>IF(D28="Z",M27-E28*F28,M27+E28*F28)</f>
        <v>-1746</v>
      </c>
    </row>
    <row r="29" spans="1:13" x14ac:dyDescent="0.25">
      <c r="A29" s="2">
        <v>42529</v>
      </c>
      <c r="B29" s="3" t="s">
        <v>21</v>
      </c>
      <c r="C29" s="3" t="s">
        <v>7</v>
      </c>
      <c r="D29" s="3" t="s">
        <v>8</v>
      </c>
      <c r="E29" s="1">
        <v>42</v>
      </c>
      <c r="F29" s="1">
        <v>60</v>
      </c>
      <c r="H29">
        <f t="shared" si="0"/>
        <v>495734</v>
      </c>
      <c r="J29" s="24" t="str">
        <f t="shared" si="1"/>
        <v/>
      </c>
      <c r="M29">
        <f>IF(D29="Z",M28-E29*F29,M28+E29*F29)</f>
        <v>-4266</v>
      </c>
    </row>
    <row r="30" spans="1:13" x14ac:dyDescent="0.25">
      <c r="A30" s="2">
        <v>42529</v>
      </c>
      <c r="B30" s="3" t="s">
        <v>21</v>
      </c>
      <c r="C30" s="3" t="s">
        <v>10</v>
      </c>
      <c r="D30" s="3" t="s">
        <v>8</v>
      </c>
      <c r="E30" s="1">
        <v>28</v>
      </c>
      <c r="F30" s="1">
        <v>8</v>
      </c>
      <c r="H30">
        <f t="shared" si="0"/>
        <v>495510</v>
      </c>
      <c r="J30" s="24" t="str">
        <f t="shared" si="1"/>
        <v/>
      </c>
      <c r="M30">
        <f>IF(D30="Z",M29-E30*F30,M29+E30*F30)</f>
        <v>-4490</v>
      </c>
    </row>
    <row r="31" spans="1:13" x14ac:dyDescent="0.25">
      <c r="A31" s="2">
        <v>42529</v>
      </c>
      <c r="B31" s="3" t="s">
        <v>21</v>
      </c>
      <c r="C31" s="3" t="s">
        <v>12</v>
      </c>
      <c r="D31" s="3" t="s">
        <v>8</v>
      </c>
      <c r="E31" s="1">
        <v>19</v>
      </c>
      <c r="F31" s="1">
        <v>19</v>
      </c>
      <c r="H31">
        <f t="shared" si="0"/>
        <v>495149</v>
      </c>
      <c r="J31" s="24">
        <f t="shared" si="1"/>
        <v>495149</v>
      </c>
      <c r="M31">
        <f>IF(D31="Z",M30-E31*F31,M30+E31*F31)</f>
        <v>-4851</v>
      </c>
    </row>
    <row r="32" spans="1:13" x14ac:dyDescent="0.25">
      <c r="A32" s="2">
        <v>42542</v>
      </c>
      <c r="B32" s="3" t="s">
        <v>22</v>
      </c>
      <c r="C32" s="3" t="s">
        <v>12</v>
      </c>
      <c r="D32" s="3" t="s">
        <v>14</v>
      </c>
      <c r="E32" s="1">
        <v>72</v>
      </c>
      <c r="F32" s="1">
        <v>28</v>
      </c>
      <c r="H32">
        <f t="shared" si="0"/>
        <v>497165</v>
      </c>
      <c r="J32" s="24" t="str">
        <f t="shared" si="1"/>
        <v/>
      </c>
      <c r="M32">
        <f>IF(D32="Z",M31-E32*F32,M31+E32*F32)</f>
        <v>-2835</v>
      </c>
    </row>
    <row r="33" spans="1:13" x14ac:dyDescent="0.25">
      <c r="A33" s="2">
        <v>42542</v>
      </c>
      <c r="B33" s="3" t="s">
        <v>22</v>
      </c>
      <c r="C33" s="3" t="s">
        <v>7</v>
      </c>
      <c r="D33" s="3" t="s">
        <v>14</v>
      </c>
      <c r="E33" s="1">
        <v>42</v>
      </c>
      <c r="F33" s="1">
        <v>90</v>
      </c>
      <c r="H33">
        <f t="shared" si="0"/>
        <v>500945</v>
      </c>
      <c r="J33" s="24" t="str">
        <f t="shared" si="1"/>
        <v/>
      </c>
      <c r="M33">
        <f>IF(D33="Z",M32-E33*F33,M32+E33*F33)</f>
        <v>945</v>
      </c>
    </row>
    <row r="34" spans="1:13" x14ac:dyDescent="0.25">
      <c r="A34" s="2">
        <v>42542</v>
      </c>
      <c r="B34" s="3" t="s">
        <v>22</v>
      </c>
      <c r="C34" s="3" t="s">
        <v>9</v>
      </c>
      <c r="D34" s="3" t="s">
        <v>8</v>
      </c>
      <c r="E34" s="1">
        <v>42</v>
      </c>
      <c r="F34" s="1">
        <v>44</v>
      </c>
      <c r="H34">
        <f t="shared" si="0"/>
        <v>499097</v>
      </c>
      <c r="J34" s="24" t="str">
        <f t="shared" si="1"/>
        <v/>
      </c>
      <c r="M34">
        <f>IF(D34="Z",M33-E34*F34,M33+E34*F34)</f>
        <v>-903</v>
      </c>
    </row>
    <row r="35" spans="1:13" x14ac:dyDescent="0.25">
      <c r="A35" s="2">
        <v>42542</v>
      </c>
      <c r="B35" s="3" t="s">
        <v>22</v>
      </c>
      <c r="C35" s="3" t="s">
        <v>11</v>
      </c>
      <c r="D35" s="3" t="s">
        <v>8</v>
      </c>
      <c r="E35" s="1">
        <v>33</v>
      </c>
      <c r="F35" s="1">
        <v>26</v>
      </c>
      <c r="H35">
        <f t="shared" si="0"/>
        <v>498239</v>
      </c>
      <c r="J35" s="24" t="str">
        <f t="shared" si="1"/>
        <v/>
      </c>
      <c r="M35">
        <f>IF(D35="Z",M34-E35*F35,M34+E35*F35)</f>
        <v>-1761</v>
      </c>
    </row>
    <row r="36" spans="1:13" x14ac:dyDescent="0.25">
      <c r="A36" s="2">
        <v>42542</v>
      </c>
      <c r="B36" s="3" t="s">
        <v>22</v>
      </c>
      <c r="C36" s="3" t="s">
        <v>10</v>
      </c>
      <c r="D36" s="3" t="s">
        <v>8</v>
      </c>
      <c r="E36" s="1">
        <v>9</v>
      </c>
      <c r="F36" s="1">
        <v>9</v>
      </c>
      <c r="H36">
        <f t="shared" si="0"/>
        <v>498158</v>
      </c>
      <c r="J36" s="24">
        <f t="shared" si="1"/>
        <v>498158</v>
      </c>
      <c r="M36">
        <f>IF(D36="Z",M35-E36*F36,M35+E36*F36)</f>
        <v>-1842</v>
      </c>
    </row>
    <row r="37" spans="1:13" x14ac:dyDescent="0.25">
      <c r="A37" s="2">
        <v>42559</v>
      </c>
      <c r="B37" s="3" t="s">
        <v>6</v>
      </c>
      <c r="C37" s="3" t="s">
        <v>12</v>
      </c>
      <c r="D37" s="3" t="s">
        <v>14</v>
      </c>
      <c r="E37" s="1">
        <v>4</v>
      </c>
      <c r="F37" s="1">
        <v>29</v>
      </c>
      <c r="H37">
        <f t="shared" si="0"/>
        <v>498274</v>
      </c>
      <c r="J37" s="24" t="str">
        <f t="shared" si="1"/>
        <v/>
      </c>
      <c r="M37">
        <f>IF(D37="Z",M36-E37*F37,M36+E37*F37)</f>
        <v>-1726</v>
      </c>
    </row>
    <row r="38" spans="1:13" x14ac:dyDescent="0.25">
      <c r="A38" s="2">
        <v>42559</v>
      </c>
      <c r="B38" s="3" t="s">
        <v>6</v>
      </c>
      <c r="C38" s="3" t="s">
        <v>10</v>
      </c>
      <c r="D38" s="3" t="s">
        <v>14</v>
      </c>
      <c r="E38" s="1">
        <v>37</v>
      </c>
      <c r="F38" s="1">
        <v>12</v>
      </c>
      <c r="H38">
        <f t="shared" si="0"/>
        <v>498718</v>
      </c>
      <c r="J38" s="24" t="str">
        <f t="shared" si="1"/>
        <v/>
      </c>
      <c r="M38">
        <f>IF(D38="Z",M37-E38*F38,M37+E38*F38)</f>
        <v>-1282</v>
      </c>
    </row>
    <row r="39" spans="1:13" x14ac:dyDescent="0.25">
      <c r="A39" s="2">
        <v>42559</v>
      </c>
      <c r="B39" s="3" t="s">
        <v>6</v>
      </c>
      <c r="C39" s="3" t="s">
        <v>9</v>
      </c>
      <c r="D39" s="3" t="s">
        <v>8</v>
      </c>
      <c r="E39" s="1">
        <v>35</v>
      </c>
      <c r="F39" s="1">
        <v>42</v>
      </c>
      <c r="H39">
        <f t="shared" si="0"/>
        <v>497248</v>
      </c>
      <c r="J39" s="24" t="str">
        <f t="shared" si="1"/>
        <v/>
      </c>
      <c r="M39">
        <f>IF(D39="Z",M38-E39*F39,M38+E39*F39)</f>
        <v>-2752</v>
      </c>
    </row>
    <row r="40" spans="1:13" x14ac:dyDescent="0.25">
      <c r="A40" s="2">
        <v>42559</v>
      </c>
      <c r="B40" s="3" t="s">
        <v>6</v>
      </c>
      <c r="C40" s="3" t="s">
        <v>7</v>
      </c>
      <c r="D40" s="3" t="s">
        <v>8</v>
      </c>
      <c r="E40" s="1">
        <v>32</v>
      </c>
      <c r="F40" s="1">
        <v>66</v>
      </c>
      <c r="H40">
        <f t="shared" si="0"/>
        <v>495136</v>
      </c>
      <c r="J40" s="24">
        <f t="shared" si="1"/>
        <v>495136</v>
      </c>
      <c r="M40">
        <f>IF(D40="Z",M39-E40*F40,M39+E40*F40)</f>
        <v>-4864</v>
      </c>
    </row>
    <row r="41" spans="1:13" x14ac:dyDescent="0.25">
      <c r="A41" s="2">
        <v>42574</v>
      </c>
      <c r="B41" s="3" t="s">
        <v>13</v>
      </c>
      <c r="C41" s="3" t="s">
        <v>7</v>
      </c>
      <c r="D41" s="3" t="s">
        <v>14</v>
      </c>
      <c r="E41" s="1">
        <v>32</v>
      </c>
      <c r="F41" s="1">
        <v>92</v>
      </c>
      <c r="H41">
        <f t="shared" si="0"/>
        <v>498080</v>
      </c>
      <c r="J41" s="24" t="str">
        <f t="shared" si="1"/>
        <v/>
      </c>
      <c r="M41">
        <f>IF(D41="Z",M40-E41*F41,M40+E41*F41)</f>
        <v>-1920</v>
      </c>
    </row>
    <row r="42" spans="1:13" x14ac:dyDescent="0.25">
      <c r="A42" s="2">
        <v>42574</v>
      </c>
      <c r="B42" s="3" t="s">
        <v>13</v>
      </c>
      <c r="C42" s="3" t="s">
        <v>9</v>
      </c>
      <c r="D42" s="3" t="s">
        <v>8</v>
      </c>
      <c r="E42" s="1">
        <v>48</v>
      </c>
      <c r="F42" s="1">
        <v>43</v>
      </c>
      <c r="H42">
        <f t="shared" si="0"/>
        <v>496016</v>
      </c>
      <c r="J42" s="24">
        <f t="shared" si="1"/>
        <v>496016</v>
      </c>
      <c r="M42">
        <f>IF(D42="Z",M41-E42*F42,M41+E42*F42)</f>
        <v>-3984</v>
      </c>
    </row>
    <row r="43" spans="1:13" x14ac:dyDescent="0.25">
      <c r="A43" s="2">
        <v>42593</v>
      </c>
      <c r="B43" s="3" t="s">
        <v>15</v>
      </c>
      <c r="C43" s="3" t="s">
        <v>9</v>
      </c>
      <c r="D43" s="3" t="s">
        <v>14</v>
      </c>
      <c r="E43" s="1">
        <v>191</v>
      </c>
      <c r="F43" s="1">
        <v>60</v>
      </c>
      <c r="H43">
        <f t="shared" si="0"/>
        <v>507476</v>
      </c>
      <c r="J43" s="24" t="str">
        <f t="shared" si="1"/>
        <v/>
      </c>
      <c r="M43">
        <f>IF(D43="Z",M42-E43*F43,M42+E43*F43)</f>
        <v>7476</v>
      </c>
    </row>
    <row r="44" spans="1:13" x14ac:dyDescent="0.25">
      <c r="A44" s="2">
        <v>42593</v>
      </c>
      <c r="B44" s="3" t="s">
        <v>15</v>
      </c>
      <c r="C44" s="3" t="s">
        <v>11</v>
      </c>
      <c r="D44" s="3" t="s">
        <v>8</v>
      </c>
      <c r="E44" s="1">
        <v>9</v>
      </c>
      <c r="F44" s="1">
        <v>24</v>
      </c>
      <c r="H44">
        <f t="shared" si="0"/>
        <v>507260</v>
      </c>
      <c r="J44" s="24" t="str">
        <f t="shared" si="1"/>
        <v/>
      </c>
      <c r="M44">
        <f>IF(D44="Z",M43-E44*F44,M43+E44*F44)</f>
        <v>7260</v>
      </c>
    </row>
    <row r="45" spans="1:13" x14ac:dyDescent="0.25">
      <c r="A45" s="2">
        <v>42593</v>
      </c>
      <c r="B45" s="3" t="s">
        <v>15</v>
      </c>
      <c r="C45" s="3" t="s">
        <v>7</v>
      </c>
      <c r="D45" s="3" t="s">
        <v>8</v>
      </c>
      <c r="E45" s="1">
        <v>36</v>
      </c>
      <c r="F45" s="1">
        <v>65</v>
      </c>
      <c r="H45">
        <f t="shared" si="0"/>
        <v>504920</v>
      </c>
      <c r="J45" s="24">
        <f t="shared" si="1"/>
        <v>504920</v>
      </c>
      <c r="M45">
        <f>IF(D45="Z",M44-E45*F45,M44+E45*F45)</f>
        <v>4920</v>
      </c>
    </row>
    <row r="46" spans="1:13" x14ac:dyDescent="0.25">
      <c r="A46" s="2">
        <v>42619</v>
      </c>
      <c r="B46" s="3" t="s">
        <v>16</v>
      </c>
      <c r="C46" s="3" t="s">
        <v>10</v>
      </c>
      <c r="D46" s="3" t="s">
        <v>8</v>
      </c>
      <c r="E46" s="1">
        <v>47</v>
      </c>
      <c r="F46" s="1">
        <v>7</v>
      </c>
      <c r="H46">
        <f t="shared" si="0"/>
        <v>504591</v>
      </c>
      <c r="J46" s="24" t="str">
        <f t="shared" si="1"/>
        <v/>
      </c>
      <c r="M46">
        <f>IF(D46="Z",M45-E46*F46,M45+E46*F46)</f>
        <v>4591</v>
      </c>
    </row>
    <row r="47" spans="1:13" x14ac:dyDescent="0.25">
      <c r="A47" s="2">
        <v>42619</v>
      </c>
      <c r="B47" s="3" t="s">
        <v>16</v>
      </c>
      <c r="C47" s="3" t="s">
        <v>9</v>
      </c>
      <c r="D47" s="3" t="s">
        <v>14</v>
      </c>
      <c r="E47" s="1">
        <v>4</v>
      </c>
      <c r="F47" s="1">
        <v>63</v>
      </c>
      <c r="H47">
        <f t="shared" si="0"/>
        <v>504843</v>
      </c>
      <c r="J47" s="24" t="str">
        <f t="shared" si="1"/>
        <v/>
      </c>
      <c r="M47">
        <f>IF(D47="Z",M46-E47*F47,M46+E47*F47)</f>
        <v>4843</v>
      </c>
    </row>
    <row r="48" spans="1:13" x14ac:dyDescent="0.25">
      <c r="A48" s="2">
        <v>42619</v>
      </c>
      <c r="B48" s="3" t="s">
        <v>16</v>
      </c>
      <c r="C48" s="3" t="s">
        <v>12</v>
      </c>
      <c r="D48" s="3" t="s">
        <v>8</v>
      </c>
      <c r="E48" s="1">
        <v>8</v>
      </c>
      <c r="F48" s="1">
        <v>19</v>
      </c>
      <c r="H48">
        <f t="shared" si="0"/>
        <v>504691</v>
      </c>
      <c r="J48" s="24" t="str">
        <f t="shared" si="1"/>
        <v/>
      </c>
      <c r="M48">
        <f>IF(D48="Z",M47-E48*F48,M47+E48*F48)</f>
        <v>4691</v>
      </c>
    </row>
    <row r="49" spans="1:13" x14ac:dyDescent="0.25">
      <c r="A49" s="2">
        <v>42619</v>
      </c>
      <c r="B49" s="3" t="s">
        <v>16</v>
      </c>
      <c r="C49" s="3" t="s">
        <v>11</v>
      </c>
      <c r="D49" s="3" t="s">
        <v>8</v>
      </c>
      <c r="E49" s="1">
        <v>3</v>
      </c>
      <c r="F49" s="1">
        <v>22</v>
      </c>
      <c r="H49">
        <f t="shared" si="0"/>
        <v>504625</v>
      </c>
      <c r="J49" s="24" t="str">
        <f t="shared" si="1"/>
        <v/>
      </c>
      <c r="M49">
        <f>IF(D49="Z",M48-E49*F49,M48+E49*F49)</f>
        <v>4625</v>
      </c>
    </row>
    <row r="50" spans="1:13" x14ac:dyDescent="0.25">
      <c r="A50" s="2">
        <v>42619</v>
      </c>
      <c r="B50" s="3" t="s">
        <v>16</v>
      </c>
      <c r="C50" s="3" t="s">
        <v>7</v>
      </c>
      <c r="D50" s="3" t="s">
        <v>8</v>
      </c>
      <c r="E50" s="1">
        <v>41</v>
      </c>
      <c r="F50" s="1">
        <v>59</v>
      </c>
      <c r="H50">
        <f t="shared" si="0"/>
        <v>502206</v>
      </c>
      <c r="J50" s="24">
        <f t="shared" si="1"/>
        <v>502206</v>
      </c>
      <c r="M50">
        <f>IF(D50="Z",M49-E50*F50,M49+E50*F50)</f>
        <v>2206</v>
      </c>
    </row>
    <row r="51" spans="1:13" x14ac:dyDescent="0.25">
      <c r="A51" s="2">
        <v>42640</v>
      </c>
      <c r="B51" s="3" t="s">
        <v>17</v>
      </c>
      <c r="C51" s="3" t="s">
        <v>9</v>
      </c>
      <c r="D51" s="3" t="s">
        <v>8</v>
      </c>
      <c r="E51" s="1">
        <v>44</v>
      </c>
      <c r="F51" s="1">
        <v>40</v>
      </c>
      <c r="H51">
        <f t="shared" si="0"/>
        <v>500446</v>
      </c>
      <c r="J51" s="24" t="str">
        <f t="shared" si="1"/>
        <v/>
      </c>
      <c r="M51">
        <f>IF(D51="Z",M50-E51*F51,M50+E51*F51)</f>
        <v>446</v>
      </c>
    </row>
    <row r="52" spans="1:13" x14ac:dyDescent="0.25">
      <c r="A52" s="2">
        <v>42640</v>
      </c>
      <c r="B52" s="3" t="s">
        <v>17</v>
      </c>
      <c r="C52" s="3" t="s">
        <v>10</v>
      </c>
      <c r="D52" s="3" t="s">
        <v>14</v>
      </c>
      <c r="E52" s="1">
        <v>45</v>
      </c>
      <c r="F52" s="1">
        <v>12</v>
      </c>
      <c r="H52">
        <f t="shared" si="0"/>
        <v>500986</v>
      </c>
      <c r="J52" s="24" t="str">
        <f t="shared" si="1"/>
        <v/>
      </c>
      <c r="M52">
        <f>IF(D52="Z",M51-E52*F52,M51+E52*F52)</f>
        <v>986</v>
      </c>
    </row>
    <row r="53" spans="1:13" x14ac:dyDescent="0.25">
      <c r="A53" s="2">
        <v>42640</v>
      </c>
      <c r="B53" s="3" t="s">
        <v>17</v>
      </c>
      <c r="C53" s="3" t="s">
        <v>12</v>
      </c>
      <c r="D53" s="3" t="s">
        <v>8</v>
      </c>
      <c r="E53" s="1">
        <v>40</v>
      </c>
      <c r="F53" s="1">
        <v>20</v>
      </c>
      <c r="H53">
        <f t="shared" si="0"/>
        <v>500186</v>
      </c>
      <c r="J53" s="24" t="str">
        <f t="shared" si="1"/>
        <v/>
      </c>
      <c r="M53">
        <f>IF(D53="Z",M52-E53*F53,M52+E53*F53)</f>
        <v>186</v>
      </c>
    </row>
    <row r="54" spans="1:13" x14ac:dyDescent="0.25">
      <c r="A54" s="2">
        <v>42640</v>
      </c>
      <c r="B54" s="3" t="s">
        <v>17</v>
      </c>
      <c r="C54" s="3" t="s">
        <v>7</v>
      </c>
      <c r="D54" s="3" t="s">
        <v>8</v>
      </c>
      <c r="E54" s="1">
        <v>3</v>
      </c>
      <c r="F54" s="1">
        <v>63</v>
      </c>
      <c r="H54">
        <f t="shared" si="0"/>
        <v>499997</v>
      </c>
      <c r="J54" s="24" t="str">
        <f t="shared" si="1"/>
        <v/>
      </c>
      <c r="M54">
        <f>IF(D54="Z",M53-E54*F54,M53+E54*F54)</f>
        <v>-3</v>
      </c>
    </row>
    <row r="55" spans="1:13" x14ac:dyDescent="0.25">
      <c r="A55" s="2">
        <v>42640</v>
      </c>
      <c r="B55" s="3" t="s">
        <v>17</v>
      </c>
      <c r="C55" s="3" t="s">
        <v>11</v>
      </c>
      <c r="D55" s="3" t="s">
        <v>8</v>
      </c>
      <c r="E55" s="1">
        <v>17</v>
      </c>
      <c r="F55" s="1">
        <v>24</v>
      </c>
      <c r="H55">
        <f t="shared" si="0"/>
        <v>499589</v>
      </c>
      <c r="J55" s="24">
        <f t="shared" si="1"/>
        <v>499589</v>
      </c>
      <c r="M55">
        <f>IF(D55="Z",M54-E55*F55,M54+E55*F55)</f>
        <v>-411</v>
      </c>
    </row>
    <row r="56" spans="1:13" x14ac:dyDescent="0.25">
      <c r="A56" s="2">
        <v>42664</v>
      </c>
      <c r="B56" s="3" t="s">
        <v>18</v>
      </c>
      <c r="C56" s="3" t="s">
        <v>10</v>
      </c>
      <c r="D56" s="3" t="s">
        <v>14</v>
      </c>
      <c r="E56" s="1">
        <v>2</v>
      </c>
      <c r="F56" s="1">
        <v>12</v>
      </c>
      <c r="H56">
        <f t="shared" si="0"/>
        <v>499613</v>
      </c>
      <c r="J56" s="24" t="str">
        <f t="shared" si="1"/>
        <v/>
      </c>
      <c r="M56">
        <f>IF(D56="Z",M55-E56*F56,M55+E56*F56)</f>
        <v>-387</v>
      </c>
    </row>
    <row r="57" spans="1:13" x14ac:dyDescent="0.25">
      <c r="A57" s="2">
        <v>42664</v>
      </c>
      <c r="B57" s="3" t="s">
        <v>18</v>
      </c>
      <c r="C57" s="3" t="s">
        <v>12</v>
      </c>
      <c r="D57" s="3" t="s">
        <v>8</v>
      </c>
      <c r="E57" s="1">
        <v>14</v>
      </c>
      <c r="F57" s="1">
        <v>19</v>
      </c>
      <c r="H57">
        <f t="shared" si="0"/>
        <v>499347</v>
      </c>
      <c r="J57" s="24" t="str">
        <f t="shared" si="1"/>
        <v/>
      </c>
      <c r="M57">
        <f>IF(D57="Z",M56-E57*F57,M56+E57*F57)</f>
        <v>-653</v>
      </c>
    </row>
    <row r="58" spans="1:13" x14ac:dyDescent="0.25">
      <c r="A58" s="2">
        <v>42664</v>
      </c>
      <c r="B58" s="3" t="s">
        <v>18</v>
      </c>
      <c r="C58" s="3" t="s">
        <v>11</v>
      </c>
      <c r="D58" s="3" t="s">
        <v>8</v>
      </c>
      <c r="E58" s="1">
        <v>23</v>
      </c>
      <c r="F58" s="1">
        <v>23</v>
      </c>
      <c r="H58">
        <f t="shared" si="0"/>
        <v>498818</v>
      </c>
      <c r="J58" s="24">
        <f t="shared" si="1"/>
        <v>498818</v>
      </c>
      <c r="M58">
        <f>IF(D58="Z",M57-E58*F58,M57+E58*F58)</f>
        <v>-1182</v>
      </c>
    </row>
    <row r="59" spans="1:13" x14ac:dyDescent="0.25">
      <c r="A59" s="2">
        <v>42682</v>
      </c>
      <c r="B59" s="3" t="s">
        <v>19</v>
      </c>
      <c r="C59" s="3" t="s">
        <v>10</v>
      </c>
      <c r="D59" s="3" t="s">
        <v>8</v>
      </c>
      <c r="E59" s="1">
        <v>11</v>
      </c>
      <c r="F59" s="1">
        <v>8</v>
      </c>
      <c r="H59">
        <f t="shared" si="0"/>
        <v>498730</v>
      </c>
      <c r="J59" s="24" t="str">
        <f t="shared" si="1"/>
        <v/>
      </c>
      <c r="M59">
        <f>IF(D59="Z",M58-E59*F59,M58+E59*F59)</f>
        <v>-1270</v>
      </c>
    </row>
    <row r="60" spans="1:13" x14ac:dyDescent="0.25">
      <c r="A60" s="2">
        <v>42682</v>
      </c>
      <c r="B60" s="3" t="s">
        <v>19</v>
      </c>
      <c r="C60" s="3" t="s">
        <v>7</v>
      </c>
      <c r="D60" s="3" t="s">
        <v>8</v>
      </c>
      <c r="E60" s="1">
        <v>17</v>
      </c>
      <c r="F60" s="1">
        <v>66</v>
      </c>
      <c r="H60">
        <f t="shared" si="0"/>
        <v>497608</v>
      </c>
      <c r="J60" s="24" t="str">
        <f t="shared" si="1"/>
        <v/>
      </c>
      <c r="M60">
        <f>IF(D60="Z",M59-E60*F60,M59+E60*F60)</f>
        <v>-2392</v>
      </c>
    </row>
    <row r="61" spans="1:13" x14ac:dyDescent="0.25">
      <c r="A61" s="2">
        <v>42682</v>
      </c>
      <c r="B61" s="3" t="s">
        <v>19</v>
      </c>
      <c r="C61" s="3" t="s">
        <v>9</v>
      </c>
      <c r="D61" s="3" t="s">
        <v>8</v>
      </c>
      <c r="E61" s="1">
        <v>30</v>
      </c>
      <c r="F61" s="1">
        <v>41</v>
      </c>
      <c r="H61">
        <f t="shared" si="0"/>
        <v>496378</v>
      </c>
      <c r="J61" s="24">
        <f t="shared" si="1"/>
        <v>496378</v>
      </c>
      <c r="M61">
        <f>IF(D61="Z",M60-E61*F61,M60+E61*F61)</f>
        <v>-3622</v>
      </c>
    </row>
    <row r="62" spans="1:13" x14ac:dyDescent="0.25">
      <c r="A62" s="2">
        <v>42704</v>
      </c>
      <c r="B62" s="3" t="s">
        <v>20</v>
      </c>
      <c r="C62" s="3" t="s">
        <v>7</v>
      </c>
      <c r="D62" s="3" t="s">
        <v>14</v>
      </c>
      <c r="E62" s="1">
        <v>97</v>
      </c>
      <c r="F62" s="1">
        <v>98</v>
      </c>
      <c r="H62">
        <f t="shared" si="0"/>
        <v>505884</v>
      </c>
      <c r="J62" s="24" t="str">
        <f t="shared" si="1"/>
        <v/>
      </c>
      <c r="M62">
        <f>IF(D62="Z",M61-E62*F62,M61+E62*F62)</f>
        <v>5884</v>
      </c>
    </row>
    <row r="63" spans="1:13" x14ac:dyDescent="0.25">
      <c r="A63" s="2">
        <v>42704</v>
      </c>
      <c r="B63" s="3" t="s">
        <v>20</v>
      </c>
      <c r="C63" s="3" t="s">
        <v>10</v>
      </c>
      <c r="D63" s="3" t="s">
        <v>14</v>
      </c>
      <c r="E63" s="1">
        <v>11</v>
      </c>
      <c r="F63" s="1">
        <v>12</v>
      </c>
      <c r="H63">
        <f t="shared" si="0"/>
        <v>506016</v>
      </c>
      <c r="J63" s="24" t="str">
        <f t="shared" si="1"/>
        <v/>
      </c>
      <c r="M63">
        <f>IF(D63="Z",M62-E63*F63,M62+E63*F63)</f>
        <v>6016</v>
      </c>
    </row>
    <row r="64" spans="1:13" x14ac:dyDescent="0.25">
      <c r="A64" s="2">
        <v>42704</v>
      </c>
      <c r="B64" s="3" t="s">
        <v>20</v>
      </c>
      <c r="C64" s="3" t="s">
        <v>12</v>
      </c>
      <c r="D64" s="3" t="s">
        <v>8</v>
      </c>
      <c r="E64" s="1">
        <v>17</v>
      </c>
      <c r="F64" s="1">
        <v>20</v>
      </c>
      <c r="H64">
        <f t="shared" si="0"/>
        <v>505676</v>
      </c>
      <c r="J64" s="24" t="str">
        <f t="shared" si="1"/>
        <v/>
      </c>
      <c r="M64">
        <f>IF(D64="Z",M63-E64*F64,M63+E64*F64)</f>
        <v>5676</v>
      </c>
    </row>
    <row r="65" spans="1:13" x14ac:dyDescent="0.25">
      <c r="A65" s="2">
        <v>42704</v>
      </c>
      <c r="B65" s="3" t="s">
        <v>20</v>
      </c>
      <c r="C65" s="3" t="s">
        <v>11</v>
      </c>
      <c r="D65" s="3" t="s">
        <v>8</v>
      </c>
      <c r="E65" s="1">
        <v>4</v>
      </c>
      <c r="F65" s="1">
        <v>23</v>
      </c>
      <c r="H65">
        <f t="shared" si="0"/>
        <v>505584</v>
      </c>
      <c r="J65" s="24">
        <f t="shared" si="1"/>
        <v>505584</v>
      </c>
      <c r="M65">
        <f>IF(D65="Z",M64-E65*F65,M64+E65*F65)</f>
        <v>5584</v>
      </c>
    </row>
    <row r="66" spans="1:13" x14ac:dyDescent="0.25">
      <c r="A66" s="2">
        <v>42729</v>
      </c>
      <c r="B66" s="3" t="s">
        <v>21</v>
      </c>
      <c r="C66" s="3" t="s">
        <v>12</v>
      </c>
      <c r="D66" s="3" t="s">
        <v>14</v>
      </c>
      <c r="E66" s="1">
        <v>79</v>
      </c>
      <c r="F66" s="1">
        <v>31</v>
      </c>
      <c r="H66">
        <f t="shared" si="0"/>
        <v>508033</v>
      </c>
      <c r="J66" s="24" t="str">
        <f t="shared" si="1"/>
        <v/>
      </c>
      <c r="M66">
        <f>IF(D66="Z",M65-E66*F66,M65+E66*F66)</f>
        <v>8033</v>
      </c>
    </row>
    <row r="67" spans="1:13" x14ac:dyDescent="0.25">
      <c r="A67" s="2">
        <v>42729</v>
      </c>
      <c r="B67" s="3" t="s">
        <v>21</v>
      </c>
      <c r="C67" s="3" t="s">
        <v>7</v>
      </c>
      <c r="D67" s="3" t="s">
        <v>8</v>
      </c>
      <c r="E67" s="1">
        <v>33</v>
      </c>
      <c r="F67" s="1">
        <v>60</v>
      </c>
      <c r="H67">
        <f t="shared" ref="H67:H130" si="2">IF(D67="Z",H66-E67*F67,H66+E67*F67)</f>
        <v>506053</v>
      </c>
      <c r="J67" s="24" t="str">
        <f t="shared" si="1"/>
        <v/>
      </c>
      <c r="M67">
        <f>IF(D67="Z",M66-E67*F67,M66+E67*F67)</f>
        <v>6053</v>
      </c>
    </row>
    <row r="68" spans="1:13" x14ac:dyDescent="0.25">
      <c r="A68" s="2">
        <v>42729</v>
      </c>
      <c r="B68" s="3" t="s">
        <v>21</v>
      </c>
      <c r="C68" s="3" t="s">
        <v>11</v>
      </c>
      <c r="D68" s="3" t="s">
        <v>8</v>
      </c>
      <c r="E68" s="1">
        <v>26</v>
      </c>
      <c r="F68" s="1">
        <v>23</v>
      </c>
      <c r="H68">
        <f t="shared" si="2"/>
        <v>505455</v>
      </c>
      <c r="J68" s="24">
        <f t="shared" ref="J68:J131" si="3">IF(B69&lt;&gt;B68,H68,"")</f>
        <v>505455</v>
      </c>
      <c r="M68">
        <f>IF(D68="Z",M67-E68*F68,M67+E68*F68)</f>
        <v>5455</v>
      </c>
    </row>
    <row r="69" spans="1:13" x14ac:dyDescent="0.25">
      <c r="A69" s="2">
        <v>42742</v>
      </c>
      <c r="B69" s="3" t="s">
        <v>22</v>
      </c>
      <c r="C69" s="3" t="s">
        <v>12</v>
      </c>
      <c r="D69" s="3" t="s">
        <v>8</v>
      </c>
      <c r="E69" s="1">
        <v>40</v>
      </c>
      <c r="F69" s="1">
        <v>22</v>
      </c>
      <c r="H69">
        <f t="shared" si="2"/>
        <v>504575</v>
      </c>
      <c r="J69" s="24" t="str">
        <f t="shared" si="3"/>
        <v/>
      </c>
      <c r="M69">
        <f>IF(D69="Z",M68-E69*F69,M68+E69*F69)</f>
        <v>4575</v>
      </c>
    </row>
    <row r="70" spans="1:13" x14ac:dyDescent="0.25">
      <c r="A70" s="2">
        <v>42742</v>
      </c>
      <c r="B70" s="3" t="s">
        <v>22</v>
      </c>
      <c r="C70" s="3" t="s">
        <v>10</v>
      </c>
      <c r="D70" s="3" t="s">
        <v>8</v>
      </c>
      <c r="E70" s="1">
        <v>42</v>
      </c>
      <c r="F70" s="1">
        <v>9</v>
      </c>
      <c r="H70">
        <f t="shared" si="2"/>
        <v>504197</v>
      </c>
      <c r="J70" s="24" t="str">
        <f t="shared" si="3"/>
        <v/>
      </c>
      <c r="M70">
        <f>IF(D70="Z",M69-E70*F70,M69+E70*F70)</f>
        <v>4197</v>
      </c>
    </row>
    <row r="71" spans="1:13" x14ac:dyDescent="0.25">
      <c r="A71" s="2">
        <v>42742</v>
      </c>
      <c r="B71" s="3" t="s">
        <v>22</v>
      </c>
      <c r="C71" s="3" t="s">
        <v>11</v>
      </c>
      <c r="D71" s="3" t="s">
        <v>8</v>
      </c>
      <c r="E71" s="1">
        <v>42</v>
      </c>
      <c r="F71" s="1">
        <v>26</v>
      </c>
      <c r="H71">
        <f t="shared" si="2"/>
        <v>503105</v>
      </c>
      <c r="J71" s="24" t="str">
        <f t="shared" si="3"/>
        <v/>
      </c>
      <c r="M71">
        <f>IF(D71="Z",M70-E71*F71,M70+E71*F71)</f>
        <v>3105</v>
      </c>
    </row>
    <row r="72" spans="1:13" x14ac:dyDescent="0.25">
      <c r="A72" s="2">
        <v>42742</v>
      </c>
      <c r="B72" s="3" t="s">
        <v>22</v>
      </c>
      <c r="C72" s="3" t="s">
        <v>7</v>
      </c>
      <c r="D72" s="3" t="s">
        <v>8</v>
      </c>
      <c r="E72" s="1">
        <v>9</v>
      </c>
      <c r="F72" s="1">
        <v>70</v>
      </c>
      <c r="H72">
        <f t="shared" si="2"/>
        <v>502475</v>
      </c>
      <c r="J72" s="24" t="str">
        <f t="shared" si="3"/>
        <v/>
      </c>
      <c r="M72">
        <f>IF(D72="Z",M71-E72*F72,M71+E72*F72)</f>
        <v>2475</v>
      </c>
    </row>
    <row r="73" spans="1:13" x14ac:dyDescent="0.25">
      <c r="A73" s="2">
        <v>42742</v>
      </c>
      <c r="B73" s="3" t="s">
        <v>22</v>
      </c>
      <c r="C73" s="3" t="s">
        <v>9</v>
      </c>
      <c r="D73" s="3" t="s">
        <v>8</v>
      </c>
      <c r="E73" s="1">
        <v>39</v>
      </c>
      <c r="F73" s="1">
        <v>44</v>
      </c>
      <c r="H73">
        <f t="shared" si="2"/>
        <v>500759</v>
      </c>
      <c r="J73" s="24">
        <f t="shared" si="3"/>
        <v>500759</v>
      </c>
      <c r="M73">
        <f>IF(D73="Z",M72-E73*F73,M72+E73*F73)</f>
        <v>759</v>
      </c>
    </row>
    <row r="74" spans="1:13" x14ac:dyDescent="0.25">
      <c r="A74" s="2">
        <v>42759</v>
      </c>
      <c r="B74" s="3" t="s">
        <v>6</v>
      </c>
      <c r="C74" s="3" t="s">
        <v>9</v>
      </c>
      <c r="D74" s="3" t="s">
        <v>14</v>
      </c>
      <c r="E74" s="1">
        <v>112</v>
      </c>
      <c r="F74" s="1">
        <v>59</v>
      </c>
      <c r="H74">
        <f t="shared" si="2"/>
        <v>507367</v>
      </c>
      <c r="J74" s="24" t="str">
        <f t="shared" si="3"/>
        <v/>
      </c>
      <c r="M74">
        <f>IF(D74="Z",M73-E74*F74,M73+E74*F74)</f>
        <v>7367</v>
      </c>
    </row>
    <row r="75" spans="1:13" x14ac:dyDescent="0.25">
      <c r="A75" s="2">
        <v>42759</v>
      </c>
      <c r="B75" s="3" t="s">
        <v>6</v>
      </c>
      <c r="C75" s="3" t="s">
        <v>7</v>
      </c>
      <c r="D75" s="3" t="s">
        <v>8</v>
      </c>
      <c r="E75" s="1">
        <v>34</v>
      </c>
      <c r="F75" s="1">
        <v>66</v>
      </c>
      <c r="H75">
        <f t="shared" si="2"/>
        <v>505123</v>
      </c>
      <c r="J75" s="24" t="str">
        <f t="shared" si="3"/>
        <v/>
      </c>
      <c r="M75">
        <f>IF(D75="Z",M74-E75*F75,M74+E75*F75)</f>
        <v>5123</v>
      </c>
    </row>
    <row r="76" spans="1:13" x14ac:dyDescent="0.25">
      <c r="A76" s="2">
        <v>42759</v>
      </c>
      <c r="B76" s="3" t="s">
        <v>6</v>
      </c>
      <c r="C76" s="3" t="s">
        <v>12</v>
      </c>
      <c r="D76" s="3" t="s">
        <v>8</v>
      </c>
      <c r="E76" s="1">
        <v>5</v>
      </c>
      <c r="F76" s="1">
        <v>21</v>
      </c>
      <c r="H76">
        <f t="shared" si="2"/>
        <v>505018</v>
      </c>
      <c r="J76" s="24">
        <f t="shared" si="3"/>
        <v>505018</v>
      </c>
      <c r="M76">
        <f>IF(D76="Z",M75-E76*F76,M75+E76*F76)</f>
        <v>5018</v>
      </c>
    </row>
    <row r="77" spans="1:13" x14ac:dyDescent="0.25">
      <c r="A77" s="2">
        <v>42774</v>
      </c>
      <c r="B77" s="3" t="s">
        <v>13</v>
      </c>
      <c r="C77" s="3" t="s">
        <v>7</v>
      </c>
      <c r="D77" s="3" t="s">
        <v>14</v>
      </c>
      <c r="E77" s="1">
        <v>74</v>
      </c>
      <c r="F77" s="1">
        <v>92</v>
      </c>
      <c r="H77">
        <f t="shared" si="2"/>
        <v>511826</v>
      </c>
      <c r="J77" s="24" t="str">
        <f t="shared" si="3"/>
        <v/>
      </c>
      <c r="M77">
        <f>IF(D77="Z",M76-E77*F77,M76+E77*F77)</f>
        <v>11826</v>
      </c>
    </row>
    <row r="78" spans="1:13" x14ac:dyDescent="0.25">
      <c r="A78" s="2">
        <v>42774</v>
      </c>
      <c r="B78" s="3" t="s">
        <v>13</v>
      </c>
      <c r="C78" s="3" t="s">
        <v>11</v>
      </c>
      <c r="D78" s="3" t="s">
        <v>8</v>
      </c>
      <c r="E78" s="1">
        <v>14</v>
      </c>
      <c r="F78" s="1">
        <v>26</v>
      </c>
      <c r="H78">
        <f t="shared" si="2"/>
        <v>511462</v>
      </c>
      <c r="J78" s="24">
        <f t="shared" si="3"/>
        <v>511462</v>
      </c>
      <c r="M78">
        <f>IF(D78="Z",M77-E78*F78,M77+E78*F78)</f>
        <v>11462</v>
      </c>
    </row>
    <row r="79" spans="1:13" x14ac:dyDescent="0.25">
      <c r="A79" s="2">
        <v>42793</v>
      </c>
      <c r="B79" s="3" t="s">
        <v>15</v>
      </c>
      <c r="C79" s="3" t="s">
        <v>9</v>
      </c>
      <c r="D79" s="3" t="s">
        <v>14</v>
      </c>
      <c r="E79" s="1">
        <v>1</v>
      </c>
      <c r="F79" s="1">
        <v>60</v>
      </c>
      <c r="H79">
        <f t="shared" si="2"/>
        <v>511522</v>
      </c>
      <c r="J79" s="24" t="str">
        <f t="shared" si="3"/>
        <v/>
      </c>
      <c r="M79">
        <f>IF(D79="Z",M78-E79*F79,M78+E79*F79)</f>
        <v>11522</v>
      </c>
    </row>
    <row r="80" spans="1:13" x14ac:dyDescent="0.25">
      <c r="A80" s="2">
        <v>42793</v>
      </c>
      <c r="B80" s="3" t="s">
        <v>15</v>
      </c>
      <c r="C80" s="3" t="s">
        <v>11</v>
      </c>
      <c r="D80" s="3" t="s">
        <v>14</v>
      </c>
      <c r="E80" s="1">
        <v>43</v>
      </c>
      <c r="F80" s="1">
        <v>36</v>
      </c>
      <c r="H80">
        <f t="shared" si="2"/>
        <v>513070</v>
      </c>
      <c r="J80" s="24" t="str">
        <f t="shared" si="3"/>
        <v/>
      </c>
      <c r="M80">
        <f>IF(D80="Z",M79-E80*F80,M79+E80*F80)</f>
        <v>13070</v>
      </c>
    </row>
    <row r="81" spans="1:13" x14ac:dyDescent="0.25">
      <c r="A81" s="2">
        <v>42793</v>
      </c>
      <c r="B81" s="3" t="s">
        <v>15</v>
      </c>
      <c r="C81" s="3" t="s">
        <v>10</v>
      </c>
      <c r="D81" s="3" t="s">
        <v>8</v>
      </c>
      <c r="E81" s="1">
        <v>30</v>
      </c>
      <c r="F81" s="1">
        <v>8</v>
      </c>
      <c r="H81">
        <f t="shared" si="2"/>
        <v>512830</v>
      </c>
      <c r="J81" s="24" t="str">
        <f t="shared" si="3"/>
        <v/>
      </c>
      <c r="M81">
        <f>IF(D81="Z",M80-E81*F81,M80+E81*F81)</f>
        <v>12830</v>
      </c>
    </row>
    <row r="82" spans="1:13" x14ac:dyDescent="0.25">
      <c r="A82" s="2">
        <v>42793</v>
      </c>
      <c r="B82" s="3" t="s">
        <v>15</v>
      </c>
      <c r="C82" s="3" t="s">
        <v>12</v>
      </c>
      <c r="D82" s="3" t="s">
        <v>8</v>
      </c>
      <c r="E82" s="1">
        <v>14</v>
      </c>
      <c r="F82" s="1">
        <v>20</v>
      </c>
      <c r="H82">
        <f t="shared" si="2"/>
        <v>512550</v>
      </c>
      <c r="J82" s="24">
        <f t="shared" si="3"/>
        <v>512550</v>
      </c>
      <c r="M82">
        <f>IF(D82="Z",M81-E82*F82,M81+E82*F82)</f>
        <v>12550</v>
      </c>
    </row>
    <row r="83" spans="1:13" x14ac:dyDescent="0.25">
      <c r="A83" s="2">
        <v>42819</v>
      </c>
      <c r="B83" s="3" t="s">
        <v>16</v>
      </c>
      <c r="C83" s="3" t="s">
        <v>11</v>
      </c>
      <c r="D83" s="3" t="s">
        <v>14</v>
      </c>
      <c r="E83" s="1">
        <v>33</v>
      </c>
      <c r="F83" s="1">
        <v>38</v>
      </c>
      <c r="H83">
        <f t="shared" si="2"/>
        <v>513804</v>
      </c>
      <c r="J83" s="24" t="str">
        <f t="shared" si="3"/>
        <v/>
      </c>
      <c r="M83">
        <f>IF(D83="Z",M82-E83*F83,M82+E83*F83)</f>
        <v>13804</v>
      </c>
    </row>
    <row r="84" spans="1:13" x14ac:dyDescent="0.25">
      <c r="A84" s="2">
        <v>42819</v>
      </c>
      <c r="B84" s="3" t="s">
        <v>16</v>
      </c>
      <c r="C84" s="3" t="s">
        <v>9</v>
      </c>
      <c r="D84" s="3" t="s">
        <v>8</v>
      </c>
      <c r="E84" s="1">
        <v>35</v>
      </c>
      <c r="F84" s="1">
        <v>37</v>
      </c>
      <c r="H84">
        <f t="shared" si="2"/>
        <v>512509</v>
      </c>
      <c r="J84" s="24" t="str">
        <f t="shared" si="3"/>
        <v/>
      </c>
      <c r="M84">
        <f>IF(D84="Z",M83-E84*F84,M83+E84*F84)</f>
        <v>12509</v>
      </c>
    </row>
    <row r="85" spans="1:13" x14ac:dyDescent="0.25">
      <c r="A85" s="2">
        <v>42819</v>
      </c>
      <c r="B85" s="3" t="s">
        <v>16</v>
      </c>
      <c r="C85" s="3" t="s">
        <v>12</v>
      </c>
      <c r="D85" s="3" t="s">
        <v>8</v>
      </c>
      <c r="E85" s="1">
        <v>40</v>
      </c>
      <c r="F85" s="1">
        <v>19</v>
      </c>
      <c r="H85">
        <f t="shared" si="2"/>
        <v>511749</v>
      </c>
      <c r="J85" s="24">
        <f t="shared" si="3"/>
        <v>511749</v>
      </c>
      <c r="M85">
        <f>IF(D85="Z",M84-E85*F85,M84+E85*F85)</f>
        <v>11749</v>
      </c>
    </row>
    <row r="86" spans="1:13" x14ac:dyDescent="0.25">
      <c r="A86" s="2">
        <v>42840</v>
      </c>
      <c r="B86" s="3" t="s">
        <v>17</v>
      </c>
      <c r="C86" s="3" t="s">
        <v>11</v>
      </c>
      <c r="D86" s="3" t="s">
        <v>14</v>
      </c>
      <c r="E86" s="1">
        <v>21</v>
      </c>
      <c r="F86" s="1">
        <v>36</v>
      </c>
      <c r="H86">
        <f t="shared" si="2"/>
        <v>512505</v>
      </c>
      <c r="J86" s="24" t="str">
        <f t="shared" si="3"/>
        <v/>
      </c>
      <c r="M86">
        <f>IF(D86="Z",M85-E86*F86,M85+E86*F86)</f>
        <v>12505</v>
      </c>
    </row>
    <row r="87" spans="1:13" x14ac:dyDescent="0.25">
      <c r="A87" s="2">
        <v>42840</v>
      </c>
      <c r="B87" s="3" t="s">
        <v>17</v>
      </c>
      <c r="C87" s="3" t="s">
        <v>7</v>
      </c>
      <c r="D87" s="3" t="s">
        <v>14</v>
      </c>
      <c r="E87" s="1">
        <v>2</v>
      </c>
      <c r="F87" s="1">
        <v>97</v>
      </c>
      <c r="H87">
        <f t="shared" si="2"/>
        <v>512699</v>
      </c>
      <c r="J87" s="24" t="str">
        <f t="shared" si="3"/>
        <v/>
      </c>
      <c r="M87">
        <f>IF(D87="Z",M86-E87*F87,M86+E87*F87)</f>
        <v>12699</v>
      </c>
    </row>
    <row r="88" spans="1:13" x14ac:dyDescent="0.25">
      <c r="A88" s="2">
        <v>42840</v>
      </c>
      <c r="B88" s="3" t="s">
        <v>17</v>
      </c>
      <c r="C88" s="3" t="s">
        <v>12</v>
      </c>
      <c r="D88" s="3" t="s">
        <v>8</v>
      </c>
      <c r="E88" s="1">
        <v>12</v>
      </c>
      <c r="F88" s="1">
        <v>20</v>
      </c>
      <c r="H88">
        <f t="shared" si="2"/>
        <v>512459</v>
      </c>
      <c r="J88" s="24" t="str">
        <f t="shared" si="3"/>
        <v/>
      </c>
      <c r="M88">
        <f>IF(D88="Z",M87-E88*F88,M87+E88*F88)</f>
        <v>12459</v>
      </c>
    </row>
    <row r="89" spans="1:13" x14ac:dyDescent="0.25">
      <c r="A89" s="2">
        <v>42840</v>
      </c>
      <c r="B89" s="3" t="s">
        <v>17</v>
      </c>
      <c r="C89" s="3" t="s">
        <v>10</v>
      </c>
      <c r="D89" s="3" t="s">
        <v>8</v>
      </c>
      <c r="E89" s="1">
        <v>15</v>
      </c>
      <c r="F89" s="1">
        <v>8</v>
      </c>
      <c r="H89">
        <f t="shared" si="2"/>
        <v>512339</v>
      </c>
      <c r="J89" s="24" t="str">
        <f t="shared" si="3"/>
        <v/>
      </c>
      <c r="M89">
        <f>IF(D89="Z",M88-E89*F89,M88+E89*F89)</f>
        <v>12339</v>
      </c>
    </row>
    <row r="90" spans="1:13" x14ac:dyDescent="0.25">
      <c r="A90" s="2">
        <v>42840</v>
      </c>
      <c r="B90" s="3" t="s">
        <v>17</v>
      </c>
      <c r="C90" s="3" t="s">
        <v>9</v>
      </c>
      <c r="D90" s="3" t="s">
        <v>8</v>
      </c>
      <c r="E90" s="1">
        <v>1</v>
      </c>
      <c r="F90" s="1">
        <v>40</v>
      </c>
      <c r="H90">
        <f t="shared" si="2"/>
        <v>512299</v>
      </c>
      <c r="J90" s="24">
        <f t="shared" si="3"/>
        <v>512299</v>
      </c>
      <c r="M90">
        <f>IF(D90="Z",M89-E90*F90,M89+E90*F90)</f>
        <v>12299</v>
      </c>
    </row>
    <row r="91" spans="1:13" x14ac:dyDescent="0.25">
      <c r="A91" s="2">
        <v>42864</v>
      </c>
      <c r="B91" s="3" t="s">
        <v>18</v>
      </c>
      <c r="C91" s="3" t="s">
        <v>10</v>
      </c>
      <c r="D91" s="3" t="s">
        <v>14</v>
      </c>
      <c r="E91" s="1">
        <v>86</v>
      </c>
      <c r="F91" s="1">
        <v>12</v>
      </c>
      <c r="H91">
        <f t="shared" si="2"/>
        <v>513331</v>
      </c>
      <c r="J91" s="24" t="str">
        <f t="shared" si="3"/>
        <v/>
      </c>
      <c r="M91">
        <f>IF(D91="Z",M90-E91*F91,M90+E91*F91)</f>
        <v>13331</v>
      </c>
    </row>
    <row r="92" spans="1:13" x14ac:dyDescent="0.25">
      <c r="A92" s="2">
        <v>42864</v>
      </c>
      <c r="B92" s="3" t="s">
        <v>18</v>
      </c>
      <c r="C92" s="3" t="s">
        <v>12</v>
      </c>
      <c r="D92" s="3" t="s">
        <v>14</v>
      </c>
      <c r="E92" s="1">
        <v>110</v>
      </c>
      <c r="F92" s="1">
        <v>31</v>
      </c>
      <c r="H92">
        <f t="shared" si="2"/>
        <v>516741</v>
      </c>
      <c r="J92" s="24" t="str">
        <f t="shared" si="3"/>
        <v/>
      </c>
      <c r="M92">
        <f>IF(D92="Z",M91-E92*F92,M91+E92*F92)</f>
        <v>16741</v>
      </c>
    </row>
    <row r="93" spans="1:13" x14ac:dyDescent="0.25">
      <c r="A93" s="2">
        <v>42864</v>
      </c>
      <c r="B93" s="3" t="s">
        <v>18</v>
      </c>
      <c r="C93" s="3" t="s">
        <v>9</v>
      </c>
      <c r="D93" s="3" t="s">
        <v>8</v>
      </c>
      <c r="E93" s="1">
        <v>33</v>
      </c>
      <c r="F93" s="1">
        <v>38</v>
      </c>
      <c r="H93">
        <f t="shared" si="2"/>
        <v>515487</v>
      </c>
      <c r="J93" s="24" t="str">
        <f t="shared" si="3"/>
        <v/>
      </c>
      <c r="M93">
        <f>IF(D93="Z",M92-E93*F93,M92+E93*F93)</f>
        <v>15487</v>
      </c>
    </row>
    <row r="94" spans="1:13" x14ac:dyDescent="0.25">
      <c r="A94" s="2">
        <v>42864</v>
      </c>
      <c r="B94" s="3" t="s">
        <v>18</v>
      </c>
      <c r="C94" s="3" t="s">
        <v>11</v>
      </c>
      <c r="D94" s="3" t="s">
        <v>8</v>
      </c>
      <c r="E94" s="1">
        <v>13</v>
      </c>
      <c r="F94" s="1">
        <v>23</v>
      </c>
      <c r="H94">
        <f t="shared" si="2"/>
        <v>515188</v>
      </c>
      <c r="J94" s="24" t="str">
        <f t="shared" si="3"/>
        <v/>
      </c>
      <c r="M94">
        <f>IF(D94="Z",M93-E94*F94,M93+E94*F94)</f>
        <v>15188</v>
      </c>
    </row>
    <row r="95" spans="1:13" x14ac:dyDescent="0.25">
      <c r="A95" s="2">
        <v>42864</v>
      </c>
      <c r="B95" s="3" t="s">
        <v>18</v>
      </c>
      <c r="C95" s="3" t="s">
        <v>7</v>
      </c>
      <c r="D95" s="3" t="s">
        <v>8</v>
      </c>
      <c r="E95" s="1">
        <v>37</v>
      </c>
      <c r="F95" s="1">
        <v>61</v>
      </c>
      <c r="H95">
        <f t="shared" si="2"/>
        <v>512931</v>
      </c>
      <c r="J95" s="24">
        <f t="shared" si="3"/>
        <v>512931</v>
      </c>
      <c r="M95">
        <f>IF(D95="Z",M94-E95*F95,M94+E95*F95)</f>
        <v>12931</v>
      </c>
    </row>
    <row r="96" spans="1:13" x14ac:dyDescent="0.25">
      <c r="A96" s="2">
        <v>42882</v>
      </c>
      <c r="B96" s="3" t="s">
        <v>19</v>
      </c>
      <c r="C96" s="3" t="s">
        <v>10</v>
      </c>
      <c r="D96" s="3" t="s">
        <v>14</v>
      </c>
      <c r="E96" s="1">
        <v>1</v>
      </c>
      <c r="F96" s="1">
        <v>12</v>
      </c>
      <c r="H96">
        <f t="shared" si="2"/>
        <v>512943</v>
      </c>
      <c r="J96" s="24" t="str">
        <f t="shared" si="3"/>
        <v/>
      </c>
      <c r="M96">
        <f>IF(D96="Z",M95-E96*F96,M95+E96*F96)</f>
        <v>12943</v>
      </c>
    </row>
    <row r="97" spans="1:13" x14ac:dyDescent="0.25">
      <c r="A97" s="2">
        <v>42882</v>
      </c>
      <c r="B97" s="3" t="s">
        <v>19</v>
      </c>
      <c r="C97" s="3" t="s">
        <v>9</v>
      </c>
      <c r="D97" s="3" t="s">
        <v>14</v>
      </c>
      <c r="E97" s="1">
        <v>68</v>
      </c>
      <c r="F97" s="1">
        <v>59</v>
      </c>
      <c r="H97">
        <f t="shared" si="2"/>
        <v>516955</v>
      </c>
      <c r="J97" s="24" t="str">
        <f t="shared" si="3"/>
        <v/>
      </c>
      <c r="M97">
        <f>IF(D97="Z",M96-E97*F97,M96+E97*F97)</f>
        <v>16955</v>
      </c>
    </row>
    <row r="98" spans="1:13" x14ac:dyDescent="0.25">
      <c r="A98" s="2">
        <v>42882</v>
      </c>
      <c r="B98" s="3" t="s">
        <v>19</v>
      </c>
      <c r="C98" s="3" t="s">
        <v>7</v>
      </c>
      <c r="D98" s="3" t="s">
        <v>8</v>
      </c>
      <c r="E98" s="1">
        <v>35</v>
      </c>
      <c r="F98" s="1">
        <v>66</v>
      </c>
      <c r="H98">
        <f t="shared" si="2"/>
        <v>514645</v>
      </c>
      <c r="J98" s="24" t="str">
        <f t="shared" si="3"/>
        <v/>
      </c>
      <c r="M98">
        <f>IF(D98="Z",M97-E98*F98,M97+E98*F98)</f>
        <v>14645</v>
      </c>
    </row>
    <row r="99" spans="1:13" x14ac:dyDescent="0.25">
      <c r="A99" s="2">
        <v>42882</v>
      </c>
      <c r="B99" s="3" t="s">
        <v>19</v>
      </c>
      <c r="C99" s="3" t="s">
        <v>12</v>
      </c>
      <c r="D99" s="3" t="s">
        <v>8</v>
      </c>
      <c r="E99" s="1">
        <v>25</v>
      </c>
      <c r="F99" s="1">
        <v>21</v>
      </c>
      <c r="H99">
        <f t="shared" si="2"/>
        <v>514120</v>
      </c>
      <c r="J99" s="24" t="str">
        <f t="shared" si="3"/>
        <v/>
      </c>
      <c r="M99">
        <f>IF(D99="Z",M98-E99*F99,M98+E99*F99)</f>
        <v>14120</v>
      </c>
    </row>
    <row r="100" spans="1:13" x14ac:dyDescent="0.25">
      <c r="A100" s="2">
        <v>42882</v>
      </c>
      <c r="B100" s="3" t="s">
        <v>19</v>
      </c>
      <c r="C100" s="3" t="s">
        <v>11</v>
      </c>
      <c r="D100" s="3" t="s">
        <v>8</v>
      </c>
      <c r="E100" s="1">
        <v>10</v>
      </c>
      <c r="F100" s="1">
        <v>25</v>
      </c>
      <c r="H100">
        <f t="shared" si="2"/>
        <v>513870</v>
      </c>
      <c r="J100" s="24">
        <f t="shared" si="3"/>
        <v>513870</v>
      </c>
      <c r="M100">
        <f>IF(D100="Z",M99-E100*F100,M99+E100*F100)</f>
        <v>13870</v>
      </c>
    </row>
    <row r="101" spans="1:13" x14ac:dyDescent="0.25">
      <c r="A101" s="2">
        <v>42904</v>
      </c>
      <c r="B101" s="3" t="s">
        <v>20</v>
      </c>
      <c r="C101" s="3" t="s">
        <v>11</v>
      </c>
      <c r="D101" s="3" t="s">
        <v>14</v>
      </c>
      <c r="E101" s="1">
        <v>38</v>
      </c>
      <c r="F101" s="1">
        <v>37</v>
      </c>
      <c r="H101">
        <f t="shared" si="2"/>
        <v>515276</v>
      </c>
      <c r="J101" s="24" t="str">
        <f t="shared" si="3"/>
        <v/>
      </c>
      <c r="M101">
        <f>IF(D101="Z",M100-E101*F101,M100+E101*F101)</f>
        <v>15276</v>
      </c>
    </row>
    <row r="102" spans="1:13" x14ac:dyDescent="0.25">
      <c r="A102" s="2">
        <v>42904</v>
      </c>
      <c r="B102" s="3" t="s">
        <v>20</v>
      </c>
      <c r="C102" s="3" t="s">
        <v>10</v>
      </c>
      <c r="D102" s="3" t="s">
        <v>8</v>
      </c>
      <c r="E102" s="1">
        <v>22</v>
      </c>
      <c r="F102" s="1">
        <v>8</v>
      </c>
      <c r="H102">
        <f t="shared" si="2"/>
        <v>515100</v>
      </c>
      <c r="J102" s="24" t="str">
        <f t="shared" si="3"/>
        <v/>
      </c>
      <c r="M102">
        <f>IF(D102="Z",M101-E102*F102,M101+E102*F102)</f>
        <v>15100</v>
      </c>
    </row>
    <row r="103" spans="1:13" x14ac:dyDescent="0.25">
      <c r="A103" s="2">
        <v>42904</v>
      </c>
      <c r="B103" s="3" t="s">
        <v>20</v>
      </c>
      <c r="C103" s="3" t="s">
        <v>12</v>
      </c>
      <c r="D103" s="3" t="s">
        <v>8</v>
      </c>
      <c r="E103" s="1">
        <v>25</v>
      </c>
      <c r="F103" s="1">
        <v>20</v>
      </c>
      <c r="H103">
        <f t="shared" si="2"/>
        <v>514600</v>
      </c>
      <c r="J103" s="24" t="str">
        <f t="shared" si="3"/>
        <v/>
      </c>
      <c r="M103">
        <f>IF(D103="Z",M102-E103*F103,M102+E103*F103)</f>
        <v>14600</v>
      </c>
    </row>
    <row r="104" spans="1:13" x14ac:dyDescent="0.25">
      <c r="A104" s="2">
        <v>42904</v>
      </c>
      <c r="B104" s="3" t="s">
        <v>20</v>
      </c>
      <c r="C104" s="3" t="s">
        <v>9</v>
      </c>
      <c r="D104" s="3" t="s">
        <v>8</v>
      </c>
      <c r="E104" s="1">
        <v>8</v>
      </c>
      <c r="F104" s="1">
        <v>39</v>
      </c>
      <c r="H104">
        <f t="shared" si="2"/>
        <v>514288</v>
      </c>
      <c r="J104" s="24" t="str">
        <f t="shared" si="3"/>
        <v/>
      </c>
      <c r="M104">
        <f>IF(D104="Z",M103-E104*F104,M103+E104*F104)</f>
        <v>14288</v>
      </c>
    </row>
    <row r="105" spans="1:13" x14ac:dyDescent="0.25">
      <c r="A105" s="2">
        <v>42904</v>
      </c>
      <c r="B105" s="3" t="s">
        <v>20</v>
      </c>
      <c r="C105" s="3" t="s">
        <v>7</v>
      </c>
      <c r="D105" s="3" t="s">
        <v>8</v>
      </c>
      <c r="E105" s="1">
        <v>45</v>
      </c>
      <c r="F105" s="1">
        <v>62</v>
      </c>
      <c r="H105">
        <f t="shared" si="2"/>
        <v>511498</v>
      </c>
      <c r="J105" s="24">
        <f t="shared" si="3"/>
        <v>511498</v>
      </c>
      <c r="M105">
        <f>IF(D105="Z",M104-E105*F105,M104+E105*F105)</f>
        <v>11498</v>
      </c>
    </row>
    <row r="106" spans="1:13" x14ac:dyDescent="0.25">
      <c r="A106" s="2">
        <v>42929</v>
      </c>
      <c r="B106" s="3" t="s">
        <v>21</v>
      </c>
      <c r="C106" s="3" t="s">
        <v>7</v>
      </c>
      <c r="D106" s="3" t="s">
        <v>14</v>
      </c>
      <c r="E106" s="1">
        <v>116</v>
      </c>
      <c r="F106" s="1">
        <v>100</v>
      </c>
      <c r="H106">
        <f t="shared" si="2"/>
        <v>523098</v>
      </c>
      <c r="J106" s="24" t="str">
        <f t="shared" si="3"/>
        <v/>
      </c>
      <c r="M106">
        <f>IF(D106="Z",M105-E106*F106,M105+E106*F106)</f>
        <v>23098</v>
      </c>
    </row>
    <row r="107" spans="1:13" x14ac:dyDescent="0.25">
      <c r="A107" s="2">
        <v>42929</v>
      </c>
      <c r="B107" s="3" t="s">
        <v>21</v>
      </c>
      <c r="C107" s="3" t="s">
        <v>12</v>
      </c>
      <c r="D107" s="3" t="s">
        <v>8</v>
      </c>
      <c r="E107" s="1">
        <v>29</v>
      </c>
      <c r="F107" s="1">
        <v>19</v>
      </c>
      <c r="H107">
        <f t="shared" si="2"/>
        <v>522547</v>
      </c>
      <c r="J107" s="24">
        <f t="shared" si="3"/>
        <v>522547</v>
      </c>
      <c r="M107">
        <f>IF(D107="Z",M106-E107*F107,M106+E107*F107)</f>
        <v>22547</v>
      </c>
    </row>
    <row r="108" spans="1:13" x14ac:dyDescent="0.25">
      <c r="A108" s="2">
        <v>42942</v>
      </c>
      <c r="B108" s="3" t="s">
        <v>22</v>
      </c>
      <c r="C108" s="3" t="s">
        <v>11</v>
      </c>
      <c r="D108" s="3" t="s">
        <v>14</v>
      </c>
      <c r="E108" s="1">
        <v>5</v>
      </c>
      <c r="F108" s="1">
        <v>34</v>
      </c>
      <c r="H108">
        <f t="shared" si="2"/>
        <v>522717</v>
      </c>
      <c r="J108" s="24" t="str">
        <f t="shared" si="3"/>
        <v/>
      </c>
      <c r="M108">
        <f>IF(D108="Z",M107-E108*F108,M107+E108*F108)</f>
        <v>22717</v>
      </c>
    </row>
    <row r="109" spans="1:13" x14ac:dyDescent="0.25">
      <c r="A109" s="2">
        <v>42942</v>
      </c>
      <c r="B109" s="3" t="s">
        <v>22</v>
      </c>
      <c r="C109" s="3" t="s">
        <v>10</v>
      </c>
      <c r="D109" s="3" t="s">
        <v>14</v>
      </c>
      <c r="E109" s="1">
        <v>22</v>
      </c>
      <c r="F109" s="1">
        <v>11</v>
      </c>
      <c r="H109">
        <f t="shared" si="2"/>
        <v>522959</v>
      </c>
      <c r="J109" s="24" t="str">
        <f t="shared" si="3"/>
        <v/>
      </c>
      <c r="M109">
        <f>IF(D109="Z",M108-E109*F109,M108+E109*F109)</f>
        <v>22959</v>
      </c>
    </row>
    <row r="110" spans="1:13" x14ac:dyDescent="0.25">
      <c r="A110" s="2">
        <v>42942</v>
      </c>
      <c r="B110" s="3" t="s">
        <v>22</v>
      </c>
      <c r="C110" s="3" t="s">
        <v>12</v>
      </c>
      <c r="D110" s="3" t="s">
        <v>8</v>
      </c>
      <c r="E110" s="1">
        <v>37</v>
      </c>
      <c r="F110" s="1">
        <v>22</v>
      </c>
      <c r="H110">
        <f t="shared" si="2"/>
        <v>522145</v>
      </c>
      <c r="J110" s="24" t="str">
        <f t="shared" si="3"/>
        <v/>
      </c>
      <c r="M110">
        <f>IF(D110="Z",M109-E110*F110,M109+E110*F110)</f>
        <v>22145</v>
      </c>
    </row>
    <row r="111" spans="1:13" x14ac:dyDescent="0.25">
      <c r="A111" s="2">
        <v>42942</v>
      </c>
      <c r="B111" s="3" t="s">
        <v>22</v>
      </c>
      <c r="C111" s="3" t="s">
        <v>7</v>
      </c>
      <c r="D111" s="3" t="s">
        <v>8</v>
      </c>
      <c r="E111" s="1">
        <v>10</v>
      </c>
      <c r="F111" s="1">
        <v>70</v>
      </c>
      <c r="H111">
        <f t="shared" si="2"/>
        <v>521445</v>
      </c>
      <c r="J111" s="24" t="str">
        <f t="shared" si="3"/>
        <v/>
      </c>
      <c r="M111">
        <f>IF(D111="Z",M110-E111*F111,M110+E111*F111)</f>
        <v>21445</v>
      </c>
    </row>
    <row r="112" spans="1:13" x14ac:dyDescent="0.25">
      <c r="A112" s="2">
        <v>42942</v>
      </c>
      <c r="B112" s="3" t="s">
        <v>22</v>
      </c>
      <c r="C112" s="3" t="s">
        <v>9</v>
      </c>
      <c r="D112" s="3" t="s">
        <v>8</v>
      </c>
      <c r="E112" s="1">
        <v>42</v>
      </c>
      <c r="F112" s="1">
        <v>44</v>
      </c>
      <c r="H112">
        <f t="shared" si="2"/>
        <v>519597</v>
      </c>
      <c r="J112" s="24">
        <f t="shared" si="3"/>
        <v>519597</v>
      </c>
      <c r="M112">
        <f>IF(D112="Z",M111-E112*F112,M111+E112*F112)</f>
        <v>19597</v>
      </c>
    </row>
    <row r="113" spans="1:13" x14ac:dyDescent="0.25">
      <c r="A113" s="2">
        <v>42959</v>
      </c>
      <c r="B113" s="3" t="s">
        <v>6</v>
      </c>
      <c r="C113" s="3" t="s">
        <v>7</v>
      </c>
      <c r="D113" s="3" t="s">
        <v>14</v>
      </c>
      <c r="E113" s="1">
        <v>11</v>
      </c>
      <c r="F113" s="1">
        <v>94</v>
      </c>
      <c r="H113">
        <f t="shared" si="2"/>
        <v>520631</v>
      </c>
      <c r="J113" s="24" t="str">
        <f t="shared" si="3"/>
        <v/>
      </c>
      <c r="M113">
        <f>IF(D113="Z",M112-E113*F113,M112+E113*F113)</f>
        <v>20631</v>
      </c>
    </row>
    <row r="114" spans="1:13" x14ac:dyDescent="0.25">
      <c r="A114" s="2">
        <v>42959</v>
      </c>
      <c r="B114" s="3" t="s">
        <v>6</v>
      </c>
      <c r="C114" s="3" t="s">
        <v>9</v>
      </c>
      <c r="D114" s="3" t="s">
        <v>14</v>
      </c>
      <c r="E114" s="1">
        <v>48</v>
      </c>
      <c r="F114" s="1">
        <v>59</v>
      </c>
      <c r="H114">
        <f t="shared" si="2"/>
        <v>523463</v>
      </c>
      <c r="J114" s="24" t="str">
        <f t="shared" si="3"/>
        <v/>
      </c>
      <c r="M114">
        <f>IF(D114="Z",M113-E114*F114,M113+E114*F114)</f>
        <v>23463</v>
      </c>
    </row>
    <row r="115" spans="1:13" x14ac:dyDescent="0.25">
      <c r="A115" s="2">
        <v>42959</v>
      </c>
      <c r="B115" s="3" t="s">
        <v>6</v>
      </c>
      <c r="C115" s="3" t="s">
        <v>12</v>
      </c>
      <c r="D115" s="3" t="s">
        <v>8</v>
      </c>
      <c r="E115" s="1">
        <v>20</v>
      </c>
      <c r="F115" s="1">
        <v>21</v>
      </c>
      <c r="H115">
        <f t="shared" si="2"/>
        <v>523043</v>
      </c>
      <c r="J115" s="24" t="str">
        <f t="shared" si="3"/>
        <v/>
      </c>
      <c r="M115">
        <f>IF(D115="Z",M114-E115*F115,M114+E115*F115)</f>
        <v>23043</v>
      </c>
    </row>
    <row r="116" spans="1:13" x14ac:dyDescent="0.25">
      <c r="A116" s="2">
        <v>42959</v>
      </c>
      <c r="B116" s="3" t="s">
        <v>6</v>
      </c>
      <c r="C116" s="3" t="s">
        <v>11</v>
      </c>
      <c r="D116" s="3" t="s">
        <v>8</v>
      </c>
      <c r="E116" s="1">
        <v>26</v>
      </c>
      <c r="F116" s="1">
        <v>25</v>
      </c>
      <c r="H116">
        <f t="shared" si="2"/>
        <v>522393</v>
      </c>
      <c r="J116" s="24">
        <f t="shared" si="3"/>
        <v>522393</v>
      </c>
      <c r="M116">
        <f>IF(D116="Z",M115-E116*F116,M115+E116*F116)</f>
        <v>22393</v>
      </c>
    </row>
    <row r="117" spans="1:13" x14ac:dyDescent="0.25">
      <c r="A117" s="2">
        <v>42974</v>
      </c>
      <c r="B117" s="3" t="s">
        <v>13</v>
      </c>
      <c r="C117" s="3" t="s">
        <v>10</v>
      </c>
      <c r="D117" s="3" t="s">
        <v>8</v>
      </c>
      <c r="E117" s="1">
        <v>24</v>
      </c>
      <c r="F117" s="1">
        <v>9</v>
      </c>
      <c r="H117">
        <f t="shared" si="2"/>
        <v>522177</v>
      </c>
      <c r="J117" s="24" t="str">
        <f t="shared" si="3"/>
        <v/>
      </c>
      <c r="M117">
        <f>IF(D117="Z",M116-E117*F117,M116+E117*F117)</f>
        <v>22177</v>
      </c>
    </row>
    <row r="118" spans="1:13" x14ac:dyDescent="0.25">
      <c r="A118" s="2">
        <v>42974</v>
      </c>
      <c r="B118" s="3" t="s">
        <v>13</v>
      </c>
      <c r="C118" s="3" t="s">
        <v>7</v>
      </c>
      <c r="D118" s="3" t="s">
        <v>8</v>
      </c>
      <c r="E118" s="1">
        <v>38</v>
      </c>
      <c r="F118" s="1">
        <v>68</v>
      </c>
      <c r="H118">
        <f t="shared" si="2"/>
        <v>519593</v>
      </c>
      <c r="J118" s="24" t="str">
        <f t="shared" si="3"/>
        <v/>
      </c>
      <c r="M118">
        <f>IF(D118="Z",M117-E118*F118,M117+E118*F118)</f>
        <v>19593</v>
      </c>
    </row>
    <row r="119" spans="1:13" x14ac:dyDescent="0.25">
      <c r="A119" s="2">
        <v>42974</v>
      </c>
      <c r="B119" s="3" t="s">
        <v>13</v>
      </c>
      <c r="C119" s="3" t="s">
        <v>12</v>
      </c>
      <c r="D119" s="3" t="s">
        <v>8</v>
      </c>
      <c r="E119" s="1">
        <v>14</v>
      </c>
      <c r="F119" s="1">
        <v>21</v>
      </c>
      <c r="H119">
        <f t="shared" si="2"/>
        <v>519299</v>
      </c>
      <c r="J119" s="24" t="str">
        <f t="shared" si="3"/>
        <v/>
      </c>
      <c r="M119">
        <f>IF(D119="Z",M118-E119*F119,M118+E119*F119)</f>
        <v>19299</v>
      </c>
    </row>
    <row r="120" spans="1:13" x14ac:dyDescent="0.25">
      <c r="A120" s="2">
        <v>42974</v>
      </c>
      <c r="B120" s="3" t="s">
        <v>13</v>
      </c>
      <c r="C120" s="3" t="s">
        <v>9</v>
      </c>
      <c r="D120" s="3" t="s">
        <v>8</v>
      </c>
      <c r="E120" s="1">
        <v>4</v>
      </c>
      <c r="F120" s="1">
        <v>43</v>
      </c>
      <c r="H120">
        <f t="shared" si="2"/>
        <v>519127</v>
      </c>
      <c r="J120" s="24">
        <f t="shared" si="3"/>
        <v>519127</v>
      </c>
      <c r="M120">
        <f>IF(D120="Z",M119-E120*F120,M119+E120*F120)</f>
        <v>19127</v>
      </c>
    </row>
    <row r="121" spans="1:13" x14ac:dyDescent="0.25">
      <c r="A121" s="2">
        <v>42993</v>
      </c>
      <c r="B121" s="3" t="s">
        <v>15</v>
      </c>
      <c r="C121" s="3" t="s">
        <v>11</v>
      </c>
      <c r="D121" s="3" t="s">
        <v>14</v>
      </c>
      <c r="E121" s="1">
        <v>19</v>
      </c>
      <c r="F121" s="1">
        <v>36</v>
      </c>
      <c r="H121">
        <f t="shared" si="2"/>
        <v>519811</v>
      </c>
      <c r="J121" s="24" t="str">
        <f t="shared" si="3"/>
        <v/>
      </c>
      <c r="M121">
        <f>IF(D121="Z",M120-E121*F121,M120+E121*F121)</f>
        <v>19811</v>
      </c>
    </row>
    <row r="122" spans="1:13" x14ac:dyDescent="0.25">
      <c r="A122" s="2">
        <v>42993</v>
      </c>
      <c r="B122" s="3" t="s">
        <v>15</v>
      </c>
      <c r="C122" s="3" t="s">
        <v>7</v>
      </c>
      <c r="D122" s="3" t="s">
        <v>8</v>
      </c>
      <c r="E122" s="1">
        <v>30</v>
      </c>
      <c r="F122" s="1">
        <v>65</v>
      </c>
      <c r="H122">
        <f t="shared" si="2"/>
        <v>517861</v>
      </c>
      <c r="J122" s="24">
        <f t="shared" si="3"/>
        <v>517861</v>
      </c>
      <c r="M122">
        <f>IF(D122="Z",M121-E122*F122,M121+E122*F122)</f>
        <v>17861</v>
      </c>
    </row>
    <row r="123" spans="1:13" x14ac:dyDescent="0.25">
      <c r="A123" s="2">
        <v>43019</v>
      </c>
      <c r="B123" s="3" t="s">
        <v>16</v>
      </c>
      <c r="C123" s="3" t="s">
        <v>9</v>
      </c>
      <c r="D123" s="3" t="s">
        <v>14</v>
      </c>
      <c r="E123" s="1">
        <v>6</v>
      </c>
      <c r="F123" s="1">
        <v>63</v>
      </c>
      <c r="H123">
        <f t="shared" si="2"/>
        <v>518239</v>
      </c>
      <c r="J123" s="24" t="str">
        <f t="shared" si="3"/>
        <v/>
      </c>
      <c r="M123">
        <f>IF(D123="Z",M122-E123*F123,M122+E123*F123)</f>
        <v>18239</v>
      </c>
    </row>
    <row r="124" spans="1:13" x14ac:dyDescent="0.25">
      <c r="A124" s="2">
        <v>43019</v>
      </c>
      <c r="B124" s="3" t="s">
        <v>16</v>
      </c>
      <c r="C124" s="3" t="s">
        <v>7</v>
      </c>
      <c r="D124" s="3" t="s">
        <v>8</v>
      </c>
      <c r="E124" s="1">
        <v>43</v>
      </c>
      <c r="F124" s="1">
        <v>59</v>
      </c>
      <c r="H124">
        <f t="shared" si="2"/>
        <v>515702</v>
      </c>
      <c r="J124" s="24">
        <f t="shared" si="3"/>
        <v>515702</v>
      </c>
      <c r="M124">
        <f>IF(D124="Z",M123-E124*F124,M123+E124*F124)</f>
        <v>15702</v>
      </c>
    </row>
    <row r="125" spans="1:13" x14ac:dyDescent="0.25">
      <c r="A125" s="2">
        <v>43040</v>
      </c>
      <c r="B125" s="3" t="s">
        <v>17</v>
      </c>
      <c r="C125" s="3" t="s">
        <v>9</v>
      </c>
      <c r="D125" s="3" t="s">
        <v>14</v>
      </c>
      <c r="E125" s="1">
        <v>1</v>
      </c>
      <c r="F125" s="1">
        <v>61</v>
      </c>
      <c r="H125">
        <f t="shared" si="2"/>
        <v>515763</v>
      </c>
      <c r="J125" s="24" t="str">
        <f t="shared" si="3"/>
        <v/>
      </c>
      <c r="M125">
        <f>IF(D125="Z",M124-E125*F125,M124+E125*F125)</f>
        <v>15763</v>
      </c>
    </row>
    <row r="126" spans="1:13" x14ac:dyDescent="0.25">
      <c r="A126" s="2">
        <v>43040</v>
      </c>
      <c r="B126" s="3" t="s">
        <v>17</v>
      </c>
      <c r="C126" s="3" t="s">
        <v>12</v>
      </c>
      <c r="D126" s="3" t="s">
        <v>14</v>
      </c>
      <c r="E126" s="1">
        <v>147</v>
      </c>
      <c r="F126" s="1">
        <v>30</v>
      </c>
      <c r="H126">
        <f t="shared" si="2"/>
        <v>520173</v>
      </c>
      <c r="J126" s="24" t="str">
        <f t="shared" si="3"/>
        <v/>
      </c>
      <c r="M126">
        <f>IF(D126="Z",M125-E126*F126,M125+E126*F126)</f>
        <v>20173</v>
      </c>
    </row>
    <row r="127" spans="1:13" x14ac:dyDescent="0.25">
      <c r="A127" s="2">
        <v>43040</v>
      </c>
      <c r="B127" s="3" t="s">
        <v>17</v>
      </c>
      <c r="C127" s="3" t="s">
        <v>10</v>
      </c>
      <c r="D127" s="3" t="s">
        <v>8</v>
      </c>
      <c r="E127" s="1">
        <v>15</v>
      </c>
      <c r="F127" s="1">
        <v>8</v>
      </c>
      <c r="H127">
        <f t="shared" si="2"/>
        <v>520053</v>
      </c>
      <c r="J127" s="24" t="str">
        <f t="shared" si="3"/>
        <v/>
      </c>
      <c r="M127">
        <f>IF(D127="Z",M126-E127*F127,M126+E127*F127)</f>
        <v>20053</v>
      </c>
    </row>
    <row r="128" spans="1:13" x14ac:dyDescent="0.25">
      <c r="A128" s="2">
        <v>43040</v>
      </c>
      <c r="B128" s="3" t="s">
        <v>17</v>
      </c>
      <c r="C128" s="3" t="s">
        <v>7</v>
      </c>
      <c r="D128" s="3" t="s">
        <v>8</v>
      </c>
      <c r="E128" s="1">
        <v>24</v>
      </c>
      <c r="F128" s="1">
        <v>63</v>
      </c>
      <c r="H128">
        <f t="shared" si="2"/>
        <v>518541</v>
      </c>
      <c r="J128" s="24" t="str">
        <f t="shared" si="3"/>
        <v/>
      </c>
      <c r="M128">
        <f>IF(D128="Z",M127-E128*F128,M127+E128*F128)</f>
        <v>18541</v>
      </c>
    </row>
    <row r="129" spans="1:13" x14ac:dyDescent="0.25">
      <c r="A129" s="2">
        <v>43040</v>
      </c>
      <c r="B129" s="3" t="s">
        <v>17</v>
      </c>
      <c r="C129" s="3" t="s">
        <v>11</v>
      </c>
      <c r="D129" s="3" t="s">
        <v>8</v>
      </c>
      <c r="E129" s="1">
        <v>19</v>
      </c>
      <c r="F129" s="1">
        <v>24</v>
      </c>
      <c r="H129">
        <f t="shared" si="2"/>
        <v>518085</v>
      </c>
      <c r="J129" s="24">
        <f t="shared" si="3"/>
        <v>518085</v>
      </c>
      <c r="M129">
        <f>IF(D129="Z",M128-E129*F129,M128+E129*F129)</f>
        <v>18085</v>
      </c>
    </row>
    <row r="130" spans="1:13" x14ac:dyDescent="0.25">
      <c r="A130" s="2">
        <v>43064</v>
      </c>
      <c r="B130" s="3" t="s">
        <v>18</v>
      </c>
      <c r="C130" s="3" t="s">
        <v>7</v>
      </c>
      <c r="D130" s="3" t="s">
        <v>14</v>
      </c>
      <c r="E130" s="1">
        <v>134</v>
      </c>
      <c r="F130" s="1">
        <v>99</v>
      </c>
      <c r="H130">
        <f t="shared" si="2"/>
        <v>531351</v>
      </c>
      <c r="J130" s="24" t="str">
        <f t="shared" si="3"/>
        <v/>
      </c>
      <c r="M130">
        <f>IF(D130="Z",M129-E130*F130,M129+E130*F130)</f>
        <v>31351</v>
      </c>
    </row>
    <row r="131" spans="1:13" x14ac:dyDescent="0.25">
      <c r="A131" s="2">
        <v>43064</v>
      </c>
      <c r="B131" s="3" t="s">
        <v>18</v>
      </c>
      <c r="C131" s="3" t="s">
        <v>9</v>
      </c>
      <c r="D131" s="3" t="s">
        <v>8</v>
      </c>
      <c r="E131" s="1">
        <v>12</v>
      </c>
      <c r="F131" s="1">
        <v>38</v>
      </c>
      <c r="H131">
        <f t="shared" ref="H131:H194" si="4">IF(D131="Z",H130-E131*F131,H130+E131*F131)</f>
        <v>530895</v>
      </c>
      <c r="J131" s="24">
        <f t="shared" si="3"/>
        <v>530895</v>
      </c>
      <c r="M131">
        <f>IF(D131="Z",M130-E131*F131,M130+E131*F131)</f>
        <v>30895</v>
      </c>
    </row>
    <row r="132" spans="1:13" x14ac:dyDescent="0.25">
      <c r="A132" s="2">
        <v>43082</v>
      </c>
      <c r="B132" s="3" t="s">
        <v>19</v>
      </c>
      <c r="C132" s="3" t="s">
        <v>12</v>
      </c>
      <c r="D132" s="3" t="s">
        <v>14</v>
      </c>
      <c r="E132" s="1">
        <v>4</v>
      </c>
      <c r="F132" s="1">
        <v>30</v>
      </c>
      <c r="H132">
        <f t="shared" si="4"/>
        <v>531015</v>
      </c>
      <c r="J132" s="24" t="str">
        <f t="shared" ref="J132:J195" si="5">IF(B133&lt;&gt;B132,H132,"")</f>
        <v/>
      </c>
      <c r="M132">
        <f>IF(D132="Z",M131-E132*F132,M131+E132*F132)</f>
        <v>31015</v>
      </c>
    </row>
    <row r="133" spans="1:13" x14ac:dyDescent="0.25">
      <c r="A133" s="2">
        <v>43082</v>
      </c>
      <c r="B133" s="3" t="s">
        <v>19</v>
      </c>
      <c r="C133" s="3" t="s">
        <v>10</v>
      </c>
      <c r="D133" s="3" t="s">
        <v>8</v>
      </c>
      <c r="E133" s="1">
        <v>26</v>
      </c>
      <c r="F133" s="1">
        <v>8</v>
      </c>
      <c r="H133">
        <f t="shared" si="4"/>
        <v>530807</v>
      </c>
      <c r="J133" s="24" t="str">
        <f t="shared" si="5"/>
        <v/>
      </c>
      <c r="M133">
        <f>IF(D133="Z",M132-E133*F133,M132+E133*F133)</f>
        <v>30807</v>
      </c>
    </row>
    <row r="134" spans="1:13" x14ac:dyDescent="0.25">
      <c r="A134" s="2">
        <v>43082</v>
      </c>
      <c r="B134" s="3" t="s">
        <v>19</v>
      </c>
      <c r="C134" s="3" t="s">
        <v>7</v>
      </c>
      <c r="D134" s="3" t="s">
        <v>8</v>
      </c>
      <c r="E134" s="1">
        <v>38</v>
      </c>
      <c r="F134" s="1">
        <v>66</v>
      </c>
      <c r="H134">
        <f t="shared" si="4"/>
        <v>528299</v>
      </c>
      <c r="J134" s="24">
        <f t="shared" si="5"/>
        <v>528299</v>
      </c>
      <c r="M134">
        <f>IF(D134="Z",M133-E134*F134,M133+E134*F134)</f>
        <v>28299</v>
      </c>
    </row>
    <row r="135" spans="1:13" x14ac:dyDescent="0.25">
      <c r="A135" s="2">
        <v>43104</v>
      </c>
      <c r="B135" s="3" t="s">
        <v>20</v>
      </c>
      <c r="C135" s="3" t="s">
        <v>7</v>
      </c>
      <c r="D135" s="3" t="s">
        <v>14</v>
      </c>
      <c r="E135" s="1">
        <v>38</v>
      </c>
      <c r="F135" s="1">
        <v>98</v>
      </c>
      <c r="H135">
        <f t="shared" si="4"/>
        <v>532023</v>
      </c>
      <c r="J135" s="24" t="str">
        <f t="shared" si="5"/>
        <v/>
      </c>
      <c r="M135">
        <f>IF(D135="Z",M134-E135*F135,M134+E135*F135)</f>
        <v>32023</v>
      </c>
    </row>
    <row r="136" spans="1:13" x14ac:dyDescent="0.25">
      <c r="A136" s="2">
        <v>43104</v>
      </c>
      <c r="B136" s="3" t="s">
        <v>20</v>
      </c>
      <c r="C136" s="3" t="s">
        <v>11</v>
      </c>
      <c r="D136" s="3" t="s">
        <v>14</v>
      </c>
      <c r="E136" s="1">
        <v>44</v>
      </c>
      <c r="F136" s="1">
        <v>37</v>
      </c>
      <c r="H136">
        <f t="shared" si="4"/>
        <v>533651</v>
      </c>
      <c r="J136" s="24" t="str">
        <f t="shared" si="5"/>
        <v/>
      </c>
      <c r="M136">
        <f>IF(D136="Z",M135-E136*F136,M135+E136*F136)</f>
        <v>33651</v>
      </c>
    </row>
    <row r="137" spans="1:13" x14ac:dyDescent="0.25">
      <c r="A137" s="2">
        <v>43104</v>
      </c>
      <c r="B137" s="3" t="s">
        <v>20</v>
      </c>
      <c r="C137" s="3" t="s">
        <v>10</v>
      </c>
      <c r="D137" s="3" t="s">
        <v>8</v>
      </c>
      <c r="E137" s="1">
        <v>21</v>
      </c>
      <c r="F137" s="1">
        <v>8</v>
      </c>
      <c r="H137">
        <f t="shared" si="4"/>
        <v>533483</v>
      </c>
      <c r="J137" s="24" t="str">
        <f t="shared" si="5"/>
        <v/>
      </c>
      <c r="M137">
        <f>IF(D137="Z",M136-E137*F137,M136+E137*F137)</f>
        <v>33483</v>
      </c>
    </row>
    <row r="138" spans="1:13" x14ac:dyDescent="0.25">
      <c r="A138" s="2">
        <v>43104</v>
      </c>
      <c r="B138" s="3" t="s">
        <v>20</v>
      </c>
      <c r="C138" s="3" t="s">
        <v>9</v>
      </c>
      <c r="D138" s="3" t="s">
        <v>8</v>
      </c>
      <c r="E138" s="1">
        <v>10</v>
      </c>
      <c r="F138" s="1">
        <v>39</v>
      </c>
      <c r="H138">
        <f t="shared" si="4"/>
        <v>533093</v>
      </c>
      <c r="J138" s="24">
        <f t="shared" si="5"/>
        <v>533093</v>
      </c>
      <c r="M138">
        <f>IF(D138="Z",M137-E138*F138,M137+E138*F138)</f>
        <v>33093</v>
      </c>
    </row>
    <row r="139" spans="1:13" x14ac:dyDescent="0.25">
      <c r="A139" s="2">
        <v>43129</v>
      </c>
      <c r="B139" s="3" t="s">
        <v>21</v>
      </c>
      <c r="C139" s="3" t="s">
        <v>11</v>
      </c>
      <c r="D139" s="3" t="s">
        <v>14</v>
      </c>
      <c r="E139" s="1">
        <v>15</v>
      </c>
      <c r="F139" s="1">
        <v>38</v>
      </c>
      <c r="H139">
        <f t="shared" si="4"/>
        <v>533663</v>
      </c>
      <c r="J139" s="24" t="str">
        <f t="shared" si="5"/>
        <v/>
      </c>
      <c r="M139">
        <f>IF(D139="Z",M138-E139*F139,M138+E139*F139)</f>
        <v>33663</v>
      </c>
    </row>
    <row r="140" spans="1:13" x14ac:dyDescent="0.25">
      <c r="A140" s="2">
        <v>43129</v>
      </c>
      <c r="B140" s="3" t="s">
        <v>21</v>
      </c>
      <c r="C140" s="3" t="s">
        <v>9</v>
      </c>
      <c r="D140" s="3" t="s">
        <v>14</v>
      </c>
      <c r="E140" s="1">
        <v>22</v>
      </c>
      <c r="F140" s="1">
        <v>63</v>
      </c>
      <c r="H140">
        <f t="shared" si="4"/>
        <v>535049</v>
      </c>
      <c r="J140" s="24" t="str">
        <f t="shared" si="5"/>
        <v/>
      </c>
      <c r="M140">
        <f>IF(D140="Z",M139-E140*F140,M139+E140*F140)</f>
        <v>35049</v>
      </c>
    </row>
    <row r="141" spans="1:13" x14ac:dyDescent="0.25">
      <c r="A141" s="2">
        <v>43129</v>
      </c>
      <c r="B141" s="3" t="s">
        <v>21</v>
      </c>
      <c r="C141" s="3" t="s">
        <v>7</v>
      </c>
      <c r="D141" s="3" t="s">
        <v>8</v>
      </c>
      <c r="E141" s="1">
        <v>9</v>
      </c>
      <c r="F141" s="1">
        <v>60</v>
      </c>
      <c r="H141">
        <f t="shared" si="4"/>
        <v>534509</v>
      </c>
      <c r="J141" s="24" t="str">
        <f t="shared" si="5"/>
        <v/>
      </c>
      <c r="M141">
        <f>IF(D141="Z",M140-E141*F141,M140+E141*F141)</f>
        <v>34509</v>
      </c>
    </row>
    <row r="142" spans="1:13" x14ac:dyDescent="0.25">
      <c r="A142" s="2">
        <v>43129</v>
      </c>
      <c r="B142" s="3" t="s">
        <v>21</v>
      </c>
      <c r="C142" s="3" t="s">
        <v>12</v>
      </c>
      <c r="D142" s="3" t="s">
        <v>8</v>
      </c>
      <c r="E142" s="1">
        <v>6</v>
      </c>
      <c r="F142" s="1">
        <v>19</v>
      </c>
      <c r="H142">
        <f t="shared" si="4"/>
        <v>534395</v>
      </c>
      <c r="J142" s="24" t="str">
        <f t="shared" si="5"/>
        <v/>
      </c>
      <c r="M142">
        <f>IF(D142="Z",M141-E142*F142,M141+E142*F142)</f>
        <v>34395</v>
      </c>
    </row>
    <row r="143" spans="1:13" x14ac:dyDescent="0.25">
      <c r="A143" s="2">
        <v>43129</v>
      </c>
      <c r="B143" s="3" t="s">
        <v>21</v>
      </c>
      <c r="C143" s="3" t="s">
        <v>10</v>
      </c>
      <c r="D143" s="3" t="s">
        <v>8</v>
      </c>
      <c r="E143" s="1">
        <v>4</v>
      </c>
      <c r="F143" s="1">
        <v>8</v>
      </c>
      <c r="H143">
        <f t="shared" si="4"/>
        <v>534363</v>
      </c>
      <c r="J143" s="24">
        <f t="shared" si="5"/>
        <v>534363</v>
      </c>
      <c r="M143">
        <f>IF(D143="Z",M142-E143*F143,M142+E143*F143)</f>
        <v>34363</v>
      </c>
    </row>
    <row r="144" spans="1:13" x14ac:dyDescent="0.25">
      <c r="A144" s="2">
        <v>43130</v>
      </c>
      <c r="B144" s="3" t="s">
        <v>22</v>
      </c>
      <c r="C144" s="3" t="s">
        <v>12</v>
      </c>
      <c r="D144" s="3" t="s">
        <v>14</v>
      </c>
      <c r="E144" s="1">
        <v>6</v>
      </c>
      <c r="F144" s="1">
        <v>25</v>
      </c>
      <c r="H144">
        <f t="shared" si="4"/>
        <v>534513</v>
      </c>
      <c r="J144" s="24" t="str">
        <f t="shared" si="5"/>
        <v/>
      </c>
      <c r="M144">
        <f>IF(D144="Z",M143-E144*F144,M143+E144*F144)</f>
        <v>34513</v>
      </c>
    </row>
    <row r="145" spans="1:13" x14ac:dyDescent="0.25">
      <c r="A145" s="2">
        <v>43130</v>
      </c>
      <c r="B145" s="3" t="s">
        <v>22</v>
      </c>
      <c r="C145" s="3" t="s">
        <v>7</v>
      </c>
      <c r="D145" s="3" t="s">
        <v>8</v>
      </c>
      <c r="E145" s="1">
        <v>48</v>
      </c>
      <c r="F145" s="1">
        <v>79</v>
      </c>
      <c r="H145">
        <f t="shared" si="4"/>
        <v>530721</v>
      </c>
      <c r="J145" s="24">
        <f t="shared" si="5"/>
        <v>530721</v>
      </c>
      <c r="M145">
        <f>IF(D145="Z",M144-E145*F145,M144+E145*F145)</f>
        <v>30721</v>
      </c>
    </row>
    <row r="146" spans="1:13" x14ac:dyDescent="0.25">
      <c r="A146" s="2">
        <v>43147</v>
      </c>
      <c r="B146" s="3" t="s">
        <v>6</v>
      </c>
      <c r="C146" s="3" t="s">
        <v>9</v>
      </c>
      <c r="D146" s="3" t="s">
        <v>8</v>
      </c>
      <c r="E146" s="1">
        <v>34</v>
      </c>
      <c r="F146" s="1">
        <v>42</v>
      </c>
      <c r="H146">
        <f t="shared" si="4"/>
        <v>529293</v>
      </c>
      <c r="J146" s="24" t="str">
        <f t="shared" si="5"/>
        <v/>
      </c>
      <c r="M146">
        <f>IF(D146="Z",M145-E146*F146,M145+E146*F146)</f>
        <v>29293</v>
      </c>
    </row>
    <row r="147" spans="1:13" x14ac:dyDescent="0.25">
      <c r="A147" s="2">
        <v>43147</v>
      </c>
      <c r="B147" s="3" t="s">
        <v>6</v>
      </c>
      <c r="C147" s="3" t="s">
        <v>11</v>
      </c>
      <c r="D147" s="3" t="s">
        <v>14</v>
      </c>
      <c r="E147" s="1">
        <v>49</v>
      </c>
      <c r="F147" s="1">
        <v>35</v>
      </c>
      <c r="H147">
        <f t="shared" si="4"/>
        <v>531008</v>
      </c>
      <c r="J147" s="24" t="str">
        <f t="shared" si="5"/>
        <v/>
      </c>
      <c r="M147">
        <f>IF(D147="Z",M146-E147*F147,M146+E147*F147)</f>
        <v>31008</v>
      </c>
    </row>
    <row r="148" spans="1:13" x14ac:dyDescent="0.25">
      <c r="A148" s="2">
        <v>43147</v>
      </c>
      <c r="B148" s="3" t="s">
        <v>6</v>
      </c>
      <c r="C148" s="3" t="s">
        <v>10</v>
      </c>
      <c r="D148" s="3" t="s">
        <v>8</v>
      </c>
      <c r="E148" s="1">
        <v>10</v>
      </c>
      <c r="F148" s="1">
        <v>8</v>
      </c>
      <c r="H148">
        <f t="shared" si="4"/>
        <v>530928</v>
      </c>
      <c r="J148" s="24" t="str">
        <f t="shared" si="5"/>
        <v/>
      </c>
      <c r="M148">
        <f>IF(D148="Z",M147-E148*F148,M147+E148*F148)</f>
        <v>30928</v>
      </c>
    </row>
    <row r="149" spans="1:13" x14ac:dyDescent="0.25">
      <c r="A149" s="2">
        <v>43147</v>
      </c>
      <c r="B149" s="3" t="s">
        <v>6</v>
      </c>
      <c r="C149" s="3" t="s">
        <v>12</v>
      </c>
      <c r="D149" s="3" t="s">
        <v>8</v>
      </c>
      <c r="E149" s="1">
        <v>47</v>
      </c>
      <c r="F149" s="1">
        <v>21</v>
      </c>
      <c r="H149">
        <f t="shared" si="4"/>
        <v>529941</v>
      </c>
      <c r="J149" s="24" t="str">
        <f t="shared" si="5"/>
        <v/>
      </c>
      <c r="M149">
        <f>IF(D149="Z",M148-E149*F149,M148+E149*F149)</f>
        <v>29941</v>
      </c>
    </row>
    <row r="150" spans="1:13" x14ac:dyDescent="0.25">
      <c r="A150" s="2">
        <v>43147</v>
      </c>
      <c r="B150" s="3" t="s">
        <v>6</v>
      </c>
      <c r="C150" s="3" t="s">
        <v>7</v>
      </c>
      <c r="D150" s="3" t="s">
        <v>8</v>
      </c>
      <c r="E150" s="1">
        <v>48</v>
      </c>
      <c r="F150" s="1">
        <v>66</v>
      </c>
      <c r="H150">
        <f t="shared" si="4"/>
        <v>526773</v>
      </c>
      <c r="J150" s="24">
        <f t="shared" si="5"/>
        <v>526773</v>
      </c>
      <c r="M150">
        <f>IF(D150="Z",M149-E150*F150,M149+E150*F150)</f>
        <v>26773</v>
      </c>
    </row>
    <row r="151" spans="1:13" x14ac:dyDescent="0.25">
      <c r="A151" s="2">
        <v>43162</v>
      </c>
      <c r="B151" s="3" t="s">
        <v>13</v>
      </c>
      <c r="C151" s="3" t="s">
        <v>9</v>
      </c>
      <c r="D151" s="3" t="s">
        <v>14</v>
      </c>
      <c r="E151" s="1">
        <v>34</v>
      </c>
      <c r="F151" s="1">
        <v>58</v>
      </c>
      <c r="H151">
        <f t="shared" si="4"/>
        <v>528745</v>
      </c>
      <c r="J151" s="24" t="str">
        <f t="shared" si="5"/>
        <v/>
      </c>
      <c r="M151">
        <f>IF(D151="Z",M150-E151*F151,M150+E151*F151)</f>
        <v>28745</v>
      </c>
    </row>
    <row r="152" spans="1:13" x14ac:dyDescent="0.25">
      <c r="A152" s="2">
        <v>43162</v>
      </c>
      <c r="B152" s="3" t="s">
        <v>13</v>
      </c>
      <c r="C152" s="3" t="s">
        <v>10</v>
      </c>
      <c r="D152" s="3" t="s">
        <v>8</v>
      </c>
      <c r="E152" s="1">
        <v>5</v>
      </c>
      <c r="F152" s="1">
        <v>9</v>
      </c>
      <c r="H152">
        <f t="shared" si="4"/>
        <v>528700</v>
      </c>
      <c r="J152" s="24">
        <f t="shared" si="5"/>
        <v>528700</v>
      </c>
      <c r="M152">
        <f>IF(D152="Z",M151-E152*F152,M151+E152*F152)</f>
        <v>28700</v>
      </c>
    </row>
    <row r="153" spans="1:13" x14ac:dyDescent="0.25">
      <c r="A153" s="2">
        <v>43181</v>
      </c>
      <c r="B153" s="3" t="s">
        <v>15</v>
      </c>
      <c r="C153" s="3" t="s">
        <v>12</v>
      </c>
      <c r="D153" s="3" t="s">
        <v>14</v>
      </c>
      <c r="E153" s="1">
        <v>46</v>
      </c>
      <c r="F153" s="1">
        <v>30</v>
      </c>
      <c r="H153">
        <f t="shared" si="4"/>
        <v>530080</v>
      </c>
      <c r="J153" s="24" t="str">
        <f t="shared" si="5"/>
        <v/>
      </c>
      <c r="M153">
        <f>IF(D153="Z",M152-E153*F153,M152+E153*F153)</f>
        <v>30080</v>
      </c>
    </row>
    <row r="154" spans="1:13" x14ac:dyDescent="0.25">
      <c r="A154" s="2">
        <v>43181</v>
      </c>
      <c r="B154" s="3" t="s">
        <v>15</v>
      </c>
      <c r="C154" s="3" t="s">
        <v>7</v>
      </c>
      <c r="D154" s="3" t="s">
        <v>8</v>
      </c>
      <c r="E154" s="1">
        <v>49</v>
      </c>
      <c r="F154" s="1">
        <v>65</v>
      </c>
      <c r="H154">
        <f t="shared" si="4"/>
        <v>526895</v>
      </c>
      <c r="J154" s="24" t="str">
        <f t="shared" si="5"/>
        <v/>
      </c>
      <c r="M154">
        <f>IF(D154="Z",M153-E154*F154,M153+E154*F154)</f>
        <v>26895</v>
      </c>
    </row>
    <row r="155" spans="1:13" x14ac:dyDescent="0.25">
      <c r="A155" s="2">
        <v>43181</v>
      </c>
      <c r="B155" s="3" t="s">
        <v>15</v>
      </c>
      <c r="C155" s="3" t="s">
        <v>10</v>
      </c>
      <c r="D155" s="3" t="s">
        <v>8</v>
      </c>
      <c r="E155" s="1">
        <v>16</v>
      </c>
      <c r="F155" s="1">
        <v>8</v>
      </c>
      <c r="H155">
        <f t="shared" si="4"/>
        <v>526767</v>
      </c>
      <c r="J155" s="24">
        <f t="shared" si="5"/>
        <v>526767</v>
      </c>
      <c r="M155">
        <f>IF(D155="Z",M154-E155*F155,M154+E155*F155)</f>
        <v>26767</v>
      </c>
    </row>
    <row r="156" spans="1:13" x14ac:dyDescent="0.25">
      <c r="A156" s="2">
        <v>43207</v>
      </c>
      <c r="B156" s="3" t="s">
        <v>16</v>
      </c>
      <c r="C156" s="3" t="s">
        <v>9</v>
      </c>
      <c r="D156" s="3" t="s">
        <v>8</v>
      </c>
      <c r="E156" s="1">
        <v>5</v>
      </c>
      <c r="F156" s="1">
        <v>37</v>
      </c>
      <c r="H156">
        <f t="shared" si="4"/>
        <v>526582</v>
      </c>
      <c r="J156" s="24" t="str">
        <f t="shared" si="5"/>
        <v/>
      </c>
      <c r="M156">
        <f>IF(D156="Z",M155-E156*F156,M155+E156*F156)</f>
        <v>26582</v>
      </c>
    </row>
    <row r="157" spans="1:13" x14ac:dyDescent="0.25">
      <c r="A157" s="2">
        <v>43207</v>
      </c>
      <c r="B157" s="3" t="s">
        <v>16</v>
      </c>
      <c r="C157" s="3" t="s">
        <v>12</v>
      </c>
      <c r="D157" s="3" t="s">
        <v>14</v>
      </c>
      <c r="E157" s="1">
        <v>1</v>
      </c>
      <c r="F157" s="1">
        <v>32</v>
      </c>
      <c r="H157">
        <f t="shared" si="4"/>
        <v>526614</v>
      </c>
      <c r="J157" s="24" t="str">
        <f t="shared" si="5"/>
        <v/>
      </c>
      <c r="M157">
        <f>IF(D157="Z",M156-E157*F157,M156+E157*F157)</f>
        <v>26614</v>
      </c>
    </row>
    <row r="158" spans="1:13" x14ac:dyDescent="0.25">
      <c r="A158" s="2">
        <v>43207</v>
      </c>
      <c r="B158" s="3" t="s">
        <v>16</v>
      </c>
      <c r="C158" s="3" t="s">
        <v>10</v>
      </c>
      <c r="D158" s="3" t="s">
        <v>8</v>
      </c>
      <c r="E158" s="1">
        <v>34</v>
      </c>
      <c r="F158" s="1">
        <v>7</v>
      </c>
      <c r="H158">
        <f t="shared" si="4"/>
        <v>526376</v>
      </c>
      <c r="J158" s="24" t="str">
        <f t="shared" si="5"/>
        <v/>
      </c>
      <c r="M158">
        <f>IF(D158="Z",M157-E158*F158,M157+E158*F158)</f>
        <v>26376</v>
      </c>
    </row>
    <row r="159" spans="1:13" x14ac:dyDescent="0.25">
      <c r="A159" s="2">
        <v>43207</v>
      </c>
      <c r="B159" s="3" t="s">
        <v>16</v>
      </c>
      <c r="C159" s="3" t="s">
        <v>7</v>
      </c>
      <c r="D159" s="3" t="s">
        <v>8</v>
      </c>
      <c r="E159" s="1">
        <v>29</v>
      </c>
      <c r="F159" s="1">
        <v>59</v>
      </c>
      <c r="H159">
        <f t="shared" si="4"/>
        <v>524665</v>
      </c>
      <c r="J159" s="24">
        <f t="shared" si="5"/>
        <v>524665</v>
      </c>
      <c r="M159">
        <f>IF(D159="Z",M158-E159*F159,M158+E159*F159)</f>
        <v>24665</v>
      </c>
    </row>
    <row r="160" spans="1:13" x14ac:dyDescent="0.25">
      <c r="A160" s="2">
        <v>43228</v>
      </c>
      <c r="B160" s="3" t="s">
        <v>17</v>
      </c>
      <c r="C160" s="3" t="s">
        <v>11</v>
      </c>
      <c r="D160" s="3" t="s">
        <v>8</v>
      </c>
      <c r="E160" s="1">
        <v>34</v>
      </c>
      <c r="F160" s="1">
        <v>24</v>
      </c>
      <c r="H160">
        <f t="shared" si="4"/>
        <v>523849</v>
      </c>
      <c r="J160" s="24" t="str">
        <f t="shared" si="5"/>
        <v/>
      </c>
      <c r="M160">
        <f>IF(D160="Z",M159-E160*F160,M159+E160*F160)</f>
        <v>23849</v>
      </c>
    </row>
    <row r="161" spans="1:13" x14ac:dyDescent="0.25">
      <c r="A161" s="2">
        <v>43228</v>
      </c>
      <c r="B161" s="3" t="s">
        <v>17</v>
      </c>
      <c r="C161" s="3" t="s">
        <v>12</v>
      </c>
      <c r="D161" s="3" t="s">
        <v>8</v>
      </c>
      <c r="E161" s="1">
        <v>27</v>
      </c>
      <c r="F161" s="1">
        <v>20</v>
      </c>
      <c r="H161">
        <f t="shared" si="4"/>
        <v>523309</v>
      </c>
      <c r="J161" s="24" t="str">
        <f t="shared" si="5"/>
        <v/>
      </c>
      <c r="M161">
        <f>IF(D161="Z",M160-E161*F161,M160+E161*F161)</f>
        <v>23309</v>
      </c>
    </row>
    <row r="162" spans="1:13" x14ac:dyDescent="0.25">
      <c r="A162" s="2">
        <v>43228</v>
      </c>
      <c r="B162" s="3" t="s">
        <v>17</v>
      </c>
      <c r="C162" s="3" t="s">
        <v>10</v>
      </c>
      <c r="D162" s="3" t="s">
        <v>8</v>
      </c>
      <c r="E162" s="1">
        <v>40</v>
      </c>
      <c r="F162" s="1">
        <v>8</v>
      </c>
      <c r="H162">
        <f t="shared" si="4"/>
        <v>522989</v>
      </c>
      <c r="J162" s="24">
        <f t="shared" si="5"/>
        <v>522989</v>
      </c>
      <c r="M162">
        <f>IF(D162="Z",M161-E162*F162,M161+E162*F162)</f>
        <v>22989</v>
      </c>
    </row>
    <row r="163" spans="1:13" x14ac:dyDescent="0.25">
      <c r="A163" s="2">
        <v>43252</v>
      </c>
      <c r="B163" s="3" t="s">
        <v>18</v>
      </c>
      <c r="C163" s="3" t="s">
        <v>7</v>
      </c>
      <c r="D163" s="3" t="s">
        <v>14</v>
      </c>
      <c r="E163" s="1">
        <v>184</v>
      </c>
      <c r="F163" s="1">
        <v>99</v>
      </c>
      <c r="H163">
        <f t="shared" si="4"/>
        <v>541205</v>
      </c>
      <c r="J163" s="24" t="str">
        <f t="shared" si="5"/>
        <v/>
      </c>
      <c r="M163">
        <f>IF(D163="Z",M162-E163*F163,M162+E163*F163)</f>
        <v>41205</v>
      </c>
    </row>
    <row r="164" spans="1:13" x14ac:dyDescent="0.25">
      <c r="A164" s="2">
        <v>43252</v>
      </c>
      <c r="B164" s="3" t="s">
        <v>18</v>
      </c>
      <c r="C164" s="3" t="s">
        <v>9</v>
      </c>
      <c r="D164" s="3" t="s">
        <v>8</v>
      </c>
      <c r="E164" s="1">
        <v>48</v>
      </c>
      <c r="F164" s="1">
        <v>38</v>
      </c>
      <c r="H164">
        <f t="shared" si="4"/>
        <v>539381</v>
      </c>
      <c r="J164" s="24" t="str">
        <f t="shared" si="5"/>
        <v/>
      </c>
      <c r="M164">
        <f>IF(D164="Z",M163-E164*F164,M163+E164*F164)</f>
        <v>39381</v>
      </c>
    </row>
    <row r="165" spans="1:13" x14ac:dyDescent="0.25">
      <c r="A165" s="2">
        <v>43252</v>
      </c>
      <c r="B165" s="3" t="s">
        <v>18</v>
      </c>
      <c r="C165" s="3" t="s">
        <v>11</v>
      </c>
      <c r="D165" s="3" t="s">
        <v>8</v>
      </c>
      <c r="E165" s="1">
        <v>21</v>
      </c>
      <c r="F165" s="1">
        <v>23</v>
      </c>
      <c r="H165">
        <f t="shared" si="4"/>
        <v>538898</v>
      </c>
      <c r="J165" s="24">
        <f t="shared" si="5"/>
        <v>538898</v>
      </c>
      <c r="M165">
        <f>IF(D165="Z",M164-E165*F165,M164+E165*F165)</f>
        <v>38898</v>
      </c>
    </row>
    <row r="166" spans="1:13" x14ac:dyDescent="0.25">
      <c r="A166" s="2">
        <v>43270</v>
      </c>
      <c r="B166" s="3" t="s">
        <v>19</v>
      </c>
      <c r="C166" s="3" t="s">
        <v>7</v>
      </c>
      <c r="D166" s="3" t="s">
        <v>8</v>
      </c>
      <c r="E166" s="1">
        <v>47</v>
      </c>
      <c r="F166" s="1">
        <v>66</v>
      </c>
      <c r="H166">
        <f t="shared" si="4"/>
        <v>535796</v>
      </c>
      <c r="J166" s="24" t="str">
        <f t="shared" si="5"/>
        <v/>
      </c>
      <c r="M166">
        <f>IF(D166="Z",M165-E166*F166,M165+E166*F166)</f>
        <v>35796</v>
      </c>
    </row>
    <row r="167" spans="1:13" x14ac:dyDescent="0.25">
      <c r="A167" s="2">
        <v>43270</v>
      </c>
      <c r="B167" s="3" t="s">
        <v>19</v>
      </c>
      <c r="C167" s="3" t="s">
        <v>11</v>
      </c>
      <c r="D167" s="3" t="s">
        <v>8</v>
      </c>
      <c r="E167" s="1">
        <v>6</v>
      </c>
      <c r="F167" s="1">
        <v>25</v>
      </c>
      <c r="H167">
        <f t="shared" si="4"/>
        <v>535646</v>
      </c>
      <c r="J167" s="24" t="str">
        <f t="shared" si="5"/>
        <v/>
      </c>
      <c r="M167">
        <f>IF(D167="Z",M166-E167*F167,M166+E167*F167)</f>
        <v>35646</v>
      </c>
    </row>
    <row r="168" spans="1:13" x14ac:dyDescent="0.25">
      <c r="A168" s="2">
        <v>43270</v>
      </c>
      <c r="B168" s="3" t="s">
        <v>19</v>
      </c>
      <c r="C168" s="3" t="s">
        <v>9</v>
      </c>
      <c r="D168" s="3" t="s">
        <v>8</v>
      </c>
      <c r="E168" s="1">
        <v>47</v>
      </c>
      <c r="F168" s="1">
        <v>41</v>
      </c>
      <c r="H168">
        <f t="shared" si="4"/>
        <v>533719</v>
      </c>
      <c r="J168" s="24">
        <f t="shared" si="5"/>
        <v>533719</v>
      </c>
      <c r="M168">
        <f>IF(D168="Z",M167-E168*F168,M167+E168*F168)</f>
        <v>33719</v>
      </c>
    </row>
    <row r="169" spans="1:13" x14ac:dyDescent="0.25">
      <c r="A169" s="2">
        <v>43292</v>
      </c>
      <c r="B169" s="3" t="s">
        <v>20</v>
      </c>
      <c r="C169" s="3" t="s">
        <v>10</v>
      </c>
      <c r="D169" s="3" t="s">
        <v>14</v>
      </c>
      <c r="E169" s="1">
        <v>192</v>
      </c>
      <c r="F169" s="1">
        <v>12</v>
      </c>
      <c r="H169">
        <f t="shared" si="4"/>
        <v>536023</v>
      </c>
      <c r="J169" s="24" t="str">
        <f t="shared" si="5"/>
        <v/>
      </c>
      <c r="M169">
        <f>IF(D169="Z",M168-E169*F169,M168+E169*F169)</f>
        <v>36023</v>
      </c>
    </row>
    <row r="170" spans="1:13" x14ac:dyDescent="0.25">
      <c r="A170" s="2">
        <v>43292</v>
      </c>
      <c r="B170" s="3" t="s">
        <v>20</v>
      </c>
      <c r="C170" s="3" t="s">
        <v>11</v>
      </c>
      <c r="D170" s="3" t="s">
        <v>14</v>
      </c>
      <c r="E170" s="1">
        <v>48</v>
      </c>
      <c r="F170" s="1">
        <v>37</v>
      </c>
      <c r="H170">
        <f t="shared" si="4"/>
        <v>537799</v>
      </c>
      <c r="J170" s="24" t="str">
        <f t="shared" si="5"/>
        <v/>
      </c>
      <c r="M170">
        <f>IF(D170="Z",M169-E170*F170,M169+E170*F170)</f>
        <v>37799</v>
      </c>
    </row>
    <row r="171" spans="1:13" x14ac:dyDescent="0.25">
      <c r="A171" s="2">
        <v>43292</v>
      </c>
      <c r="B171" s="3" t="s">
        <v>20</v>
      </c>
      <c r="C171" s="3" t="s">
        <v>7</v>
      </c>
      <c r="D171" s="3" t="s">
        <v>8</v>
      </c>
      <c r="E171" s="1">
        <v>18</v>
      </c>
      <c r="F171" s="1">
        <v>62</v>
      </c>
      <c r="H171">
        <f t="shared" si="4"/>
        <v>536683</v>
      </c>
      <c r="J171" s="24" t="str">
        <f t="shared" si="5"/>
        <v/>
      </c>
      <c r="M171">
        <f>IF(D171="Z",M170-E171*F171,M170+E171*F171)</f>
        <v>36683</v>
      </c>
    </row>
    <row r="172" spans="1:13" x14ac:dyDescent="0.25">
      <c r="A172" s="2">
        <v>43292</v>
      </c>
      <c r="B172" s="3" t="s">
        <v>20</v>
      </c>
      <c r="C172" s="3" t="s">
        <v>9</v>
      </c>
      <c r="D172" s="3" t="s">
        <v>8</v>
      </c>
      <c r="E172" s="1">
        <v>25</v>
      </c>
      <c r="F172" s="1">
        <v>39</v>
      </c>
      <c r="H172">
        <f t="shared" si="4"/>
        <v>535708</v>
      </c>
      <c r="J172" s="24" t="str">
        <f t="shared" si="5"/>
        <v/>
      </c>
      <c r="M172">
        <f>IF(D172="Z",M171-E172*F172,M171+E172*F172)</f>
        <v>35708</v>
      </c>
    </row>
    <row r="173" spans="1:13" x14ac:dyDescent="0.25">
      <c r="A173" s="2">
        <v>43292</v>
      </c>
      <c r="B173" s="3" t="s">
        <v>20</v>
      </c>
      <c r="C173" s="3" t="s">
        <v>12</v>
      </c>
      <c r="D173" s="3" t="s">
        <v>8</v>
      </c>
      <c r="E173" s="1">
        <v>2</v>
      </c>
      <c r="F173" s="1">
        <v>20</v>
      </c>
      <c r="H173">
        <f t="shared" si="4"/>
        <v>535668</v>
      </c>
      <c r="J173" s="24">
        <f t="shared" si="5"/>
        <v>535668</v>
      </c>
      <c r="M173">
        <f>IF(D173="Z",M172-E173*F173,M172+E173*F173)</f>
        <v>35668</v>
      </c>
    </row>
    <row r="174" spans="1:13" x14ac:dyDescent="0.25">
      <c r="A174" s="2">
        <v>43317</v>
      </c>
      <c r="B174" s="3" t="s">
        <v>21</v>
      </c>
      <c r="C174" s="3" t="s">
        <v>11</v>
      </c>
      <c r="D174" s="3" t="s">
        <v>14</v>
      </c>
      <c r="E174" s="1">
        <v>13</v>
      </c>
      <c r="F174" s="1">
        <v>38</v>
      </c>
      <c r="H174">
        <f t="shared" si="4"/>
        <v>536162</v>
      </c>
      <c r="J174" s="24" t="str">
        <f t="shared" si="5"/>
        <v/>
      </c>
      <c r="M174">
        <f>IF(D174="Z",M173-E174*F174,M173+E174*F174)</f>
        <v>36162</v>
      </c>
    </row>
    <row r="175" spans="1:13" x14ac:dyDescent="0.25">
      <c r="A175" s="2">
        <v>43317</v>
      </c>
      <c r="B175" s="3" t="s">
        <v>21</v>
      </c>
      <c r="C175" s="3" t="s">
        <v>9</v>
      </c>
      <c r="D175" s="3" t="s">
        <v>14</v>
      </c>
      <c r="E175" s="1">
        <v>121</v>
      </c>
      <c r="F175" s="1">
        <v>63</v>
      </c>
      <c r="H175">
        <f t="shared" si="4"/>
        <v>543785</v>
      </c>
      <c r="J175" s="24" t="str">
        <f t="shared" si="5"/>
        <v/>
      </c>
      <c r="M175">
        <f>IF(D175="Z",M174-E175*F175,M174+E175*F175)</f>
        <v>43785</v>
      </c>
    </row>
    <row r="176" spans="1:13" x14ac:dyDescent="0.25">
      <c r="A176" s="2">
        <v>43317</v>
      </c>
      <c r="B176" s="3" t="s">
        <v>21</v>
      </c>
      <c r="C176" s="3" t="s">
        <v>12</v>
      </c>
      <c r="D176" s="3" t="s">
        <v>8</v>
      </c>
      <c r="E176" s="1">
        <v>30</v>
      </c>
      <c r="F176" s="1">
        <v>19</v>
      </c>
      <c r="H176">
        <f t="shared" si="4"/>
        <v>543215</v>
      </c>
      <c r="J176" s="24" t="str">
        <f t="shared" si="5"/>
        <v/>
      </c>
      <c r="M176">
        <f>IF(D176="Z",M175-E176*F176,M175+E176*F176)</f>
        <v>43215</v>
      </c>
    </row>
    <row r="177" spans="1:13" x14ac:dyDescent="0.25">
      <c r="A177" s="2">
        <v>43317</v>
      </c>
      <c r="B177" s="3" t="s">
        <v>21</v>
      </c>
      <c r="C177" s="3" t="s">
        <v>10</v>
      </c>
      <c r="D177" s="3" t="s">
        <v>8</v>
      </c>
      <c r="E177" s="1">
        <v>46</v>
      </c>
      <c r="F177" s="1">
        <v>8</v>
      </c>
      <c r="H177">
        <f t="shared" si="4"/>
        <v>542847</v>
      </c>
      <c r="J177" s="24">
        <f t="shared" si="5"/>
        <v>542847</v>
      </c>
      <c r="M177">
        <f>IF(D177="Z",M176-E177*F177,M176+E177*F177)</f>
        <v>42847</v>
      </c>
    </row>
    <row r="178" spans="1:13" x14ac:dyDescent="0.25">
      <c r="A178" s="2">
        <v>43330</v>
      </c>
      <c r="B178" s="3" t="s">
        <v>22</v>
      </c>
      <c r="C178" s="3" t="s">
        <v>10</v>
      </c>
      <c r="D178" s="3" t="s">
        <v>14</v>
      </c>
      <c r="E178" s="1">
        <v>49</v>
      </c>
      <c r="F178" s="1">
        <v>11</v>
      </c>
      <c r="H178">
        <f t="shared" si="4"/>
        <v>543386</v>
      </c>
      <c r="J178" s="24" t="str">
        <f t="shared" si="5"/>
        <v/>
      </c>
      <c r="M178">
        <f>IF(D178="Z",M177-E178*F178,M177+E178*F178)</f>
        <v>43386</v>
      </c>
    </row>
    <row r="179" spans="1:13" x14ac:dyDescent="0.25">
      <c r="A179" s="2">
        <v>43330</v>
      </c>
      <c r="B179" s="3" t="s">
        <v>22</v>
      </c>
      <c r="C179" s="3" t="s">
        <v>7</v>
      </c>
      <c r="D179" s="3" t="s">
        <v>14</v>
      </c>
      <c r="E179" s="1">
        <v>61</v>
      </c>
      <c r="F179" s="1">
        <v>90</v>
      </c>
      <c r="H179">
        <f t="shared" si="4"/>
        <v>548876</v>
      </c>
      <c r="J179" s="24" t="str">
        <f t="shared" si="5"/>
        <v/>
      </c>
      <c r="M179">
        <f>IF(D179="Z",M178-E179*F179,M178+E179*F179)</f>
        <v>48876</v>
      </c>
    </row>
    <row r="180" spans="1:13" x14ac:dyDescent="0.25">
      <c r="A180" s="2">
        <v>43330</v>
      </c>
      <c r="B180" s="3" t="s">
        <v>22</v>
      </c>
      <c r="C180" s="3" t="s">
        <v>12</v>
      </c>
      <c r="D180" s="3" t="s">
        <v>8</v>
      </c>
      <c r="E180" s="1">
        <v>19</v>
      </c>
      <c r="F180" s="1">
        <v>22</v>
      </c>
      <c r="H180">
        <f t="shared" si="4"/>
        <v>548458</v>
      </c>
      <c r="J180" s="24" t="str">
        <f t="shared" si="5"/>
        <v/>
      </c>
      <c r="M180">
        <f>IF(D180="Z",M179-E180*F180,M179+E180*F180)</f>
        <v>48458</v>
      </c>
    </row>
    <row r="181" spans="1:13" x14ac:dyDescent="0.25">
      <c r="A181" s="2">
        <v>43330</v>
      </c>
      <c r="B181" s="3" t="s">
        <v>22</v>
      </c>
      <c r="C181" s="3" t="s">
        <v>9</v>
      </c>
      <c r="D181" s="3" t="s">
        <v>8</v>
      </c>
      <c r="E181" s="1">
        <v>22</v>
      </c>
      <c r="F181" s="1">
        <v>44</v>
      </c>
      <c r="H181">
        <f t="shared" si="4"/>
        <v>547490</v>
      </c>
      <c r="J181" s="24">
        <f t="shared" si="5"/>
        <v>547490</v>
      </c>
      <c r="M181">
        <f>IF(D181="Z",M180-E181*F181,M180+E181*F181)</f>
        <v>47490</v>
      </c>
    </row>
    <row r="182" spans="1:13" x14ac:dyDescent="0.25">
      <c r="A182" s="2">
        <v>43347</v>
      </c>
      <c r="B182" s="3" t="s">
        <v>6</v>
      </c>
      <c r="C182" s="3" t="s">
        <v>11</v>
      </c>
      <c r="D182" s="3" t="s">
        <v>8</v>
      </c>
      <c r="E182" s="1">
        <v>9</v>
      </c>
      <c r="F182" s="1">
        <v>25</v>
      </c>
      <c r="H182">
        <f t="shared" si="4"/>
        <v>547265</v>
      </c>
      <c r="J182" s="24" t="str">
        <f t="shared" si="5"/>
        <v/>
      </c>
      <c r="M182">
        <f>IF(D182="Z",M181-E182*F182,M181+E182*F182)</f>
        <v>47265</v>
      </c>
    </row>
    <row r="183" spans="1:13" x14ac:dyDescent="0.25">
      <c r="A183" s="2">
        <v>43347</v>
      </c>
      <c r="B183" s="3" t="s">
        <v>6</v>
      </c>
      <c r="C183" s="3" t="s">
        <v>7</v>
      </c>
      <c r="D183" s="3" t="s">
        <v>14</v>
      </c>
      <c r="E183" s="1">
        <v>4</v>
      </c>
      <c r="F183" s="1">
        <v>94</v>
      </c>
      <c r="H183">
        <f t="shared" si="4"/>
        <v>547641</v>
      </c>
      <c r="J183" s="24" t="str">
        <f t="shared" si="5"/>
        <v/>
      </c>
      <c r="M183">
        <f>IF(D183="Z",M182-E183*F183,M182+E183*F183)</f>
        <v>47641</v>
      </c>
    </row>
    <row r="184" spans="1:13" x14ac:dyDescent="0.25">
      <c r="A184" s="2">
        <v>43347</v>
      </c>
      <c r="B184" s="3" t="s">
        <v>6</v>
      </c>
      <c r="C184" s="3" t="s">
        <v>12</v>
      </c>
      <c r="D184" s="3" t="s">
        <v>8</v>
      </c>
      <c r="E184" s="1">
        <v>8</v>
      </c>
      <c r="F184" s="1">
        <v>21</v>
      </c>
      <c r="H184">
        <f t="shared" si="4"/>
        <v>547473</v>
      </c>
      <c r="J184" s="24" t="str">
        <f t="shared" si="5"/>
        <v/>
      </c>
      <c r="M184">
        <f>IF(D184="Z",M183-E184*F184,M183+E184*F184)</f>
        <v>47473</v>
      </c>
    </row>
    <row r="185" spans="1:13" x14ac:dyDescent="0.25">
      <c r="A185" s="2">
        <v>43347</v>
      </c>
      <c r="B185" s="3" t="s">
        <v>6</v>
      </c>
      <c r="C185" s="3" t="s">
        <v>10</v>
      </c>
      <c r="D185" s="3" t="s">
        <v>8</v>
      </c>
      <c r="E185" s="1">
        <v>47</v>
      </c>
      <c r="F185" s="1">
        <v>8</v>
      </c>
      <c r="H185">
        <f t="shared" si="4"/>
        <v>547097</v>
      </c>
      <c r="J185" s="24">
        <f t="shared" si="5"/>
        <v>547097</v>
      </c>
      <c r="M185">
        <f>IF(D185="Z",M184-E185*F185,M184+E185*F185)</f>
        <v>47097</v>
      </c>
    </row>
    <row r="186" spans="1:13" x14ac:dyDescent="0.25">
      <c r="A186" s="2">
        <v>43362</v>
      </c>
      <c r="B186" s="3" t="s">
        <v>13</v>
      </c>
      <c r="C186" s="3" t="s">
        <v>12</v>
      </c>
      <c r="D186" s="3" t="s">
        <v>14</v>
      </c>
      <c r="E186" s="1">
        <v>82</v>
      </c>
      <c r="F186" s="1">
        <v>29</v>
      </c>
      <c r="H186">
        <f t="shared" si="4"/>
        <v>549475</v>
      </c>
      <c r="J186" s="24" t="str">
        <f t="shared" si="5"/>
        <v/>
      </c>
      <c r="M186">
        <f>IF(D186="Z",M185-E186*F186,M185+E186*F186)</f>
        <v>49475</v>
      </c>
    </row>
    <row r="187" spans="1:13" x14ac:dyDescent="0.25">
      <c r="A187" s="2">
        <v>43362</v>
      </c>
      <c r="B187" s="3" t="s">
        <v>13</v>
      </c>
      <c r="C187" s="3" t="s">
        <v>9</v>
      </c>
      <c r="D187" s="3" t="s">
        <v>14</v>
      </c>
      <c r="E187" s="1">
        <v>26</v>
      </c>
      <c r="F187" s="1">
        <v>58</v>
      </c>
      <c r="H187">
        <f t="shared" si="4"/>
        <v>550983</v>
      </c>
      <c r="J187" s="24" t="str">
        <f t="shared" si="5"/>
        <v/>
      </c>
      <c r="M187">
        <f>IF(D187="Z",M186-E187*F187,M186+E187*F187)</f>
        <v>50983</v>
      </c>
    </row>
    <row r="188" spans="1:13" x14ac:dyDescent="0.25">
      <c r="A188" s="2">
        <v>43362</v>
      </c>
      <c r="B188" s="3" t="s">
        <v>13</v>
      </c>
      <c r="C188" s="3" t="s">
        <v>10</v>
      </c>
      <c r="D188" s="3" t="s">
        <v>8</v>
      </c>
      <c r="E188" s="1">
        <v>24</v>
      </c>
      <c r="F188" s="1">
        <v>9</v>
      </c>
      <c r="H188">
        <f t="shared" si="4"/>
        <v>550767</v>
      </c>
      <c r="J188" s="24" t="str">
        <f t="shared" si="5"/>
        <v/>
      </c>
      <c r="M188">
        <f>IF(D188="Z",M187-E188*F188,M187+E188*F188)</f>
        <v>50767</v>
      </c>
    </row>
    <row r="189" spans="1:13" x14ac:dyDescent="0.25">
      <c r="A189" s="2">
        <v>43362</v>
      </c>
      <c r="B189" s="3" t="s">
        <v>13</v>
      </c>
      <c r="C189" s="3" t="s">
        <v>11</v>
      </c>
      <c r="D189" s="3" t="s">
        <v>8</v>
      </c>
      <c r="E189" s="1">
        <v>36</v>
      </c>
      <c r="F189" s="1">
        <v>26</v>
      </c>
      <c r="H189">
        <f t="shared" si="4"/>
        <v>549831</v>
      </c>
      <c r="J189" s="24" t="str">
        <f t="shared" si="5"/>
        <v/>
      </c>
      <c r="M189">
        <f>IF(D189="Z",M188-E189*F189,M188+E189*F189)</f>
        <v>49831</v>
      </c>
    </row>
    <row r="190" spans="1:13" x14ac:dyDescent="0.25">
      <c r="A190" s="2">
        <v>43362</v>
      </c>
      <c r="B190" s="3" t="s">
        <v>13</v>
      </c>
      <c r="C190" s="3" t="s">
        <v>7</v>
      </c>
      <c r="D190" s="3" t="s">
        <v>8</v>
      </c>
      <c r="E190" s="1">
        <v>6</v>
      </c>
      <c r="F190" s="1">
        <v>68</v>
      </c>
      <c r="H190">
        <f t="shared" si="4"/>
        <v>549423</v>
      </c>
      <c r="J190" s="24">
        <f t="shared" si="5"/>
        <v>549423</v>
      </c>
      <c r="M190">
        <f>IF(D190="Z",M189-E190*F190,M189+E190*F190)</f>
        <v>49423</v>
      </c>
    </row>
    <row r="191" spans="1:13" x14ac:dyDescent="0.25">
      <c r="A191" s="2">
        <v>43381</v>
      </c>
      <c r="B191" s="3" t="s">
        <v>15</v>
      </c>
      <c r="C191" s="3" t="s">
        <v>11</v>
      </c>
      <c r="D191" s="3" t="s">
        <v>14</v>
      </c>
      <c r="E191" s="1">
        <v>45</v>
      </c>
      <c r="F191" s="1">
        <v>36</v>
      </c>
      <c r="H191">
        <f t="shared" si="4"/>
        <v>551043</v>
      </c>
      <c r="J191" s="24" t="str">
        <f t="shared" si="5"/>
        <v/>
      </c>
      <c r="M191">
        <f>IF(D191="Z",M190-E191*F191,M190+E191*F191)</f>
        <v>51043</v>
      </c>
    </row>
    <row r="192" spans="1:13" x14ac:dyDescent="0.25">
      <c r="A192" s="2">
        <v>43381</v>
      </c>
      <c r="B192" s="3" t="s">
        <v>15</v>
      </c>
      <c r="C192" s="3" t="s">
        <v>10</v>
      </c>
      <c r="D192" s="3" t="s">
        <v>8</v>
      </c>
      <c r="E192" s="1">
        <v>18</v>
      </c>
      <c r="F192" s="1">
        <v>8</v>
      </c>
      <c r="H192">
        <f t="shared" si="4"/>
        <v>550899</v>
      </c>
      <c r="J192" s="24" t="str">
        <f t="shared" si="5"/>
        <v/>
      </c>
      <c r="M192">
        <f>IF(D192="Z",M191-E192*F192,M191+E192*F192)</f>
        <v>50899</v>
      </c>
    </row>
    <row r="193" spans="1:13" ht="18.75" x14ac:dyDescent="0.3">
      <c r="A193" s="28">
        <v>43381</v>
      </c>
      <c r="B193" s="29" t="s">
        <v>15</v>
      </c>
      <c r="C193" s="29" t="s">
        <v>9</v>
      </c>
      <c r="D193" s="29" t="s">
        <v>8</v>
      </c>
      <c r="E193" s="30">
        <v>20</v>
      </c>
      <c r="F193" s="30">
        <v>41</v>
      </c>
      <c r="G193" s="19"/>
      <c r="H193" s="19">
        <f t="shared" si="4"/>
        <v>550079</v>
      </c>
      <c r="I193" s="19"/>
      <c r="J193" s="26">
        <f t="shared" si="5"/>
        <v>550079</v>
      </c>
      <c r="M193">
        <f>IF(D193="Z",M192-E193*F193,M192+E193*F193)</f>
        <v>50079</v>
      </c>
    </row>
    <row r="194" spans="1:13" x14ac:dyDescent="0.25">
      <c r="A194" s="2">
        <v>43407</v>
      </c>
      <c r="B194" s="3" t="s">
        <v>16</v>
      </c>
      <c r="C194" s="3" t="s">
        <v>12</v>
      </c>
      <c r="D194" s="3" t="s">
        <v>14</v>
      </c>
      <c r="E194" s="1">
        <v>4</v>
      </c>
      <c r="F194" s="1">
        <v>32</v>
      </c>
      <c r="H194">
        <f t="shared" si="4"/>
        <v>550207</v>
      </c>
      <c r="J194" s="24" t="str">
        <f t="shared" si="5"/>
        <v/>
      </c>
      <c r="M194">
        <f>IF(D194="Z",M193-E194*F194,M193+E194*F194)</f>
        <v>50207</v>
      </c>
    </row>
    <row r="195" spans="1:13" x14ac:dyDescent="0.25">
      <c r="A195" s="2">
        <v>43407</v>
      </c>
      <c r="B195" s="3" t="s">
        <v>16</v>
      </c>
      <c r="C195" s="3" t="s">
        <v>9</v>
      </c>
      <c r="D195" s="3" t="s">
        <v>8</v>
      </c>
      <c r="E195" s="1">
        <v>48</v>
      </c>
      <c r="F195" s="1">
        <v>37</v>
      </c>
      <c r="H195">
        <f t="shared" ref="H195:H203" si="6">IF(D195="Z",H194-E195*F195,H194+E195*F195)</f>
        <v>548431</v>
      </c>
      <c r="J195" s="24">
        <f t="shared" si="5"/>
        <v>548431</v>
      </c>
      <c r="M195">
        <f>IF(D195="Z",M194-E195*F195,M194+E195*F195)</f>
        <v>48431</v>
      </c>
    </row>
    <row r="196" spans="1:13" ht="18.75" x14ac:dyDescent="0.3">
      <c r="A196" s="28">
        <v>43428</v>
      </c>
      <c r="B196" s="29" t="s">
        <v>17</v>
      </c>
      <c r="C196" s="29" t="s">
        <v>9</v>
      </c>
      <c r="D196" s="29" t="s">
        <v>14</v>
      </c>
      <c r="E196" s="30">
        <v>64</v>
      </c>
      <c r="F196" s="30">
        <v>61</v>
      </c>
      <c r="G196" s="19"/>
      <c r="H196" s="19">
        <f t="shared" si="6"/>
        <v>552335</v>
      </c>
      <c r="I196" s="19"/>
      <c r="J196" s="24" t="str">
        <f t="shared" ref="J196:J203" si="7">IF(B197&lt;&gt;B196,H196,"")</f>
        <v/>
      </c>
      <c r="K196" s="25"/>
      <c r="M196">
        <f>IF(D196="Z",M195-E196*F196,M195+E196*F196)</f>
        <v>52335</v>
      </c>
    </row>
    <row r="197" spans="1:13" x14ac:dyDescent="0.25">
      <c r="A197" s="2">
        <v>43428</v>
      </c>
      <c r="B197" s="3" t="s">
        <v>17</v>
      </c>
      <c r="C197" s="3" t="s">
        <v>7</v>
      </c>
      <c r="D197" s="3" t="s">
        <v>8</v>
      </c>
      <c r="E197" s="1">
        <v>43</v>
      </c>
      <c r="F197" s="1">
        <v>63</v>
      </c>
      <c r="H197">
        <f t="shared" si="6"/>
        <v>549626</v>
      </c>
      <c r="J197" s="24" t="str">
        <f t="shared" si="7"/>
        <v/>
      </c>
      <c r="M197">
        <f>IF(D197="Z",M196-E197*F197,M196+E197*F197)</f>
        <v>49626</v>
      </c>
    </row>
    <row r="198" spans="1:13" x14ac:dyDescent="0.25">
      <c r="A198" s="2">
        <v>43428</v>
      </c>
      <c r="B198" s="3" t="s">
        <v>17</v>
      </c>
      <c r="C198" s="3" t="s">
        <v>11</v>
      </c>
      <c r="D198" s="3" t="s">
        <v>8</v>
      </c>
      <c r="E198" s="1">
        <v>24</v>
      </c>
      <c r="F198" s="1">
        <v>24</v>
      </c>
      <c r="H198">
        <f t="shared" si="6"/>
        <v>549050</v>
      </c>
      <c r="J198" s="24">
        <f t="shared" si="7"/>
        <v>549050</v>
      </c>
      <c r="M198">
        <f>IF(D198="Z",M197-E198*F198,M197+E198*F198)</f>
        <v>49050</v>
      </c>
    </row>
    <row r="199" spans="1:13" x14ac:dyDescent="0.25">
      <c r="A199" s="2">
        <v>43452</v>
      </c>
      <c r="B199" s="3" t="s">
        <v>18</v>
      </c>
      <c r="C199" s="3" t="s">
        <v>9</v>
      </c>
      <c r="D199" s="3" t="s">
        <v>14</v>
      </c>
      <c r="E199" s="1">
        <v>4</v>
      </c>
      <c r="F199" s="1">
        <v>62</v>
      </c>
      <c r="H199">
        <f t="shared" si="6"/>
        <v>549298</v>
      </c>
      <c r="J199" s="24" t="str">
        <f t="shared" si="7"/>
        <v/>
      </c>
      <c r="M199">
        <f>IF(D199="Z",M198-E199*F199,M198+E199*F199)</f>
        <v>49298</v>
      </c>
    </row>
    <row r="200" spans="1:13" x14ac:dyDescent="0.25">
      <c r="A200" s="2">
        <v>43452</v>
      </c>
      <c r="B200" s="3" t="s">
        <v>18</v>
      </c>
      <c r="C200" s="3" t="s">
        <v>12</v>
      </c>
      <c r="D200" s="3" t="s">
        <v>8</v>
      </c>
      <c r="E200" s="1">
        <v>35</v>
      </c>
      <c r="F200" s="1">
        <v>19</v>
      </c>
      <c r="H200">
        <f t="shared" si="6"/>
        <v>548633</v>
      </c>
      <c r="J200" s="24" t="str">
        <f t="shared" si="7"/>
        <v/>
      </c>
      <c r="M200">
        <f>IF(D200="Z",M199-E200*F200,M199+E200*F200)</f>
        <v>48633</v>
      </c>
    </row>
    <row r="201" spans="1:13" x14ac:dyDescent="0.25">
      <c r="A201" s="2">
        <v>43452</v>
      </c>
      <c r="B201" s="3" t="s">
        <v>18</v>
      </c>
      <c r="C201" s="3" t="s">
        <v>10</v>
      </c>
      <c r="D201" s="3" t="s">
        <v>8</v>
      </c>
      <c r="E201" s="1">
        <v>41</v>
      </c>
      <c r="F201" s="1">
        <v>8</v>
      </c>
      <c r="H201">
        <f t="shared" si="6"/>
        <v>548305</v>
      </c>
      <c r="J201" s="24" t="str">
        <f t="shared" si="7"/>
        <v/>
      </c>
      <c r="M201">
        <f>IF(D201="Z",M200-E201*F201,M200+E201*F201)</f>
        <v>48305</v>
      </c>
    </row>
    <row r="202" spans="1:13" x14ac:dyDescent="0.25">
      <c r="A202" s="2">
        <v>43452</v>
      </c>
      <c r="B202" s="3" t="s">
        <v>18</v>
      </c>
      <c r="C202" s="3" t="s">
        <v>7</v>
      </c>
      <c r="D202" s="3" t="s">
        <v>8</v>
      </c>
      <c r="E202" s="1">
        <v>23</v>
      </c>
      <c r="F202" s="1">
        <v>61</v>
      </c>
      <c r="H202">
        <f t="shared" si="6"/>
        <v>546902</v>
      </c>
      <c r="J202" s="24" t="str">
        <f t="shared" si="7"/>
        <v/>
      </c>
      <c r="M202">
        <f>IF(D202="Z",M201-E202*F202,M201+E202*F202)</f>
        <v>46902</v>
      </c>
    </row>
    <row r="203" spans="1:13" ht="18.75" x14ac:dyDescent="0.3">
      <c r="A203" s="2">
        <v>43452</v>
      </c>
      <c r="B203" s="3" t="s">
        <v>18</v>
      </c>
      <c r="C203" s="3" t="s">
        <v>11</v>
      </c>
      <c r="D203" s="3" t="s">
        <v>8</v>
      </c>
      <c r="E203" s="1">
        <v>46</v>
      </c>
      <c r="F203" s="1">
        <v>23</v>
      </c>
      <c r="H203" s="10">
        <f t="shared" si="6"/>
        <v>545844</v>
      </c>
      <c r="J203" s="24">
        <f t="shared" si="7"/>
        <v>545844</v>
      </c>
      <c r="M203">
        <f>IF(D203="Z",M202-E203*F203,M202+E203*F203)</f>
        <v>45844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m q N I U T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C a o 0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q N I U X D f P Y K c A Q A A i g I A A B M A H A B G b 3 J t d W x h c y 9 T Z W N 0 a W 9 u M S 5 t I K I Y A C i g F A A A A A A A A A A A A A A A A A A A A A A A A A A A A I 1 R w W 4 T M R A 9 E y n / M N 1 c E m m 1 p B H 0 Q L U H l A W B E C W Q I K T G F T K 7 Q 2 q y 9 q z s W b a 7 U S / 9 p Z 6 Q u F X 5 L y Y N U F A 5 4 I t n 3 t j P 7 z 0 H z N m Q g / l + P z z u 9 / q 9 c K 4 9 F h B Y M 6 4 h h R K 5 3 w N Z 2 2 / + 5 r r Y X p G A 0 / A 1 y S i v L T o e P j c l J l N y L E 0 Y R t M n 6 n 1 A H 5 R Z k f + i M g x r p k r N S p 3 X o V s b N e e G f E c O o f I d d g j W G V Q H M 0 8 r r y 0 1 e t c O B g N 4 r b n 2 L U i p J u P J G J Y H 2 Z t X Z y r T D j / O 3 k 3 U X m P C F x y N 4 m W G p b G G 0 a f R g y i G K Z W 1 d S E 9 i u G Z y 6 k w b p U e T h 6 P Y 3 h b E + O c 2 x L T u z I 5 E U F n o 3 j v d R C d 6 N X 2 6 u a 6 W R s g q K h o 2 u 3 3 I K J b K 1 1 n y B q M J I i F / i R 3 R b o V o h e o C z E + / J 1 U D M u f o 6 d l O c 9 1 q X 1 I 2 d d / P n Q q T E 7 S J + C 2 u q N c e O 3 C Z / J 2 7 2 P R V h i G / y c r 3 m y i Q r O W E I Q S Q W q 8 j G E T V e T 5 F 8 h 4 w b c g S + D + H n r 6 8 M M 9 T L 4 Z m J z g L x 0 f P U p 2 m m 4 H O T o N n d 4 N E R r g n U + d n / 9 9 8 H L U 7 x n 3 b 9 f H P w B Q S w E C L Q A U A A I A C A C a o 0 h R P B A V I q Y A A A D 5 A A A A E g A A A A A A A A A A A A A A A A A A A A A A Q 2 9 u Z m l n L 1 B h Y 2 t h Z 2 U u e G 1 s U E s B A i 0 A F A A C A A g A m q N I U Q / K 6 a u k A A A A 6 Q A A A B M A A A A A A A A A A A A A A A A A 8 g A A A F t D b 2 5 0 Z W 5 0 X 1 R 5 c G V z X S 5 4 b W x Q S w E C L Q A U A A I A C A C a o 0 h R c N 8 9 g p w B A A C K A g A A E w A A A A A A A A A A A A A A A A D j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C g A A A A A A A N M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d G V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w O F Q x O D o y O D o 1 M i 4 y N j M z M j M z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a b W l l b m l v b m 8 g d H l w L n t k Y X R h L D B 9 J n F 1 b 3 Q 7 L C Z x d W 9 0 O 1 N l Y 3 R p b 2 4 x L 3 N 0 Y X R l a y 9 a b W l l b m l v b m 8 g d H l w L n t w b 3 J 0 L D F 9 J n F 1 b 3 Q 7 L C Z x d W 9 0 O 1 N l Y 3 R p b 2 4 x L 3 N 0 Y X R l a y 9 a b W l l b m l v b m 8 g d H l w L n t 0 b 3 d h c i w y f S Z x d W 9 0 O y w m c X V v d D t T Z W N 0 a W 9 u M S 9 z d G F 0 Z W s v W m 1 p Z W 5 p b 2 5 v I H R 5 c C 5 7 W i 9 X L D N 9 J n F 1 b 3 Q 7 L C Z x d W 9 0 O 1 N l Y 3 R p b 2 4 x L 3 N 0 Y X R l a y 9 a b W l l b m l v b m 8 g d H l w L n t p b G U g d G 9 u L D R 9 J n F 1 b 3 Q 7 L C Z x d W 9 0 O 1 N l Y 3 R p b 2 4 x L 3 N 0 Y X R l a y 9 a b W l l b m l v b m 8 g d H l w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W m 1 p Z W 5 p b 2 5 v I H R 5 c C 5 7 Z G F 0 Y S w w f S Z x d W 9 0 O y w m c X V v d D t T Z W N 0 a W 9 u M S 9 z d G F 0 Z W s v W m 1 p Z W 5 p b 2 5 v I H R 5 c C 5 7 c G 9 y d C w x f S Z x d W 9 0 O y w m c X V v d D t T Z W N 0 a W 9 u M S 9 z d G F 0 Z W s v W m 1 p Z W 5 p b 2 5 v I H R 5 c C 5 7 d G 9 3 Y X I s M n 0 m c X V v d D s s J n F 1 b 3 Q 7 U 2 V j d G l v b j E v c 3 R h d G V r L 1 p t a W V u a W 9 u b y B 0 e X A u e 1 o v V y w z f S Z x d W 9 0 O y w m c X V v d D t T Z W N 0 a W 9 u M S 9 z d G F 0 Z W s v W m 1 p Z W 5 p b 2 5 v I H R 5 c C 5 7 a W x l I H R v b i w 0 f S Z x d W 9 0 O y w m c X V v d D t T Z W N 0 a W 9 u M S 9 z d G F 0 Z W s v W m 1 p Z W 5 p b 2 5 v I H R 5 c C 5 7 Y 2 V u Y S B 6 Y S B 0 b 2 5 l I H c g d G F s Y X J h Y 2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l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0 4 4 G Q K 0 h B q D D r r 7 M b i 9 w A A A A A A g A A A A A A E G Y A A A A B A A A g A A A A e L G U l L i B + E 4 H b o K q w L 4 + 1 s m K u F r g 4 Z y x J C c G + p r t l / A A A A A A D o A A A A A C A A A g A A A A h n S x B n w M h D 9 B H 5 g g R 2 d i W W O 7 1 u L c h l + + t V u E Z 4 P Y N n B Q A A A A U k T a K I d z 6 h z m T W Z X n B F T r s 2 1 q K u H D p U q i k o I 9 K n F 1 R T 9 W a 6 A x k H 3 M f M s 5 y + D a G M 6 + E c r 4 H B 0 9 D V F h w 4 H e z W a G s 8 n h j m H W q P e 8 l W s L c Z 5 I U 9 A A A A A d / d O T a n Y p e X H w m k 2 L 3 f k z 5 W / s B K I t K P + u V O O y 9 g e f q + b o L 9 L / q e b D q C H L S Z r O w X 2 / f p 1 / a W 3 I s 0 X H e d + r 0 Y c K A = = < / D a t a M a s h u p > 
</file>

<file path=customXml/itemProps1.xml><?xml version="1.0" encoding="utf-8"?>
<ds:datastoreItem xmlns:ds="http://schemas.openxmlformats.org/officeDocument/2006/customXml" ds:itemID="{5806716D-2DF9-4390-9823-7C12212071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2</vt:i4>
      </vt:variant>
    </vt:vector>
  </HeadingPairs>
  <TitlesOfParts>
    <vt:vector size="9" baseType="lpstr">
      <vt:lpstr>Dane i zadania</vt:lpstr>
      <vt:lpstr>Dane</vt:lpstr>
      <vt:lpstr>1 nowe</vt:lpstr>
      <vt:lpstr>2 nowe</vt:lpstr>
      <vt:lpstr>3 nowe</vt:lpstr>
      <vt:lpstr>4 nowe</vt:lpstr>
      <vt:lpstr>5 nowe</vt:lpstr>
      <vt:lpstr>'1 nowe'!Wybieranie</vt:lpstr>
      <vt:lpstr>'Dane i zadania'!Wybieranie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2020-11-02T18:21:42Z</dcterms:modified>
</cp:coreProperties>
</file>