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14BA6620-B72F-4CFE-A82D-1397F1372376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cukier" sheetId="2" r:id="rId1"/>
    <sheet name="cennik" sheetId="3" r:id="rId2"/>
    <sheet name="dane" sheetId="1" r:id="rId3"/>
    <sheet name="4.1" sheetId="4" r:id="rId4"/>
    <sheet name="4.3" sheetId="5" r:id="rId5"/>
  </sheets>
  <definedNames>
    <definedName name="DaneZewnętrzne_1" localSheetId="1" hidden="1">cennik!$A$1:$B$11</definedName>
    <definedName name="DaneZewnętrzne_1" localSheetId="0" hidden="1">cukier!$A$1:$C$2163</definedName>
    <definedName name="DaneZewnętrzne_1" localSheetId="2" hidden="1">dane!$A$1:$C$2163</definedName>
  </definedNames>
  <calcPr calcId="191029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L16" i="1"/>
  <c r="J16" i="1"/>
  <c r="L4" i="1"/>
  <c r="L5" i="1"/>
  <c r="L6" i="1"/>
  <c r="L7" i="1"/>
  <c r="L8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50" i="1"/>
  <c r="L51" i="1"/>
  <c r="L52" i="1"/>
  <c r="L53" i="1"/>
  <c r="L54" i="1"/>
  <c r="L55" i="1"/>
  <c r="L56" i="1"/>
  <c r="L57" i="1"/>
  <c r="L58" i="1"/>
  <c r="L59" i="1"/>
  <c r="L60" i="1"/>
  <c r="L61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2" i="1"/>
  <c r="L193" i="1"/>
  <c r="L194" i="1"/>
  <c r="L195" i="1"/>
  <c r="L196" i="1"/>
  <c r="L197" i="1"/>
  <c r="L198" i="1"/>
  <c r="L199" i="1"/>
  <c r="L200" i="1"/>
  <c r="L201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1" i="1"/>
  <c r="L232" i="1"/>
  <c r="L233" i="1"/>
  <c r="L234" i="1"/>
  <c r="L235" i="1"/>
  <c r="L236" i="1"/>
  <c r="L237" i="1"/>
  <c r="L238" i="1"/>
  <c r="L239" i="1"/>
  <c r="L240" i="1"/>
  <c r="L241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6" i="1"/>
  <c r="L287" i="1"/>
  <c r="L288" i="1"/>
  <c r="L289" i="1"/>
  <c r="L290" i="1"/>
  <c r="L291" i="1"/>
  <c r="L292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7" i="1"/>
  <c r="L358" i="1"/>
  <c r="L359" i="1"/>
  <c r="L360" i="1"/>
  <c r="L361" i="1"/>
  <c r="L362" i="1"/>
  <c r="L363" i="1"/>
  <c r="L364" i="1"/>
  <c r="L365" i="1"/>
  <c r="L366" i="1"/>
  <c r="L367" i="1"/>
  <c r="L369" i="1"/>
  <c r="L370" i="1"/>
  <c r="L371" i="1"/>
  <c r="L372" i="1"/>
  <c r="L373" i="1"/>
  <c r="L374" i="1"/>
  <c r="L375" i="1"/>
  <c r="L376" i="1"/>
  <c r="L377" i="1"/>
  <c r="L378" i="1"/>
  <c r="L379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483" i="1"/>
  <c r="L484" i="1"/>
  <c r="L485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5" i="1"/>
  <c r="L1236" i="1"/>
  <c r="L1237" i="1"/>
  <c r="L1238" i="1"/>
  <c r="L1239" i="1"/>
  <c r="L1240" i="1"/>
  <c r="L1241" i="1"/>
  <c r="L1242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3" i="1"/>
  <c r="L1334" i="1"/>
  <c r="L1335" i="1"/>
  <c r="L1336" i="1"/>
  <c r="L1337" i="1"/>
  <c r="L1338" i="1"/>
  <c r="L1339" i="1"/>
  <c r="L1340" i="1"/>
  <c r="L1341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7" i="1"/>
  <c r="L1678" i="1"/>
  <c r="L1679" i="1"/>
  <c r="L1680" i="1"/>
  <c r="L1681" i="1"/>
  <c r="L1682" i="1"/>
  <c r="L1683" i="1"/>
  <c r="L1684" i="1"/>
  <c r="L1685" i="1"/>
  <c r="L1686" i="1"/>
  <c r="L1687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3" i="1"/>
  <c r="L1754" i="1"/>
  <c r="L1755" i="1"/>
  <c r="L1756" i="1"/>
  <c r="L1757" i="1"/>
  <c r="L1758" i="1"/>
  <c r="L1759" i="1"/>
  <c r="L1760" i="1"/>
  <c r="L1761" i="1"/>
  <c r="L1762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3" i="1"/>
  <c r="J4" i="1"/>
  <c r="J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J2" i="1"/>
  <c r="G2" i="1"/>
  <c r="H2" i="1" s="1"/>
  <c r="I2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  <c r="G17" i="1"/>
  <c r="H17" i="1" s="1"/>
  <c r="I17" i="1" s="1"/>
  <c r="G18" i="1"/>
  <c r="H18" i="1" s="1"/>
  <c r="I18" i="1" s="1"/>
  <c r="G19" i="1"/>
  <c r="H19" i="1" s="1"/>
  <c r="I19" i="1" s="1"/>
  <c r="G20" i="1"/>
  <c r="H20" i="1" s="1"/>
  <c r="I20" i="1" s="1"/>
  <c r="G21" i="1"/>
  <c r="H21" i="1" s="1"/>
  <c r="I21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H29" i="1" s="1"/>
  <c r="I29" i="1" s="1"/>
  <c r="G30" i="1"/>
  <c r="H30" i="1" s="1"/>
  <c r="I30" i="1" s="1"/>
  <c r="G31" i="1"/>
  <c r="H31" i="1" s="1"/>
  <c r="I31" i="1" s="1"/>
  <c r="G32" i="1"/>
  <c r="H32" i="1" s="1"/>
  <c r="I32" i="1" s="1"/>
  <c r="G33" i="1"/>
  <c r="H33" i="1" s="1"/>
  <c r="I33" i="1" s="1"/>
  <c r="G34" i="1"/>
  <c r="H34" i="1" s="1"/>
  <c r="I34" i="1" s="1"/>
  <c r="G35" i="1"/>
  <c r="H35" i="1" s="1"/>
  <c r="I35" i="1" s="1"/>
  <c r="G36" i="1"/>
  <c r="H36" i="1" s="1"/>
  <c r="I36" i="1" s="1"/>
  <c r="G37" i="1"/>
  <c r="H37" i="1" s="1"/>
  <c r="I37" i="1" s="1"/>
  <c r="G38" i="1"/>
  <c r="H38" i="1" s="1"/>
  <c r="I38" i="1" s="1"/>
  <c r="G39" i="1"/>
  <c r="H39" i="1" s="1"/>
  <c r="I39" i="1" s="1"/>
  <c r="G40" i="1"/>
  <c r="H40" i="1" s="1"/>
  <c r="I40" i="1" s="1"/>
  <c r="G41" i="1"/>
  <c r="H41" i="1" s="1"/>
  <c r="I41" i="1" s="1"/>
  <c r="G42" i="1"/>
  <c r="H42" i="1" s="1"/>
  <c r="I42" i="1" s="1"/>
  <c r="G43" i="1"/>
  <c r="H43" i="1" s="1"/>
  <c r="I43" i="1" s="1"/>
  <c r="G44" i="1"/>
  <c r="H44" i="1" s="1"/>
  <c r="I44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49" i="1"/>
  <c r="H49" i="1" s="1"/>
  <c r="I49" i="1" s="1"/>
  <c r="G50" i="1"/>
  <c r="H50" i="1" s="1"/>
  <c r="I50" i="1" s="1"/>
  <c r="G51" i="1"/>
  <c r="H51" i="1" s="1"/>
  <c r="I51" i="1" s="1"/>
  <c r="G52" i="1"/>
  <c r="H52" i="1" s="1"/>
  <c r="I52" i="1" s="1"/>
  <c r="G53" i="1"/>
  <c r="H53" i="1" s="1"/>
  <c r="I53" i="1" s="1"/>
  <c r="G54" i="1"/>
  <c r="H54" i="1" s="1"/>
  <c r="I54" i="1" s="1"/>
  <c r="G55" i="1"/>
  <c r="H55" i="1" s="1"/>
  <c r="I55" i="1" s="1"/>
  <c r="G56" i="1"/>
  <c r="H56" i="1" s="1"/>
  <c r="I56" i="1" s="1"/>
  <c r="G57" i="1"/>
  <c r="H57" i="1" s="1"/>
  <c r="I57" i="1" s="1"/>
  <c r="G58" i="1"/>
  <c r="H58" i="1" s="1"/>
  <c r="I58" i="1" s="1"/>
  <c r="G59" i="1"/>
  <c r="H59" i="1" s="1"/>
  <c r="I59" i="1" s="1"/>
  <c r="G60" i="1"/>
  <c r="H60" i="1" s="1"/>
  <c r="I60" i="1" s="1"/>
  <c r="G61" i="1"/>
  <c r="H61" i="1" s="1"/>
  <c r="I61" i="1" s="1"/>
  <c r="G62" i="1"/>
  <c r="H62" i="1" s="1"/>
  <c r="I62" i="1" s="1"/>
  <c r="G63" i="1"/>
  <c r="H63" i="1" s="1"/>
  <c r="I63" i="1" s="1"/>
  <c r="G64" i="1"/>
  <c r="H64" i="1" s="1"/>
  <c r="I64" i="1" s="1"/>
  <c r="G65" i="1"/>
  <c r="H65" i="1" s="1"/>
  <c r="I65" i="1" s="1"/>
  <c r="G66" i="1"/>
  <c r="H66" i="1" s="1"/>
  <c r="I66" i="1" s="1"/>
  <c r="G67" i="1"/>
  <c r="H67" i="1" s="1"/>
  <c r="I67" i="1" s="1"/>
  <c r="G68" i="1"/>
  <c r="H68" i="1" s="1"/>
  <c r="I68" i="1" s="1"/>
  <c r="G69" i="1"/>
  <c r="H69" i="1" s="1"/>
  <c r="I69" i="1" s="1"/>
  <c r="G70" i="1"/>
  <c r="H70" i="1" s="1"/>
  <c r="I70" i="1" s="1"/>
  <c r="G71" i="1"/>
  <c r="H71" i="1" s="1"/>
  <c r="I71" i="1" s="1"/>
  <c r="G72" i="1"/>
  <c r="H72" i="1" s="1"/>
  <c r="I72" i="1" s="1"/>
  <c r="G73" i="1"/>
  <c r="H73" i="1" s="1"/>
  <c r="I73" i="1" s="1"/>
  <c r="G74" i="1"/>
  <c r="H74" i="1" s="1"/>
  <c r="I74" i="1" s="1"/>
  <c r="G75" i="1"/>
  <c r="H75" i="1" s="1"/>
  <c r="I75" i="1" s="1"/>
  <c r="G76" i="1"/>
  <c r="H76" i="1" s="1"/>
  <c r="I76" i="1" s="1"/>
  <c r="G77" i="1"/>
  <c r="H77" i="1" s="1"/>
  <c r="I77" i="1" s="1"/>
  <c r="G78" i="1"/>
  <c r="H78" i="1" s="1"/>
  <c r="I78" i="1" s="1"/>
  <c r="G79" i="1"/>
  <c r="H79" i="1" s="1"/>
  <c r="I79" i="1" s="1"/>
  <c r="G80" i="1"/>
  <c r="H80" i="1" s="1"/>
  <c r="I80" i="1" s="1"/>
  <c r="G81" i="1"/>
  <c r="H81" i="1" s="1"/>
  <c r="I81" i="1" s="1"/>
  <c r="G82" i="1"/>
  <c r="H82" i="1" s="1"/>
  <c r="I82" i="1" s="1"/>
  <c r="G83" i="1"/>
  <c r="H83" i="1" s="1"/>
  <c r="I83" i="1" s="1"/>
  <c r="G84" i="1"/>
  <c r="H84" i="1" s="1"/>
  <c r="I84" i="1" s="1"/>
  <c r="G85" i="1"/>
  <c r="H85" i="1" s="1"/>
  <c r="I85" i="1" s="1"/>
  <c r="G86" i="1"/>
  <c r="H86" i="1" s="1"/>
  <c r="I86" i="1" s="1"/>
  <c r="G87" i="1"/>
  <c r="H87" i="1" s="1"/>
  <c r="I87" i="1" s="1"/>
  <c r="G88" i="1"/>
  <c r="H88" i="1" s="1"/>
  <c r="I88" i="1" s="1"/>
  <c r="G89" i="1"/>
  <c r="H89" i="1" s="1"/>
  <c r="I89" i="1" s="1"/>
  <c r="G90" i="1"/>
  <c r="H90" i="1" s="1"/>
  <c r="I90" i="1" s="1"/>
  <c r="G91" i="1"/>
  <c r="H91" i="1" s="1"/>
  <c r="I91" i="1" s="1"/>
  <c r="G92" i="1"/>
  <c r="H92" i="1" s="1"/>
  <c r="I92" i="1" s="1"/>
  <c r="G93" i="1"/>
  <c r="H93" i="1" s="1"/>
  <c r="I93" i="1" s="1"/>
  <c r="G94" i="1"/>
  <c r="H94" i="1" s="1"/>
  <c r="I94" i="1" s="1"/>
  <c r="G95" i="1"/>
  <c r="H95" i="1" s="1"/>
  <c r="I95" i="1" s="1"/>
  <c r="G96" i="1"/>
  <c r="H96" i="1" s="1"/>
  <c r="I96" i="1" s="1"/>
  <c r="G97" i="1"/>
  <c r="H97" i="1" s="1"/>
  <c r="I97" i="1" s="1"/>
  <c r="G98" i="1"/>
  <c r="H98" i="1" s="1"/>
  <c r="I98" i="1" s="1"/>
  <c r="G99" i="1"/>
  <c r="H99" i="1" s="1"/>
  <c r="I99" i="1" s="1"/>
  <c r="G100" i="1"/>
  <c r="H100" i="1" s="1"/>
  <c r="I100" i="1" s="1"/>
  <c r="G101" i="1"/>
  <c r="H101" i="1" s="1"/>
  <c r="I101" i="1" s="1"/>
  <c r="G102" i="1"/>
  <c r="H102" i="1" s="1"/>
  <c r="I102" i="1" s="1"/>
  <c r="G103" i="1"/>
  <c r="H103" i="1" s="1"/>
  <c r="I103" i="1" s="1"/>
  <c r="G104" i="1"/>
  <c r="H104" i="1" s="1"/>
  <c r="I104" i="1" s="1"/>
  <c r="G105" i="1"/>
  <c r="H105" i="1" s="1"/>
  <c r="I105" i="1" s="1"/>
  <c r="G106" i="1"/>
  <c r="H106" i="1" s="1"/>
  <c r="I106" i="1" s="1"/>
  <c r="G107" i="1"/>
  <c r="H107" i="1" s="1"/>
  <c r="I107" i="1" s="1"/>
  <c r="G108" i="1"/>
  <c r="H108" i="1" s="1"/>
  <c r="I108" i="1" s="1"/>
  <c r="G109" i="1"/>
  <c r="H109" i="1" s="1"/>
  <c r="I109" i="1" s="1"/>
  <c r="G110" i="1"/>
  <c r="H110" i="1" s="1"/>
  <c r="I110" i="1" s="1"/>
  <c r="G111" i="1"/>
  <c r="H111" i="1" s="1"/>
  <c r="I111" i="1" s="1"/>
  <c r="G112" i="1"/>
  <c r="H112" i="1" s="1"/>
  <c r="I112" i="1" s="1"/>
  <c r="G113" i="1"/>
  <c r="H113" i="1" s="1"/>
  <c r="I113" i="1" s="1"/>
  <c r="G114" i="1"/>
  <c r="H114" i="1" s="1"/>
  <c r="I114" i="1" s="1"/>
  <c r="G115" i="1"/>
  <c r="H115" i="1" s="1"/>
  <c r="I115" i="1" s="1"/>
  <c r="G116" i="1"/>
  <c r="H116" i="1" s="1"/>
  <c r="I116" i="1" s="1"/>
  <c r="G117" i="1"/>
  <c r="H117" i="1" s="1"/>
  <c r="I117" i="1" s="1"/>
  <c r="G118" i="1"/>
  <c r="H118" i="1" s="1"/>
  <c r="I118" i="1" s="1"/>
  <c r="G119" i="1"/>
  <c r="H119" i="1" s="1"/>
  <c r="I119" i="1" s="1"/>
  <c r="G120" i="1"/>
  <c r="H120" i="1" s="1"/>
  <c r="I120" i="1" s="1"/>
  <c r="G121" i="1"/>
  <c r="H121" i="1" s="1"/>
  <c r="I121" i="1" s="1"/>
  <c r="G122" i="1"/>
  <c r="H122" i="1" s="1"/>
  <c r="I122" i="1" s="1"/>
  <c r="G123" i="1"/>
  <c r="H123" i="1" s="1"/>
  <c r="I123" i="1" s="1"/>
  <c r="G124" i="1"/>
  <c r="H124" i="1" s="1"/>
  <c r="I124" i="1" s="1"/>
  <c r="G125" i="1"/>
  <c r="H125" i="1" s="1"/>
  <c r="I125" i="1" s="1"/>
  <c r="G126" i="1"/>
  <c r="H126" i="1" s="1"/>
  <c r="I126" i="1" s="1"/>
  <c r="G127" i="1"/>
  <c r="H127" i="1" s="1"/>
  <c r="I127" i="1" s="1"/>
  <c r="G128" i="1"/>
  <c r="H128" i="1" s="1"/>
  <c r="I128" i="1" s="1"/>
  <c r="G129" i="1"/>
  <c r="H129" i="1" s="1"/>
  <c r="I129" i="1" s="1"/>
  <c r="G130" i="1"/>
  <c r="H130" i="1" s="1"/>
  <c r="I130" i="1" s="1"/>
  <c r="G131" i="1"/>
  <c r="H131" i="1" s="1"/>
  <c r="I131" i="1" s="1"/>
  <c r="G132" i="1"/>
  <c r="H132" i="1" s="1"/>
  <c r="I132" i="1" s="1"/>
  <c r="G133" i="1"/>
  <c r="H133" i="1" s="1"/>
  <c r="I133" i="1" s="1"/>
  <c r="G134" i="1"/>
  <c r="H134" i="1" s="1"/>
  <c r="I134" i="1" s="1"/>
  <c r="G135" i="1"/>
  <c r="H135" i="1" s="1"/>
  <c r="I135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0" i="1"/>
  <c r="H140" i="1" s="1"/>
  <c r="I140" i="1" s="1"/>
  <c r="G141" i="1"/>
  <c r="H141" i="1" s="1"/>
  <c r="I141" i="1" s="1"/>
  <c r="G142" i="1"/>
  <c r="H142" i="1" s="1"/>
  <c r="I142" i="1" s="1"/>
  <c r="G143" i="1"/>
  <c r="H143" i="1" s="1"/>
  <c r="I143" i="1" s="1"/>
  <c r="G144" i="1"/>
  <c r="H144" i="1" s="1"/>
  <c r="I144" i="1" s="1"/>
  <c r="G145" i="1"/>
  <c r="H145" i="1" s="1"/>
  <c r="I145" i="1" s="1"/>
  <c r="G146" i="1"/>
  <c r="H146" i="1" s="1"/>
  <c r="I146" i="1" s="1"/>
  <c r="G147" i="1"/>
  <c r="H147" i="1" s="1"/>
  <c r="I147" i="1" s="1"/>
  <c r="G148" i="1"/>
  <c r="H148" i="1" s="1"/>
  <c r="I148" i="1" s="1"/>
  <c r="G149" i="1"/>
  <c r="H149" i="1" s="1"/>
  <c r="I149" i="1" s="1"/>
  <c r="G150" i="1"/>
  <c r="H150" i="1" s="1"/>
  <c r="I150" i="1" s="1"/>
  <c r="G151" i="1"/>
  <c r="H151" i="1" s="1"/>
  <c r="I151" i="1" s="1"/>
  <c r="G152" i="1"/>
  <c r="H152" i="1" s="1"/>
  <c r="I152" i="1" s="1"/>
  <c r="G153" i="1"/>
  <c r="H153" i="1" s="1"/>
  <c r="I153" i="1" s="1"/>
  <c r="G154" i="1"/>
  <c r="H154" i="1" s="1"/>
  <c r="I154" i="1" s="1"/>
  <c r="G155" i="1"/>
  <c r="H155" i="1" s="1"/>
  <c r="I155" i="1" s="1"/>
  <c r="G156" i="1"/>
  <c r="H156" i="1" s="1"/>
  <c r="I156" i="1" s="1"/>
  <c r="G157" i="1"/>
  <c r="H157" i="1" s="1"/>
  <c r="I157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2" i="1"/>
  <c r="H162" i="1" s="1"/>
  <c r="I162" i="1" s="1"/>
  <c r="G163" i="1"/>
  <c r="H163" i="1" s="1"/>
  <c r="I163" i="1" s="1"/>
  <c r="G164" i="1"/>
  <c r="H164" i="1" s="1"/>
  <c r="I164" i="1" s="1"/>
  <c r="G165" i="1"/>
  <c r="H165" i="1" s="1"/>
  <c r="I165" i="1" s="1"/>
  <c r="G166" i="1"/>
  <c r="H166" i="1" s="1"/>
  <c r="I166" i="1" s="1"/>
  <c r="G167" i="1"/>
  <c r="H167" i="1" s="1"/>
  <c r="I167" i="1" s="1"/>
  <c r="G168" i="1"/>
  <c r="H168" i="1" s="1"/>
  <c r="I168" i="1" s="1"/>
  <c r="G169" i="1"/>
  <c r="H169" i="1" s="1"/>
  <c r="I169" i="1" s="1"/>
  <c r="G170" i="1"/>
  <c r="H170" i="1" s="1"/>
  <c r="I170" i="1" s="1"/>
  <c r="G171" i="1"/>
  <c r="H171" i="1" s="1"/>
  <c r="I171" i="1" s="1"/>
  <c r="G172" i="1"/>
  <c r="H172" i="1" s="1"/>
  <c r="I172" i="1" s="1"/>
  <c r="G173" i="1"/>
  <c r="H173" i="1" s="1"/>
  <c r="I173" i="1" s="1"/>
  <c r="G174" i="1"/>
  <c r="H174" i="1" s="1"/>
  <c r="I174" i="1" s="1"/>
  <c r="G175" i="1"/>
  <c r="H175" i="1" s="1"/>
  <c r="I175" i="1" s="1"/>
  <c r="G176" i="1"/>
  <c r="H176" i="1" s="1"/>
  <c r="I176" i="1" s="1"/>
  <c r="G177" i="1"/>
  <c r="H177" i="1" s="1"/>
  <c r="I177" i="1" s="1"/>
  <c r="G178" i="1"/>
  <c r="H178" i="1" s="1"/>
  <c r="I178" i="1" s="1"/>
  <c r="G179" i="1"/>
  <c r="H179" i="1" s="1"/>
  <c r="I179" i="1" s="1"/>
  <c r="G180" i="1"/>
  <c r="H180" i="1" s="1"/>
  <c r="I180" i="1" s="1"/>
  <c r="G181" i="1"/>
  <c r="H181" i="1" s="1"/>
  <c r="I181" i="1" s="1"/>
  <c r="G182" i="1"/>
  <c r="H182" i="1" s="1"/>
  <c r="I182" i="1" s="1"/>
  <c r="G183" i="1"/>
  <c r="H183" i="1" s="1"/>
  <c r="I183" i="1" s="1"/>
  <c r="G184" i="1"/>
  <c r="H184" i="1" s="1"/>
  <c r="I184" i="1" s="1"/>
  <c r="G185" i="1"/>
  <c r="H185" i="1" s="1"/>
  <c r="I185" i="1" s="1"/>
  <c r="G186" i="1"/>
  <c r="H186" i="1" s="1"/>
  <c r="I186" i="1" s="1"/>
  <c r="G187" i="1"/>
  <c r="H187" i="1" s="1"/>
  <c r="I187" i="1" s="1"/>
  <c r="G188" i="1"/>
  <c r="H188" i="1" s="1"/>
  <c r="I188" i="1" s="1"/>
  <c r="G189" i="1"/>
  <c r="H189" i="1" s="1"/>
  <c r="I189" i="1" s="1"/>
  <c r="G190" i="1"/>
  <c r="H190" i="1" s="1"/>
  <c r="I190" i="1" s="1"/>
  <c r="G191" i="1"/>
  <c r="H191" i="1" s="1"/>
  <c r="I191" i="1" s="1"/>
  <c r="G192" i="1"/>
  <c r="H192" i="1" s="1"/>
  <c r="I192" i="1" s="1"/>
  <c r="G193" i="1"/>
  <c r="H193" i="1" s="1"/>
  <c r="I193" i="1" s="1"/>
  <c r="G194" i="1"/>
  <c r="H194" i="1" s="1"/>
  <c r="I194" i="1" s="1"/>
  <c r="G195" i="1"/>
  <c r="H195" i="1" s="1"/>
  <c r="I195" i="1" s="1"/>
  <c r="G196" i="1"/>
  <c r="H196" i="1" s="1"/>
  <c r="I196" i="1" s="1"/>
  <c r="G197" i="1"/>
  <c r="H197" i="1" s="1"/>
  <c r="I197" i="1" s="1"/>
  <c r="G198" i="1"/>
  <c r="H198" i="1" s="1"/>
  <c r="I198" i="1" s="1"/>
  <c r="G199" i="1"/>
  <c r="H199" i="1" s="1"/>
  <c r="I199" i="1" s="1"/>
  <c r="G200" i="1"/>
  <c r="H200" i="1" s="1"/>
  <c r="I200" i="1" s="1"/>
  <c r="G201" i="1"/>
  <c r="H201" i="1" s="1"/>
  <c r="I201" i="1" s="1"/>
  <c r="G202" i="1"/>
  <c r="H202" i="1" s="1"/>
  <c r="I202" i="1" s="1"/>
  <c r="G203" i="1"/>
  <c r="H203" i="1" s="1"/>
  <c r="I203" i="1" s="1"/>
  <c r="G204" i="1"/>
  <c r="H204" i="1" s="1"/>
  <c r="I204" i="1" s="1"/>
  <c r="G205" i="1"/>
  <c r="H205" i="1" s="1"/>
  <c r="I205" i="1" s="1"/>
  <c r="G206" i="1"/>
  <c r="H206" i="1" s="1"/>
  <c r="I206" i="1" s="1"/>
  <c r="G207" i="1"/>
  <c r="H207" i="1" s="1"/>
  <c r="I207" i="1" s="1"/>
  <c r="G208" i="1"/>
  <c r="H208" i="1" s="1"/>
  <c r="I208" i="1" s="1"/>
  <c r="G209" i="1"/>
  <c r="H209" i="1" s="1"/>
  <c r="I209" i="1" s="1"/>
  <c r="G210" i="1"/>
  <c r="H210" i="1" s="1"/>
  <c r="I210" i="1" s="1"/>
  <c r="G211" i="1"/>
  <c r="H211" i="1" s="1"/>
  <c r="I211" i="1" s="1"/>
  <c r="G212" i="1"/>
  <c r="H212" i="1" s="1"/>
  <c r="I212" i="1" s="1"/>
  <c r="G213" i="1"/>
  <c r="H213" i="1" s="1"/>
  <c r="I213" i="1" s="1"/>
  <c r="G214" i="1"/>
  <c r="H214" i="1" s="1"/>
  <c r="I214" i="1" s="1"/>
  <c r="G215" i="1"/>
  <c r="H215" i="1" s="1"/>
  <c r="I215" i="1" s="1"/>
  <c r="G216" i="1"/>
  <c r="H216" i="1" s="1"/>
  <c r="I216" i="1" s="1"/>
  <c r="G217" i="1"/>
  <c r="H217" i="1" s="1"/>
  <c r="I217" i="1" s="1"/>
  <c r="G218" i="1"/>
  <c r="H218" i="1" s="1"/>
  <c r="I218" i="1" s="1"/>
  <c r="G219" i="1"/>
  <c r="H219" i="1" s="1"/>
  <c r="I219" i="1" s="1"/>
  <c r="G220" i="1"/>
  <c r="H220" i="1" s="1"/>
  <c r="I220" i="1" s="1"/>
  <c r="G221" i="1"/>
  <c r="H221" i="1" s="1"/>
  <c r="I221" i="1" s="1"/>
  <c r="G222" i="1"/>
  <c r="H222" i="1" s="1"/>
  <c r="I222" i="1" s="1"/>
  <c r="G223" i="1"/>
  <c r="H223" i="1" s="1"/>
  <c r="I223" i="1" s="1"/>
  <c r="G224" i="1"/>
  <c r="H224" i="1" s="1"/>
  <c r="I224" i="1" s="1"/>
  <c r="G225" i="1"/>
  <c r="H225" i="1" s="1"/>
  <c r="I225" i="1" s="1"/>
  <c r="G226" i="1"/>
  <c r="H226" i="1" s="1"/>
  <c r="I226" i="1" s="1"/>
  <c r="G227" i="1"/>
  <c r="H227" i="1" s="1"/>
  <c r="I227" i="1" s="1"/>
  <c r="G228" i="1"/>
  <c r="H228" i="1" s="1"/>
  <c r="I228" i="1" s="1"/>
  <c r="G229" i="1"/>
  <c r="H229" i="1" s="1"/>
  <c r="I229" i="1" s="1"/>
  <c r="G230" i="1"/>
  <c r="H230" i="1" s="1"/>
  <c r="I230" i="1" s="1"/>
  <c r="G231" i="1"/>
  <c r="H231" i="1" s="1"/>
  <c r="I231" i="1" s="1"/>
  <c r="G232" i="1"/>
  <c r="H232" i="1" s="1"/>
  <c r="I232" i="1" s="1"/>
  <c r="G233" i="1"/>
  <c r="H233" i="1" s="1"/>
  <c r="I233" i="1" s="1"/>
  <c r="G234" i="1"/>
  <c r="H234" i="1" s="1"/>
  <c r="I234" i="1" s="1"/>
  <c r="G235" i="1"/>
  <c r="H235" i="1" s="1"/>
  <c r="I235" i="1" s="1"/>
  <c r="G236" i="1"/>
  <c r="H236" i="1" s="1"/>
  <c r="I236" i="1" s="1"/>
  <c r="G237" i="1"/>
  <c r="H237" i="1" s="1"/>
  <c r="I237" i="1" s="1"/>
  <c r="G238" i="1"/>
  <c r="H238" i="1" s="1"/>
  <c r="I238" i="1" s="1"/>
  <c r="G239" i="1"/>
  <c r="H239" i="1" s="1"/>
  <c r="I239" i="1" s="1"/>
  <c r="G240" i="1"/>
  <c r="H240" i="1" s="1"/>
  <c r="I240" i="1" s="1"/>
  <c r="G241" i="1"/>
  <c r="H241" i="1" s="1"/>
  <c r="I241" i="1" s="1"/>
  <c r="G242" i="1"/>
  <c r="H242" i="1" s="1"/>
  <c r="I242" i="1" s="1"/>
  <c r="G243" i="1"/>
  <c r="H243" i="1" s="1"/>
  <c r="I243" i="1" s="1"/>
  <c r="G244" i="1"/>
  <c r="H244" i="1" s="1"/>
  <c r="I244" i="1" s="1"/>
  <c r="G245" i="1"/>
  <c r="H245" i="1" s="1"/>
  <c r="I245" i="1" s="1"/>
  <c r="G246" i="1"/>
  <c r="H246" i="1" s="1"/>
  <c r="I246" i="1" s="1"/>
  <c r="G247" i="1"/>
  <c r="H247" i="1" s="1"/>
  <c r="I247" i="1" s="1"/>
  <c r="G248" i="1"/>
  <c r="H248" i="1" s="1"/>
  <c r="I248" i="1" s="1"/>
  <c r="G249" i="1"/>
  <c r="H249" i="1" s="1"/>
  <c r="I249" i="1" s="1"/>
  <c r="G250" i="1"/>
  <c r="H250" i="1" s="1"/>
  <c r="I250" i="1" s="1"/>
  <c r="G251" i="1"/>
  <c r="H251" i="1" s="1"/>
  <c r="I251" i="1" s="1"/>
  <c r="G252" i="1"/>
  <c r="H252" i="1" s="1"/>
  <c r="I252" i="1" s="1"/>
  <c r="G253" i="1"/>
  <c r="H253" i="1" s="1"/>
  <c r="I253" i="1" s="1"/>
  <c r="G254" i="1"/>
  <c r="H254" i="1" s="1"/>
  <c r="I254" i="1" s="1"/>
  <c r="G255" i="1"/>
  <c r="H255" i="1" s="1"/>
  <c r="I255" i="1" s="1"/>
  <c r="G256" i="1"/>
  <c r="H256" i="1" s="1"/>
  <c r="I256" i="1" s="1"/>
  <c r="G257" i="1"/>
  <c r="H257" i="1" s="1"/>
  <c r="I257" i="1" s="1"/>
  <c r="G258" i="1"/>
  <c r="H258" i="1" s="1"/>
  <c r="I258" i="1" s="1"/>
  <c r="G259" i="1"/>
  <c r="H259" i="1" s="1"/>
  <c r="I259" i="1" s="1"/>
  <c r="G260" i="1"/>
  <c r="H260" i="1" s="1"/>
  <c r="I260" i="1" s="1"/>
  <c r="G261" i="1"/>
  <c r="H261" i="1" s="1"/>
  <c r="I261" i="1" s="1"/>
  <c r="G262" i="1"/>
  <c r="H262" i="1" s="1"/>
  <c r="I262" i="1" s="1"/>
  <c r="G263" i="1"/>
  <c r="H263" i="1" s="1"/>
  <c r="I263" i="1" s="1"/>
  <c r="G264" i="1"/>
  <c r="H264" i="1" s="1"/>
  <c r="I264" i="1" s="1"/>
  <c r="G265" i="1"/>
  <c r="H265" i="1" s="1"/>
  <c r="I265" i="1" s="1"/>
  <c r="G266" i="1"/>
  <c r="H266" i="1" s="1"/>
  <c r="I266" i="1" s="1"/>
  <c r="G267" i="1"/>
  <c r="H267" i="1" s="1"/>
  <c r="I267" i="1" s="1"/>
  <c r="G268" i="1"/>
  <c r="H268" i="1" s="1"/>
  <c r="I268" i="1" s="1"/>
  <c r="G269" i="1"/>
  <c r="H269" i="1" s="1"/>
  <c r="I269" i="1" s="1"/>
  <c r="G270" i="1"/>
  <c r="H270" i="1" s="1"/>
  <c r="I270" i="1" s="1"/>
  <c r="G271" i="1"/>
  <c r="H271" i="1" s="1"/>
  <c r="I271" i="1" s="1"/>
  <c r="G272" i="1"/>
  <c r="H272" i="1" s="1"/>
  <c r="I272" i="1" s="1"/>
  <c r="G273" i="1"/>
  <c r="H273" i="1" s="1"/>
  <c r="I273" i="1" s="1"/>
  <c r="G274" i="1"/>
  <c r="H274" i="1" s="1"/>
  <c r="I274" i="1" s="1"/>
  <c r="G275" i="1"/>
  <c r="H275" i="1" s="1"/>
  <c r="I275" i="1" s="1"/>
  <c r="G276" i="1"/>
  <c r="H276" i="1" s="1"/>
  <c r="I276" i="1" s="1"/>
  <c r="G277" i="1"/>
  <c r="H277" i="1" s="1"/>
  <c r="I277" i="1" s="1"/>
  <c r="G278" i="1"/>
  <c r="H278" i="1" s="1"/>
  <c r="I278" i="1" s="1"/>
  <c r="G279" i="1"/>
  <c r="H279" i="1" s="1"/>
  <c r="I279" i="1" s="1"/>
  <c r="G280" i="1"/>
  <c r="H280" i="1" s="1"/>
  <c r="I280" i="1" s="1"/>
  <c r="G281" i="1"/>
  <c r="H281" i="1" s="1"/>
  <c r="I281" i="1" s="1"/>
  <c r="G282" i="1"/>
  <c r="H282" i="1" s="1"/>
  <c r="I282" i="1" s="1"/>
  <c r="G283" i="1"/>
  <c r="H283" i="1" s="1"/>
  <c r="I283" i="1" s="1"/>
  <c r="G284" i="1"/>
  <c r="H284" i="1" s="1"/>
  <c r="I284" i="1" s="1"/>
  <c r="G285" i="1"/>
  <c r="H285" i="1" s="1"/>
  <c r="I285" i="1" s="1"/>
  <c r="G286" i="1"/>
  <c r="H286" i="1" s="1"/>
  <c r="I286" i="1" s="1"/>
  <c r="G287" i="1"/>
  <c r="H287" i="1" s="1"/>
  <c r="I287" i="1" s="1"/>
  <c r="G288" i="1"/>
  <c r="H288" i="1" s="1"/>
  <c r="I288" i="1" s="1"/>
  <c r="G289" i="1"/>
  <c r="H289" i="1" s="1"/>
  <c r="I289" i="1" s="1"/>
  <c r="G290" i="1"/>
  <c r="H290" i="1" s="1"/>
  <c r="I290" i="1" s="1"/>
  <c r="G291" i="1"/>
  <c r="H291" i="1" s="1"/>
  <c r="I291" i="1" s="1"/>
  <c r="G292" i="1"/>
  <c r="H292" i="1" s="1"/>
  <c r="I292" i="1" s="1"/>
  <c r="G293" i="1"/>
  <c r="H293" i="1" s="1"/>
  <c r="I293" i="1" s="1"/>
  <c r="G294" i="1"/>
  <c r="H294" i="1" s="1"/>
  <c r="I294" i="1" s="1"/>
  <c r="G295" i="1"/>
  <c r="H295" i="1" s="1"/>
  <c r="I295" i="1" s="1"/>
  <c r="G296" i="1"/>
  <c r="H296" i="1" s="1"/>
  <c r="I296" i="1" s="1"/>
  <c r="G297" i="1"/>
  <c r="H297" i="1" s="1"/>
  <c r="I297" i="1" s="1"/>
  <c r="G298" i="1"/>
  <c r="H298" i="1" s="1"/>
  <c r="I298" i="1" s="1"/>
  <c r="G299" i="1"/>
  <c r="H299" i="1" s="1"/>
  <c r="I299" i="1" s="1"/>
  <c r="G300" i="1"/>
  <c r="H300" i="1" s="1"/>
  <c r="I300" i="1" s="1"/>
  <c r="G301" i="1"/>
  <c r="H301" i="1" s="1"/>
  <c r="I301" i="1" s="1"/>
  <c r="G302" i="1"/>
  <c r="H302" i="1" s="1"/>
  <c r="I302" i="1" s="1"/>
  <c r="G303" i="1"/>
  <c r="H303" i="1" s="1"/>
  <c r="I303" i="1" s="1"/>
  <c r="G304" i="1"/>
  <c r="H304" i="1" s="1"/>
  <c r="I304" i="1" s="1"/>
  <c r="G305" i="1"/>
  <c r="H305" i="1" s="1"/>
  <c r="I305" i="1" s="1"/>
  <c r="G306" i="1"/>
  <c r="H306" i="1" s="1"/>
  <c r="I306" i="1" s="1"/>
  <c r="G307" i="1"/>
  <c r="H307" i="1" s="1"/>
  <c r="I307" i="1" s="1"/>
  <c r="G308" i="1"/>
  <c r="H308" i="1" s="1"/>
  <c r="I308" i="1" s="1"/>
  <c r="G309" i="1"/>
  <c r="H309" i="1" s="1"/>
  <c r="I309" i="1" s="1"/>
  <c r="G310" i="1"/>
  <c r="H310" i="1" s="1"/>
  <c r="I310" i="1" s="1"/>
  <c r="G311" i="1"/>
  <c r="H311" i="1" s="1"/>
  <c r="I311" i="1" s="1"/>
  <c r="G312" i="1"/>
  <c r="H312" i="1" s="1"/>
  <c r="I312" i="1" s="1"/>
  <c r="G313" i="1"/>
  <c r="H313" i="1" s="1"/>
  <c r="I313" i="1" s="1"/>
  <c r="G314" i="1"/>
  <c r="H314" i="1" s="1"/>
  <c r="I314" i="1" s="1"/>
  <c r="G315" i="1"/>
  <c r="H315" i="1" s="1"/>
  <c r="I315" i="1" s="1"/>
  <c r="G316" i="1"/>
  <c r="H316" i="1" s="1"/>
  <c r="I316" i="1" s="1"/>
  <c r="G317" i="1"/>
  <c r="H317" i="1" s="1"/>
  <c r="I317" i="1" s="1"/>
  <c r="G318" i="1"/>
  <c r="H318" i="1" s="1"/>
  <c r="I318" i="1" s="1"/>
  <c r="G319" i="1"/>
  <c r="H319" i="1" s="1"/>
  <c r="I319" i="1" s="1"/>
  <c r="G320" i="1"/>
  <c r="H320" i="1" s="1"/>
  <c r="I320" i="1" s="1"/>
  <c r="G321" i="1"/>
  <c r="H321" i="1" s="1"/>
  <c r="I321" i="1" s="1"/>
  <c r="G322" i="1"/>
  <c r="H322" i="1" s="1"/>
  <c r="I322" i="1" s="1"/>
  <c r="G323" i="1"/>
  <c r="H323" i="1" s="1"/>
  <c r="I323" i="1" s="1"/>
  <c r="G324" i="1"/>
  <c r="H324" i="1" s="1"/>
  <c r="I324" i="1" s="1"/>
  <c r="G325" i="1"/>
  <c r="H325" i="1" s="1"/>
  <c r="I325" i="1" s="1"/>
  <c r="G326" i="1"/>
  <c r="H326" i="1" s="1"/>
  <c r="I326" i="1" s="1"/>
  <c r="G327" i="1"/>
  <c r="H327" i="1" s="1"/>
  <c r="I327" i="1" s="1"/>
  <c r="G328" i="1"/>
  <c r="H328" i="1" s="1"/>
  <c r="I328" i="1" s="1"/>
  <c r="G329" i="1"/>
  <c r="H329" i="1" s="1"/>
  <c r="I329" i="1" s="1"/>
  <c r="G330" i="1"/>
  <c r="H330" i="1" s="1"/>
  <c r="I330" i="1" s="1"/>
  <c r="G331" i="1"/>
  <c r="H331" i="1" s="1"/>
  <c r="I331" i="1" s="1"/>
  <c r="G332" i="1"/>
  <c r="H332" i="1" s="1"/>
  <c r="I332" i="1" s="1"/>
  <c r="G333" i="1"/>
  <c r="H333" i="1" s="1"/>
  <c r="I333" i="1" s="1"/>
  <c r="G334" i="1"/>
  <c r="H334" i="1" s="1"/>
  <c r="I334" i="1" s="1"/>
  <c r="G335" i="1"/>
  <c r="H335" i="1" s="1"/>
  <c r="I335" i="1" s="1"/>
  <c r="G336" i="1"/>
  <c r="H336" i="1" s="1"/>
  <c r="I336" i="1" s="1"/>
  <c r="G337" i="1"/>
  <c r="H337" i="1" s="1"/>
  <c r="I337" i="1" s="1"/>
  <c r="G338" i="1"/>
  <c r="H338" i="1" s="1"/>
  <c r="I338" i="1" s="1"/>
  <c r="G339" i="1"/>
  <c r="H339" i="1" s="1"/>
  <c r="I339" i="1" s="1"/>
  <c r="G340" i="1"/>
  <c r="H340" i="1" s="1"/>
  <c r="I340" i="1" s="1"/>
  <c r="G341" i="1"/>
  <c r="H341" i="1" s="1"/>
  <c r="I341" i="1" s="1"/>
  <c r="G342" i="1"/>
  <c r="H342" i="1" s="1"/>
  <c r="I342" i="1" s="1"/>
  <c r="G343" i="1"/>
  <c r="H343" i="1" s="1"/>
  <c r="I343" i="1" s="1"/>
  <c r="G344" i="1"/>
  <c r="H344" i="1" s="1"/>
  <c r="I344" i="1" s="1"/>
  <c r="G345" i="1"/>
  <c r="H345" i="1" s="1"/>
  <c r="I345" i="1" s="1"/>
  <c r="G346" i="1"/>
  <c r="H346" i="1" s="1"/>
  <c r="I346" i="1" s="1"/>
  <c r="G347" i="1"/>
  <c r="H347" i="1" s="1"/>
  <c r="I347" i="1" s="1"/>
  <c r="G348" i="1"/>
  <c r="H348" i="1" s="1"/>
  <c r="I348" i="1" s="1"/>
  <c r="G349" i="1"/>
  <c r="H349" i="1" s="1"/>
  <c r="I349" i="1" s="1"/>
  <c r="G350" i="1"/>
  <c r="H350" i="1" s="1"/>
  <c r="I350" i="1" s="1"/>
  <c r="G351" i="1"/>
  <c r="H351" i="1" s="1"/>
  <c r="I351" i="1" s="1"/>
  <c r="G352" i="1"/>
  <c r="H352" i="1" s="1"/>
  <c r="I352" i="1" s="1"/>
  <c r="G353" i="1"/>
  <c r="H353" i="1" s="1"/>
  <c r="I353" i="1" s="1"/>
  <c r="G354" i="1"/>
  <c r="H354" i="1" s="1"/>
  <c r="I354" i="1" s="1"/>
  <c r="G355" i="1"/>
  <c r="H355" i="1" s="1"/>
  <c r="I355" i="1" s="1"/>
  <c r="G356" i="1"/>
  <c r="H356" i="1" s="1"/>
  <c r="I356" i="1" s="1"/>
  <c r="G357" i="1"/>
  <c r="H357" i="1" s="1"/>
  <c r="I357" i="1" s="1"/>
  <c r="G358" i="1"/>
  <c r="H358" i="1" s="1"/>
  <c r="I358" i="1" s="1"/>
  <c r="G359" i="1"/>
  <c r="H359" i="1" s="1"/>
  <c r="I359" i="1" s="1"/>
  <c r="G360" i="1"/>
  <c r="H360" i="1" s="1"/>
  <c r="I360" i="1" s="1"/>
  <c r="G361" i="1"/>
  <c r="H361" i="1" s="1"/>
  <c r="I361" i="1" s="1"/>
  <c r="G362" i="1"/>
  <c r="H362" i="1" s="1"/>
  <c r="I362" i="1" s="1"/>
  <c r="G363" i="1"/>
  <c r="H363" i="1" s="1"/>
  <c r="I363" i="1" s="1"/>
  <c r="G364" i="1"/>
  <c r="H364" i="1" s="1"/>
  <c r="I364" i="1" s="1"/>
  <c r="G365" i="1"/>
  <c r="H365" i="1" s="1"/>
  <c r="I365" i="1" s="1"/>
  <c r="G366" i="1"/>
  <c r="H366" i="1" s="1"/>
  <c r="I366" i="1" s="1"/>
  <c r="G367" i="1"/>
  <c r="H367" i="1" s="1"/>
  <c r="I367" i="1" s="1"/>
  <c r="G368" i="1"/>
  <c r="H368" i="1" s="1"/>
  <c r="I368" i="1" s="1"/>
  <c r="G369" i="1"/>
  <c r="H369" i="1" s="1"/>
  <c r="I369" i="1" s="1"/>
  <c r="G370" i="1"/>
  <c r="H370" i="1" s="1"/>
  <c r="I370" i="1" s="1"/>
  <c r="G371" i="1"/>
  <c r="H371" i="1" s="1"/>
  <c r="I371" i="1" s="1"/>
  <c r="G372" i="1"/>
  <c r="H372" i="1" s="1"/>
  <c r="I372" i="1" s="1"/>
  <c r="G373" i="1"/>
  <c r="H373" i="1" s="1"/>
  <c r="I373" i="1" s="1"/>
  <c r="G374" i="1"/>
  <c r="H374" i="1" s="1"/>
  <c r="I374" i="1" s="1"/>
  <c r="G375" i="1"/>
  <c r="H375" i="1" s="1"/>
  <c r="I375" i="1" s="1"/>
  <c r="G376" i="1"/>
  <c r="H376" i="1" s="1"/>
  <c r="I376" i="1" s="1"/>
  <c r="G377" i="1"/>
  <c r="H377" i="1" s="1"/>
  <c r="I377" i="1" s="1"/>
  <c r="G378" i="1"/>
  <c r="H378" i="1" s="1"/>
  <c r="I378" i="1" s="1"/>
  <c r="G379" i="1"/>
  <c r="H379" i="1" s="1"/>
  <c r="I379" i="1" s="1"/>
  <c r="G380" i="1"/>
  <c r="H380" i="1" s="1"/>
  <c r="I380" i="1" s="1"/>
  <c r="G381" i="1"/>
  <c r="H381" i="1" s="1"/>
  <c r="I381" i="1" s="1"/>
  <c r="G382" i="1"/>
  <c r="H382" i="1" s="1"/>
  <c r="I382" i="1" s="1"/>
  <c r="G383" i="1"/>
  <c r="H383" i="1" s="1"/>
  <c r="I383" i="1" s="1"/>
  <c r="G384" i="1"/>
  <c r="H384" i="1" s="1"/>
  <c r="I384" i="1" s="1"/>
  <c r="G385" i="1"/>
  <c r="H385" i="1" s="1"/>
  <c r="I385" i="1" s="1"/>
  <c r="G386" i="1"/>
  <c r="H386" i="1" s="1"/>
  <c r="I386" i="1" s="1"/>
  <c r="G387" i="1"/>
  <c r="H387" i="1" s="1"/>
  <c r="I387" i="1" s="1"/>
  <c r="G388" i="1"/>
  <c r="H388" i="1" s="1"/>
  <c r="I388" i="1" s="1"/>
  <c r="G389" i="1"/>
  <c r="H389" i="1" s="1"/>
  <c r="I389" i="1" s="1"/>
  <c r="G390" i="1"/>
  <c r="H390" i="1" s="1"/>
  <c r="I390" i="1" s="1"/>
  <c r="G391" i="1"/>
  <c r="H391" i="1" s="1"/>
  <c r="I391" i="1" s="1"/>
  <c r="G392" i="1"/>
  <c r="H392" i="1" s="1"/>
  <c r="I392" i="1" s="1"/>
  <c r="G393" i="1"/>
  <c r="H393" i="1" s="1"/>
  <c r="I393" i="1" s="1"/>
  <c r="G394" i="1"/>
  <c r="H394" i="1" s="1"/>
  <c r="I394" i="1" s="1"/>
  <c r="G395" i="1"/>
  <c r="H395" i="1" s="1"/>
  <c r="I395" i="1" s="1"/>
  <c r="G396" i="1"/>
  <c r="H396" i="1" s="1"/>
  <c r="I396" i="1" s="1"/>
  <c r="G397" i="1"/>
  <c r="H397" i="1" s="1"/>
  <c r="I397" i="1" s="1"/>
  <c r="G398" i="1"/>
  <c r="H398" i="1" s="1"/>
  <c r="I398" i="1" s="1"/>
  <c r="G399" i="1"/>
  <c r="H399" i="1" s="1"/>
  <c r="I399" i="1" s="1"/>
  <c r="G400" i="1"/>
  <c r="H400" i="1" s="1"/>
  <c r="I400" i="1" s="1"/>
  <c r="G401" i="1"/>
  <c r="H401" i="1" s="1"/>
  <c r="I401" i="1" s="1"/>
  <c r="G402" i="1"/>
  <c r="H402" i="1" s="1"/>
  <c r="I402" i="1" s="1"/>
  <c r="G403" i="1"/>
  <c r="H403" i="1" s="1"/>
  <c r="I403" i="1" s="1"/>
  <c r="G404" i="1"/>
  <c r="H404" i="1" s="1"/>
  <c r="I404" i="1" s="1"/>
  <c r="G405" i="1"/>
  <c r="H405" i="1" s="1"/>
  <c r="I405" i="1" s="1"/>
  <c r="G406" i="1"/>
  <c r="H406" i="1" s="1"/>
  <c r="I406" i="1" s="1"/>
  <c r="G407" i="1"/>
  <c r="H407" i="1" s="1"/>
  <c r="I407" i="1" s="1"/>
  <c r="G408" i="1"/>
  <c r="H408" i="1" s="1"/>
  <c r="I408" i="1" s="1"/>
  <c r="G409" i="1"/>
  <c r="H409" i="1" s="1"/>
  <c r="I409" i="1" s="1"/>
  <c r="G410" i="1"/>
  <c r="H410" i="1" s="1"/>
  <c r="I410" i="1" s="1"/>
  <c r="G411" i="1"/>
  <c r="H411" i="1" s="1"/>
  <c r="I411" i="1" s="1"/>
  <c r="G412" i="1"/>
  <c r="H412" i="1" s="1"/>
  <c r="I412" i="1" s="1"/>
  <c r="G413" i="1"/>
  <c r="H413" i="1" s="1"/>
  <c r="I413" i="1" s="1"/>
  <c r="G414" i="1"/>
  <c r="H414" i="1" s="1"/>
  <c r="I414" i="1" s="1"/>
  <c r="G415" i="1"/>
  <c r="H415" i="1" s="1"/>
  <c r="I415" i="1" s="1"/>
  <c r="G416" i="1"/>
  <c r="H416" i="1" s="1"/>
  <c r="I416" i="1" s="1"/>
  <c r="G417" i="1"/>
  <c r="H417" i="1" s="1"/>
  <c r="I417" i="1" s="1"/>
  <c r="G418" i="1"/>
  <c r="H418" i="1" s="1"/>
  <c r="I418" i="1" s="1"/>
  <c r="G419" i="1"/>
  <c r="H419" i="1" s="1"/>
  <c r="I419" i="1" s="1"/>
  <c r="G420" i="1"/>
  <c r="H420" i="1" s="1"/>
  <c r="I420" i="1" s="1"/>
  <c r="G421" i="1"/>
  <c r="H421" i="1" s="1"/>
  <c r="I421" i="1" s="1"/>
  <c r="G422" i="1"/>
  <c r="H422" i="1" s="1"/>
  <c r="I422" i="1" s="1"/>
  <c r="G423" i="1"/>
  <c r="H423" i="1" s="1"/>
  <c r="I423" i="1" s="1"/>
  <c r="G424" i="1"/>
  <c r="H424" i="1" s="1"/>
  <c r="I424" i="1" s="1"/>
  <c r="G425" i="1"/>
  <c r="H425" i="1" s="1"/>
  <c r="I425" i="1" s="1"/>
  <c r="G426" i="1"/>
  <c r="H426" i="1" s="1"/>
  <c r="I426" i="1" s="1"/>
  <c r="G427" i="1"/>
  <c r="H427" i="1" s="1"/>
  <c r="I427" i="1" s="1"/>
  <c r="G428" i="1"/>
  <c r="H428" i="1" s="1"/>
  <c r="I428" i="1" s="1"/>
  <c r="G429" i="1"/>
  <c r="H429" i="1" s="1"/>
  <c r="I429" i="1" s="1"/>
  <c r="G430" i="1"/>
  <c r="H430" i="1" s="1"/>
  <c r="I430" i="1" s="1"/>
  <c r="G431" i="1"/>
  <c r="H431" i="1" s="1"/>
  <c r="I431" i="1" s="1"/>
  <c r="G432" i="1"/>
  <c r="H432" i="1" s="1"/>
  <c r="I432" i="1" s="1"/>
  <c r="G433" i="1"/>
  <c r="H433" i="1" s="1"/>
  <c r="I433" i="1" s="1"/>
  <c r="G434" i="1"/>
  <c r="H434" i="1" s="1"/>
  <c r="I434" i="1" s="1"/>
  <c r="G435" i="1"/>
  <c r="H435" i="1" s="1"/>
  <c r="I435" i="1" s="1"/>
  <c r="G436" i="1"/>
  <c r="H436" i="1" s="1"/>
  <c r="I436" i="1" s="1"/>
  <c r="G437" i="1"/>
  <c r="H437" i="1" s="1"/>
  <c r="I437" i="1" s="1"/>
  <c r="G438" i="1"/>
  <c r="H438" i="1" s="1"/>
  <c r="I438" i="1" s="1"/>
  <c r="G439" i="1"/>
  <c r="H439" i="1" s="1"/>
  <c r="I439" i="1" s="1"/>
  <c r="G440" i="1"/>
  <c r="H440" i="1" s="1"/>
  <c r="I440" i="1" s="1"/>
  <c r="G441" i="1"/>
  <c r="H441" i="1" s="1"/>
  <c r="I441" i="1" s="1"/>
  <c r="G442" i="1"/>
  <c r="H442" i="1" s="1"/>
  <c r="I442" i="1" s="1"/>
  <c r="G443" i="1"/>
  <c r="H443" i="1" s="1"/>
  <c r="I443" i="1" s="1"/>
  <c r="G444" i="1"/>
  <c r="H444" i="1" s="1"/>
  <c r="I444" i="1" s="1"/>
  <c r="G445" i="1"/>
  <c r="H445" i="1" s="1"/>
  <c r="I445" i="1" s="1"/>
  <c r="G446" i="1"/>
  <c r="H446" i="1" s="1"/>
  <c r="I446" i="1" s="1"/>
  <c r="G447" i="1"/>
  <c r="H447" i="1" s="1"/>
  <c r="I447" i="1" s="1"/>
  <c r="G448" i="1"/>
  <c r="H448" i="1" s="1"/>
  <c r="I448" i="1" s="1"/>
  <c r="G449" i="1"/>
  <c r="H449" i="1" s="1"/>
  <c r="I449" i="1" s="1"/>
  <c r="G450" i="1"/>
  <c r="H450" i="1" s="1"/>
  <c r="I450" i="1" s="1"/>
  <c r="G451" i="1"/>
  <c r="H451" i="1" s="1"/>
  <c r="I451" i="1" s="1"/>
  <c r="G452" i="1"/>
  <c r="H452" i="1" s="1"/>
  <c r="I452" i="1" s="1"/>
  <c r="G453" i="1"/>
  <c r="H453" i="1" s="1"/>
  <c r="I453" i="1" s="1"/>
  <c r="G454" i="1"/>
  <c r="H454" i="1" s="1"/>
  <c r="I454" i="1" s="1"/>
  <c r="G455" i="1"/>
  <c r="H455" i="1" s="1"/>
  <c r="I455" i="1" s="1"/>
  <c r="G456" i="1"/>
  <c r="H456" i="1" s="1"/>
  <c r="I456" i="1" s="1"/>
  <c r="G457" i="1"/>
  <c r="H457" i="1" s="1"/>
  <c r="I457" i="1" s="1"/>
  <c r="G458" i="1"/>
  <c r="H458" i="1" s="1"/>
  <c r="I458" i="1" s="1"/>
  <c r="G459" i="1"/>
  <c r="H459" i="1" s="1"/>
  <c r="I459" i="1" s="1"/>
  <c r="G460" i="1"/>
  <c r="H460" i="1" s="1"/>
  <c r="I460" i="1" s="1"/>
  <c r="G461" i="1"/>
  <c r="H461" i="1" s="1"/>
  <c r="I461" i="1" s="1"/>
  <c r="G462" i="1"/>
  <c r="H462" i="1" s="1"/>
  <c r="I462" i="1" s="1"/>
  <c r="G463" i="1"/>
  <c r="H463" i="1" s="1"/>
  <c r="I463" i="1" s="1"/>
  <c r="G464" i="1"/>
  <c r="H464" i="1" s="1"/>
  <c r="I464" i="1" s="1"/>
  <c r="G465" i="1"/>
  <c r="H465" i="1" s="1"/>
  <c r="I465" i="1" s="1"/>
  <c r="G466" i="1"/>
  <c r="H466" i="1" s="1"/>
  <c r="I466" i="1" s="1"/>
  <c r="G467" i="1"/>
  <c r="H467" i="1" s="1"/>
  <c r="I467" i="1" s="1"/>
  <c r="G468" i="1"/>
  <c r="H468" i="1" s="1"/>
  <c r="I468" i="1" s="1"/>
  <c r="G469" i="1"/>
  <c r="H469" i="1" s="1"/>
  <c r="I469" i="1" s="1"/>
  <c r="G470" i="1"/>
  <c r="H470" i="1" s="1"/>
  <c r="I470" i="1" s="1"/>
  <c r="G471" i="1"/>
  <c r="H471" i="1" s="1"/>
  <c r="I471" i="1" s="1"/>
  <c r="G472" i="1"/>
  <c r="H472" i="1" s="1"/>
  <c r="I472" i="1" s="1"/>
  <c r="G473" i="1"/>
  <c r="H473" i="1" s="1"/>
  <c r="I473" i="1" s="1"/>
  <c r="G474" i="1"/>
  <c r="H474" i="1" s="1"/>
  <c r="I474" i="1" s="1"/>
  <c r="G475" i="1"/>
  <c r="H475" i="1" s="1"/>
  <c r="I475" i="1" s="1"/>
  <c r="G476" i="1"/>
  <c r="H476" i="1" s="1"/>
  <c r="I476" i="1" s="1"/>
  <c r="G477" i="1"/>
  <c r="H477" i="1" s="1"/>
  <c r="I477" i="1" s="1"/>
  <c r="G478" i="1"/>
  <c r="H478" i="1" s="1"/>
  <c r="I478" i="1" s="1"/>
  <c r="G479" i="1"/>
  <c r="H479" i="1" s="1"/>
  <c r="I479" i="1" s="1"/>
  <c r="G480" i="1"/>
  <c r="H480" i="1" s="1"/>
  <c r="I480" i="1" s="1"/>
  <c r="G481" i="1"/>
  <c r="H481" i="1" s="1"/>
  <c r="I481" i="1" s="1"/>
  <c r="G482" i="1"/>
  <c r="H482" i="1" s="1"/>
  <c r="I482" i="1" s="1"/>
  <c r="G483" i="1"/>
  <c r="H483" i="1" s="1"/>
  <c r="I483" i="1" s="1"/>
  <c r="G484" i="1"/>
  <c r="H484" i="1" s="1"/>
  <c r="I484" i="1" s="1"/>
  <c r="G485" i="1"/>
  <c r="H485" i="1" s="1"/>
  <c r="I485" i="1" s="1"/>
  <c r="G486" i="1"/>
  <c r="H486" i="1" s="1"/>
  <c r="I486" i="1" s="1"/>
  <c r="G487" i="1"/>
  <c r="H487" i="1" s="1"/>
  <c r="I487" i="1" s="1"/>
  <c r="G488" i="1"/>
  <c r="H488" i="1" s="1"/>
  <c r="I488" i="1" s="1"/>
  <c r="G489" i="1"/>
  <c r="H489" i="1" s="1"/>
  <c r="I489" i="1" s="1"/>
  <c r="G490" i="1"/>
  <c r="H490" i="1" s="1"/>
  <c r="I490" i="1" s="1"/>
  <c r="G491" i="1"/>
  <c r="H491" i="1" s="1"/>
  <c r="I491" i="1" s="1"/>
  <c r="G492" i="1"/>
  <c r="H492" i="1" s="1"/>
  <c r="I492" i="1" s="1"/>
  <c r="G493" i="1"/>
  <c r="H493" i="1" s="1"/>
  <c r="I493" i="1" s="1"/>
  <c r="G494" i="1"/>
  <c r="H494" i="1" s="1"/>
  <c r="I494" i="1" s="1"/>
  <c r="G495" i="1"/>
  <c r="H495" i="1" s="1"/>
  <c r="I495" i="1" s="1"/>
  <c r="G496" i="1"/>
  <c r="H496" i="1" s="1"/>
  <c r="I496" i="1" s="1"/>
  <c r="G497" i="1"/>
  <c r="H497" i="1" s="1"/>
  <c r="I497" i="1" s="1"/>
  <c r="G498" i="1"/>
  <c r="H498" i="1" s="1"/>
  <c r="I498" i="1" s="1"/>
  <c r="G499" i="1"/>
  <c r="H499" i="1" s="1"/>
  <c r="I499" i="1" s="1"/>
  <c r="G500" i="1"/>
  <c r="H500" i="1" s="1"/>
  <c r="I500" i="1" s="1"/>
  <c r="G501" i="1"/>
  <c r="H501" i="1" s="1"/>
  <c r="I501" i="1" s="1"/>
  <c r="G502" i="1"/>
  <c r="H502" i="1" s="1"/>
  <c r="I502" i="1" s="1"/>
  <c r="G503" i="1"/>
  <c r="H503" i="1" s="1"/>
  <c r="I503" i="1" s="1"/>
  <c r="G504" i="1"/>
  <c r="H504" i="1" s="1"/>
  <c r="I504" i="1" s="1"/>
  <c r="G505" i="1"/>
  <c r="H505" i="1" s="1"/>
  <c r="I505" i="1" s="1"/>
  <c r="G506" i="1"/>
  <c r="H506" i="1" s="1"/>
  <c r="I506" i="1" s="1"/>
  <c r="G507" i="1"/>
  <c r="H507" i="1" s="1"/>
  <c r="I507" i="1" s="1"/>
  <c r="G508" i="1"/>
  <c r="H508" i="1" s="1"/>
  <c r="I508" i="1" s="1"/>
  <c r="G509" i="1"/>
  <c r="H509" i="1" s="1"/>
  <c r="I509" i="1" s="1"/>
  <c r="G510" i="1"/>
  <c r="H510" i="1" s="1"/>
  <c r="I510" i="1" s="1"/>
  <c r="G511" i="1"/>
  <c r="H511" i="1" s="1"/>
  <c r="I511" i="1" s="1"/>
  <c r="G512" i="1"/>
  <c r="H512" i="1" s="1"/>
  <c r="I512" i="1" s="1"/>
  <c r="G513" i="1"/>
  <c r="H513" i="1" s="1"/>
  <c r="I513" i="1" s="1"/>
  <c r="G514" i="1"/>
  <c r="H514" i="1" s="1"/>
  <c r="I514" i="1" s="1"/>
  <c r="G515" i="1"/>
  <c r="H515" i="1" s="1"/>
  <c r="I515" i="1" s="1"/>
  <c r="G516" i="1"/>
  <c r="H516" i="1" s="1"/>
  <c r="I516" i="1" s="1"/>
  <c r="G517" i="1"/>
  <c r="H517" i="1" s="1"/>
  <c r="I517" i="1" s="1"/>
  <c r="G518" i="1"/>
  <c r="H518" i="1" s="1"/>
  <c r="I518" i="1" s="1"/>
  <c r="G519" i="1"/>
  <c r="H519" i="1" s="1"/>
  <c r="I519" i="1" s="1"/>
  <c r="G520" i="1"/>
  <c r="H520" i="1" s="1"/>
  <c r="I520" i="1" s="1"/>
  <c r="G521" i="1"/>
  <c r="H521" i="1" s="1"/>
  <c r="I521" i="1" s="1"/>
  <c r="G522" i="1"/>
  <c r="H522" i="1" s="1"/>
  <c r="I522" i="1" s="1"/>
  <c r="G523" i="1"/>
  <c r="H523" i="1" s="1"/>
  <c r="I523" i="1" s="1"/>
  <c r="G524" i="1"/>
  <c r="H524" i="1" s="1"/>
  <c r="I524" i="1" s="1"/>
  <c r="G525" i="1"/>
  <c r="H525" i="1" s="1"/>
  <c r="I525" i="1" s="1"/>
  <c r="G526" i="1"/>
  <c r="H526" i="1" s="1"/>
  <c r="I526" i="1" s="1"/>
  <c r="G527" i="1"/>
  <c r="H527" i="1" s="1"/>
  <c r="I527" i="1" s="1"/>
  <c r="G528" i="1"/>
  <c r="H528" i="1" s="1"/>
  <c r="I528" i="1" s="1"/>
  <c r="G529" i="1"/>
  <c r="H529" i="1" s="1"/>
  <c r="I529" i="1" s="1"/>
  <c r="G530" i="1"/>
  <c r="H530" i="1" s="1"/>
  <c r="I530" i="1" s="1"/>
  <c r="G531" i="1"/>
  <c r="H531" i="1" s="1"/>
  <c r="I531" i="1" s="1"/>
  <c r="G532" i="1"/>
  <c r="H532" i="1" s="1"/>
  <c r="I532" i="1" s="1"/>
  <c r="G533" i="1"/>
  <c r="H533" i="1" s="1"/>
  <c r="I533" i="1" s="1"/>
  <c r="G534" i="1"/>
  <c r="H534" i="1" s="1"/>
  <c r="I534" i="1" s="1"/>
  <c r="G535" i="1"/>
  <c r="H535" i="1" s="1"/>
  <c r="I535" i="1" s="1"/>
  <c r="G536" i="1"/>
  <c r="H536" i="1" s="1"/>
  <c r="I536" i="1" s="1"/>
  <c r="G537" i="1"/>
  <c r="H537" i="1" s="1"/>
  <c r="I537" i="1" s="1"/>
  <c r="G538" i="1"/>
  <c r="H538" i="1" s="1"/>
  <c r="I538" i="1" s="1"/>
  <c r="G539" i="1"/>
  <c r="H539" i="1" s="1"/>
  <c r="I539" i="1" s="1"/>
  <c r="G540" i="1"/>
  <c r="H540" i="1" s="1"/>
  <c r="I540" i="1" s="1"/>
  <c r="G541" i="1"/>
  <c r="H541" i="1" s="1"/>
  <c r="I541" i="1" s="1"/>
  <c r="G542" i="1"/>
  <c r="H542" i="1" s="1"/>
  <c r="I542" i="1" s="1"/>
  <c r="G543" i="1"/>
  <c r="H543" i="1" s="1"/>
  <c r="I543" i="1" s="1"/>
  <c r="G544" i="1"/>
  <c r="H544" i="1" s="1"/>
  <c r="I544" i="1" s="1"/>
  <c r="G545" i="1"/>
  <c r="H545" i="1" s="1"/>
  <c r="I545" i="1" s="1"/>
  <c r="G546" i="1"/>
  <c r="H546" i="1" s="1"/>
  <c r="I546" i="1" s="1"/>
  <c r="G547" i="1"/>
  <c r="H547" i="1" s="1"/>
  <c r="I547" i="1" s="1"/>
  <c r="G548" i="1"/>
  <c r="H548" i="1" s="1"/>
  <c r="I548" i="1" s="1"/>
  <c r="G549" i="1"/>
  <c r="H549" i="1" s="1"/>
  <c r="I549" i="1" s="1"/>
  <c r="G550" i="1"/>
  <c r="H550" i="1" s="1"/>
  <c r="I550" i="1" s="1"/>
  <c r="G551" i="1"/>
  <c r="H551" i="1" s="1"/>
  <c r="I551" i="1" s="1"/>
  <c r="G552" i="1"/>
  <c r="H552" i="1" s="1"/>
  <c r="I552" i="1" s="1"/>
  <c r="G553" i="1"/>
  <c r="H553" i="1" s="1"/>
  <c r="I553" i="1" s="1"/>
  <c r="G554" i="1"/>
  <c r="H554" i="1" s="1"/>
  <c r="I554" i="1" s="1"/>
  <c r="G555" i="1"/>
  <c r="H555" i="1" s="1"/>
  <c r="I555" i="1" s="1"/>
  <c r="G556" i="1"/>
  <c r="H556" i="1" s="1"/>
  <c r="I556" i="1" s="1"/>
  <c r="G557" i="1"/>
  <c r="H557" i="1" s="1"/>
  <c r="I557" i="1" s="1"/>
  <c r="G558" i="1"/>
  <c r="H558" i="1" s="1"/>
  <c r="I558" i="1" s="1"/>
  <c r="G559" i="1"/>
  <c r="H559" i="1" s="1"/>
  <c r="I559" i="1" s="1"/>
  <c r="G560" i="1"/>
  <c r="H560" i="1" s="1"/>
  <c r="I560" i="1" s="1"/>
  <c r="G561" i="1"/>
  <c r="H561" i="1" s="1"/>
  <c r="I561" i="1" s="1"/>
  <c r="G562" i="1"/>
  <c r="H562" i="1" s="1"/>
  <c r="I562" i="1" s="1"/>
  <c r="G563" i="1"/>
  <c r="H563" i="1" s="1"/>
  <c r="I563" i="1" s="1"/>
  <c r="G564" i="1"/>
  <c r="H564" i="1" s="1"/>
  <c r="I564" i="1" s="1"/>
  <c r="G565" i="1"/>
  <c r="H565" i="1" s="1"/>
  <c r="I565" i="1" s="1"/>
  <c r="G566" i="1"/>
  <c r="H566" i="1" s="1"/>
  <c r="I566" i="1" s="1"/>
  <c r="G567" i="1"/>
  <c r="H567" i="1" s="1"/>
  <c r="I567" i="1" s="1"/>
  <c r="G568" i="1"/>
  <c r="H568" i="1" s="1"/>
  <c r="I568" i="1" s="1"/>
  <c r="G569" i="1"/>
  <c r="H569" i="1" s="1"/>
  <c r="I569" i="1" s="1"/>
  <c r="G570" i="1"/>
  <c r="H570" i="1" s="1"/>
  <c r="I570" i="1" s="1"/>
  <c r="G571" i="1"/>
  <c r="H571" i="1" s="1"/>
  <c r="I571" i="1" s="1"/>
  <c r="G572" i="1"/>
  <c r="H572" i="1" s="1"/>
  <c r="I572" i="1" s="1"/>
  <c r="G573" i="1"/>
  <c r="H573" i="1" s="1"/>
  <c r="I573" i="1" s="1"/>
  <c r="G574" i="1"/>
  <c r="H574" i="1" s="1"/>
  <c r="I574" i="1" s="1"/>
  <c r="G575" i="1"/>
  <c r="H575" i="1" s="1"/>
  <c r="I575" i="1" s="1"/>
  <c r="G576" i="1"/>
  <c r="H576" i="1" s="1"/>
  <c r="I576" i="1" s="1"/>
  <c r="G577" i="1"/>
  <c r="H577" i="1" s="1"/>
  <c r="I577" i="1" s="1"/>
  <c r="G578" i="1"/>
  <c r="H578" i="1" s="1"/>
  <c r="I578" i="1" s="1"/>
  <c r="G579" i="1"/>
  <c r="H579" i="1" s="1"/>
  <c r="I579" i="1" s="1"/>
  <c r="G580" i="1"/>
  <c r="H580" i="1" s="1"/>
  <c r="I580" i="1" s="1"/>
  <c r="G581" i="1"/>
  <c r="H581" i="1" s="1"/>
  <c r="I581" i="1" s="1"/>
  <c r="G582" i="1"/>
  <c r="H582" i="1" s="1"/>
  <c r="I582" i="1" s="1"/>
  <c r="G583" i="1"/>
  <c r="H583" i="1" s="1"/>
  <c r="I583" i="1" s="1"/>
  <c r="G584" i="1"/>
  <c r="H584" i="1" s="1"/>
  <c r="I584" i="1" s="1"/>
  <c r="G585" i="1"/>
  <c r="H585" i="1" s="1"/>
  <c r="I585" i="1" s="1"/>
  <c r="G586" i="1"/>
  <c r="H586" i="1" s="1"/>
  <c r="I586" i="1" s="1"/>
  <c r="G587" i="1"/>
  <c r="H587" i="1" s="1"/>
  <c r="I587" i="1" s="1"/>
  <c r="G588" i="1"/>
  <c r="H588" i="1" s="1"/>
  <c r="I588" i="1" s="1"/>
  <c r="G589" i="1"/>
  <c r="H589" i="1" s="1"/>
  <c r="I589" i="1" s="1"/>
  <c r="G590" i="1"/>
  <c r="H590" i="1" s="1"/>
  <c r="I590" i="1" s="1"/>
  <c r="G591" i="1"/>
  <c r="H591" i="1" s="1"/>
  <c r="I591" i="1" s="1"/>
  <c r="G592" i="1"/>
  <c r="H592" i="1" s="1"/>
  <c r="I592" i="1" s="1"/>
  <c r="G593" i="1"/>
  <c r="H593" i="1" s="1"/>
  <c r="I593" i="1" s="1"/>
  <c r="G594" i="1"/>
  <c r="H594" i="1" s="1"/>
  <c r="I594" i="1" s="1"/>
  <c r="G595" i="1"/>
  <c r="H595" i="1" s="1"/>
  <c r="I595" i="1" s="1"/>
  <c r="G596" i="1"/>
  <c r="H596" i="1" s="1"/>
  <c r="I596" i="1" s="1"/>
  <c r="G597" i="1"/>
  <c r="H597" i="1" s="1"/>
  <c r="I597" i="1" s="1"/>
  <c r="G598" i="1"/>
  <c r="H598" i="1" s="1"/>
  <c r="I598" i="1" s="1"/>
  <c r="G599" i="1"/>
  <c r="H599" i="1" s="1"/>
  <c r="I599" i="1" s="1"/>
  <c r="G600" i="1"/>
  <c r="H600" i="1" s="1"/>
  <c r="I600" i="1" s="1"/>
  <c r="G601" i="1"/>
  <c r="H601" i="1" s="1"/>
  <c r="I601" i="1" s="1"/>
  <c r="G602" i="1"/>
  <c r="H602" i="1" s="1"/>
  <c r="I602" i="1" s="1"/>
  <c r="G603" i="1"/>
  <c r="H603" i="1" s="1"/>
  <c r="I603" i="1" s="1"/>
  <c r="G604" i="1"/>
  <c r="H604" i="1" s="1"/>
  <c r="I604" i="1" s="1"/>
  <c r="G605" i="1"/>
  <c r="H605" i="1" s="1"/>
  <c r="I605" i="1" s="1"/>
  <c r="G606" i="1"/>
  <c r="H606" i="1" s="1"/>
  <c r="I606" i="1" s="1"/>
  <c r="G607" i="1"/>
  <c r="H607" i="1" s="1"/>
  <c r="I607" i="1" s="1"/>
  <c r="G608" i="1"/>
  <c r="H608" i="1" s="1"/>
  <c r="I608" i="1" s="1"/>
  <c r="G609" i="1"/>
  <c r="H609" i="1" s="1"/>
  <c r="I609" i="1" s="1"/>
  <c r="G610" i="1"/>
  <c r="H610" i="1" s="1"/>
  <c r="I610" i="1" s="1"/>
  <c r="G611" i="1"/>
  <c r="H611" i="1" s="1"/>
  <c r="I611" i="1" s="1"/>
  <c r="G612" i="1"/>
  <c r="H612" i="1" s="1"/>
  <c r="I612" i="1" s="1"/>
  <c r="G613" i="1"/>
  <c r="H613" i="1" s="1"/>
  <c r="I613" i="1" s="1"/>
  <c r="G614" i="1"/>
  <c r="H614" i="1" s="1"/>
  <c r="I614" i="1" s="1"/>
  <c r="G615" i="1"/>
  <c r="H615" i="1" s="1"/>
  <c r="I615" i="1" s="1"/>
  <c r="G616" i="1"/>
  <c r="H616" i="1" s="1"/>
  <c r="I616" i="1" s="1"/>
  <c r="G617" i="1"/>
  <c r="H617" i="1" s="1"/>
  <c r="I617" i="1" s="1"/>
  <c r="G618" i="1"/>
  <c r="H618" i="1" s="1"/>
  <c r="I618" i="1" s="1"/>
  <c r="G619" i="1"/>
  <c r="H619" i="1" s="1"/>
  <c r="I619" i="1" s="1"/>
  <c r="G620" i="1"/>
  <c r="H620" i="1" s="1"/>
  <c r="I620" i="1" s="1"/>
  <c r="G621" i="1"/>
  <c r="H621" i="1" s="1"/>
  <c r="I621" i="1" s="1"/>
  <c r="G622" i="1"/>
  <c r="H622" i="1" s="1"/>
  <c r="I622" i="1" s="1"/>
  <c r="G623" i="1"/>
  <c r="H623" i="1" s="1"/>
  <c r="I623" i="1" s="1"/>
  <c r="G624" i="1"/>
  <c r="H624" i="1" s="1"/>
  <c r="I624" i="1" s="1"/>
  <c r="G625" i="1"/>
  <c r="H625" i="1" s="1"/>
  <c r="I625" i="1" s="1"/>
  <c r="G626" i="1"/>
  <c r="H626" i="1" s="1"/>
  <c r="I626" i="1" s="1"/>
  <c r="G627" i="1"/>
  <c r="H627" i="1" s="1"/>
  <c r="I627" i="1" s="1"/>
  <c r="G628" i="1"/>
  <c r="H628" i="1" s="1"/>
  <c r="I628" i="1" s="1"/>
  <c r="G629" i="1"/>
  <c r="H629" i="1" s="1"/>
  <c r="I629" i="1" s="1"/>
  <c r="G630" i="1"/>
  <c r="H630" i="1" s="1"/>
  <c r="I630" i="1" s="1"/>
  <c r="G631" i="1"/>
  <c r="H631" i="1" s="1"/>
  <c r="I631" i="1" s="1"/>
  <c r="G632" i="1"/>
  <c r="H632" i="1" s="1"/>
  <c r="I632" i="1" s="1"/>
  <c r="G633" i="1"/>
  <c r="H633" i="1" s="1"/>
  <c r="I633" i="1" s="1"/>
  <c r="G634" i="1"/>
  <c r="H634" i="1" s="1"/>
  <c r="I634" i="1" s="1"/>
  <c r="G635" i="1"/>
  <c r="H635" i="1" s="1"/>
  <c r="I635" i="1" s="1"/>
  <c r="G636" i="1"/>
  <c r="H636" i="1" s="1"/>
  <c r="I636" i="1" s="1"/>
  <c r="G637" i="1"/>
  <c r="H637" i="1" s="1"/>
  <c r="I637" i="1" s="1"/>
  <c r="G638" i="1"/>
  <c r="H638" i="1" s="1"/>
  <c r="I638" i="1" s="1"/>
  <c r="G639" i="1"/>
  <c r="H639" i="1" s="1"/>
  <c r="I639" i="1" s="1"/>
  <c r="G640" i="1"/>
  <c r="H640" i="1" s="1"/>
  <c r="I640" i="1" s="1"/>
  <c r="G641" i="1"/>
  <c r="H641" i="1" s="1"/>
  <c r="I641" i="1" s="1"/>
  <c r="G642" i="1"/>
  <c r="H642" i="1" s="1"/>
  <c r="I642" i="1" s="1"/>
  <c r="G643" i="1"/>
  <c r="H643" i="1" s="1"/>
  <c r="I643" i="1" s="1"/>
  <c r="G644" i="1"/>
  <c r="H644" i="1" s="1"/>
  <c r="I644" i="1" s="1"/>
  <c r="G645" i="1"/>
  <c r="H645" i="1" s="1"/>
  <c r="I645" i="1" s="1"/>
  <c r="G646" i="1"/>
  <c r="H646" i="1" s="1"/>
  <c r="I646" i="1" s="1"/>
  <c r="G647" i="1"/>
  <c r="H647" i="1" s="1"/>
  <c r="I647" i="1" s="1"/>
  <c r="G648" i="1"/>
  <c r="H648" i="1" s="1"/>
  <c r="I648" i="1" s="1"/>
  <c r="G649" i="1"/>
  <c r="H649" i="1" s="1"/>
  <c r="I649" i="1" s="1"/>
  <c r="G650" i="1"/>
  <c r="H650" i="1" s="1"/>
  <c r="I650" i="1" s="1"/>
  <c r="G651" i="1"/>
  <c r="H651" i="1" s="1"/>
  <c r="I651" i="1" s="1"/>
  <c r="G652" i="1"/>
  <c r="H652" i="1" s="1"/>
  <c r="I652" i="1" s="1"/>
  <c r="G653" i="1"/>
  <c r="H653" i="1" s="1"/>
  <c r="I653" i="1" s="1"/>
  <c r="G654" i="1"/>
  <c r="H654" i="1" s="1"/>
  <c r="I654" i="1" s="1"/>
  <c r="G655" i="1"/>
  <c r="H655" i="1" s="1"/>
  <c r="I655" i="1" s="1"/>
  <c r="G656" i="1"/>
  <c r="H656" i="1" s="1"/>
  <c r="I656" i="1" s="1"/>
  <c r="G657" i="1"/>
  <c r="H657" i="1" s="1"/>
  <c r="I657" i="1" s="1"/>
  <c r="G658" i="1"/>
  <c r="H658" i="1" s="1"/>
  <c r="I658" i="1" s="1"/>
  <c r="G659" i="1"/>
  <c r="H659" i="1" s="1"/>
  <c r="I659" i="1" s="1"/>
  <c r="G660" i="1"/>
  <c r="H660" i="1" s="1"/>
  <c r="I660" i="1" s="1"/>
  <c r="G661" i="1"/>
  <c r="H661" i="1" s="1"/>
  <c r="I661" i="1" s="1"/>
  <c r="G662" i="1"/>
  <c r="H662" i="1" s="1"/>
  <c r="I662" i="1" s="1"/>
  <c r="G663" i="1"/>
  <c r="H663" i="1" s="1"/>
  <c r="I663" i="1" s="1"/>
  <c r="G664" i="1"/>
  <c r="H664" i="1" s="1"/>
  <c r="I664" i="1" s="1"/>
  <c r="G665" i="1"/>
  <c r="H665" i="1" s="1"/>
  <c r="I665" i="1" s="1"/>
  <c r="G666" i="1"/>
  <c r="H666" i="1" s="1"/>
  <c r="I666" i="1" s="1"/>
  <c r="G667" i="1"/>
  <c r="H667" i="1" s="1"/>
  <c r="I667" i="1" s="1"/>
  <c r="G668" i="1"/>
  <c r="H668" i="1" s="1"/>
  <c r="I668" i="1" s="1"/>
  <c r="G669" i="1"/>
  <c r="H669" i="1" s="1"/>
  <c r="I669" i="1" s="1"/>
  <c r="G670" i="1"/>
  <c r="H670" i="1" s="1"/>
  <c r="I670" i="1" s="1"/>
  <c r="G671" i="1"/>
  <c r="H671" i="1" s="1"/>
  <c r="I671" i="1" s="1"/>
  <c r="G672" i="1"/>
  <c r="H672" i="1" s="1"/>
  <c r="I672" i="1" s="1"/>
  <c r="G673" i="1"/>
  <c r="H673" i="1" s="1"/>
  <c r="I673" i="1" s="1"/>
  <c r="G674" i="1"/>
  <c r="H674" i="1" s="1"/>
  <c r="I674" i="1" s="1"/>
  <c r="G675" i="1"/>
  <c r="H675" i="1" s="1"/>
  <c r="I675" i="1" s="1"/>
  <c r="G676" i="1"/>
  <c r="H676" i="1" s="1"/>
  <c r="I676" i="1" s="1"/>
  <c r="G677" i="1"/>
  <c r="H677" i="1" s="1"/>
  <c r="I677" i="1" s="1"/>
  <c r="G678" i="1"/>
  <c r="H678" i="1" s="1"/>
  <c r="I678" i="1" s="1"/>
  <c r="G679" i="1"/>
  <c r="H679" i="1" s="1"/>
  <c r="I679" i="1" s="1"/>
  <c r="G680" i="1"/>
  <c r="H680" i="1" s="1"/>
  <c r="I680" i="1" s="1"/>
  <c r="G681" i="1"/>
  <c r="H681" i="1" s="1"/>
  <c r="I681" i="1" s="1"/>
  <c r="G682" i="1"/>
  <c r="H682" i="1" s="1"/>
  <c r="I682" i="1" s="1"/>
  <c r="G683" i="1"/>
  <c r="H683" i="1" s="1"/>
  <c r="I683" i="1" s="1"/>
  <c r="G684" i="1"/>
  <c r="H684" i="1" s="1"/>
  <c r="I684" i="1" s="1"/>
  <c r="G685" i="1"/>
  <c r="H685" i="1" s="1"/>
  <c r="I685" i="1" s="1"/>
  <c r="G686" i="1"/>
  <c r="H686" i="1" s="1"/>
  <c r="I686" i="1" s="1"/>
  <c r="G687" i="1"/>
  <c r="H687" i="1" s="1"/>
  <c r="I687" i="1" s="1"/>
  <c r="G688" i="1"/>
  <c r="H688" i="1" s="1"/>
  <c r="I688" i="1" s="1"/>
  <c r="G689" i="1"/>
  <c r="H689" i="1" s="1"/>
  <c r="I689" i="1" s="1"/>
  <c r="G690" i="1"/>
  <c r="H690" i="1" s="1"/>
  <c r="I690" i="1" s="1"/>
  <c r="G691" i="1"/>
  <c r="H691" i="1" s="1"/>
  <c r="I691" i="1" s="1"/>
  <c r="G692" i="1"/>
  <c r="H692" i="1" s="1"/>
  <c r="I692" i="1" s="1"/>
  <c r="G693" i="1"/>
  <c r="H693" i="1" s="1"/>
  <c r="I693" i="1" s="1"/>
  <c r="G694" i="1"/>
  <c r="H694" i="1" s="1"/>
  <c r="I694" i="1" s="1"/>
  <c r="G695" i="1"/>
  <c r="H695" i="1" s="1"/>
  <c r="I695" i="1" s="1"/>
  <c r="G696" i="1"/>
  <c r="H696" i="1" s="1"/>
  <c r="I696" i="1" s="1"/>
  <c r="G697" i="1"/>
  <c r="H697" i="1" s="1"/>
  <c r="I697" i="1" s="1"/>
  <c r="G698" i="1"/>
  <c r="H698" i="1" s="1"/>
  <c r="I698" i="1" s="1"/>
  <c r="G699" i="1"/>
  <c r="H699" i="1" s="1"/>
  <c r="I699" i="1" s="1"/>
  <c r="G700" i="1"/>
  <c r="H700" i="1" s="1"/>
  <c r="I700" i="1" s="1"/>
  <c r="G701" i="1"/>
  <c r="H701" i="1" s="1"/>
  <c r="I701" i="1" s="1"/>
  <c r="G702" i="1"/>
  <c r="H702" i="1" s="1"/>
  <c r="I702" i="1" s="1"/>
  <c r="G703" i="1"/>
  <c r="H703" i="1" s="1"/>
  <c r="I703" i="1" s="1"/>
  <c r="G704" i="1"/>
  <c r="H704" i="1" s="1"/>
  <c r="I704" i="1" s="1"/>
  <c r="G705" i="1"/>
  <c r="H705" i="1" s="1"/>
  <c r="I705" i="1" s="1"/>
  <c r="G706" i="1"/>
  <c r="H706" i="1" s="1"/>
  <c r="I706" i="1" s="1"/>
  <c r="G707" i="1"/>
  <c r="H707" i="1" s="1"/>
  <c r="I707" i="1" s="1"/>
  <c r="G708" i="1"/>
  <c r="H708" i="1" s="1"/>
  <c r="I708" i="1" s="1"/>
  <c r="G709" i="1"/>
  <c r="H709" i="1" s="1"/>
  <c r="I709" i="1" s="1"/>
  <c r="G710" i="1"/>
  <c r="H710" i="1" s="1"/>
  <c r="I710" i="1" s="1"/>
  <c r="G711" i="1"/>
  <c r="H711" i="1" s="1"/>
  <c r="I711" i="1" s="1"/>
  <c r="G712" i="1"/>
  <c r="H712" i="1" s="1"/>
  <c r="I712" i="1" s="1"/>
  <c r="G713" i="1"/>
  <c r="H713" i="1" s="1"/>
  <c r="I713" i="1" s="1"/>
  <c r="G714" i="1"/>
  <c r="H714" i="1" s="1"/>
  <c r="I714" i="1" s="1"/>
  <c r="G715" i="1"/>
  <c r="H715" i="1" s="1"/>
  <c r="I715" i="1" s="1"/>
  <c r="G716" i="1"/>
  <c r="H716" i="1" s="1"/>
  <c r="I716" i="1" s="1"/>
  <c r="G717" i="1"/>
  <c r="H717" i="1" s="1"/>
  <c r="I717" i="1" s="1"/>
  <c r="G718" i="1"/>
  <c r="H718" i="1" s="1"/>
  <c r="I718" i="1" s="1"/>
  <c r="G719" i="1"/>
  <c r="H719" i="1" s="1"/>
  <c r="I719" i="1" s="1"/>
  <c r="G720" i="1"/>
  <c r="H720" i="1" s="1"/>
  <c r="I720" i="1" s="1"/>
  <c r="G721" i="1"/>
  <c r="H721" i="1" s="1"/>
  <c r="I721" i="1" s="1"/>
  <c r="G722" i="1"/>
  <c r="H722" i="1" s="1"/>
  <c r="I722" i="1" s="1"/>
  <c r="G723" i="1"/>
  <c r="H723" i="1" s="1"/>
  <c r="I723" i="1" s="1"/>
  <c r="G724" i="1"/>
  <c r="H724" i="1" s="1"/>
  <c r="I724" i="1" s="1"/>
  <c r="G725" i="1"/>
  <c r="H725" i="1" s="1"/>
  <c r="I725" i="1" s="1"/>
  <c r="G726" i="1"/>
  <c r="H726" i="1" s="1"/>
  <c r="I726" i="1" s="1"/>
  <c r="G727" i="1"/>
  <c r="H727" i="1" s="1"/>
  <c r="I727" i="1" s="1"/>
  <c r="G728" i="1"/>
  <c r="H728" i="1" s="1"/>
  <c r="I728" i="1" s="1"/>
  <c r="G729" i="1"/>
  <c r="H729" i="1" s="1"/>
  <c r="I729" i="1" s="1"/>
  <c r="G730" i="1"/>
  <c r="H730" i="1" s="1"/>
  <c r="I730" i="1" s="1"/>
  <c r="G731" i="1"/>
  <c r="H731" i="1" s="1"/>
  <c r="I731" i="1" s="1"/>
  <c r="G732" i="1"/>
  <c r="H732" i="1" s="1"/>
  <c r="I732" i="1" s="1"/>
  <c r="G733" i="1"/>
  <c r="H733" i="1" s="1"/>
  <c r="I733" i="1" s="1"/>
  <c r="G734" i="1"/>
  <c r="H734" i="1" s="1"/>
  <c r="I734" i="1" s="1"/>
  <c r="G735" i="1"/>
  <c r="H735" i="1" s="1"/>
  <c r="I735" i="1" s="1"/>
  <c r="G736" i="1"/>
  <c r="H736" i="1" s="1"/>
  <c r="I736" i="1" s="1"/>
  <c r="G737" i="1"/>
  <c r="H737" i="1" s="1"/>
  <c r="I737" i="1" s="1"/>
  <c r="G738" i="1"/>
  <c r="H738" i="1" s="1"/>
  <c r="I738" i="1" s="1"/>
  <c r="G739" i="1"/>
  <c r="H739" i="1" s="1"/>
  <c r="I739" i="1" s="1"/>
  <c r="G740" i="1"/>
  <c r="H740" i="1" s="1"/>
  <c r="I740" i="1" s="1"/>
  <c r="G741" i="1"/>
  <c r="H741" i="1" s="1"/>
  <c r="I741" i="1" s="1"/>
  <c r="G742" i="1"/>
  <c r="H742" i="1" s="1"/>
  <c r="I742" i="1" s="1"/>
  <c r="G743" i="1"/>
  <c r="H743" i="1" s="1"/>
  <c r="I743" i="1" s="1"/>
  <c r="G744" i="1"/>
  <c r="H744" i="1" s="1"/>
  <c r="I744" i="1" s="1"/>
  <c r="G745" i="1"/>
  <c r="H745" i="1" s="1"/>
  <c r="I745" i="1" s="1"/>
  <c r="G746" i="1"/>
  <c r="H746" i="1" s="1"/>
  <c r="I746" i="1" s="1"/>
  <c r="G747" i="1"/>
  <c r="H747" i="1" s="1"/>
  <c r="I747" i="1" s="1"/>
  <c r="G748" i="1"/>
  <c r="H748" i="1" s="1"/>
  <c r="I748" i="1" s="1"/>
  <c r="G749" i="1"/>
  <c r="H749" i="1" s="1"/>
  <c r="I749" i="1" s="1"/>
  <c r="G750" i="1"/>
  <c r="H750" i="1" s="1"/>
  <c r="I750" i="1" s="1"/>
  <c r="G751" i="1"/>
  <c r="H751" i="1" s="1"/>
  <c r="I751" i="1" s="1"/>
  <c r="G752" i="1"/>
  <c r="H752" i="1" s="1"/>
  <c r="I752" i="1" s="1"/>
  <c r="G753" i="1"/>
  <c r="H753" i="1" s="1"/>
  <c r="I753" i="1" s="1"/>
  <c r="G754" i="1"/>
  <c r="H754" i="1" s="1"/>
  <c r="I754" i="1" s="1"/>
  <c r="G755" i="1"/>
  <c r="H755" i="1" s="1"/>
  <c r="I755" i="1" s="1"/>
  <c r="G756" i="1"/>
  <c r="H756" i="1" s="1"/>
  <c r="I756" i="1" s="1"/>
  <c r="G757" i="1"/>
  <c r="H757" i="1" s="1"/>
  <c r="I757" i="1" s="1"/>
  <c r="G758" i="1"/>
  <c r="H758" i="1" s="1"/>
  <c r="I758" i="1" s="1"/>
  <c r="G759" i="1"/>
  <c r="H759" i="1" s="1"/>
  <c r="I759" i="1" s="1"/>
  <c r="G760" i="1"/>
  <c r="H760" i="1" s="1"/>
  <c r="I760" i="1" s="1"/>
  <c r="G761" i="1"/>
  <c r="H761" i="1" s="1"/>
  <c r="I761" i="1" s="1"/>
  <c r="G762" i="1"/>
  <c r="H762" i="1" s="1"/>
  <c r="I762" i="1" s="1"/>
  <c r="G763" i="1"/>
  <c r="H763" i="1" s="1"/>
  <c r="I763" i="1" s="1"/>
  <c r="G764" i="1"/>
  <c r="H764" i="1" s="1"/>
  <c r="I764" i="1" s="1"/>
  <c r="G765" i="1"/>
  <c r="H765" i="1" s="1"/>
  <c r="I765" i="1" s="1"/>
  <c r="G766" i="1"/>
  <c r="H766" i="1" s="1"/>
  <c r="I766" i="1" s="1"/>
  <c r="G767" i="1"/>
  <c r="H767" i="1" s="1"/>
  <c r="I767" i="1" s="1"/>
  <c r="G768" i="1"/>
  <c r="H768" i="1" s="1"/>
  <c r="I768" i="1" s="1"/>
  <c r="G769" i="1"/>
  <c r="H769" i="1" s="1"/>
  <c r="I769" i="1" s="1"/>
  <c r="G770" i="1"/>
  <c r="H770" i="1" s="1"/>
  <c r="I770" i="1" s="1"/>
  <c r="G771" i="1"/>
  <c r="H771" i="1" s="1"/>
  <c r="I771" i="1" s="1"/>
  <c r="G772" i="1"/>
  <c r="H772" i="1" s="1"/>
  <c r="I772" i="1" s="1"/>
  <c r="G773" i="1"/>
  <c r="H773" i="1" s="1"/>
  <c r="I773" i="1" s="1"/>
  <c r="G774" i="1"/>
  <c r="H774" i="1" s="1"/>
  <c r="I774" i="1" s="1"/>
  <c r="G775" i="1"/>
  <c r="H775" i="1" s="1"/>
  <c r="I775" i="1" s="1"/>
  <c r="G776" i="1"/>
  <c r="H776" i="1" s="1"/>
  <c r="I776" i="1" s="1"/>
  <c r="G777" i="1"/>
  <c r="H777" i="1" s="1"/>
  <c r="I777" i="1" s="1"/>
  <c r="G778" i="1"/>
  <c r="H778" i="1" s="1"/>
  <c r="I778" i="1" s="1"/>
  <c r="G779" i="1"/>
  <c r="H779" i="1" s="1"/>
  <c r="I779" i="1" s="1"/>
  <c r="G780" i="1"/>
  <c r="H780" i="1" s="1"/>
  <c r="I780" i="1" s="1"/>
  <c r="G781" i="1"/>
  <c r="H781" i="1" s="1"/>
  <c r="I781" i="1" s="1"/>
  <c r="G782" i="1"/>
  <c r="H782" i="1" s="1"/>
  <c r="I782" i="1" s="1"/>
  <c r="G783" i="1"/>
  <c r="H783" i="1" s="1"/>
  <c r="I783" i="1" s="1"/>
  <c r="G784" i="1"/>
  <c r="H784" i="1" s="1"/>
  <c r="I784" i="1" s="1"/>
  <c r="G785" i="1"/>
  <c r="H785" i="1" s="1"/>
  <c r="I785" i="1" s="1"/>
  <c r="G786" i="1"/>
  <c r="H786" i="1" s="1"/>
  <c r="I786" i="1" s="1"/>
  <c r="G787" i="1"/>
  <c r="H787" i="1" s="1"/>
  <c r="I787" i="1" s="1"/>
  <c r="G788" i="1"/>
  <c r="H788" i="1" s="1"/>
  <c r="I788" i="1" s="1"/>
  <c r="G789" i="1"/>
  <c r="H789" i="1" s="1"/>
  <c r="I789" i="1" s="1"/>
  <c r="G790" i="1"/>
  <c r="H790" i="1" s="1"/>
  <c r="I790" i="1" s="1"/>
  <c r="G791" i="1"/>
  <c r="H791" i="1" s="1"/>
  <c r="I791" i="1" s="1"/>
  <c r="G792" i="1"/>
  <c r="H792" i="1" s="1"/>
  <c r="I792" i="1" s="1"/>
  <c r="G793" i="1"/>
  <c r="H793" i="1" s="1"/>
  <c r="I793" i="1" s="1"/>
  <c r="G794" i="1"/>
  <c r="H794" i="1" s="1"/>
  <c r="I794" i="1" s="1"/>
  <c r="G795" i="1"/>
  <c r="H795" i="1" s="1"/>
  <c r="I795" i="1" s="1"/>
  <c r="G796" i="1"/>
  <c r="H796" i="1" s="1"/>
  <c r="I796" i="1" s="1"/>
  <c r="G797" i="1"/>
  <c r="H797" i="1" s="1"/>
  <c r="I797" i="1" s="1"/>
  <c r="G798" i="1"/>
  <c r="H798" i="1" s="1"/>
  <c r="I798" i="1" s="1"/>
  <c r="G799" i="1"/>
  <c r="H799" i="1" s="1"/>
  <c r="I799" i="1" s="1"/>
  <c r="G800" i="1"/>
  <c r="H800" i="1" s="1"/>
  <c r="I800" i="1" s="1"/>
  <c r="G801" i="1"/>
  <c r="H801" i="1" s="1"/>
  <c r="I801" i="1" s="1"/>
  <c r="G802" i="1"/>
  <c r="H802" i="1" s="1"/>
  <c r="I802" i="1" s="1"/>
  <c r="G803" i="1"/>
  <c r="H803" i="1" s="1"/>
  <c r="I803" i="1" s="1"/>
  <c r="G804" i="1"/>
  <c r="H804" i="1" s="1"/>
  <c r="I804" i="1" s="1"/>
  <c r="G805" i="1"/>
  <c r="H805" i="1" s="1"/>
  <c r="I805" i="1" s="1"/>
  <c r="G806" i="1"/>
  <c r="H806" i="1" s="1"/>
  <c r="I806" i="1" s="1"/>
  <c r="G807" i="1"/>
  <c r="H807" i="1" s="1"/>
  <c r="I807" i="1" s="1"/>
  <c r="G808" i="1"/>
  <c r="H808" i="1" s="1"/>
  <c r="I808" i="1" s="1"/>
  <c r="G809" i="1"/>
  <c r="H809" i="1" s="1"/>
  <c r="I809" i="1" s="1"/>
  <c r="G810" i="1"/>
  <c r="H810" i="1" s="1"/>
  <c r="I810" i="1" s="1"/>
  <c r="G811" i="1"/>
  <c r="H811" i="1" s="1"/>
  <c r="I811" i="1" s="1"/>
  <c r="G812" i="1"/>
  <c r="H812" i="1" s="1"/>
  <c r="I812" i="1" s="1"/>
  <c r="G813" i="1"/>
  <c r="H813" i="1" s="1"/>
  <c r="I813" i="1" s="1"/>
  <c r="G814" i="1"/>
  <c r="H814" i="1" s="1"/>
  <c r="I814" i="1" s="1"/>
  <c r="G815" i="1"/>
  <c r="H815" i="1" s="1"/>
  <c r="I815" i="1" s="1"/>
  <c r="G816" i="1"/>
  <c r="H816" i="1" s="1"/>
  <c r="I816" i="1" s="1"/>
  <c r="G817" i="1"/>
  <c r="H817" i="1" s="1"/>
  <c r="I817" i="1" s="1"/>
  <c r="G818" i="1"/>
  <c r="H818" i="1" s="1"/>
  <c r="I818" i="1" s="1"/>
  <c r="G819" i="1"/>
  <c r="H819" i="1" s="1"/>
  <c r="I819" i="1" s="1"/>
  <c r="G820" i="1"/>
  <c r="H820" i="1" s="1"/>
  <c r="I820" i="1" s="1"/>
  <c r="G821" i="1"/>
  <c r="H821" i="1" s="1"/>
  <c r="I821" i="1" s="1"/>
  <c r="G822" i="1"/>
  <c r="H822" i="1" s="1"/>
  <c r="I822" i="1" s="1"/>
  <c r="G823" i="1"/>
  <c r="H823" i="1" s="1"/>
  <c r="I823" i="1" s="1"/>
  <c r="G824" i="1"/>
  <c r="H824" i="1" s="1"/>
  <c r="I824" i="1" s="1"/>
  <c r="G825" i="1"/>
  <c r="H825" i="1" s="1"/>
  <c r="I825" i="1" s="1"/>
  <c r="G826" i="1"/>
  <c r="H826" i="1" s="1"/>
  <c r="I826" i="1" s="1"/>
  <c r="G827" i="1"/>
  <c r="H827" i="1" s="1"/>
  <c r="I827" i="1" s="1"/>
  <c r="G828" i="1"/>
  <c r="H828" i="1" s="1"/>
  <c r="I828" i="1" s="1"/>
  <c r="G829" i="1"/>
  <c r="H829" i="1" s="1"/>
  <c r="I829" i="1" s="1"/>
  <c r="G830" i="1"/>
  <c r="H830" i="1" s="1"/>
  <c r="I830" i="1" s="1"/>
  <c r="G831" i="1"/>
  <c r="H831" i="1" s="1"/>
  <c r="I831" i="1" s="1"/>
  <c r="G832" i="1"/>
  <c r="H832" i="1" s="1"/>
  <c r="I832" i="1" s="1"/>
  <c r="G833" i="1"/>
  <c r="H833" i="1" s="1"/>
  <c r="I833" i="1" s="1"/>
  <c r="G834" i="1"/>
  <c r="H834" i="1" s="1"/>
  <c r="I834" i="1" s="1"/>
  <c r="G835" i="1"/>
  <c r="H835" i="1" s="1"/>
  <c r="I835" i="1" s="1"/>
  <c r="G836" i="1"/>
  <c r="H836" i="1" s="1"/>
  <c r="I836" i="1" s="1"/>
  <c r="G837" i="1"/>
  <c r="H837" i="1" s="1"/>
  <c r="I837" i="1" s="1"/>
  <c r="G838" i="1"/>
  <c r="H838" i="1" s="1"/>
  <c r="I838" i="1" s="1"/>
  <c r="G839" i="1"/>
  <c r="H839" i="1" s="1"/>
  <c r="I839" i="1" s="1"/>
  <c r="G840" i="1"/>
  <c r="H840" i="1" s="1"/>
  <c r="I840" i="1" s="1"/>
  <c r="G841" i="1"/>
  <c r="H841" i="1" s="1"/>
  <c r="I841" i="1" s="1"/>
  <c r="G842" i="1"/>
  <c r="H842" i="1" s="1"/>
  <c r="I842" i="1" s="1"/>
  <c r="G843" i="1"/>
  <c r="H843" i="1" s="1"/>
  <c r="I843" i="1" s="1"/>
  <c r="G844" i="1"/>
  <c r="H844" i="1" s="1"/>
  <c r="I844" i="1" s="1"/>
  <c r="G845" i="1"/>
  <c r="H845" i="1" s="1"/>
  <c r="I845" i="1" s="1"/>
  <c r="G846" i="1"/>
  <c r="H846" i="1" s="1"/>
  <c r="I846" i="1" s="1"/>
  <c r="G847" i="1"/>
  <c r="H847" i="1" s="1"/>
  <c r="I847" i="1" s="1"/>
  <c r="G848" i="1"/>
  <c r="H848" i="1" s="1"/>
  <c r="I848" i="1" s="1"/>
  <c r="G849" i="1"/>
  <c r="H849" i="1" s="1"/>
  <c r="I849" i="1" s="1"/>
  <c r="G850" i="1"/>
  <c r="H850" i="1" s="1"/>
  <c r="I850" i="1" s="1"/>
  <c r="G851" i="1"/>
  <c r="H851" i="1" s="1"/>
  <c r="I851" i="1" s="1"/>
  <c r="G852" i="1"/>
  <c r="H852" i="1" s="1"/>
  <c r="I852" i="1" s="1"/>
  <c r="G853" i="1"/>
  <c r="H853" i="1" s="1"/>
  <c r="I853" i="1" s="1"/>
  <c r="G854" i="1"/>
  <c r="H854" i="1" s="1"/>
  <c r="I854" i="1" s="1"/>
  <c r="G855" i="1"/>
  <c r="H855" i="1" s="1"/>
  <c r="I855" i="1" s="1"/>
  <c r="G856" i="1"/>
  <c r="H856" i="1" s="1"/>
  <c r="I856" i="1" s="1"/>
  <c r="G857" i="1"/>
  <c r="H857" i="1" s="1"/>
  <c r="I857" i="1" s="1"/>
  <c r="G858" i="1"/>
  <c r="H858" i="1" s="1"/>
  <c r="I858" i="1" s="1"/>
  <c r="G859" i="1"/>
  <c r="H859" i="1" s="1"/>
  <c r="I859" i="1" s="1"/>
  <c r="G860" i="1"/>
  <c r="H860" i="1" s="1"/>
  <c r="I860" i="1" s="1"/>
  <c r="G861" i="1"/>
  <c r="H861" i="1" s="1"/>
  <c r="I861" i="1" s="1"/>
  <c r="G862" i="1"/>
  <c r="H862" i="1" s="1"/>
  <c r="I862" i="1" s="1"/>
  <c r="G863" i="1"/>
  <c r="H863" i="1" s="1"/>
  <c r="I863" i="1" s="1"/>
  <c r="G864" i="1"/>
  <c r="H864" i="1" s="1"/>
  <c r="I864" i="1" s="1"/>
  <c r="G865" i="1"/>
  <c r="H865" i="1" s="1"/>
  <c r="I865" i="1" s="1"/>
  <c r="G866" i="1"/>
  <c r="H866" i="1" s="1"/>
  <c r="I866" i="1" s="1"/>
  <c r="G867" i="1"/>
  <c r="H867" i="1" s="1"/>
  <c r="I867" i="1" s="1"/>
  <c r="G868" i="1"/>
  <c r="H868" i="1" s="1"/>
  <c r="I868" i="1" s="1"/>
  <c r="G869" i="1"/>
  <c r="H869" i="1" s="1"/>
  <c r="I869" i="1" s="1"/>
  <c r="G870" i="1"/>
  <c r="H870" i="1" s="1"/>
  <c r="I870" i="1" s="1"/>
  <c r="G871" i="1"/>
  <c r="H871" i="1" s="1"/>
  <c r="I871" i="1" s="1"/>
  <c r="G872" i="1"/>
  <c r="H872" i="1" s="1"/>
  <c r="I872" i="1" s="1"/>
  <c r="G873" i="1"/>
  <c r="H873" i="1" s="1"/>
  <c r="I873" i="1" s="1"/>
  <c r="G874" i="1"/>
  <c r="H874" i="1" s="1"/>
  <c r="I874" i="1" s="1"/>
  <c r="G875" i="1"/>
  <c r="H875" i="1" s="1"/>
  <c r="I875" i="1" s="1"/>
  <c r="G876" i="1"/>
  <c r="H876" i="1" s="1"/>
  <c r="I876" i="1" s="1"/>
  <c r="G877" i="1"/>
  <c r="H877" i="1" s="1"/>
  <c r="I877" i="1" s="1"/>
  <c r="G878" i="1"/>
  <c r="H878" i="1" s="1"/>
  <c r="I878" i="1" s="1"/>
  <c r="G879" i="1"/>
  <c r="H879" i="1" s="1"/>
  <c r="I879" i="1" s="1"/>
  <c r="G880" i="1"/>
  <c r="H880" i="1" s="1"/>
  <c r="I880" i="1" s="1"/>
  <c r="G881" i="1"/>
  <c r="H881" i="1" s="1"/>
  <c r="I881" i="1" s="1"/>
  <c r="G882" i="1"/>
  <c r="H882" i="1" s="1"/>
  <c r="I882" i="1" s="1"/>
  <c r="G883" i="1"/>
  <c r="H883" i="1" s="1"/>
  <c r="I883" i="1" s="1"/>
  <c r="G884" i="1"/>
  <c r="H884" i="1" s="1"/>
  <c r="I884" i="1" s="1"/>
  <c r="G885" i="1"/>
  <c r="H885" i="1" s="1"/>
  <c r="I885" i="1" s="1"/>
  <c r="G886" i="1"/>
  <c r="H886" i="1" s="1"/>
  <c r="I886" i="1" s="1"/>
  <c r="G887" i="1"/>
  <c r="H887" i="1" s="1"/>
  <c r="I887" i="1" s="1"/>
  <c r="G888" i="1"/>
  <c r="H888" i="1" s="1"/>
  <c r="I888" i="1" s="1"/>
  <c r="G889" i="1"/>
  <c r="H889" i="1" s="1"/>
  <c r="I889" i="1" s="1"/>
  <c r="G890" i="1"/>
  <c r="H890" i="1" s="1"/>
  <c r="I890" i="1" s="1"/>
  <c r="G891" i="1"/>
  <c r="H891" i="1" s="1"/>
  <c r="I891" i="1" s="1"/>
  <c r="G892" i="1"/>
  <c r="H892" i="1" s="1"/>
  <c r="I892" i="1" s="1"/>
  <c r="G893" i="1"/>
  <c r="H893" i="1" s="1"/>
  <c r="I893" i="1" s="1"/>
  <c r="G894" i="1"/>
  <c r="H894" i="1" s="1"/>
  <c r="I894" i="1" s="1"/>
  <c r="G895" i="1"/>
  <c r="H895" i="1" s="1"/>
  <c r="I895" i="1" s="1"/>
  <c r="G896" i="1"/>
  <c r="H896" i="1" s="1"/>
  <c r="I896" i="1" s="1"/>
  <c r="G897" i="1"/>
  <c r="H897" i="1" s="1"/>
  <c r="I897" i="1" s="1"/>
  <c r="G898" i="1"/>
  <c r="H898" i="1" s="1"/>
  <c r="I898" i="1" s="1"/>
  <c r="G899" i="1"/>
  <c r="H899" i="1" s="1"/>
  <c r="I899" i="1" s="1"/>
  <c r="G900" i="1"/>
  <c r="H900" i="1" s="1"/>
  <c r="I900" i="1" s="1"/>
  <c r="G901" i="1"/>
  <c r="H901" i="1" s="1"/>
  <c r="I901" i="1" s="1"/>
  <c r="G902" i="1"/>
  <c r="H902" i="1" s="1"/>
  <c r="I902" i="1" s="1"/>
  <c r="G903" i="1"/>
  <c r="H903" i="1" s="1"/>
  <c r="I903" i="1" s="1"/>
  <c r="G904" i="1"/>
  <c r="H904" i="1" s="1"/>
  <c r="I904" i="1" s="1"/>
  <c r="G905" i="1"/>
  <c r="H905" i="1" s="1"/>
  <c r="I905" i="1" s="1"/>
  <c r="G906" i="1"/>
  <c r="H906" i="1" s="1"/>
  <c r="I906" i="1" s="1"/>
  <c r="G907" i="1"/>
  <c r="H907" i="1" s="1"/>
  <c r="I907" i="1" s="1"/>
  <c r="G908" i="1"/>
  <c r="H908" i="1" s="1"/>
  <c r="I908" i="1" s="1"/>
  <c r="G909" i="1"/>
  <c r="H909" i="1" s="1"/>
  <c r="I909" i="1" s="1"/>
  <c r="G910" i="1"/>
  <c r="H910" i="1" s="1"/>
  <c r="I910" i="1" s="1"/>
  <c r="G911" i="1"/>
  <c r="H911" i="1" s="1"/>
  <c r="I911" i="1" s="1"/>
  <c r="G912" i="1"/>
  <c r="H912" i="1" s="1"/>
  <c r="I912" i="1" s="1"/>
  <c r="G913" i="1"/>
  <c r="H913" i="1" s="1"/>
  <c r="I913" i="1" s="1"/>
  <c r="G914" i="1"/>
  <c r="H914" i="1" s="1"/>
  <c r="I914" i="1" s="1"/>
  <c r="G915" i="1"/>
  <c r="H915" i="1" s="1"/>
  <c r="I915" i="1" s="1"/>
  <c r="G916" i="1"/>
  <c r="H916" i="1" s="1"/>
  <c r="I916" i="1" s="1"/>
  <c r="G917" i="1"/>
  <c r="H917" i="1" s="1"/>
  <c r="I917" i="1" s="1"/>
  <c r="G918" i="1"/>
  <c r="H918" i="1" s="1"/>
  <c r="I918" i="1" s="1"/>
  <c r="G919" i="1"/>
  <c r="H919" i="1" s="1"/>
  <c r="I919" i="1" s="1"/>
  <c r="G920" i="1"/>
  <c r="H920" i="1" s="1"/>
  <c r="I920" i="1" s="1"/>
  <c r="G921" i="1"/>
  <c r="H921" i="1" s="1"/>
  <c r="I921" i="1" s="1"/>
  <c r="G922" i="1"/>
  <c r="H922" i="1" s="1"/>
  <c r="I922" i="1" s="1"/>
  <c r="G923" i="1"/>
  <c r="H923" i="1" s="1"/>
  <c r="I923" i="1" s="1"/>
  <c r="G924" i="1"/>
  <c r="H924" i="1" s="1"/>
  <c r="I924" i="1" s="1"/>
  <c r="G925" i="1"/>
  <c r="H925" i="1" s="1"/>
  <c r="I925" i="1" s="1"/>
  <c r="G926" i="1"/>
  <c r="H926" i="1" s="1"/>
  <c r="I926" i="1" s="1"/>
  <c r="G927" i="1"/>
  <c r="H927" i="1" s="1"/>
  <c r="I927" i="1" s="1"/>
  <c r="G928" i="1"/>
  <c r="H928" i="1" s="1"/>
  <c r="I928" i="1" s="1"/>
  <c r="G929" i="1"/>
  <c r="H929" i="1" s="1"/>
  <c r="I929" i="1" s="1"/>
  <c r="G930" i="1"/>
  <c r="H930" i="1" s="1"/>
  <c r="I930" i="1" s="1"/>
  <c r="G931" i="1"/>
  <c r="H931" i="1" s="1"/>
  <c r="I931" i="1" s="1"/>
  <c r="G932" i="1"/>
  <c r="H932" i="1" s="1"/>
  <c r="I932" i="1" s="1"/>
  <c r="G933" i="1"/>
  <c r="H933" i="1" s="1"/>
  <c r="I933" i="1" s="1"/>
  <c r="G934" i="1"/>
  <c r="H934" i="1" s="1"/>
  <c r="I934" i="1" s="1"/>
  <c r="G935" i="1"/>
  <c r="H935" i="1" s="1"/>
  <c r="I935" i="1" s="1"/>
  <c r="G936" i="1"/>
  <c r="H936" i="1" s="1"/>
  <c r="I936" i="1" s="1"/>
  <c r="G937" i="1"/>
  <c r="H937" i="1" s="1"/>
  <c r="I937" i="1" s="1"/>
  <c r="G938" i="1"/>
  <c r="H938" i="1" s="1"/>
  <c r="I938" i="1" s="1"/>
  <c r="G939" i="1"/>
  <c r="H939" i="1" s="1"/>
  <c r="I939" i="1" s="1"/>
  <c r="G940" i="1"/>
  <c r="H940" i="1" s="1"/>
  <c r="I940" i="1" s="1"/>
  <c r="G941" i="1"/>
  <c r="H941" i="1" s="1"/>
  <c r="I941" i="1" s="1"/>
  <c r="G942" i="1"/>
  <c r="H942" i="1" s="1"/>
  <c r="I942" i="1" s="1"/>
  <c r="G943" i="1"/>
  <c r="H943" i="1" s="1"/>
  <c r="I943" i="1" s="1"/>
  <c r="G944" i="1"/>
  <c r="H944" i="1" s="1"/>
  <c r="I944" i="1" s="1"/>
  <c r="G945" i="1"/>
  <c r="H945" i="1" s="1"/>
  <c r="I945" i="1" s="1"/>
  <c r="G946" i="1"/>
  <c r="H946" i="1" s="1"/>
  <c r="I946" i="1" s="1"/>
  <c r="G947" i="1"/>
  <c r="H947" i="1" s="1"/>
  <c r="I947" i="1" s="1"/>
  <c r="G948" i="1"/>
  <c r="H948" i="1" s="1"/>
  <c r="I948" i="1" s="1"/>
  <c r="G949" i="1"/>
  <c r="H949" i="1" s="1"/>
  <c r="I949" i="1" s="1"/>
  <c r="G950" i="1"/>
  <c r="H950" i="1" s="1"/>
  <c r="I950" i="1" s="1"/>
  <c r="G951" i="1"/>
  <c r="H951" i="1" s="1"/>
  <c r="I951" i="1" s="1"/>
  <c r="G952" i="1"/>
  <c r="H952" i="1" s="1"/>
  <c r="I952" i="1" s="1"/>
  <c r="G953" i="1"/>
  <c r="H953" i="1" s="1"/>
  <c r="I953" i="1" s="1"/>
  <c r="G954" i="1"/>
  <c r="H954" i="1" s="1"/>
  <c r="I954" i="1" s="1"/>
  <c r="G955" i="1"/>
  <c r="H955" i="1" s="1"/>
  <c r="I955" i="1" s="1"/>
  <c r="G956" i="1"/>
  <c r="H956" i="1" s="1"/>
  <c r="I956" i="1" s="1"/>
  <c r="G957" i="1"/>
  <c r="H957" i="1" s="1"/>
  <c r="I957" i="1" s="1"/>
  <c r="G958" i="1"/>
  <c r="H958" i="1" s="1"/>
  <c r="I958" i="1" s="1"/>
  <c r="G959" i="1"/>
  <c r="H959" i="1" s="1"/>
  <c r="I959" i="1" s="1"/>
  <c r="G960" i="1"/>
  <c r="H960" i="1" s="1"/>
  <c r="I960" i="1" s="1"/>
  <c r="G961" i="1"/>
  <c r="H961" i="1" s="1"/>
  <c r="I961" i="1" s="1"/>
  <c r="G962" i="1"/>
  <c r="H962" i="1" s="1"/>
  <c r="I962" i="1" s="1"/>
  <c r="G963" i="1"/>
  <c r="H963" i="1" s="1"/>
  <c r="I963" i="1" s="1"/>
  <c r="G964" i="1"/>
  <c r="H964" i="1" s="1"/>
  <c r="I964" i="1" s="1"/>
  <c r="G965" i="1"/>
  <c r="H965" i="1" s="1"/>
  <c r="I965" i="1" s="1"/>
  <c r="G966" i="1"/>
  <c r="H966" i="1" s="1"/>
  <c r="I966" i="1" s="1"/>
  <c r="G967" i="1"/>
  <c r="H967" i="1" s="1"/>
  <c r="I967" i="1" s="1"/>
  <c r="G968" i="1"/>
  <c r="H968" i="1" s="1"/>
  <c r="I968" i="1" s="1"/>
  <c r="G969" i="1"/>
  <c r="H969" i="1" s="1"/>
  <c r="I969" i="1" s="1"/>
  <c r="G970" i="1"/>
  <c r="H970" i="1" s="1"/>
  <c r="I970" i="1" s="1"/>
  <c r="G971" i="1"/>
  <c r="H971" i="1" s="1"/>
  <c r="I971" i="1" s="1"/>
  <c r="G972" i="1"/>
  <c r="H972" i="1" s="1"/>
  <c r="I972" i="1" s="1"/>
  <c r="G973" i="1"/>
  <c r="H973" i="1" s="1"/>
  <c r="I973" i="1" s="1"/>
  <c r="G974" i="1"/>
  <c r="H974" i="1" s="1"/>
  <c r="I974" i="1" s="1"/>
  <c r="G975" i="1"/>
  <c r="H975" i="1" s="1"/>
  <c r="I975" i="1" s="1"/>
  <c r="G976" i="1"/>
  <c r="H976" i="1" s="1"/>
  <c r="I976" i="1" s="1"/>
  <c r="G977" i="1"/>
  <c r="H977" i="1" s="1"/>
  <c r="I977" i="1" s="1"/>
  <c r="G978" i="1"/>
  <c r="H978" i="1" s="1"/>
  <c r="I978" i="1" s="1"/>
  <c r="G979" i="1"/>
  <c r="H979" i="1" s="1"/>
  <c r="I979" i="1" s="1"/>
  <c r="G980" i="1"/>
  <c r="H980" i="1" s="1"/>
  <c r="I980" i="1" s="1"/>
  <c r="G981" i="1"/>
  <c r="H981" i="1" s="1"/>
  <c r="I981" i="1" s="1"/>
  <c r="G982" i="1"/>
  <c r="H982" i="1" s="1"/>
  <c r="I982" i="1" s="1"/>
  <c r="G983" i="1"/>
  <c r="H983" i="1" s="1"/>
  <c r="I983" i="1" s="1"/>
  <c r="G984" i="1"/>
  <c r="H984" i="1" s="1"/>
  <c r="I984" i="1" s="1"/>
  <c r="G985" i="1"/>
  <c r="H985" i="1" s="1"/>
  <c r="I985" i="1" s="1"/>
  <c r="G986" i="1"/>
  <c r="H986" i="1" s="1"/>
  <c r="I986" i="1" s="1"/>
  <c r="G987" i="1"/>
  <c r="H987" i="1" s="1"/>
  <c r="I987" i="1" s="1"/>
  <c r="G988" i="1"/>
  <c r="H988" i="1" s="1"/>
  <c r="I988" i="1" s="1"/>
  <c r="G989" i="1"/>
  <c r="H989" i="1" s="1"/>
  <c r="I989" i="1" s="1"/>
  <c r="G990" i="1"/>
  <c r="H990" i="1" s="1"/>
  <c r="I990" i="1" s="1"/>
  <c r="G991" i="1"/>
  <c r="H991" i="1" s="1"/>
  <c r="I991" i="1" s="1"/>
  <c r="G992" i="1"/>
  <c r="H992" i="1" s="1"/>
  <c r="I992" i="1" s="1"/>
  <c r="G993" i="1"/>
  <c r="H993" i="1" s="1"/>
  <c r="I993" i="1" s="1"/>
  <c r="G994" i="1"/>
  <c r="H994" i="1" s="1"/>
  <c r="I994" i="1" s="1"/>
  <c r="G995" i="1"/>
  <c r="H995" i="1" s="1"/>
  <c r="I995" i="1" s="1"/>
  <c r="G996" i="1"/>
  <c r="H996" i="1" s="1"/>
  <c r="I996" i="1" s="1"/>
  <c r="G997" i="1"/>
  <c r="H997" i="1" s="1"/>
  <c r="I997" i="1" s="1"/>
  <c r="G998" i="1"/>
  <c r="H998" i="1" s="1"/>
  <c r="I998" i="1" s="1"/>
  <c r="G999" i="1"/>
  <c r="H999" i="1" s="1"/>
  <c r="I999" i="1" s="1"/>
  <c r="G1000" i="1"/>
  <c r="H1000" i="1" s="1"/>
  <c r="I1000" i="1" s="1"/>
  <c r="G1001" i="1"/>
  <c r="H1001" i="1" s="1"/>
  <c r="I1001" i="1" s="1"/>
  <c r="G1002" i="1"/>
  <c r="H1002" i="1" s="1"/>
  <c r="I1002" i="1" s="1"/>
  <c r="G1003" i="1"/>
  <c r="H1003" i="1" s="1"/>
  <c r="I1003" i="1" s="1"/>
  <c r="G1004" i="1"/>
  <c r="H1004" i="1" s="1"/>
  <c r="I1004" i="1" s="1"/>
  <c r="G1005" i="1"/>
  <c r="H1005" i="1" s="1"/>
  <c r="I1005" i="1" s="1"/>
  <c r="G1006" i="1"/>
  <c r="H1006" i="1" s="1"/>
  <c r="I1006" i="1" s="1"/>
  <c r="G1007" i="1"/>
  <c r="H1007" i="1" s="1"/>
  <c r="I1007" i="1" s="1"/>
  <c r="G1008" i="1"/>
  <c r="H1008" i="1" s="1"/>
  <c r="I1008" i="1" s="1"/>
  <c r="G1009" i="1"/>
  <c r="H1009" i="1" s="1"/>
  <c r="I1009" i="1" s="1"/>
  <c r="G1010" i="1"/>
  <c r="H1010" i="1" s="1"/>
  <c r="I1010" i="1" s="1"/>
  <c r="G1011" i="1"/>
  <c r="H1011" i="1" s="1"/>
  <c r="I1011" i="1" s="1"/>
  <c r="G1012" i="1"/>
  <c r="H1012" i="1" s="1"/>
  <c r="I1012" i="1" s="1"/>
  <c r="G1013" i="1"/>
  <c r="H1013" i="1" s="1"/>
  <c r="I1013" i="1" s="1"/>
  <c r="G1014" i="1"/>
  <c r="H1014" i="1" s="1"/>
  <c r="I1014" i="1" s="1"/>
  <c r="G1015" i="1"/>
  <c r="H1015" i="1" s="1"/>
  <c r="I1015" i="1" s="1"/>
  <c r="G1016" i="1"/>
  <c r="H1016" i="1" s="1"/>
  <c r="I1016" i="1" s="1"/>
  <c r="G1017" i="1"/>
  <c r="H1017" i="1" s="1"/>
  <c r="I1017" i="1" s="1"/>
  <c r="G1018" i="1"/>
  <c r="H1018" i="1" s="1"/>
  <c r="I1018" i="1" s="1"/>
  <c r="G1019" i="1"/>
  <c r="H1019" i="1" s="1"/>
  <c r="I1019" i="1" s="1"/>
  <c r="G1020" i="1"/>
  <c r="H1020" i="1" s="1"/>
  <c r="I1020" i="1" s="1"/>
  <c r="G1021" i="1"/>
  <c r="H1021" i="1" s="1"/>
  <c r="I1021" i="1" s="1"/>
  <c r="G1022" i="1"/>
  <c r="H1022" i="1" s="1"/>
  <c r="I1022" i="1" s="1"/>
  <c r="G1023" i="1"/>
  <c r="H1023" i="1" s="1"/>
  <c r="I1023" i="1" s="1"/>
  <c r="G1024" i="1"/>
  <c r="H1024" i="1" s="1"/>
  <c r="I1024" i="1" s="1"/>
  <c r="G1025" i="1"/>
  <c r="H1025" i="1" s="1"/>
  <c r="I1025" i="1" s="1"/>
  <c r="G1026" i="1"/>
  <c r="H1026" i="1" s="1"/>
  <c r="I1026" i="1" s="1"/>
  <c r="G1027" i="1"/>
  <c r="H1027" i="1" s="1"/>
  <c r="I1027" i="1" s="1"/>
  <c r="G1028" i="1"/>
  <c r="H1028" i="1" s="1"/>
  <c r="I1028" i="1" s="1"/>
  <c r="G1029" i="1"/>
  <c r="H1029" i="1" s="1"/>
  <c r="I1029" i="1" s="1"/>
  <c r="G1030" i="1"/>
  <c r="H1030" i="1" s="1"/>
  <c r="I1030" i="1" s="1"/>
  <c r="G1031" i="1"/>
  <c r="H1031" i="1" s="1"/>
  <c r="I1031" i="1" s="1"/>
  <c r="G1032" i="1"/>
  <c r="H1032" i="1" s="1"/>
  <c r="I1032" i="1" s="1"/>
  <c r="G1033" i="1"/>
  <c r="H1033" i="1" s="1"/>
  <c r="I1033" i="1" s="1"/>
  <c r="G1034" i="1"/>
  <c r="H1034" i="1" s="1"/>
  <c r="I1034" i="1" s="1"/>
  <c r="G1035" i="1"/>
  <c r="H1035" i="1" s="1"/>
  <c r="I1035" i="1" s="1"/>
  <c r="G1036" i="1"/>
  <c r="H1036" i="1" s="1"/>
  <c r="I1036" i="1" s="1"/>
  <c r="G1037" i="1"/>
  <c r="H1037" i="1" s="1"/>
  <c r="I1037" i="1" s="1"/>
  <c r="G1038" i="1"/>
  <c r="H1038" i="1" s="1"/>
  <c r="I1038" i="1" s="1"/>
  <c r="G1039" i="1"/>
  <c r="H1039" i="1" s="1"/>
  <c r="I1039" i="1" s="1"/>
  <c r="G1040" i="1"/>
  <c r="H1040" i="1" s="1"/>
  <c r="I1040" i="1" s="1"/>
  <c r="G1041" i="1"/>
  <c r="H1041" i="1" s="1"/>
  <c r="I1041" i="1" s="1"/>
  <c r="G1042" i="1"/>
  <c r="H1042" i="1" s="1"/>
  <c r="I1042" i="1" s="1"/>
  <c r="G1043" i="1"/>
  <c r="H1043" i="1" s="1"/>
  <c r="I1043" i="1" s="1"/>
  <c r="G1044" i="1"/>
  <c r="H1044" i="1" s="1"/>
  <c r="I1044" i="1" s="1"/>
  <c r="G1045" i="1"/>
  <c r="H1045" i="1" s="1"/>
  <c r="I1045" i="1" s="1"/>
  <c r="G1046" i="1"/>
  <c r="H1046" i="1" s="1"/>
  <c r="I1046" i="1" s="1"/>
  <c r="G1047" i="1"/>
  <c r="H1047" i="1" s="1"/>
  <c r="I1047" i="1" s="1"/>
  <c r="G1048" i="1"/>
  <c r="H1048" i="1" s="1"/>
  <c r="I1048" i="1" s="1"/>
  <c r="G1049" i="1"/>
  <c r="H1049" i="1" s="1"/>
  <c r="I1049" i="1" s="1"/>
  <c r="G1050" i="1"/>
  <c r="H1050" i="1" s="1"/>
  <c r="I1050" i="1" s="1"/>
  <c r="G1051" i="1"/>
  <c r="H1051" i="1" s="1"/>
  <c r="I1051" i="1" s="1"/>
  <c r="G1052" i="1"/>
  <c r="H1052" i="1" s="1"/>
  <c r="I1052" i="1" s="1"/>
  <c r="G1053" i="1"/>
  <c r="H1053" i="1" s="1"/>
  <c r="I1053" i="1" s="1"/>
  <c r="G1054" i="1"/>
  <c r="H1054" i="1" s="1"/>
  <c r="I1054" i="1" s="1"/>
  <c r="G1055" i="1"/>
  <c r="H1055" i="1" s="1"/>
  <c r="I1055" i="1" s="1"/>
  <c r="G1056" i="1"/>
  <c r="H1056" i="1" s="1"/>
  <c r="I1056" i="1" s="1"/>
  <c r="G1057" i="1"/>
  <c r="H1057" i="1" s="1"/>
  <c r="I1057" i="1" s="1"/>
  <c r="G1058" i="1"/>
  <c r="H1058" i="1" s="1"/>
  <c r="I1058" i="1" s="1"/>
  <c r="G1059" i="1"/>
  <c r="H1059" i="1" s="1"/>
  <c r="I1059" i="1" s="1"/>
  <c r="G1060" i="1"/>
  <c r="H1060" i="1" s="1"/>
  <c r="I1060" i="1" s="1"/>
  <c r="G1061" i="1"/>
  <c r="H1061" i="1" s="1"/>
  <c r="I1061" i="1" s="1"/>
  <c r="G1062" i="1"/>
  <c r="H1062" i="1" s="1"/>
  <c r="I1062" i="1" s="1"/>
  <c r="G1063" i="1"/>
  <c r="H1063" i="1" s="1"/>
  <c r="I1063" i="1" s="1"/>
  <c r="G1064" i="1"/>
  <c r="H1064" i="1" s="1"/>
  <c r="I1064" i="1" s="1"/>
  <c r="G1065" i="1"/>
  <c r="H1065" i="1" s="1"/>
  <c r="I1065" i="1" s="1"/>
  <c r="G1066" i="1"/>
  <c r="H1066" i="1" s="1"/>
  <c r="I1066" i="1" s="1"/>
  <c r="G1067" i="1"/>
  <c r="H1067" i="1" s="1"/>
  <c r="I1067" i="1" s="1"/>
  <c r="G1068" i="1"/>
  <c r="H1068" i="1" s="1"/>
  <c r="I1068" i="1" s="1"/>
  <c r="G1069" i="1"/>
  <c r="H1069" i="1" s="1"/>
  <c r="I1069" i="1" s="1"/>
  <c r="G1070" i="1"/>
  <c r="H1070" i="1" s="1"/>
  <c r="I1070" i="1" s="1"/>
  <c r="G1071" i="1"/>
  <c r="H1071" i="1" s="1"/>
  <c r="I1071" i="1" s="1"/>
  <c r="G1072" i="1"/>
  <c r="H1072" i="1" s="1"/>
  <c r="I1072" i="1" s="1"/>
  <c r="G1073" i="1"/>
  <c r="H1073" i="1" s="1"/>
  <c r="I1073" i="1" s="1"/>
  <c r="G1074" i="1"/>
  <c r="H1074" i="1" s="1"/>
  <c r="I1074" i="1" s="1"/>
  <c r="G1075" i="1"/>
  <c r="H1075" i="1" s="1"/>
  <c r="I1075" i="1" s="1"/>
  <c r="G1076" i="1"/>
  <c r="H1076" i="1" s="1"/>
  <c r="I1076" i="1" s="1"/>
  <c r="G1077" i="1"/>
  <c r="H1077" i="1" s="1"/>
  <c r="I1077" i="1" s="1"/>
  <c r="G1078" i="1"/>
  <c r="H1078" i="1" s="1"/>
  <c r="I1078" i="1" s="1"/>
  <c r="G1079" i="1"/>
  <c r="H1079" i="1" s="1"/>
  <c r="I1079" i="1" s="1"/>
  <c r="G1080" i="1"/>
  <c r="H1080" i="1" s="1"/>
  <c r="I1080" i="1" s="1"/>
  <c r="G1081" i="1"/>
  <c r="H1081" i="1" s="1"/>
  <c r="I1081" i="1" s="1"/>
  <c r="G1082" i="1"/>
  <c r="H1082" i="1" s="1"/>
  <c r="I1082" i="1" s="1"/>
  <c r="G1083" i="1"/>
  <c r="H1083" i="1" s="1"/>
  <c r="I1083" i="1" s="1"/>
  <c r="G1084" i="1"/>
  <c r="H1084" i="1" s="1"/>
  <c r="I1084" i="1" s="1"/>
  <c r="G1085" i="1"/>
  <c r="H1085" i="1" s="1"/>
  <c r="I1085" i="1" s="1"/>
  <c r="G1086" i="1"/>
  <c r="H1086" i="1" s="1"/>
  <c r="I1086" i="1" s="1"/>
  <c r="G1087" i="1"/>
  <c r="H1087" i="1" s="1"/>
  <c r="I1087" i="1" s="1"/>
  <c r="G1088" i="1"/>
  <c r="H1088" i="1" s="1"/>
  <c r="I1088" i="1" s="1"/>
  <c r="G1089" i="1"/>
  <c r="H1089" i="1" s="1"/>
  <c r="I1089" i="1" s="1"/>
  <c r="G1090" i="1"/>
  <c r="H1090" i="1" s="1"/>
  <c r="I1090" i="1" s="1"/>
  <c r="G1091" i="1"/>
  <c r="H1091" i="1" s="1"/>
  <c r="I1091" i="1" s="1"/>
  <c r="G1092" i="1"/>
  <c r="H1092" i="1" s="1"/>
  <c r="I1092" i="1" s="1"/>
  <c r="G1093" i="1"/>
  <c r="H1093" i="1" s="1"/>
  <c r="I1093" i="1" s="1"/>
  <c r="G1094" i="1"/>
  <c r="H1094" i="1" s="1"/>
  <c r="I1094" i="1" s="1"/>
  <c r="G1095" i="1"/>
  <c r="H1095" i="1" s="1"/>
  <c r="I1095" i="1" s="1"/>
  <c r="G1096" i="1"/>
  <c r="H1096" i="1" s="1"/>
  <c r="I1096" i="1" s="1"/>
  <c r="G1097" i="1"/>
  <c r="H1097" i="1" s="1"/>
  <c r="I1097" i="1" s="1"/>
  <c r="G1098" i="1"/>
  <c r="H1098" i="1" s="1"/>
  <c r="I1098" i="1" s="1"/>
  <c r="G1099" i="1"/>
  <c r="H1099" i="1" s="1"/>
  <c r="I1099" i="1" s="1"/>
  <c r="G1100" i="1"/>
  <c r="H1100" i="1" s="1"/>
  <c r="I1100" i="1" s="1"/>
  <c r="G1101" i="1"/>
  <c r="H1101" i="1" s="1"/>
  <c r="I1101" i="1" s="1"/>
  <c r="G1102" i="1"/>
  <c r="H1102" i="1" s="1"/>
  <c r="I1102" i="1" s="1"/>
  <c r="G1103" i="1"/>
  <c r="H1103" i="1" s="1"/>
  <c r="I1103" i="1" s="1"/>
  <c r="G1104" i="1"/>
  <c r="H1104" i="1" s="1"/>
  <c r="I1104" i="1" s="1"/>
  <c r="G1105" i="1"/>
  <c r="H1105" i="1" s="1"/>
  <c r="I1105" i="1" s="1"/>
  <c r="G1106" i="1"/>
  <c r="H1106" i="1" s="1"/>
  <c r="I1106" i="1" s="1"/>
  <c r="G1107" i="1"/>
  <c r="H1107" i="1" s="1"/>
  <c r="I1107" i="1" s="1"/>
  <c r="G1108" i="1"/>
  <c r="H1108" i="1" s="1"/>
  <c r="I1108" i="1" s="1"/>
  <c r="G1109" i="1"/>
  <c r="H1109" i="1" s="1"/>
  <c r="I1109" i="1" s="1"/>
  <c r="G1110" i="1"/>
  <c r="H1110" i="1" s="1"/>
  <c r="I1110" i="1" s="1"/>
  <c r="G1111" i="1"/>
  <c r="H1111" i="1" s="1"/>
  <c r="I1111" i="1" s="1"/>
  <c r="G1112" i="1"/>
  <c r="H1112" i="1" s="1"/>
  <c r="I1112" i="1" s="1"/>
  <c r="G1113" i="1"/>
  <c r="H1113" i="1" s="1"/>
  <c r="I1113" i="1" s="1"/>
  <c r="G1114" i="1"/>
  <c r="H1114" i="1" s="1"/>
  <c r="I1114" i="1" s="1"/>
  <c r="G1115" i="1"/>
  <c r="H1115" i="1" s="1"/>
  <c r="I1115" i="1" s="1"/>
  <c r="G1116" i="1"/>
  <c r="H1116" i="1" s="1"/>
  <c r="I1116" i="1" s="1"/>
  <c r="G1117" i="1"/>
  <c r="H1117" i="1" s="1"/>
  <c r="I1117" i="1" s="1"/>
  <c r="G1118" i="1"/>
  <c r="H1118" i="1" s="1"/>
  <c r="I1118" i="1" s="1"/>
  <c r="G1119" i="1"/>
  <c r="H1119" i="1" s="1"/>
  <c r="I1119" i="1" s="1"/>
  <c r="G1120" i="1"/>
  <c r="H1120" i="1" s="1"/>
  <c r="I1120" i="1" s="1"/>
  <c r="G1121" i="1"/>
  <c r="H1121" i="1" s="1"/>
  <c r="I1121" i="1" s="1"/>
  <c r="G1122" i="1"/>
  <c r="H1122" i="1" s="1"/>
  <c r="I1122" i="1" s="1"/>
  <c r="G1123" i="1"/>
  <c r="H1123" i="1" s="1"/>
  <c r="I1123" i="1" s="1"/>
  <c r="G1124" i="1"/>
  <c r="H1124" i="1" s="1"/>
  <c r="I1124" i="1" s="1"/>
  <c r="G1125" i="1"/>
  <c r="H1125" i="1" s="1"/>
  <c r="I1125" i="1" s="1"/>
  <c r="G1126" i="1"/>
  <c r="H1126" i="1" s="1"/>
  <c r="I1126" i="1" s="1"/>
  <c r="G1127" i="1"/>
  <c r="H1127" i="1" s="1"/>
  <c r="I1127" i="1" s="1"/>
  <c r="G1128" i="1"/>
  <c r="H1128" i="1" s="1"/>
  <c r="I1128" i="1" s="1"/>
  <c r="G1129" i="1"/>
  <c r="H1129" i="1" s="1"/>
  <c r="I1129" i="1" s="1"/>
  <c r="G1130" i="1"/>
  <c r="H1130" i="1" s="1"/>
  <c r="I1130" i="1" s="1"/>
  <c r="G1131" i="1"/>
  <c r="H1131" i="1" s="1"/>
  <c r="I1131" i="1" s="1"/>
  <c r="G1132" i="1"/>
  <c r="H1132" i="1" s="1"/>
  <c r="I1132" i="1" s="1"/>
  <c r="G1133" i="1"/>
  <c r="H1133" i="1" s="1"/>
  <c r="I1133" i="1" s="1"/>
  <c r="G1134" i="1"/>
  <c r="H1134" i="1" s="1"/>
  <c r="I1134" i="1" s="1"/>
  <c r="G1135" i="1"/>
  <c r="H1135" i="1" s="1"/>
  <c r="I1135" i="1" s="1"/>
  <c r="G1136" i="1"/>
  <c r="H1136" i="1" s="1"/>
  <c r="I1136" i="1" s="1"/>
  <c r="G1137" i="1"/>
  <c r="H1137" i="1" s="1"/>
  <c r="I1137" i="1" s="1"/>
  <c r="G1138" i="1"/>
  <c r="H1138" i="1" s="1"/>
  <c r="I1138" i="1" s="1"/>
  <c r="G1139" i="1"/>
  <c r="H1139" i="1" s="1"/>
  <c r="I1139" i="1" s="1"/>
  <c r="G1140" i="1"/>
  <c r="H1140" i="1" s="1"/>
  <c r="I1140" i="1" s="1"/>
  <c r="G1141" i="1"/>
  <c r="H1141" i="1" s="1"/>
  <c r="I1141" i="1" s="1"/>
  <c r="G1142" i="1"/>
  <c r="H1142" i="1" s="1"/>
  <c r="I1142" i="1" s="1"/>
  <c r="G1143" i="1"/>
  <c r="H1143" i="1" s="1"/>
  <c r="I1143" i="1" s="1"/>
  <c r="G1144" i="1"/>
  <c r="H1144" i="1" s="1"/>
  <c r="I1144" i="1" s="1"/>
  <c r="G1145" i="1"/>
  <c r="H1145" i="1" s="1"/>
  <c r="I1145" i="1" s="1"/>
  <c r="G1146" i="1"/>
  <c r="H1146" i="1" s="1"/>
  <c r="I1146" i="1" s="1"/>
  <c r="G1147" i="1"/>
  <c r="H1147" i="1" s="1"/>
  <c r="I1147" i="1" s="1"/>
  <c r="G1148" i="1"/>
  <c r="H1148" i="1" s="1"/>
  <c r="I1148" i="1" s="1"/>
  <c r="G1149" i="1"/>
  <c r="H1149" i="1" s="1"/>
  <c r="I1149" i="1" s="1"/>
  <c r="G1150" i="1"/>
  <c r="H1150" i="1" s="1"/>
  <c r="I1150" i="1" s="1"/>
  <c r="G1151" i="1"/>
  <c r="H1151" i="1" s="1"/>
  <c r="I1151" i="1" s="1"/>
  <c r="G1152" i="1"/>
  <c r="H1152" i="1" s="1"/>
  <c r="I1152" i="1" s="1"/>
  <c r="G1153" i="1"/>
  <c r="H1153" i="1" s="1"/>
  <c r="I1153" i="1" s="1"/>
  <c r="G1154" i="1"/>
  <c r="H1154" i="1" s="1"/>
  <c r="I1154" i="1" s="1"/>
  <c r="G1155" i="1"/>
  <c r="H1155" i="1" s="1"/>
  <c r="I1155" i="1" s="1"/>
  <c r="G1156" i="1"/>
  <c r="H1156" i="1" s="1"/>
  <c r="I1156" i="1" s="1"/>
  <c r="G1157" i="1"/>
  <c r="H1157" i="1" s="1"/>
  <c r="I1157" i="1" s="1"/>
  <c r="G1158" i="1"/>
  <c r="H1158" i="1" s="1"/>
  <c r="I1158" i="1" s="1"/>
  <c r="G1159" i="1"/>
  <c r="H1159" i="1" s="1"/>
  <c r="I1159" i="1" s="1"/>
  <c r="G1160" i="1"/>
  <c r="H1160" i="1" s="1"/>
  <c r="I1160" i="1" s="1"/>
  <c r="G1161" i="1"/>
  <c r="H1161" i="1" s="1"/>
  <c r="I1161" i="1" s="1"/>
  <c r="G1162" i="1"/>
  <c r="H1162" i="1" s="1"/>
  <c r="I1162" i="1" s="1"/>
  <c r="G1163" i="1"/>
  <c r="H1163" i="1" s="1"/>
  <c r="I1163" i="1" s="1"/>
  <c r="G1164" i="1"/>
  <c r="H1164" i="1" s="1"/>
  <c r="I1164" i="1" s="1"/>
  <c r="G1165" i="1"/>
  <c r="H1165" i="1" s="1"/>
  <c r="I1165" i="1" s="1"/>
  <c r="G1166" i="1"/>
  <c r="H1166" i="1" s="1"/>
  <c r="I1166" i="1" s="1"/>
  <c r="G1167" i="1"/>
  <c r="H1167" i="1" s="1"/>
  <c r="I1167" i="1" s="1"/>
  <c r="G1168" i="1"/>
  <c r="H1168" i="1" s="1"/>
  <c r="I1168" i="1" s="1"/>
  <c r="G1169" i="1"/>
  <c r="H1169" i="1" s="1"/>
  <c r="I1169" i="1" s="1"/>
  <c r="G1170" i="1"/>
  <c r="H1170" i="1" s="1"/>
  <c r="I1170" i="1" s="1"/>
  <c r="G1171" i="1"/>
  <c r="H1171" i="1" s="1"/>
  <c r="I1171" i="1" s="1"/>
  <c r="G1172" i="1"/>
  <c r="H1172" i="1" s="1"/>
  <c r="I1172" i="1" s="1"/>
  <c r="G1173" i="1"/>
  <c r="H1173" i="1" s="1"/>
  <c r="I1173" i="1" s="1"/>
  <c r="G1174" i="1"/>
  <c r="H1174" i="1" s="1"/>
  <c r="I1174" i="1" s="1"/>
  <c r="G1175" i="1"/>
  <c r="H1175" i="1" s="1"/>
  <c r="I1175" i="1" s="1"/>
  <c r="G1176" i="1"/>
  <c r="H1176" i="1" s="1"/>
  <c r="I1176" i="1" s="1"/>
  <c r="G1177" i="1"/>
  <c r="H1177" i="1" s="1"/>
  <c r="I1177" i="1" s="1"/>
  <c r="G1178" i="1"/>
  <c r="H1178" i="1" s="1"/>
  <c r="I1178" i="1" s="1"/>
  <c r="G1179" i="1"/>
  <c r="H1179" i="1" s="1"/>
  <c r="I1179" i="1" s="1"/>
  <c r="G1180" i="1"/>
  <c r="H1180" i="1" s="1"/>
  <c r="I1180" i="1" s="1"/>
  <c r="G1181" i="1"/>
  <c r="H1181" i="1" s="1"/>
  <c r="I1181" i="1" s="1"/>
  <c r="G1182" i="1"/>
  <c r="H1182" i="1" s="1"/>
  <c r="I1182" i="1" s="1"/>
  <c r="G1183" i="1"/>
  <c r="H1183" i="1" s="1"/>
  <c r="I1183" i="1" s="1"/>
  <c r="G1184" i="1"/>
  <c r="H1184" i="1" s="1"/>
  <c r="I1184" i="1" s="1"/>
  <c r="G1185" i="1"/>
  <c r="H1185" i="1" s="1"/>
  <c r="I1185" i="1" s="1"/>
  <c r="G1186" i="1"/>
  <c r="H1186" i="1" s="1"/>
  <c r="I1186" i="1" s="1"/>
  <c r="G1187" i="1"/>
  <c r="H1187" i="1" s="1"/>
  <c r="I1187" i="1" s="1"/>
  <c r="G1188" i="1"/>
  <c r="H1188" i="1" s="1"/>
  <c r="I1188" i="1" s="1"/>
  <c r="G1189" i="1"/>
  <c r="H1189" i="1" s="1"/>
  <c r="I1189" i="1" s="1"/>
  <c r="G1190" i="1"/>
  <c r="H1190" i="1" s="1"/>
  <c r="I1190" i="1" s="1"/>
  <c r="G1191" i="1"/>
  <c r="H1191" i="1" s="1"/>
  <c r="I1191" i="1" s="1"/>
  <c r="G1192" i="1"/>
  <c r="H1192" i="1" s="1"/>
  <c r="I1192" i="1" s="1"/>
  <c r="G1193" i="1"/>
  <c r="H1193" i="1" s="1"/>
  <c r="I1193" i="1" s="1"/>
  <c r="G1194" i="1"/>
  <c r="H1194" i="1" s="1"/>
  <c r="I1194" i="1" s="1"/>
  <c r="G1195" i="1"/>
  <c r="H1195" i="1" s="1"/>
  <c r="I1195" i="1" s="1"/>
  <c r="G1196" i="1"/>
  <c r="H1196" i="1" s="1"/>
  <c r="I1196" i="1" s="1"/>
  <c r="G1197" i="1"/>
  <c r="H1197" i="1" s="1"/>
  <c r="I1197" i="1" s="1"/>
  <c r="G1198" i="1"/>
  <c r="H1198" i="1" s="1"/>
  <c r="I1198" i="1" s="1"/>
  <c r="G1199" i="1"/>
  <c r="H1199" i="1" s="1"/>
  <c r="I1199" i="1" s="1"/>
  <c r="G1200" i="1"/>
  <c r="H1200" i="1" s="1"/>
  <c r="I1200" i="1" s="1"/>
  <c r="G1201" i="1"/>
  <c r="H1201" i="1" s="1"/>
  <c r="I1201" i="1" s="1"/>
  <c r="G1202" i="1"/>
  <c r="H1202" i="1" s="1"/>
  <c r="I1202" i="1" s="1"/>
  <c r="G1203" i="1"/>
  <c r="H1203" i="1" s="1"/>
  <c r="I1203" i="1" s="1"/>
  <c r="G1204" i="1"/>
  <c r="H1204" i="1" s="1"/>
  <c r="I1204" i="1" s="1"/>
  <c r="G1205" i="1"/>
  <c r="H1205" i="1" s="1"/>
  <c r="I1205" i="1" s="1"/>
  <c r="G1206" i="1"/>
  <c r="H1206" i="1" s="1"/>
  <c r="I1206" i="1" s="1"/>
  <c r="G1207" i="1"/>
  <c r="H1207" i="1" s="1"/>
  <c r="I1207" i="1" s="1"/>
  <c r="G1208" i="1"/>
  <c r="H1208" i="1" s="1"/>
  <c r="I1208" i="1" s="1"/>
  <c r="G1209" i="1"/>
  <c r="H1209" i="1" s="1"/>
  <c r="I1209" i="1" s="1"/>
  <c r="G1210" i="1"/>
  <c r="H1210" i="1" s="1"/>
  <c r="I1210" i="1" s="1"/>
  <c r="G1211" i="1"/>
  <c r="H1211" i="1" s="1"/>
  <c r="I1211" i="1" s="1"/>
  <c r="G1212" i="1"/>
  <c r="H1212" i="1" s="1"/>
  <c r="I1212" i="1" s="1"/>
  <c r="G1213" i="1"/>
  <c r="H1213" i="1" s="1"/>
  <c r="I1213" i="1" s="1"/>
  <c r="G1214" i="1"/>
  <c r="H1214" i="1" s="1"/>
  <c r="I1214" i="1" s="1"/>
  <c r="G1215" i="1"/>
  <c r="H1215" i="1" s="1"/>
  <c r="I1215" i="1" s="1"/>
  <c r="G1216" i="1"/>
  <c r="H1216" i="1" s="1"/>
  <c r="I1216" i="1" s="1"/>
  <c r="G1217" i="1"/>
  <c r="H1217" i="1" s="1"/>
  <c r="I1217" i="1" s="1"/>
  <c r="G1218" i="1"/>
  <c r="H1218" i="1" s="1"/>
  <c r="I1218" i="1" s="1"/>
  <c r="G1219" i="1"/>
  <c r="H1219" i="1" s="1"/>
  <c r="I1219" i="1" s="1"/>
  <c r="G1220" i="1"/>
  <c r="H1220" i="1" s="1"/>
  <c r="I1220" i="1" s="1"/>
  <c r="G1221" i="1"/>
  <c r="H1221" i="1" s="1"/>
  <c r="I1221" i="1" s="1"/>
  <c r="G1222" i="1"/>
  <c r="H1222" i="1" s="1"/>
  <c r="I1222" i="1" s="1"/>
  <c r="G1223" i="1"/>
  <c r="H1223" i="1" s="1"/>
  <c r="I1223" i="1" s="1"/>
  <c r="G1224" i="1"/>
  <c r="H1224" i="1" s="1"/>
  <c r="I1224" i="1" s="1"/>
  <c r="G1225" i="1"/>
  <c r="H1225" i="1" s="1"/>
  <c r="I1225" i="1" s="1"/>
  <c r="G1226" i="1"/>
  <c r="H1226" i="1" s="1"/>
  <c r="I1226" i="1" s="1"/>
  <c r="G1227" i="1"/>
  <c r="H1227" i="1" s="1"/>
  <c r="I1227" i="1" s="1"/>
  <c r="G1228" i="1"/>
  <c r="H1228" i="1" s="1"/>
  <c r="I1228" i="1" s="1"/>
  <c r="G1229" i="1"/>
  <c r="H1229" i="1" s="1"/>
  <c r="I1229" i="1" s="1"/>
  <c r="G1230" i="1"/>
  <c r="H1230" i="1" s="1"/>
  <c r="I1230" i="1" s="1"/>
  <c r="G1231" i="1"/>
  <c r="H1231" i="1" s="1"/>
  <c r="I1231" i="1" s="1"/>
  <c r="G1232" i="1"/>
  <c r="H1232" i="1" s="1"/>
  <c r="I1232" i="1" s="1"/>
  <c r="G1233" i="1"/>
  <c r="H1233" i="1" s="1"/>
  <c r="I1233" i="1" s="1"/>
  <c r="G1234" i="1"/>
  <c r="H1234" i="1" s="1"/>
  <c r="I1234" i="1" s="1"/>
  <c r="G1235" i="1"/>
  <c r="H1235" i="1" s="1"/>
  <c r="I1235" i="1" s="1"/>
  <c r="G1236" i="1"/>
  <c r="H1236" i="1" s="1"/>
  <c r="I1236" i="1" s="1"/>
  <c r="G1237" i="1"/>
  <c r="H1237" i="1" s="1"/>
  <c r="I1237" i="1" s="1"/>
  <c r="G1238" i="1"/>
  <c r="H1238" i="1" s="1"/>
  <c r="I1238" i="1" s="1"/>
  <c r="G1239" i="1"/>
  <c r="H1239" i="1" s="1"/>
  <c r="I1239" i="1" s="1"/>
  <c r="G1240" i="1"/>
  <c r="H1240" i="1" s="1"/>
  <c r="I1240" i="1" s="1"/>
  <c r="G1241" i="1"/>
  <c r="H1241" i="1" s="1"/>
  <c r="I1241" i="1" s="1"/>
  <c r="G1242" i="1"/>
  <c r="H1242" i="1" s="1"/>
  <c r="I1242" i="1" s="1"/>
  <c r="G1243" i="1"/>
  <c r="H1243" i="1" s="1"/>
  <c r="I1243" i="1" s="1"/>
  <c r="G1244" i="1"/>
  <c r="H1244" i="1" s="1"/>
  <c r="I1244" i="1" s="1"/>
  <c r="G1245" i="1"/>
  <c r="H1245" i="1" s="1"/>
  <c r="I1245" i="1" s="1"/>
  <c r="G1246" i="1"/>
  <c r="H1246" i="1" s="1"/>
  <c r="I1246" i="1" s="1"/>
  <c r="G1247" i="1"/>
  <c r="H1247" i="1" s="1"/>
  <c r="I1247" i="1" s="1"/>
  <c r="G1248" i="1"/>
  <c r="H1248" i="1" s="1"/>
  <c r="I1248" i="1" s="1"/>
  <c r="G1249" i="1"/>
  <c r="H1249" i="1" s="1"/>
  <c r="I1249" i="1" s="1"/>
  <c r="G1250" i="1"/>
  <c r="H1250" i="1" s="1"/>
  <c r="I1250" i="1" s="1"/>
  <c r="G1251" i="1"/>
  <c r="H1251" i="1" s="1"/>
  <c r="I1251" i="1" s="1"/>
  <c r="G1252" i="1"/>
  <c r="H1252" i="1" s="1"/>
  <c r="I1252" i="1" s="1"/>
  <c r="G1253" i="1"/>
  <c r="H1253" i="1" s="1"/>
  <c r="I1253" i="1" s="1"/>
  <c r="G1254" i="1"/>
  <c r="H1254" i="1" s="1"/>
  <c r="I1254" i="1" s="1"/>
  <c r="G1255" i="1"/>
  <c r="H1255" i="1" s="1"/>
  <c r="I1255" i="1" s="1"/>
  <c r="G1256" i="1"/>
  <c r="H1256" i="1" s="1"/>
  <c r="I1256" i="1" s="1"/>
  <c r="G1257" i="1"/>
  <c r="H1257" i="1" s="1"/>
  <c r="I1257" i="1" s="1"/>
  <c r="G1258" i="1"/>
  <c r="H1258" i="1" s="1"/>
  <c r="I1258" i="1" s="1"/>
  <c r="G1259" i="1"/>
  <c r="H1259" i="1" s="1"/>
  <c r="I1259" i="1" s="1"/>
  <c r="G1260" i="1"/>
  <c r="H1260" i="1" s="1"/>
  <c r="I1260" i="1" s="1"/>
  <c r="G1261" i="1"/>
  <c r="H1261" i="1" s="1"/>
  <c r="I1261" i="1" s="1"/>
  <c r="G1262" i="1"/>
  <c r="H1262" i="1" s="1"/>
  <c r="I1262" i="1" s="1"/>
  <c r="G1263" i="1"/>
  <c r="H1263" i="1" s="1"/>
  <c r="I1263" i="1" s="1"/>
  <c r="G1264" i="1"/>
  <c r="H1264" i="1" s="1"/>
  <c r="I1264" i="1" s="1"/>
  <c r="G1265" i="1"/>
  <c r="H1265" i="1" s="1"/>
  <c r="I1265" i="1" s="1"/>
  <c r="G1266" i="1"/>
  <c r="H1266" i="1" s="1"/>
  <c r="I1266" i="1" s="1"/>
  <c r="G1267" i="1"/>
  <c r="H1267" i="1" s="1"/>
  <c r="I1267" i="1" s="1"/>
  <c r="G1268" i="1"/>
  <c r="H1268" i="1" s="1"/>
  <c r="I1268" i="1" s="1"/>
  <c r="G1269" i="1"/>
  <c r="H1269" i="1" s="1"/>
  <c r="I1269" i="1" s="1"/>
  <c r="G1270" i="1"/>
  <c r="H1270" i="1" s="1"/>
  <c r="I1270" i="1" s="1"/>
  <c r="G1271" i="1"/>
  <c r="H1271" i="1" s="1"/>
  <c r="I1271" i="1" s="1"/>
  <c r="G1272" i="1"/>
  <c r="H1272" i="1" s="1"/>
  <c r="I1272" i="1" s="1"/>
  <c r="G1273" i="1"/>
  <c r="H1273" i="1" s="1"/>
  <c r="I1273" i="1" s="1"/>
  <c r="G1274" i="1"/>
  <c r="H1274" i="1" s="1"/>
  <c r="I1274" i="1" s="1"/>
  <c r="G1275" i="1"/>
  <c r="H1275" i="1" s="1"/>
  <c r="I1275" i="1" s="1"/>
  <c r="G1276" i="1"/>
  <c r="H1276" i="1" s="1"/>
  <c r="I1276" i="1" s="1"/>
  <c r="G1277" i="1"/>
  <c r="H1277" i="1" s="1"/>
  <c r="I1277" i="1" s="1"/>
  <c r="G1278" i="1"/>
  <c r="H1278" i="1" s="1"/>
  <c r="I1278" i="1" s="1"/>
  <c r="G1279" i="1"/>
  <c r="H1279" i="1" s="1"/>
  <c r="I1279" i="1" s="1"/>
  <c r="G1280" i="1"/>
  <c r="H1280" i="1" s="1"/>
  <c r="I1280" i="1" s="1"/>
  <c r="G1281" i="1"/>
  <c r="H1281" i="1" s="1"/>
  <c r="I1281" i="1" s="1"/>
  <c r="G1282" i="1"/>
  <c r="H1282" i="1" s="1"/>
  <c r="I1282" i="1" s="1"/>
  <c r="G1283" i="1"/>
  <c r="H1283" i="1" s="1"/>
  <c r="I1283" i="1" s="1"/>
  <c r="G1284" i="1"/>
  <c r="H1284" i="1" s="1"/>
  <c r="I1284" i="1" s="1"/>
  <c r="G1285" i="1"/>
  <c r="H1285" i="1" s="1"/>
  <c r="I1285" i="1" s="1"/>
  <c r="G1286" i="1"/>
  <c r="H1286" i="1" s="1"/>
  <c r="I1286" i="1" s="1"/>
  <c r="G1287" i="1"/>
  <c r="H1287" i="1" s="1"/>
  <c r="I1287" i="1" s="1"/>
  <c r="G1288" i="1"/>
  <c r="H1288" i="1" s="1"/>
  <c r="I1288" i="1" s="1"/>
  <c r="G1289" i="1"/>
  <c r="H1289" i="1" s="1"/>
  <c r="I1289" i="1" s="1"/>
  <c r="G1290" i="1"/>
  <c r="H1290" i="1" s="1"/>
  <c r="I1290" i="1" s="1"/>
  <c r="G1291" i="1"/>
  <c r="H1291" i="1" s="1"/>
  <c r="I1291" i="1" s="1"/>
  <c r="G1292" i="1"/>
  <c r="H1292" i="1" s="1"/>
  <c r="I1292" i="1" s="1"/>
  <c r="G1293" i="1"/>
  <c r="H1293" i="1" s="1"/>
  <c r="I1293" i="1" s="1"/>
  <c r="G1294" i="1"/>
  <c r="H1294" i="1" s="1"/>
  <c r="I1294" i="1" s="1"/>
  <c r="G1295" i="1"/>
  <c r="H1295" i="1" s="1"/>
  <c r="I1295" i="1" s="1"/>
  <c r="G1296" i="1"/>
  <c r="H1296" i="1" s="1"/>
  <c r="I1296" i="1" s="1"/>
  <c r="G1297" i="1"/>
  <c r="H1297" i="1" s="1"/>
  <c r="I1297" i="1" s="1"/>
  <c r="G1298" i="1"/>
  <c r="H1298" i="1" s="1"/>
  <c r="I1298" i="1" s="1"/>
  <c r="G1299" i="1"/>
  <c r="H1299" i="1" s="1"/>
  <c r="I1299" i="1" s="1"/>
  <c r="G1300" i="1"/>
  <c r="H1300" i="1" s="1"/>
  <c r="I1300" i="1" s="1"/>
  <c r="G1301" i="1"/>
  <c r="H1301" i="1" s="1"/>
  <c r="I1301" i="1" s="1"/>
  <c r="G1302" i="1"/>
  <c r="H1302" i="1" s="1"/>
  <c r="I1302" i="1" s="1"/>
  <c r="G1303" i="1"/>
  <c r="H1303" i="1" s="1"/>
  <c r="I1303" i="1" s="1"/>
  <c r="G1304" i="1"/>
  <c r="H1304" i="1" s="1"/>
  <c r="I1304" i="1" s="1"/>
  <c r="G1305" i="1"/>
  <c r="H1305" i="1" s="1"/>
  <c r="I1305" i="1" s="1"/>
  <c r="G1306" i="1"/>
  <c r="H1306" i="1" s="1"/>
  <c r="I1306" i="1" s="1"/>
  <c r="G1307" i="1"/>
  <c r="H1307" i="1" s="1"/>
  <c r="I1307" i="1" s="1"/>
  <c r="G1308" i="1"/>
  <c r="H1308" i="1" s="1"/>
  <c r="I1308" i="1" s="1"/>
  <c r="G1309" i="1"/>
  <c r="H1309" i="1" s="1"/>
  <c r="I1309" i="1" s="1"/>
  <c r="G1310" i="1"/>
  <c r="H1310" i="1" s="1"/>
  <c r="I1310" i="1" s="1"/>
  <c r="G1311" i="1"/>
  <c r="H1311" i="1" s="1"/>
  <c r="I1311" i="1" s="1"/>
  <c r="G1312" i="1"/>
  <c r="H1312" i="1" s="1"/>
  <c r="I1312" i="1" s="1"/>
  <c r="G1313" i="1"/>
  <c r="H1313" i="1" s="1"/>
  <c r="I1313" i="1" s="1"/>
  <c r="G1314" i="1"/>
  <c r="H1314" i="1" s="1"/>
  <c r="I1314" i="1" s="1"/>
  <c r="G1315" i="1"/>
  <c r="H1315" i="1" s="1"/>
  <c r="I1315" i="1" s="1"/>
  <c r="G1316" i="1"/>
  <c r="H1316" i="1" s="1"/>
  <c r="I1316" i="1" s="1"/>
  <c r="G1317" i="1"/>
  <c r="H1317" i="1" s="1"/>
  <c r="I1317" i="1" s="1"/>
  <c r="G1318" i="1"/>
  <c r="H1318" i="1" s="1"/>
  <c r="I1318" i="1" s="1"/>
  <c r="G1319" i="1"/>
  <c r="H1319" i="1" s="1"/>
  <c r="I1319" i="1" s="1"/>
  <c r="G1320" i="1"/>
  <c r="H1320" i="1" s="1"/>
  <c r="I1320" i="1" s="1"/>
  <c r="G1321" i="1"/>
  <c r="H1321" i="1" s="1"/>
  <c r="I1321" i="1" s="1"/>
  <c r="G1322" i="1"/>
  <c r="H1322" i="1" s="1"/>
  <c r="I1322" i="1" s="1"/>
  <c r="G1323" i="1"/>
  <c r="H1323" i="1" s="1"/>
  <c r="I1323" i="1" s="1"/>
  <c r="G1324" i="1"/>
  <c r="H1324" i="1" s="1"/>
  <c r="I1324" i="1" s="1"/>
  <c r="G1325" i="1"/>
  <c r="H1325" i="1" s="1"/>
  <c r="I1325" i="1" s="1"/>
  <c r="G1326" i="1"/>
  <c r="H1326" i="1" s="1"/>
  <c r="I1326" i="1" s="1"/>
  <c r="G1327" i="1"/>
  <c r="H1327" i="1" s="1"/>
  <c r="I1327" i="1" s="1"/>
  <c r="G1328" i="1"/>
  <c r="H1328" i="1" s="1"/>
  <c r="I1328" i="1" s="1"/>
  <c r="G1329" i="1"/>
  <c r="H1329" i="1" s="1"/>
  <c r="I1329" i="1" s="1"/>
  <c r="G1330" i="1"/>
  <c r="H1330" i="1" s="1"/>
  <c r="I1330" i="1" s="1"/>
  <c r="G1331" i="1"/>
  <c r="H1331" i="1" s="1"/>
  <c r="I1331" i="1" s="1"/>
  <c r="G1332" i="1"/>
  <c r="H1332" i="1" s="1"/>
  <c r="I1332" i="1" s="1"/>
  <c r="G1333" i="1"/>
  <c r="H1333" i="1" s="1"/>
  <c r="I1333" i="1" s="1"/>
  <c r="G1334" i="1"/>
  <c r="H1334" i="1" s="1"/>
  <c r="I1334" i="1" s="1"/>
  <c r="G1335" i="1"/>
  <c r="H1335" i="1" s="1"/>
  <c r="I1335" i="1" s="1"/>
  <c r="G1336" i="1"/>
  <c r="H1336" i="1" s="1"/>
  <c r="I1336" i="1" s="1"/>
  <c r="G1337" i="1"/>
  <c r="H1337" i="1" s="1"/>
  <c r="I1337" i="1" s="1"/>
  <c r="G1338" i="1"/>
  <c r="H1338" i="1" s="1"/>
  <c r="I1338" i="1" s="1"/>
  <c r="G1339" i="1"/>
  <c r="H1339" i="1" s="1"/>
  <c r="I1339" i="1" s="1"/>
  <c r="G1340" i="1"/>
  <c r="H1340" i="1" s="1"/>
  <c r="I1340" i="1" s="1"/>
  <c r="G1341" i="1"/>
  <c r="H1341" i="1" s="1"/>
  <c r="I1341" i="1" s="1"/>
  <c r="G1342" i="1"/>
  <c r="H1342" i="1" s="1"/>
  <c r="I1342" i="1" s="1"/>
  <c r="G1343" i="1"/>
  <c r="H1343" i="1" s="1"/>
  <c r="I1343" i="1" s="1"/>
  <c r="G1344" i="1"/>
  <c r="H1344" i="1" s="1"/>
  <c r="I1344" i="1" s="1"/>
  <c r="G1345" i="1"/>
  <c r="H1345" i="1" s="1"/>
  <c r="I1345" i="1" s="1"/>
  <c r="G1346" i="1"/>
  <c r="H1346" i="1" s="1"/>
  <c r="I1346" i="1" s="1"/>
  <c r="G1347" i="1"/>
  <c r="H1347" i="1" s="1"/>
  <c r="I1347" i="1" s="1"/>
  <c r="G1348" i="1"/>
  <c r="H1348" i="1" s="1"/>
  <c r="I1348" i="1" s="1"/>
  <c r="G1349" i="1"/>
  <c r="H1349" i="1" s="1"/>
  <c r="I1349" i="1" s="1"/>
  <c r="G1350" i="1"/>
  <c r="H1350" i="1" s="1"/>
  <c r="I1350" i="1" s="1"/>
  <c r="G1351" i="1"/>
  <c r="H1351" i="1" s="1"/>
  <c r="I1351" i="1" s="1"/>
  <c r="G1352" i="1"/>
  <c r="H1352" i="1" s="1"/>
  <c r="I1352" i="1" s="1"/>
  <c r="G1353" i="1"/>
  <c r="H1353" i="1" s="1"/>
  <c r="I1353" i="1" s="1"/>
  <c r="G1354" i="1"/>
  <c r="H1354" i="1" s="1"/>
  <c r="I1354" i="1" s="1"/>
  <c r="G1355" i="1"/>
  <c r="H1355" i="1" s="1"/>
  <c r="I1355" i="1" s="1"/>
  <c r="G1356" i="1"/>
  <c r="H1356" i="1" s="1"/>
  <c r="I1356" i="1" s="1"/>
  <c r="G1357" i="1"/>
  <c r="H1357" i="1" s="1"/>
  <c r="I1357" i="1" s="1"/>
  <c r="G1358" i="1"/>
  <c r="H1358" i="1" s="1"/>
  <c r="I1358" i="1" s="1"/>
  <c r="G1359" i="1"/>
  <c r="H1359" i="1" s="1"/>
  <c r="I1359" i="1" s="1"/>
  <c r="G1360" i="1"/>
  <c r="H1360" i="1" s="1"/>
  <c r="I1360" i="1" s="1"/>
  <c r="G1361" i="1"/>
  <c r="H1361" i="1" s="1"/>
  <c r="I1361" i="1" s="1"/>
  <c r="G1362" i="1"/>
  <c r="H1362" i="1" s="1"/>
  <c r="I1362" i="1" s="1"/>
  <c r="G1363" i="1"/>
  <c r="H1363" i="1" s="1"/>
  <c r="I1363" i="1" s="1"/>
  <c r="G1364" i="1"/>
  <c r="H1364" i="1" s="1"/>
  <c r="I1364" i="1" s="1"/>
  <c r="G1365" i="1"/>
  <c r="H1365" i="1" s="1"/>
  <c r="I1365" i="1" s="1"/>
  <c r="G1366" i="1"/>
  <c r="H1366" i="1" s="1"/>
  <c r="I1366" i="1" s="1"/>
  <c r="G1367" i="1"/>
  <c r="H1367" i="1" s="1"/>
  <c r="I1367" i="1" s="1"/>
  <c r="G1368" i="1"/>
  <c r="H1368" i="1" s="1"/>
  <c r="I1368" i="1" s="1"/>
  <c r="G1369" i="1"/>
  <c r="H1369" i="1" s="1"/>
  <c r="I1369" i="1" s="1"/>
  <c r="G1370" i="1"/>
  <c r="H1370" i="1" s="1"/>
  <c r="I1370" i="1" s="1"/>
  <c r="G1371" i="1"/>
  <c r="H1371" i="1" s="1"/>
  <c r="I1371" i="1" s="1"/>
  <c r="G1372" i="1"/>
  <c r="H1372" i="1" s="1"/>
  <c r="I1372" i="1" s="1"/>
  <c r="G1373" i="1"/>
  <c r="H1373" i="1" s="1"/>
  <c r="I1373" i="1" s="1"/>
  <c r="G1374" i="1"/>
  <c r="H1374" i="1" s="1"/>
  <c r="I1374" i="1" s="1"/>
  <c r="G1375" i="1"/>
  <c r="H1375" i="1" s="1"/>
  <c r="I1375" i="1" s="1"/>
  <c r="G1376" i="1"/>
  <c r="H1376" i="1" s="1"/>
  <c r="I1376" i="1" s="1"/>
  <c r="G1377" i="1"/>
  <c r="H1377" i="1" s="1"/>
  <c r="I1377" i="1" s="1"/>
  <c r="G1378" i="1"/>
  <c r="H1378" i="1" s="1"/>
  <c r="I1378" i="1" s="1"/>
  <c r="G1379" i="1"/>
  <c r="H1379" i="1" s="1"/>
  <c r="I1379" i="1" s="1"/>
  <c r="G1380" i="1"/>
  <c r="H1380" i="1" s="1"/>
  <c r="I1380" i="1" s="1"/>
  <c r="G1381" i="1"/>
  <c r="H1381" i="1" s="1"/>
  <c r="I1381" i="1" s="1"/>
  <c r="G1382" i="1"/>
  <c r="H1382" i="1" s="1"/>
  <c r="I1382" i="1" s="1"/>
  <c r="G1383" i="1"/>
  <c r="H1383" i="1" s="1"/>
  <c r="I1383" i="1" s="1"/>
  <c r="G1384" i="1"/>
  <c r="H1384" i="1" s="1"/>
  <c r="I1384" i="1" s="1"/>
  <c r="G1385" i="1"/>
  <c r="H1385" i="1" s="1"/>
  <c r="I1385" i="1" s="1"/>
  <c r="G1386" i="1"/>
  <c r="H1386" i="1" s="1"/>
  <c r="I1386" i="1" s="1"/>
  <c r="G1387" i="1"/>
  <c r="H1387" i="1" s="1"/>
  <c r="I1387" i="1" s="1"/>
  <c r="G1388" i="1"/>
  <c r="H1388" i="1" s="1"/>
  <c r="I1388" i="1" s="1"/>
  <c r="G1389" i="1"/>
  <c r="H1389" i="1" s="1"/>
  <c r="I1389" i="1" s="1"/>
  <c r="G1390" i="1"/>
  <c r="H1390" i="1" s="1"/>
  <c r="I1390" i="1" s="1"/>
  <c r="G1391" i="1"/>
  <c r="H1391" i="1" s="1"/>
  <c r="I1391" i="1" s="1"/>
  <c r="G1392" i="1"/>
  <c r="H1392" i="1" s="1"/>
  <c r="I1392" i="1" s="1"/>
  <c r="G1393" i="1"/>
  <c r="H1393" i="1" s="1"/>
  <c r="I1393" i="1" s="1"/>
  <c r="G1394" i="1"/>
  <c r="H1394" i="1" s="1"/>
  <c r="I1394" i="1" s="1"/>
  <c r="G1395" i="1"/>
  <c r="H1395" i="1" s="1"/>
  <c r="I1395" i="1" s="1"/>
  <c r="G1396" i="1"/>
  <c r="H1396" i="1" s="1"/>
  <c r="I1396" i="1" s="1"/>
  <c r="G1397" i="1"/>
  <c r="H1397" i="1" s="1"/>
  <c r="I1397" i="1" s="1"/>
  <c r="G1398" i="1"/>
  <c r="H1398" i="1" s="1"/>
  <c r="I1398" i="1" s="1"/>
  <c r="G1399" i="1"/>
  <c r="H1399" i="1" s="1"/>
  <c r="I1399" i="1" s="1"/>
  <c r="G1400" i="1"/>
  <c r="H1400" i="1" s="1"/>
  <c r="I1400" i="1" s="1"/>
  <c r="G1401" i="1"/>
  <c r="H1401" i="1" s="1"/>
  <c r="I1401" i="1" s="1"/>
  <c r="G1402" i="1"/>
  <c r="H1402" i="1" s="1"/>
  <c r="I1402" i="1" s="1"/>
  <c r="G1403" i="1"/>
  <c r="H1403" i="1" s="1"/>
  <c r="I1403" i="1" s="1"/>
  <c r="G1404" i="1"/>
  <c r="H1404" i="1" s="1"/>
  <c r="I1404" i="1" s="1"/>
  <c r="G1405" i="1"/>
  <c r="H1405" i="1" s="1"/>
  <c r="I1405" i="1" s="1"/>
  <c r="G1406" i="1"/>
  <c r="H1406" i="1" s="1"/>
  <c r="I1406" i="1" s="1"/>
  <c r="G1407" i="1"/>
  <c r="H1407" i="1" s="1"/>
  <c r="I1407" i="1" s="1"/>
  <c r="G1408" i="1"/>
  <c r="H1408" i="1" s="1"/>
  <c r="I1408" i="1" s="1"/>
  <c r="G1409" i="1"/>
  <c r="H1409" i="1" s="1"/>
  <c r="I1409" i="1" s="1"/>
  <c r="G1410" i="1"/>
  <c r="H1410" i="1" s="1"/>
  <c r="I1410" i="1" s="1"/>
  <c r="G1411" i="1"/>
  <c r="H1411" i="1" s="1"/>
  <c r="I1411" i="1" s="1"/>
  <c r="G1412" i="1"/>
  <c r="H1412" i="1" s="1"/>
  <c r="I1412" i="1" s="1"/>
  <c r="G1413" i="1"/>
  <c r="H1413" i="1" s="1"/>
  <c r="I1413" i="1" s="1"/>
  <c r="G1414" i="1"/>
  <c r="H1414" i="1" s="1"/>
  <c r="I1414" i="1" s="1"/>
  <c r="G1415" i="1"/>
  <c r="H1415" i="1" s="1"/>
  <c r="I1415" i="1" s="1"/>
  <c r="G1416" i="1"/>
  <c r="H1416" i="1" s="1"/>
  <c r="I1416" i="1" s="1"/>
  <c r="G1417" i="1"/>
  <c r="H1417" i="1" s="1"/>
  <c r="I1417" i="1" s="1"/>
  <c r="G1418" i="1"/>
  <c r="H1418" i="1" s="1"/>
  <c r="I1418" i="1" s="1"/>
  <c r="G1419" i="1"/>
  <c r="H1419" i="1" s="1"/>
  <c r="I1419" i="1" s="1"/>
  <c r="G1420" i="1"/>
  <c r="H1420" i="1" s="1"/>
  <c r="I1420" i="1" s="1"/>
  <c r="G1421" i="1"/>
  <c r="H1421" i="1" s="1"/>
  <c r="I1421" i="1" s="1"/>
  <c r="G1422" i="1"/>
  <c r="H1422" i="1" s="1"/>
  <c r="I1422" i="1" s="1"/>
  <c r="G1423" i="1"/>
  <c r="H1423" i="1" s="1"/>
  <c r="I1423" i="1" s="1"/>
  <c r="G1424" i="1"/>
  <c r="H1424" i="1" s="1"/>
  <c r="I1424" i="1" s="1"/>
  <c r="G1425" i="1"/>
  <c r="H1425" i="1" s="1"/>
  <c r="I1425" i="1" s="1"/>
  <c r="G1426" i="1"/>
  <c r="H1426" i="1" s="1"/>
  <c r="I1426" i="1" s="1"/>
  <c r="G1427" i="1"/>
  <c r="H1427" i="1" s="1"/>
  <c r="I1427" i="1" s="1"/>
  <c r="G1428" i="1"/>
  <c r="H1428" i="1" s="1"/>
  <c r="I1428" i="1" s="1"/>
  <c r="G1429" i="1"/>
  <c r="H1429" i="1" s="1"/>
  <c r="I1429" i="1" s="1"/>
  <c r="G1430" i="1"/>
  <c r="H1430" i="1" s="1"/>
  <c r="I1430" i="1" s="1"/>
  <c r="G1431" i="1"/>
  <c r="H1431" i="1" s="1"/>
  <c r="I1431" i="1" s="1"/>
  <c r="G1432" i="1"/>
  <c r="H1432" i="1" s="1"/>
  <c r="I1432" i="1" s="1"/>
  <c r="G1433" i="1"/>
  <c r="H1433" i="1" s="1"/>
  <c r="I1433" i="1" s="1"/>
  <c r="G1434" i="1"/>
  <c r="H1434" i="1" s="1"/>
  <c r="I1434" i="1" s="1"/>
  <c r="G1435" i="1"/>
  <c r="H1435" i="1" s="1"/>
  <c r="I1435" i="1" s="1"/>
  <c r="G1436" i="1"/>
  <c r="H1436" i="1" s="1"/>
  <c r="I1436" i="1" s="1"/>
  <c r="G1437" i="1"/>
  <c r="H1437" i="1" s="1"/>
  <c r="I1437" i="1" s="1"/>
  <c r="G1438" i="1"/>
  <c r="H1438" i="1" s="1"/>
  <c r="I1438" i="1" s="1"/>
  <c r="G1439" i="1"/>
  <c r="H1439" i="1" s="1"/>
  <c r="I1439" i="1" s="1"/>
  <c r="G1440" i="1"/>
  <c r="H1440" i="1" s="1"/>
  <c r="I1440" i="1" s="1"/>
  <c r="G1441" i="1"/>
  <c r="H1441" i="1" s="1"/>
  <c r="I1441" i="1" s="1"/>
  <c r="G1442" i="1"/>
  <c r="H1442" i="1" s="1"/>
  <c r="I1442" i="1" s="1"/>
  <c r="G1443" i="1"/>
  <c r="H1443" i="1" s="1"/>
  <c r="I1443" i="1" s="1"/>
  <c r="G1444" i="1"/>
  <c r="H1444" i="1" s="1"/>
  <c r="I1444" i="1" s="1"/>
  <c r="G1445" i="1"/>
  <c r="H1445" i="1" s="1"/>
  <c r="I1445" i="1" s="1"/>
  <c r="G1446" i="1"/>
  <c r="H1446" i="1" s="1"/>
  <c r="I1446" i="1" s="1"/>
  <c r="G1447" i="1"/>
  <c r="H1447" i="1" s="1"/>
  <c r="I1447" i="1" s="1"/>
  <c r="G1448" i="1"/>
  <c r="H1448" i="1" s="1"/>
  <c r="I1448" i="1" s="1"/>
  <c r="G1449" i="1"/>
  <c r="H1449" i="1" s="1"/>
  <c r="I1449" i="1" s="1"/>
  <c r="G1450" i="1"/>
  <c r="H1450" i="1" s="1"/>
  <c r="I1450" i="1" s="1"/>
  <c r="G1451" i="1"/>
  <c r="H1451" i="1" s="1"/>
  <c r="I1451" i="1" s="1"/>
  <c r="G1452" i="1"/>
  <c r="H1452" i="1" s="1"/>
  <c r="I1452" i="1" s="1"/>
  <c r="G1453" i="1"/>
  <c r="H1453" i="1" s="1"/>
  <c r="I1453" i="1" s="1"/>
  <c r="G1454" i="1"/>
  <c r="H1454" i="1" s="1"/>
  <c r="I1454" i="1" s="1"/>
  <c r="G1455" i="1"/>
  <c r="H1455" i="1" s="1"/>
  <c r="I1455" i="1" s="1"/>
  <c r="G1456" i="1"/>
  <c r="H1456" i="1" s="1"/>
  <c r="I1456" i="1" s="1"/>
  <c r="G1457" i="1"/>
  <c r="H1457" i="1" s="1"/>
  <c r="I1457" i="1" s="1"/>
  <c r="G1458" i="1"/>
  <c r="H1458" i="1" s="1"/>
  <c r="I1458" i="1" s="1"/>
  <c r="G1459" i="1"/>
  <c r="H1459" i="1" s="1"/>
  <c r="I1459" i="1" s="1"/>
  <c r="G1460" i="1"/>
  <c r="H1460" i="1" s="1"/>
  <c r="I1460" i="1" s="1"/>
  <c r="G1461" i="1"/>
  <c r="H1461" i="1" s="1"/>
  <c r="I1461" i="1" s="1"/>
  <c r="G1462" i="1"/>
  <c r="H1462" i="1" s="1"/>
  <c r="I1462" i="1" s="1"/>
  <c r="G1463" i="1"/>
  <c r="H1463" i="1" s="1"/>
  <c r="I1463" i="1" s="1"/>
  <c r="G1464" i="1"/>
  <c r="H1464" i="1" s="1"/>
  <c r="I1464" i="1" s="1"/>
  <c r="G1465" i="1"/>
  <c r="H1465" i="1" s="1"/>
  <c r="I1465" i="1" s="1"/>
  <c r="G1466" i="1"/>
  <c r="H1466" i="1" s="1"/>
  <c r="I1466" i="1" s="1"/>
  <c r="G1467" i="1"/>
  <c r="H1467" i="1" s="1"/>
  <c r="I1467" i="1" s="1"/>
  <c r="G1468" i="1"/>
  <c r="H1468" i="1" s="1"/>
  <c r="I1468" i="1" s="1"/>
  <c r="G1469" i="1"/>
  <c r="H1469" i="1" s="1"/>
  <c r="I1469" i="1" s="1"/>
  <c r="G1470" i="1"/>
  <c r="H1470" i="1" s="1"/>
  <c r="I1470" i="1" s="1"/>
  <c r="G1471" i="1"/>
  <c r="H1471" i="1" s="1"/>
  <c r="I1471" i="1" s="1"/>
  <c r="G1472" i="1"/>
  <c r="H1472" i="1" s="1"/>
  <c r="I1472" i="1" s="1"/>
  <c r="G1473" i="1"/>
  <c r="H1473" i="1" s="1"/>
  <c r="I1473" i="1" s="1"/>
  <c r="G1474" i="1"/>
  <c r="H1474" i="1" s="1"/>
  <c r="I1474" i="1" s="1"/>
  <c r="G1475" i="1"/>
  <c r="H1475" i="1" s="1"/>
  <c r="I1475" i="1" s="1"/>
  <c r="G1476" i="1"/>
  <c r="H1476" i="1" s="1"/>
  <c r="I1476" i="1" s="1"/>
  <c r="G1477" i="1"/>
  <c r="H1477" i="1" s="1"/>
  <c r="I1477" i="1" s="1"/>
  <c r="G1478" i="1"/>
  <c r="H1478" i="1" s="1"/>
  <c r="I1478" i="1" s="1"/>
  <c r="G1479" i="1"/>
  <c r="H1479" i="1" s="1"/>
  <c r="I1479" i="1" s="1"/>
  <c r="G1480" i="1"/>
  <c r="H1480" i="1" s="1"/>
  <c r="I1480" i="1" s="1"/>
  <c r="G1481" i="1"/>
  <c r="H1481" i="1" s="1"/>
  <c r="I1481" i="1" s="1"/>
  <c r="G1482" i="1"/>
  <c r="H1482" i="1" s="1"/>
  <c r="I1482" i="1" s="1"/>
  <c r="G1483" i="1"/>
  <c r="H1483" i="1" s="1"/>
  <c r="I1483" i="1" s="1"/>
  <c r="G1484" i="1"/>
  <c r="H1484" i="1" s="1"/>
  <c r="I1484" i="1" s="1"/>
  <c r="G1485" i="1"/>
  <c r="H1485" i="1" s="1"/>
  <c r="I1485" i="1" s="1"/>
  <c r="G1486" i="1"/>
  <c r="H1486" i="1" s="1"/>
  <c r="I1486" i="1" s="1"/>
  <c r="G1487" i="1"/>
  <c r="H1487" i="1" s="1"/>
  <c r="I1487" i="1" s="1"/>
  <c r="G1488" i="1"/>
  <c r="H1488" i="1" s="1"/>
  <c r="I1488" i="1" s="1"/>
  <c r="G1489" i="1"/>
  <c r="H1489" i="1" s="1"/>
  <c r="I1489" i="1" s="1"/>
  <c r="G1490" i="1"/>
  <c r="H1490" i="1" s="1"/>
  <c r="I1490" i="1" s="1"/>
  <c r="G1491" i="1"/>
  <c r="H1491" i="1" s="1"/>
  <c r="I1491" i="1" s="1"/>
  <c r="G1492" i="1"/>
  <c r="H1492" i="1" s="1"/>
  <c r="I1492" i="1" s="1"/>
  <c r="G1493" i="1"/>
  <c r="H1493" i="1" s="1"/>
  <c r="I1493" i="1" s="1"/>
  <c r="G1494" i="1"/>
  <c r="H1494" i="1" s="1"/>
  <c r="I1494" i="1" s="1"/>
  <c r="G1495" i="1"/>
  <c r="H1495" i="1" s="1"/>
  <c r="I1495" i="1" s="1"/>
  <c r="G1496" i="1"/>
  <c r="H1496" i="1" s="1"/>
  <c r="I1496" i="1" s="1"/>
  <c r="G1497" i="1"/>
  <c r="H1497" i="1" s="1"/>
  <c r="I1497" i="1" s="1"/>
  <c r="G1498" i="1"/>
  <c r="H1498" i="1" s="1"/>
  <c r="I1498" i="1" s="1"/>
  <c r="G1499" i="1"/>
  <c r="H1499" i="1" s="1"/>
  <c r="I1499" i="1" s="1"/>
  <c r="G1500" i="1"/>
  <c r="H1500" i="1" s="1"/>
  <c r="I1500" i="1" s="1"/>
  <c r="G1501" i="1"/>
  <c r="H1501" i="1" s="1"/>
  <c r="I1501" i="1" s="1"/>
  <c r="G1502" i="1"/>
  <c r="H1502" i="1" s="1"/>
  <c r="I1502" i="1" s="1"/>
  <c r="G1503" i="1"/>
  <c r="H1503" i="1" s="1"/>
  <c r="I1503" i="1" s="1"/>
  <c r="G1504" i="1"/>
  <c r="H1504" i="1" s="1"/>
  <c r="I1504" i="1" s="1"/>
  <c r="G1505" i="1"/>
  <c r="H1505" i="1" s="1"/>
  <c r="I1505" i="1" s="1"/>
  <c r="G1506" i="1"/>
  <c r="H1506" i="1" s="1"/>
  <c r="I1506" i="1" s="1"/>
  <c r="G1507" i="1"/>
  <c r="H1507" i="1" s="1"/>
  <c r="I1507" i="1" s="1"/>
  <c r="G1508" i="1"/>
  <c r="H1508" i="1" s="1"/>
  <c r="I1508" i="1" s="1"/>
  <c r="G1509" i="1"/>
  <c r="H1509" i="1" s="1"/>
  <c r="I1509" i="1" s="1"/>
  <c r="G1510" i="1"/>
  <c r="H1510" i="1" s="1"/>
  <c r="I1510" i="1" s="1"/>
  <c r="G1511" i="1"/>
  <c r="H1511" i="1" s="1"/>
  <c r="I1511" i="1" s="1"/>
  <c r="G1512" i="1"/>
  <c r="H1512" i="1" s="1"/>
  <c r="I1512" i="1" s="1"/>
  <c r="G1513" i="1"/>
  <c r="H1513" i="1" s="1"/>
  <c r="I1513" i="1" s="1"/>
  <c r="G1514" i="1"/>
  <c r="H1514" i="1" s="1"/>
  <c r="I1514" i="1" s="1"/>
  <c r="G1515" i="1"/>
  <c r="H1515" i="1" s="1"/>
  <c r="I1515" i="1" s="1"/>
  <c r="G1516" i="1"/>
  <c r="H1516" i="1" s="1"/>
  <c r="I1516" i="1" s="1"/>
  <c r="G1517" i="1"/>
  <c r="H1517" i="1" s="1"/>
  <c r="I1517" i="1" s="1"/>
  <c r="G1518" i="1"/>
  <c r="H1518" i="1" s="1"/>
  <c r="I1518" i="1" s="1"/>
  <c r="G1519" i="1"/>
  <c r="H1519" i="1" s="1"/>
  <c r="I1519" i="1" s="1"/>
  <c r="G1520" i="1"/>
  <c r="H1520" i="1" s="1"/>
  <c r="I1520" i="1" s="1"/>
  <c r="G1521" i="1"/>
  <c r="H1521" i="1" s="1"/>
  <c r="I1521" i="1" s="1"/>
  <c r="G1522" i="1"/>
  <c r="H1522" i="1" s="1"/>
  <c r="I1522" i="1" s="1"/>
  <c r="G1523" i="1"/>
  <c r="H1523" i="1" s="1"/>
  <c r="I1523" i="1" s="1"/>
  <c r="G1524" i="1"/>
  <c r="H1524" i="1" s="1"/>
  <c r="I1524" i="1" s="1"/>
  <c r="G1525" i="1"/>
  <c r="H1525" i="1" s="1"/>
  <c r="I1525" i="1" s="1"/>
  <c r="G1526" i="1"/>
  <c r="H1526" i="1" s="1"/>
  <c r="I1526" i="1" s="1"/>
  <c r="G1527" i="1"/>
  <c r="H1527" i="1" s="1"/>
  <c r="I1527" i="1" s="1"/>
  <c r="G1528" i="1"/>
  <c r="H1528" i="1" s="1"/>
  <c r="I1528" i="1" s="1"/>
  <c r="G1529" i="1"/>
  <c r="H1529" i="1" s="1"/>
  <c r="I1529" i="1" s="1"/>
  <c r="G1530" i="1"/>
  <c r="H1530" i="1" s="1"/>
  <c r="I1530" i="1" s="1"/>
  <c r="G1531" i="1"/>
  <c r="H1531" i="1" s="1"/>
  <c r="I1531" i="1" s="1"/>
  <c r="G1532" i="1"/>
  <c r="H1532" i="1" s="1"/>
  <c r="I1532" i="1" s="1"/>
  <c r="G1533" i="1"/>
  <c r="H1533" i="1" s="1"/>
  <c r="I1533" i="1" s="1"/>
  <c r="G1534" i="1"/>
  <c r="H1534" i="1" s="1"/>
  <c r="I1534" i="1" s="1"/>
  <c r="G1535" i="1"/>
  <c r="H1535" i="1" s="1"/>
  <c r="I1535" i="1" s="1"/>
  <c r="G1536" i="1"/>
  <c r="H1536" i="1" s="1"/>
  <c r="I1536" i="1" s="1"/>
  <c r="G1537" i="1"/>
  <c r="H1537" i="1" s="1"/>
  <c r="I1537" i="1" s="1"/>
  <c r="G1538" i="1"/>
  <c r="H1538" i="1" s="1"/>
  <c r="I1538" i="1" s="1"/>
  <c r="G1539" i="1"/>
  <c r="H1539" i="1" s="1"/>
  <c r="I1539" i="1" s="1"/>
  <c r="G1540" i="1"/>
  <c r="H1540" i="1" s="1"/>
  <c r="I1540" i="1" s="1"/>
  <c r="G1541" i="1"/>
  <c r="H1541" i="1" s="1"/>
  <c r="I1541" i="1" s="1"/>
  <c r="G1542" i="1"/>
  <c r="H1542" i="1" s="1"/>
  <c r="I1542" i="1" s="1"/>
  <c r="G1543" i="1"/>
  <c r="H1543" i="1" s="1"/>
  <c r="I1543" i="1" s="1"/>
  <c r="G1544" i="1"/>
  <c r="H1544" i="1" s="1"/>
  <c r="I1544" i="1" s="1"/>
  <c r="G1545" i="1"/>
  <c r="H1545" i="1" s="1"/>
  <c r="I1545" i="1" s="1"/>
  <c r="G1546" i="1"/>
  <c r="H1546" i="1" s="1"/>
  <c r="I1546" i="1" s="1"/>
  <c r="G1547" i="1"/>
  <c r="H1547" i="1" s="1"/>
  <c r="I1547" i="1" s="1"/>
  <c r="G1548" i="1"/>
  <c r="H1548" i="1" s="1"/>
  <c r="I1548" i="1" s="1"/>
  <c r="G1549" i="1"/>
  <c r="H1549" i="1" s="1"/>
  <c r="I1549" i="1" s="1"/>
  <c r="G1550" i="1"/>
  <c r="H1550" i="1" s="1"/>
  <c r="I1550" i="1" s="1"/>
  <c r="G1551" i="1"/>
  <c r="H1551" i="1" s="1"/>
  <c r="I1551" i="1" s="1"/>
  <c r="G1552" i="1"/>
  <c r="H1552" i="1" s="1"/>
  <c r="I1552" i="1" s="1"/>
  <c r="G1553" i="1"/>
  <c r="H1553" i="1" s="1"/>
  <c r="I1553" i="1" s="1"/>
  <c r="G1554" i="1"/>
  <c r="H1554" i="1" s="1"/>
  <c r="I1554" i="1" s="1"/>
  <c r="G1555" i="1"/>
  <c r="H1555" i="1" s="1"/>
  <c r="I1555" i="1" s="1"/>
  <c r="G1556" i="1"/>
  <c r="H1556" i="1" s="1"/>
  <c r="I1556" i="1" s="1"/>
  <c r="G1557" i="1"/>
  <c r="H1557" i="1" s="1"/>
  <c r="I1557" i="1" s="1"/>
  <c r="G1558" i="1"/>
  <c r="H1558" i="1" s="1"/>
  <c r="I1558" i="1" s="1"/>
  <c r="G1559" i="1"/>
  <c r="H1559" i="1" s="1"/>
  <c r="I1559" i="1" s="1"/>
  <c r="G1560" i="1"/>
  <c r="H1560" i="1" s="1"/>
  <c r="I1560" i="1" s="1"/>
  <c r="G1561" i="1"/>
  <c r="H1561" i="1" s="1"/>
  <c r="I1561" i="1" s="1"/>
  <c r="G1562" i="1"/>
  <c r="H1562" i="1" s="1"/>
  <c r="I1562" i="1" s="1"/>
  <c r="G1563" i="1"/>
  <c r="H1563" i="1" s="1"/>
  <c r="I1563" i="1" s="1"/>
  <c r="G1564" i="1"/>
  <c r="H1564" i="1" s="1"/>
  <c r="I1564" i="1" s="1"/>
  <c r="G1565" i="1"/>
  <c r="H1565" i="1" s="1"/>
  <c r="I1565" i="1" s="1"/>
  <c r="G1566" i="1"/>
  <c r="H1566" i="1" s="1"/>
  <c r="I1566" i="1" s="1"/>
  <c r="G1567" i="1"/>
  <c r="H1567" i="1" s="1"/>
  <c r="I1567" i="1" s="1"/>
  <c r="G1568" i="1"/>
  <c r="H1568" i="1" s="1"/>
  <c r="I1568" i="1" s="1"/>
  <c r="G1569" i="1"/>
  <c r="H1569" i="1" s="1"/>
  <c r="I1569" i="1" s="1"/>
  <c r="G1570" i="1"/>
  <c r="H1570" i="1" s="1"/>
  <c r="I1570" i="1" s="1"/>
  <c r="G1571" i="1"/>
  <c r="H1571" i="1" s="1"/>
  <c r="I1571" i="1" s="1"/>
  <c r="G1572" i="1"/>
  <c r="H1572" i="1" s="1"/>
  <c r="I1572" i="1" s="1"/>
  <c r="G1573" i="1"/>
  <c r="H1573" i="1" s="1"/>
  <c r="I1573" i="1" s="1"/>
  <c r="G1574" i="1"/>
  <c r="H1574" i="1" s="1"/>
  <c r="I1574" i="1" s="1"/>
  <c r="G1575" i="1"/>
  <c r="H1575" i="1" s="1"/>
  <c r="I1575" i="1" s="1"/>
  <c r="G1576" i="1"/>
  <c r="H1576" i="1" s="1"/>
  <c r="I1576" i="1" s="1"/>
  <c r="G1577" i="1"/>
  <c r="H1577" i="1" s="1"/>
  <c r="I1577" i="1" s="1"/>
  <c r="G1578" i="1"/>
  <c r="H1578" i="1" s="1"/>
  <c r="I1578" i="1" s="1"/>
  <c r="G1579" i="1"/>
  <c r="H1579" i="1" s="1"/>
  <c r="I1579" i="1" s="1"/>
  <c r="G1580" i="1"/>
  <c r="H1580" i="1" s="1"/>
  <c r="I1580" i="1" s="1"/>
  <c r="G1581" i="1"/>
  <c r="H1581" i="1" s="1"/>
  <c r="I1581" i="1" s="1"/>
  <c r="G1582" i="1"/>
  <c r="H1582" i="1" s="1"/>
  <c r="I1582" i="1" s="1"/>
  <c r="G1583" i="1"/>
  <c r="H1583" i="1" s="1"/>
  <c r="I1583" i="1" s="1"/>
  <c r="G1584" i="1"/>
  <c r="H1584" i="1" s="1"/>
  <c r="I1584" i="1" s="1"/>
  <c r="G1585" i="1"/>
  <c r="H1585" i="1" s="1"/>
  <c r="I1585" i="1" s="1"/>
  <c r="G1586" i="1"/>
  <c r="H1586" i="1" s="1"/>
  <c r="I1586" i="1" s="1"/>
  <c r="G1587" i="1"/>
  <c r="H1587" i="1" s="1"/>
  <c r="I1587" i="1" s="1"/>
  <c r="G1588" i="1"/>
  <c r="H1588" i="1" s="1"/>
  <c r="I1588" i="1" s="1"/>
  <c r="G1589" i="1"/>
  <c r="H1589" i="1" s="1"/>
  <c r="I1589" i="1" s="1"/>
  <c r="G1590" i="1"/>
  <c r="H1590" i="1" s="1"/>
  <c r="I1590" i="1" s="1"/>
  <c r="G1591" i="1"/>
  <c r="H1591" i="1" s="1"/>
  <c r="I1591" i="1" s="1"/>
  <c r="G1592" i="1"/>
  <c r="H1592" i="1" s="1"/>
  <c r="I1592" i="1" s="1"/>
  <c r="G1593" i="1"/>
  <c r="H1593" i="1" s="1"/>
  <c r="I1593" i="1" s="1"/>
  <c r="G1594" i="1"/>
  <c r="H1594" i="1" s="1"/>
  <c r="I1594" i="1" s="1"/>
  <c r="G1595" i="1"/>
  <c r="H1595" i="1" s="1"/>
  <c r="I1595" i="1" s="1"/>
  <c r="G1596" i="1"/>
  <c r="H1596" i="1" s="1"/>
  <c r="I1596" i="1" s="1"/>
  <c r="G1597" i="1"/>
  <c r="H1597" i="1" s="1"/>
  <c r="I1597" i="1" s="1"/>
  <c r="G1598" i="1"/>
  <c r="H1598" i="1" s="1"/>
  <c r="I1598" i="1" s="1"/>
  <c r="G1599" i="1"/>
  <c r="H1599" i="1" s="1"/>
  <c r="I1599" i="1" s="1"/>
  <c r="G1600" i="1"/>
  <c r="H1600" i="1" s="1"/>
  <c r="I1600" i="1" s="1"/>
  <c r="G1601" i="1"/>
  <c r="H1601" i="1" s="1"/>
  <c r="I1601" i="1" s="1"/>
  <c r="G1602" i="1"/>
  <c r="H1602" i="1" s="1"/>
  <c r="I1602" i="1" s="1"/>
  <c r="G1603" i="1"/>
  <c r="H1603" i="1" s="1"/>
  <c r="I1603" i="1" s="1"/>
  <c r="G1604" i="1"/>
  <c r="H1604" i="1" s="1"/>
  <c r="I1604" i="1" s="1"/>
  <c r="G1605" i="1"/>
  <c r="H1605" i="1" s="1"/>
  <c r="I1605" i="1" s="1"/>
  <c r="G1606" i="1"/>
  <c r="H1606" i="1" s="1"/>
  <c r="I1606" i="1" s="1"/>
  <c r="G1607" i="1"/>
  <c r="H1607" i="1" s="1"/>
  <c r="I1607" i="1" s="1"/>
  <c r="G1608" i="1"/>
  <c r="H1608" i="1" s="1"/>
  <c r="I1608" i="1" s="1"/>
  <c r="G1609" i="1"/>
  <c r="H1609" i="1" s="1"/>
  <c r="I1609" i="1" s="1"/>
  <c r="G1610" i="1"/>
  <c r="H1610" i="1" s="1"/>
  <c r="I1610" i="1" s="1"/>
  <c r="G1611" i="1"/>
  <c r="H1611" i="1" s="1"/>
  <c r="I1611" i="1" s="1"/>
  <c r="G1612" i="1"/>
  <c r="H1612" i="1" s="1"/>
  <c r="I1612" i="1" s="1"/>
  <c r="G1613" i="1"/>
  <c r="H1613" i="1" s="1"/>
  <c r="I1613" i="1" s="1"/>
  <c r="G1614" i="1"/>
  <c r="H1614" i="1" s="1"/>
  <c r="I1614" i="1" s="1"/>
  <c r="G1615" i="1"/>
  <c r="H1615" i="1" s="1"/>
  <c r="I1615" i="1" s="1"/>
  <c r="G1616" i="1"/>
  <c r="H1616" i="1" s="1"/>
  <c r="I1616" i="1" s="1"/>
  <c r="G1617" i="1"/>
  <c r="H1617" i="1" s="1"/>
  <c r="I1617" i="1" s="1"/>
  <c r="G1618" i="1"/>
  <c r="H1618" i="1" s="1"/>
  <c r="I1618" i="1" s="1"/>
  <c r="G1619" i="1"/>
  <c r="H1619" i="1" s="1"/>
  <c r="I1619" i="1" s="1"/>
  <c r="G1620" i="1"/>
  <c r="H1620" i="1" s="1"/>
  <c r="I1620" i="1" s="1"/>
  <c r="G1621" i="1"/>
  <c r="H1621" i="1" s="1"/>
  <c r="I1621" i="1" s="1"/>
  <c r="G1622" i="1"/>
  <c r="H1622" i="1" s="1"/>
  <c r="I1622" i="1" s="1"/>
  <c r="G1623" i="1"/>
  <c r="H1623" i="1" s="1"/>
  <c r="I1623" i="1" s="1"/>
  <c r="G1624" i="1"/>
  <c r="H1624" i="1" s="1"/>
  <c r="I1624" i="1" s="1"/>
  <c r="G1625" i="1"/>
  <c r="H1625" i="1" s="1"/>
  <c r="I1625" i="1" s="1"/>
  <c r="G1626" i="1"/>
  <c r="H1626" i="1" s="1"/>
  <c r="I1626" i="1" s="1"/>
  <c r="G1627" i="1"/>
  <c r="H1627" i="1" s="1"/>
  <c r="I1627" i="1" s="1"/>
  <c r="G1628" i="1"/>
  <c r="H1628" i="1" s="1"/>
  <c r="I1628" i="1" s="1"/>
  <c r="G1629" i="1"/>
  <c r="H1629" i="1" s="1"/>
  <c r="I1629" i="1" s="1"/>
  <c r="G1630" i="1"/>
  <c r="H1630" i="1" s="1"/>
  <c r="I1630" i="1" s="1"/>
  <c r="G1631" i="1"/>
  <c r="H1631" i="1" s="1"/>
  <c r="I1631" i="1" s="1"/>
  <c r="G1632" i="1"/>
  <c r="H1632" i="1" s="1"/>
  <c r="I1632" i="1" s="1"/>
  <c r="G1633" i="1"/>
  <c r="H1633" i="1" s="1"/>
  <c r="I1633" i="1" s="1"/>
  <c r="G1634" i="1"/>
  <c r="H1634" i="1" s="1"/>
  <c r="I1634" i="1" s="1"/>
  <c r="G1635" i="1"/>
  <c r="H1635" i="1" s="1"/>
  <c r="I1635" i="1" s="1"/>
  <c r="G1636" i="1"/>
  <c r="H1636" i="1" s="1"/>
  <c r="I1636" i="1" s="1"/>
  <c r="G1637" i="1"/>
  <c r="H1637" i="1" s="1"/>
  <c r="I1637" i="1" s="1"/>
  <c r="G1638" i="1"/>
  <c r="H1638" i="1" s="1"/>
  <c r="I1638" i="1" s="1"/>
  <c r="G1639" i="1"/>
  <c r="H1639" i="1" s="1"/>
  <c r="I1639" i="1" s="1"/>
  <c r="G1640" i="1"/>
  <c r="H1640" i="1" s="1"/>
  <c r="I1640" i="1" s="1"/>
  <c r="G1641" i="1"/>
  <c r="H1641" i="1" s="1"/>
  <c r="I1641" i="1" s="1"/>
  <c r="G1642" i="1"/>
  <c r="H1642" i="1" s="1"/>
  <c r="I1642" i="1" s="1"/>
  <c r="G1643" i="1"/>
  <c r="H1643" i="1" s="1"/>
  <c r="I1643" i="1" s="1"/>
  <c r="G1644" i="1"/>
  <c r="H1644" i="1" s="1"/>
  <c r="I1644" i="1" s="1"/>
  <c r="G1645" i="1"/>
  <c r="H1645" i="1" s="1"/>
  <c r="I1645" i="1" s="1"/>
  <c r="G1646" i="1"/>
  <c r="H1646" i="1" s="1"/>
  <c r="I1646" i="1" s="1"/>
  <c r="G1647" i="1"/>
  <c r="H1647" i="1" s="1"/>
  <c r="I1647" i="1" s="1"/>
  <c r="G1648" i="1"/>
  <c r="H1648" i="1" s="1"/>
  <c r="I1648" i="1" s="1"/>
  <c r="G1649" i="1"/>
  <c r="H1649" i="1" s="1"/>
  <c r="I1649" i="1" s="1"/>
  <c r="G1650" i="1"/>
  <c r="H1650" i="1" s="1"/>
  <c r="I1650" i="1" s="1"/>
  <c r="G1651" i="1"/>
  <c r="H1651" i="1" s="1"/>
  <c r="I1651" i="1" s="1"/>
  <c r="G1652" i="1"/>
  <c r="H1652" i="1" s="1"/>
  <c r="I1652" i="1" s="1"/>
  <c r="G1653" i="1"/>
  <c r="H1653" i="1" s="1"/>
  <c r="I1653" i="1" s="1"/>
  <c r="G1654" i="1"/>
  <c r="H1654" i="1" s="1"/>
  <c r="I1654" i="1" s="1"/>
  <c r="G1655" i="1"/>
  <c r="H1655" i="1" s="1"/>
  <c r="I1655" i="1" s="1"/>
  <c r="G1656" i="1"/>
  <c r="H1656" i="1" s="1"/>
  <c r="I1656" i="1" s="1"/>
  <c r="G1657" i="1"/>
  <c r="H1657" i="1" s="1"/>
  <c r="I1657" i="1" s="1"/>
  <c r="G1658" i="1"/>
  <c r="H1658" i="1" s="1"/>
  <c r="I1658" i="1" s="1"/>
  <c r="G1659" i="1"/>
  <c r="H1659" i="1" s="1"/>
  <c r="I1659" i="1" s="1"/>
  <c r="G1660" i="1"/>
  <c r="H1660" i="1" s="1"/>
  <c r="I1660" i="1" s="1"/>
  <c r="G1661" i="1"/>
  <c r="H1661" i="1" s="1"/>
  <c r="I1661" i="1" s="1"/>
  <c r="G1662" i="1"/>
  <c r="H1662" i="1" s="1"/>
  <c r="I1662" i="1" s="1"/>
  <c r="G1663" i="1"/>
  <c r="H1663" i="1" s="1"/>
  <c r="I1663" i="1" s="1"/>
  <c r="G1664" i="1"/>
  <c r="H1664" i="1" s="1"/>
  <c r="I1664" i="1" s="1"/>
  <c r="G1665" i="1"/>
  <c r="H1665" i="1" s="1"/>
  <c r="I1665" i="1" s="1"/>
  <c r="G1666" i="1"/>
  <c r="H1666" i="1" s="1"/>
  <c r="I1666" i="1" s="1"/>
  <c r="G1667" i="1"/>
  <c r="H1667" i="1" s="1"/>
  <c r="I1667" i="1" s="1"/>
  <c r="G1668" i="1"/>
  <c r="H1668" i="1" s="1"/>
  <c r="I1668" i="1" s="1"/>
  <c r="G1669" i="1"/>
  <c r="H1669" i="1" s="1"/>
  <c r="I1669" i="1" s="1"/>
  <c r="G1670" i="1"/>
  <c r="H1670" i="1" s="1"/>
  <c r="I1670" i="1" s="1"/>
  <c r="G1671" i="1"/>
  <c r="H1671" i="1" s="1"/>
  <c r="I1671" i="1" s="1"/>
  <c r="G1672" i="1"/>
  <c r="H1672" i="1" s="1"/>
  <c r="I1672" i="1" s="1"/>
  <c r="G1673" i="1"/>
  <c r="H1673" i="1" s="1"/>
  <c r="I1673" i="1" s="1"/>
  <c r="G1674" i="1"/>
  <c r="H1674" i="1" s="1"/>
  <c r="I1674" i="1" s="1"/>
  <c r="G1675" i="1"/>
  <c r="H1675" i="1" s="1"/>
  <c r="I1675" i="1" s="1"/>
  <c r="G1676" i="1"/>
  <c r="H1676" i="1" s="1"/>
  <c r="I1676" i="1" s="1"/>
  <c r="G1677" i="1"/>
  <c r="H1677" i="1" s="1"/>
  <c r="I1677" i="1" s="1"/>
  <c r="G1678" i="1"/>
  <c r="H1678" i="1" s="1"/>
  <c r="I1678" i="1" s="1"/>
  <c r="G1679" i="1"/>
  <c r="H1679" i="1" s="1"/>
  <c r="I1679" i="1" s="1"/>
  <c r="G1680" i="1"/>
  <c r="H1680" i="1" s="1"/>
  <c r="I1680" i="1" s="1"/>
  <c r="G1681" i="1"/>
  <c r="H1681" i="1" s="1"/>
  <c r="I1681" i="1" s="1"/>
  <c r="G1682" i="1"/>
  <c r="H1682" i="1" s="1"/>
  <c r="I1682" i="1" s="1"/>
  <c r="G1683" i="1"/>
  <c r="H1683" i="1" s="1"/>
  <c r="I1683" i="1" s="1"/>
  <c r="G1684" i="1"/>
  <c r="H1684" i="1" s="1"/>
  <c r="I1684" i="1" s="1"/>
  <c r="G1685" i="1"/>
  <c r="H1685" i="1" s="1"/>
  <c r="I1685" i="1" s="1"/>
  <c r="G1686" i="1"/>
  <c r="H1686" i="1" s="1"/>
  <c r="I1686" i="1" s="1"/>
  <c r="G1687" i="1"/>
  <c r="H1687" i="1" s="1"/>
  <c r="I1687" i="1" s="1"/>
  <c r="G1688" i="1"/>
  <c r="H1688" i="1" s="1"/>
  <c r="I1688" i="1" s="1"/>
  <c r="G1689" i="1"/>
  <c r="H1689" i="1" s="1"/>
  <c r="I1689" i="1" s="1"/>
  <c r="G1690" i="1"/>
  <c r="H1690" i="1" s="1"/>
  <c r="I1690" i="1" s="1"/>
  <c r="G1691" i="1"/>
  <c r="H1691" i="1" s="1"/>
  <c r="I1691" i="1" s="1"/>
  <c r="G1692" i="1"/>
  <c r="H1692" i="1" s="1"/>
  <c r="I1692" i="1" s="1"/>
  <c r="G1693" i="1"/>
  <c r="H1693" i="1" s="1"/>
  <c r="I1693" i="1" s="1"/>
  <c r="G1694" i="1"/>
  <c r="H1694" i="1" s="1"/>
  <c r="I1694" i="1" s="1"/>
  <c r="G1695" i="1"/>
  <c r="H1695" i="1" s="1"/>
  <c r="I1695" i="1" s="1"/>
  <c r="G1696" i="1"/>
  <c r="H1696" i="1" s="1"/>
  <c r="I1696" i="1" s="1"/>
  <c r="G1697" i="1"/>
  <c r="H1697" i="1" s="1"/>
  <c r="I1697" i="1" s="1"/>
  <c r="G1698" i="1"/>
  <c r="H1698" i="1" s="1"/>
  <c r="I1698" i="1" s="1"/>
  <c r="G1699" i="1"/>
  <c r="H1699" i="1" s="1"/>
  <c r="I1699" i="1" s="1"/>
  <c r="G1700" i="1"/>
  <c r="H1700" i="1" s="1"/>
  <c r="I1700" i="1" s="1"/>
  <c r="G1701" i="1"/>
  <c r="H1701" i="1" s="1"/>
  <c r="I1701" i="1" s="1"/>
  <c r="G1702" i="1"/>
  <c r="H1702" i="1" s="1"/>
  <c r="I1702" i="1" s="1"/>
  <c r="G1703" i="1"/>
  <c r="H1703" i="1" s="1"/>
  <c r="I1703" i="1" s="1"/>
  <c r="G1704" i="1"/>
  <c r="H1704" i="1" s="1"/>
  <c r="I1704" i="1" s="1"/>
  <c r="G1705" i="1"/>
  <c r="H1705" i="1" s="1"/>
  <c r="I1705" i="1" s="1"/>
  <c r="G1706" i="1"/>
  <c r="H1706" i="1" s="1"/>
  <c r="I1706" i="1" s="1"/>
  <c r="G1707" i="1"/>
  <c r="H1707" i="1" s="1"/>
  <c r="I1707" i="1" s="1"/>
  <c r="G1708" i="1"/>
  <c r="H1708" i="1" s="1"/>
  <c r="I1708" i="1" s="1"/>
  <c r="G1709" i="1"/>
  <c r="H1709" i="1" s="1"/>
  <c r="I1709" i="1" s="1"/>
  <c r="G1710" i="1"/>
  <c r="H1710" i="1" s="1"/>
  <c r="I1710" i="1" s="1"/>
  <c r="G1711" i="1"/>
  <c r="H1711" i="1" s="1"/>
  <c r="I1711" i="1" s="1"/>
  <c r="G1712" i="1"/>
  <c r="H1712" i="1" s="1"/>
  <c r="I1712" i="1" s="1"/>
  <c r="G1713" i="1"/>
  <c r="H1713" i="1" s="1"/>
  <c r="I1713" i="1" s="1"/>
  <c r="G1714" i="1"/>
  <c r="H1714" i="1" s="1"/>
  <c r="I1714" i="1" s="1"/>
  <c r="G1715" i="1"/>
  <c r="H1715" i="1" s="1"/>
  <c r="I1715" i="1" s="1"/>
  <c r="G1716" i="1"/>
  <c r="H1716" i="1" s="1"/>
  <c r="I1716" i="1" s="1"/>
  <c r="G1717" i="1"/>
  <c r="H1717" i="1" s="1"/>
  <c r="I1717" i="1" s="1"/>
  <c r="G1718" i="1"/>
  <c r="H1718" i="1" s="1"/>
  <c r="I1718" i="1" s="1"/>
  <c r="G1719" i="1"/>
  <c r="H1719" i="1" s="1"/>
  <c r="I1719" i="1" s="1"/>
  <c r="G1720" i="1"/>
  <c r="H1720" i="1" s="1"/>
  <c r="I1720" i="1" s="1"/>
  <c r="G1721" i="1"/>
  <c r="H1721" i="1" s="1"/>
  <c r="I1721" i="1" s="1"/>
  <c r="G1722" i="1"/>
  <c r="H1722" i="1" s="1"/>
  <c r="I1722" i="1" s="1"/>
  <c r="G1723" i="1"/>
  <c r="H1723" i="1" s="1"/>
  <c r="I1723" i="1" s="1"/>
  <c r="G1724" i="1"/>
  <c r="H1724" i="1" s="1"/>
  <c r="I1724" i="1" s="1"/>
  <c r="G1725" i="1"/>
  <c r="H1725" i="1" s="1"/>
  <c r="I1725" i="1" s="1"/>
  <c r="G1726" i="1"/>
  <c r="H1726" i="1" s="1"/>
  <c r="I1726" i="1" s="1"/>
  <c r="G1727" i="1"/>
  <c r="H1727" i="1" s="1"/>
  <c r="I1727" i="1" s="1"/>
  <c r="G1728" i="1"/>
  <c r="H1728" i="1" s="1"/>
  <c r="I1728" i="1" s="1"/>
  <c r="G1729" i="1"/>
  <c r="H1729" i="1" s="1"/>
  <c r="I1729" i="1" s="1"/>
  <c r="G1730" i="1"/>
  <c r="H1730" i="1" s="1"/>
  <c r="I1730" i="1" s="1"/>
  <c r="G1731" i="1"/>
  <c r="H1731" i="1" s="1"/>
  <c r="I1731" i="1" s="1"/>
  <c r="G1732" i="1"/>
  <c r="H1732" i="1" s="1"/>
  <c r="I1732" i="1" s="1"/>
  <c r="G1733" i="1"/>
  <c r="H1733" i="1" s="1"/>
  <c r="I1733" i="1" s="1"/>
  <c r="G1734" i="1"/>
  <c r="H1734" i="1" s="1"/>
  <c r="I1734" i="1" s="1"/>
  <c r="G1735" i="1"/>
  <c r="H1735" i="1" s="1"/>
  <c r="I1735" i="1" s="1"/>
  <c r="G1736" i="1"/>
  <c r="H1736" i="1" s="1"/>
  <c r="I1736" i="1" s="1"/>
  <c r="G1737" i="1"/>
  <c r="H1737" i="1" s="1"/>
  <c r="I1737" i="1" s="1"/>
  <c r="G1738" i="1"/>
  <c r="H1738" i="1" s="1"/>
  <c r="I1738" i="1" s="1"/>
  <c r="G1739" i="1"/>
  <c r="H1739" i="1" s="1"/>
  <c r="I1739" i="1" s="1"/>
  <c r="G1740" i="1"/>
  <c r="H1740" i="1" s="1"/>
  <c r="I1740" i="1" s="1"/>
  <c r="G1741" i="1"/>
  <c r="H1741" i="1" s="1"/>
  <c r="I1741" i="1" s="1"/>
  <c r="G1742" i="1"/>
  <c r="H1742" i="1" s="1"/>
  <c r="I1742" i="1" s="1"/>
  <c r="G1743" i="1"/>
  <c r="H1743" i="1" s="1"/>
  <c r="I1743" i="1" s="1"/>
  <c r="G1744" i="1"/>
  <c r="H1744" i="1" s="1"/>
  <c r="I1744" i="1" s="1"/>
  <c r="G1745" i="1"/>
  <c r="H1745" i="1" s="1"/>
  <c r="I1745" i="1" s="1"/>
  <c r="G1746" i="1"/>
  <c r="H1746" i="1" s="1"/>
  <c r="I1746" i="1" s="1"/>
  <c r="G1747" i="1"/>
  <c r="H1747" i="1" s="1"/>
  <c r="I1747" i="1" s="1"/>
  <c r="G1748" i="1"/>
  <c r="H1748" i="1" s="1"/>
  <c r="I1748" i="1" s="1"/>
  <c r="G1749" i="1"/>
  <c r="H1749" i="1" s="1"/>
  <c r="I1749" i="1" s="1"/>
  <c r="G1750" i="1"/>
  <c r="H1750" i="1" s="1"/>
  <c r="I1750" i="1" s="1"/>
  <c r="G1751" i="1"/>
  <c r="H1751" i="1" s="1"/>
  <c r="I1751" i="1" s="1"/>
  <c r="G1752" i="1"/>
  <c r="H1752" i="1" s="1"/>
  <c r="I1752" i="1" s="1"/>
  <c r="G1753" i="1"/>
  <c r="H1753" i="1" s="1"/>
  <c r="I1753" i="1" s="1"/>
  <c r="G1754" i="1"/>
  <c r="H1754" i="1" s="1"/>
  <c r="I1754" i="1" s="1"/>
  <c r="G1755" i="1"/>
  <c r="H1755" i="1" s="1"/>
  <c r="I1755" i="1" s="1"/>
  <c r="G1756" i="1"/>
  <c r="H1756" i="1" s="1"/>
  <c r="I1756" i="1" s="1"/>
  <c r="G1757" i="1"/>
  <c r="H1757" i="1" s="1"/>
  <c r="I1757" i="1" s="1"/>
  <c r="G1758" i="1"/>
  <c r="H1758" i="1" s="1"/>
  <c r="I1758" i="1" s="1"/>
  <c r="G1759" i="1"/>
  <c r="H1759" i="1" s="1"/>
  <c r="I1759" i="1" s="1"/>
  <c r="G1760" i="1"/>
  <c r="H1760" i="1" s="1"/>
  <c r="I1760" i="1" s="1"/>
  <c r="G1761" i="1"/>
  <c r="H1761" i="1" s="1"/>
  <c r="I1761" i="1" s="1"/>
  <c r="G1762" i="1"/>
  <c r="H1762" i="1" s="1"/>
  <c r="I1762" i="1" s="1"/>
  <c r="G1763" i="1"/>
  <c r="H1763" i="1" s="1"/>
  <c r="I1763" i="1" s="1"/>
  <c r="G1764" i="1"/>
  <c r="H1764" i="1" s="1"/>
  <c r="I1764" i="1" s="1"/>
  <c r="G1765" i="1"/>
  <c r="H1765" i="1" s="1"/>
  <c r="I1765" i="1" s="1"/>
  <c r="G1766" i="1"/>
  <c r="H1766" i="1" s="1"/>
  <c r="I1766" i="1" s="1"/>
  <c r="G1767" i="1"/>
  <c r="H1767" i="1" s="1"/>
  <c r="I1767" i="1" s="1"/>
  <c r="G1768" i="1"/>
  <c r="H1768" i="1" s="1"/>
  <c r="I1768" i="1" s="1"/>
  <c r="G1769" i="1"/>
  <c r="H1769" i="1" s="1"/>
  <c r="I1769" i="1" s="1"/>
  <c r="G1770" i="1"/>
  <c r="H1770" i="1" s="1"/>
  <c r="I1770" i="1" s="1"/>
  <c r="G1771" i="1"/>
  <c r="H1771" i="1" s="1"/>
  <c r="I1771" i="1" s="1"/>
  <c r="G1772" i="1"/>
  <c r="H1772" i="1" s="1"/>
  <c r="I1772" i="1" s="1"/>
  <c r="G1773" i="1"/>
  <c r="H1773" i="1" s="1"/>
  <c r="I1773" i="1" s="1"/>
  <c r="G1774" i="1"/>
  <c r="H1774" i="1" s="1"/>
  <c r="I1774" i="1" s="1"/>
  <c r="G1775" i="1"/>
  <c r="H1775" i="1" s="1"/>
  <c r="I1775" i="1" s="1"/>
  <c r="G1776" i="1"/>
  <c r="H1776" i="1" s="1"/>
  <c r="I1776" i="1" s="1"/>
  <c r="G1777" i="1"/>
  <c r="H1777" i="1" s="1"/>
  <c r="I1777" i="1" s="1"/>
  <c r="G1778" i="1"/>
  <c r="H1778" i="1" s="1"/>
  <c r="I1778" i="1" s="1"/>
  <c r="G1779" i="1"/>
  <c r="H1779" i="1" s="1"/>
  <c r="I1779" i="1" s="1"/>
  <c r="G1780" i="1"/>
  <c r="H1780" i="1" s="1"/>
  <c r="I1780" i="1" s="1"/>
  <c r="G1781" i="1"/>
  <c r="H1781" i="1" s="1"/>
  <c r="I1781" i="1" s="1"/>
  <c r="G1782" i="1"/>
  <c r="H1782" i="1" s="1"/>
  <c r="I1782" i="1" s="1"/>
  <c r="G1783" i="1"/>
  <c r="H1783" i="1" s="1"/>
  <c r="I1783" i="1" s="1"/>
  <c r="G1784" i="1"/>
  <c r="H1784" i="1" s="1"/>
  <c r="I1784" i="1" s="1"/>
  <c r="G1785" i="1"/>
  <c r="H1785" i="1" s="1"/>
  <c r="I1785" i="1" s="1"/>
  <c r="G1786" i="1"/>
  <c r="H1786" i="1" s="1"/>
  <c r="I1786" i="1" s="1"/>
  <c r="G1787" i="1"/>
  <c r="H1787" i="1" s="1"/>
  <c r="I1787" i="1" s="1"/>
  <c r="G1788" i="1"/>
  <c r="H1788" i="1" s="1"/>
  <c r="I1788" i="1" s="1"/>
  <c r="G1789" i="1"/>
  <c r="H1789" i="1" s="1"/>
  <c r="I1789" i="1" s="1"/>
  <c r="G1790" i="1"/>
  <c r="H1790" i="1" s="1"/>
  <c r="I1790" i="1" s="1"/>
  <c r="G1791" i="1"/>
  <c r="H1791" i="1" s="1"/>
  <c r="I1791" i="1" s="1"/>
  <c r="G1792" i="1"/>
  <c r="H1792" i="1" s="1"/>
  <c r="I1792" i="1" s="1"/>
  <c r="G1793" i="1"/>
  <c r="H1793" i="1" s="1"/>
  <c r="I1793" i="1" s="1"/>
  <c r="G1794" i="1"/>
  <c r="H1794" i="1" s="1"/>
  <c r="I1794" i="1" s="1"/>
  <c r="G1795" i="1"/>
  <c r="H1795" i="1" s="1"/>
  <c r="I1795" i="1" s="1"/>
  <c r="G1796" i="1"/>
  <c r="H1796" i="1" s="1"/>
  <c r="I1796" i="1" s="1"/>
  <c r="G1797" i="1"/>
  <c r="H1797" i="1" s="1"/>
  <c r="I1797" i="1" s="1"/>
  <c r="G1798" i="1"/>
  <c r="H1798" i="1" s="1"/>
  <c r="I1798" i="1" s="1"/>
  <c r="G1799" i="1"/>
  <c r="H1799" i="1" s="1"/>
  <c r="I1799" i="1" s="1"/>
  <c r="G1800" i="1"/>
  <c r="H1800" i="1" s="1"/>
  <c r="I1800" i="1" s="1"/>
  <c r="G1801" i="1"/>
  <c r="H1801" i="1" s="1"/>
  <c r="I1801" i="1" s="1"/>
  <c r="G1802" i="1"/>
  <c r="H1802" i="1" s="1"/>
  <c r="I1802" i="1" s="1"/>
  <c r="G1803" i="1"/>
  <c r="H1803" i="1" s="1"/>
  <c r="I1803" i="1" s="1"/>
  <c r="G1804" i="1"/>
  <c r="H1804" i="1" s="1"/>
  <c r="I1804" i="1" s="1"/>
  <c r="G1805" i="1"/>
  <c r="H1805" i="1" s="1"/>
  <c r="I1805" i="1" s="1"/>
  <c r="G1806" i="1"/>
  <c r="H1806" i="1" s="1"/>
  <c r="I1806" i="1" s="1"/>
  <c r="G1807" i="1"/>
  <c r="H1807" i="1" s="1"/>
  <c r="I1807" i="1" s="1"/>
  <c r="G1808" i="1"/>
  <c r="H1808" i="1" s="1"/>
  <c r="I1808" i="1" s="1"/>
  <c r="G1809" i="1"/>
  <c r="H1809" i="1" s="1"/>
  <c r="I1809" i="1" s="1"/>
  <c r="G1810" i="1"/>
  <c r="H1810" i="1" s="1"/>
  <c r="I1810" i="1" s="1"/>
  <c r="G1811" i="1"/>
  <c r="H1811" i="1" s="1"/>
  <c r="I1811" i="1" s="1"/>
  <c r="G1812" i="1"/>
  <c r="H1812" i="1" s="1"/>
  <c r="I1812" i="1" s="1"/>
  <c r="G1813" i="1"/>
  <c r="H1813" i="1" s="1"/>
  <c r="I1813" i="1" s="1"/>
  <c r="G1814" i="1"/>
  <c r="H1814" i="1" s="1"/>
  <c r="I1814" i="1" s="1"/>
  <c r="G1815" i="1"/>
  <c r="H1815" i="1" s="1"/>
  <c r="I1815" i="1" s="1"/>
  <c r="G1816" i="1"/>
  <c r="H1816" i="1" s="1"/>
  <c r="I1816" i="1" s="1"/>
  <c r="G1817" i="1"/>
  <c r="H1817" i="1" s="1"/>
  <c r="I1817" i="1" s="1"/>
  <c r="G1818" i="1"/>
  <c r="H1818" i="1" s="1"/>
  <c r="I1818" i="1" s="1"/>
  <c r="G1819" i="1"/>
  <c r="H1819" i="1" s="1"/>
  <c r="I1819" i="1" s="1"/>
  <c r="G1820" i="1"/>
  <c r="H1820" i="1" s="1"/>
  <c r="I1820" i="1" s="1"/>
  <c r="G1821" i="1"/>
  <c r="H1821" i="1" s="1"/>
  <c r="I1821" i="1" s="1"/>
  <c r="G1822" i="1"/>
  <c r="H1822" i="1" s="1"/>
  <c r="I1822" i="1" s="1"/>
  <c r="G1823" i="1"/>
  <c r="H1823" i="1" s="1"/>
  <c r="I1823" i="1" s="1"/>
  <c r="G1824" i="1"/>
  <c r="H1824" i="1" s="1"/>
  <c r="I1824" i="1" s="1"/>
  <c r="G1825" i="1"/>
  <c r="H1825" i="1" s="1"/>
  <c r="I1825" i="1" s="1"/>
  <c r="G1826" i="1"/>
  <c r="H1826" i="1" s="1"/>
  <c r="I1826" i="1" s="1"/>
  <c r="G1827" i="1"/>
  <c r="H1827" i="1" s="1"/>
  <c r="I1827" i="1" s="1"/>
  <c r="G1828" i="1"/>
  <c r="H1828" i="1" s="1"/>
  <c r="I1828" i="1" s="1"/>
  <c r="G1829" i="1"/>
  <c r="H1829" i="1" s="1"/>
  <c r="I1829" i="1" s="1"/>
  <c r="G1830" i="1"/>
  <c r="H1830" i="1" s="1"/>
  <c r="I1830" i="1" s="1"/>
  <c r="G1831" i="1"/>
  <c r="H1831" i="1" s="1"/>
  <c r="I1831" i="1" s="1"/>
  <c r="G1832" i="1"/>
  <c r="H1832" i="1" s="1"/>
  <c r="I1832" i="1" s="1"/>
  <c r="G1833" i="1"/>
  <c r="H1833" i="1" s="1"/>
  <c r="I1833" i="1" s="1"/>
  <c r="G1834" i="1"/>
  <c r="H1834" i="1" s="1"/>
  <c r="I1834" i="1" s="1"/>
  <c r="G1835" i="1"/>
  <c r="H1835" i="1" s="1"/>
  <c r="I1835" i="1" s="1"/>
  <c r="G1836" i="1"/>
  <c r="H1836" i="1" s="1"/>
  <c r="I1836" i="1" s="1"/>
  <c r="G1837" i="1"/>
  <c r="H1837" i="1" s="1"/>
  <c r="I1837" i="1" s="1"/>
  <c r="G1838" i="1"/>
  <c r="H1838" i="1" s="1"/>
  <c r="I1838" i="1" s="1"/>
  <c r="G1839" i="1"/>
  <c r="H1839" i="1" s="1"/>
  <c r="I1839" i="1" s="1"/>
  <c r="G1840" i="1"/>
  <c r="H1840" i="1" s="1"/>
  <c r="I1840" i="1" s="1"/>
  <c r="G1841" i="1"/>
  <c r="H1841" i="1" s="1"/>
  <c r="I1841" i="1" s="1"/>
  <c r="G1842" i="1"/>
  <c r="H1842" i="1" s="1"/>
  <c r="I1842" i="1" s="1"/>
  <c r="G1843" i="1"/>
  <c r="H1843" i="1" s="1"/>
  <c r="I1843" i="1" s="1"/>
  <c r="G1844" i="1"/>
  <c r="H1844" i="1" s="1"/>
  <c r="I1844" i="1" s="1"/>
  <c r="G1845" i="1"/>
  <c r="H1845" i="1" s="1"/>
  <c r="I1845" i="1" s="1"/>
  <c r="G1846" i="1"/>
  <c r="H1846" i="1" s="1"/>
  <c r="I1846" i="1" s="1"/>
  <c r="G1847" i="1"/>
  <c r="H1847" i="1" s="1"/>
  <c r="I1847" i="1" s="1"/>
  <c r="G1848" i="1"/>
  <c r="H1848" i="1" s="1"/>
  <c r="I1848" i="1" s="1"/>
  <c r="G1849" i="1"/>
  <c r="H1849" i="1" s="1"/>
  <c r="I1849" i="1" s="1"/>
  <c r="G1850" i="1"/>
  <c r="H1850" i="1" s="1"/>
  <c r="I1850" i="1" s="1"/>
  <c r="G1851" i="1"/>
  <c r="H1851" i="1" s="1"/>
  <c r="I1851" i="1" s="1"/>
  <c r="G1852" i="1"/>
  <c r="H1852" i="1" s="1"/>
  <c r="I1852" i="1" s="1"/>
  <c r="G1853" i="1"/>
  <c r="H1853" i="1" s="1"/>
  <c r="I1853" i="1" s="1"/>
  <c r="G1854" i="1"/>
  <c r="H1854" i="1" s="1"/>
  <c r="I1854" i="1" s="1"/>
  <c r="G1855" i="1"/>
  <c r="H1855" i="1" s="1"/>
  <c r="I1855" i="1" s="1"/>
  <c r="G1856" i="1"/>
  <c r="H1856" i="1" s="1"/>
  <c r="I1856" i="1" s="1"/>
  <c r="G1857" i="1"/>
  <c r="H1857" i="1" s="1"/>
  <c r="I1857" i="1" s="1"/>
  <c r="G1858" i="1"/>
  <c r="H1858" i="1" s="1"/>
  <c r="I1858" i="1" s="1"/>
  <c r="G1859" i="1"/>
  <c r="H1859" i="1" s="1"/>
  <c r="I1859" i="1" s="1"/>
  <c r="G1860" i="1"/>
  <c r="H1860" i="1" s="1"/>
  <c r="I1860" i="1" s="1"/>
  <c r="G1861" i="1"/>
  <c r="H1861" i="1" s="1"/>
  <c r="I1861" i="1" s="1"/>
  <c r="G1862" i="1"/>
  <c r="H1862" i="1" s="1"/>
  <c r="I1862" i="1" s="1"/>
  <c r="G1863" i="1"/>
  <c r="H1863" i="1" s="1"/>
  <c r="I1863" i="1" s="1"/>
  <c r="G1864" i="1"/>
  <c r="H1864" i="1" s="1"/>
  <c r="I1864" i="1" s="1"/>
  <c r="G1865" i="1"/>
  <c r="H1865" i="1" s="1"/>
  <c r="I1865" i="1" s="1"/>
  <c r="G1866" i="1"/>
  <c r="H1866" i="1" s="1"/>
  <c r="I1866" i="1" s="1"/>
  <c r="G1867" i="1"/>
  <c r="H1867" i="1" s="1"/>
  <c r="I1867" i="1" s="1"/>
  <c r="G1868" i="1"/>
  <c r="H1868" i="1" s="1"/>
  <c r="I1868" i="1" s="1"/>
  <c r="G1869" i="1"/>
  <c r="H1869" i="1" s="1"/>
  <c r="I1869" i="1" s="1"/>
  <c r="G1870" i="1"/>
  <c r="H1870" i="1" s="1"/>
  <c r="I1870" i="1" s="1"/>
  <c r="G1871" i="1"/>
  <c r="H1871" i="1" s="1"/>
  <c r="I1871" i="1" s="1"/>
  <c r="G1872" i="1"/>
  <c r="H1872" i="1" s="1"/>
  <c r="I1872" i="1" s="1"/>
  <c r="G1873" i="1"/>
  <c r="H1873" i="1" s="1"/>
  <c r="I1873" i="1" s="1"/>
  <c r="G1874" i="1"/>
  <c r="H1874" i="1" s="1"/>
  <c r="I1874" i="1" s="1"/>
  <c r="G1875" i="1"/>
  <c r="H1875" i="1" s="1"/>
  <c r="I1875" i="1" s="1"/>
  <c r="G1876" i="1"/>
  <c r="H1876" i="1" s="1"/>
  <c r="I1876" i="1" s="1"/>
  <c r="G1877" i="1"/>
  <c r="H1877" i="1" s="1"/>
  <c r="I1877" i="1" s="1"/>
  <c r="G1878" i="1"/>
  <c r="H1878" i="1" s="1"/>
  <c r="I1878" i="1" s="1"/>
  <c r="G1879" i="1"/>
  <c r="H1879" i="1" s="1"/>
  <c r="I1879" i="1" s="1"/>
  <c r="G1880" i="1"/>
  <c r="H1880" i="1" s="1"/>
  <c r="I1880" i="1" s="1"/>
  <c r="G1881" i="1"/>
  <c r="H1881" i="1" s="1"/>
  <c r="I1881" i="1" s="1"/>
  <c r="G1882" i="1"/>
  <c r="H1882" i="1" s="1"/>
  <c r="I1882" i="1" s="1"/>
  <c r="G1883" i="1"/>
  <c r="H1883" i="1" s="1"/>
  <c r="I1883" i="1" s="1"/>
  <c r="G1884" i="1"/>
  <c r="H1884" i="1" s="1"/>
  <c r="I1884" i="1" s="1"/>
  <c r="G1885" i="1"/>
  <c r="H1885" i="1" s="1"/>
  <c r="I1885" i="1" s="1"/>
  <c r="G1886" i="1"/>
  <c r="H1886" i="1" s="1"/>
  <c r="I1886" i="1" s="1"/>
  <c r="G1887" i="1"/>
  <c r="H1887" i="1" s="1"/>
  <c r="I1887" i="1" s="1"/>
  <c r="G1888" i="1"/>
  <c r="H1888" i="1" s="1"/>
  <c r="I1888" i="1" s="1"/>
  <c r="G1889" i="1"/>
  <c r="H1889" i="1" s="1"/>
  <c r="I1889" i="1" s="1"/>
  <c r="G1890" i="1"/>
  <c r="H1890" i="1" s="1"/>
  <c r="I1890" i="1" s="1"/>
  <c r="G1891" i="1"/>
  <c r="H1891" i="1" s="1"/>
  <c r="I1891" i="1" s="1"/>
  <c r="G1892" i="1"/>
  <c r="H1892" i="1" s="1"/>
  <c r="I1892" i="1" s="1"/>
  <c r="G1893" i="1"/>
  <c r="H1893" i="1" s="1"/>
  <c r="I1893" i="1" s="1"/>
  <c r="G1894" i="1"/>
  <c r="H1894" i="1" s="1"/>
  <c r="I1894" i="1" s="1"/>
  <c r="G1895" i="1"/>
  <c r="H1895" i="1" s="1"/>
  <c r="I1895" i="1" s="1"/>
  <c r="G1896" i="1"/>
  <c r="H1896" i="1" s="1"/>
  <c r="I1896" i="1" s="1"/>
  <c r="G1897" i="1"/>
  <c r="H1897" i="1" s="1"/>
  <c r="I1897" i="1" s="1"/>
  <c r="G1898" i="1"/>
  <c r="H1898" i="1" s="1"/>
  <c r="I1898" i="1" s="1"/>
  <c r="G1899" i="1"/>
  <c r="H1899" i="1" s="1"/>
  <c r="I1899" i="1" s="1"/>
  <c r="G1900" i="1"/>
  <c r="H1900" i="1" s="1"/>
  <c r="I1900" i="1" s="1"/>
  <c r="G1901" i="1"/>
  <c r="H1901" i="1" s="1"/>
  <c r="I1901" i="1" s="1"/>
  <c r="G1902" i="1"/>
  <c r="H1902" i="1" s="1"/>
  <c r="I1902" i="1" s="1"/>
  <c r="G1903" i="1"/>
  <c r="H1903" i="1" s="1"/>
  <c r="I1903" i="1" s="1"/>
  <c r="G1904" i="1"/>
  <c r="H1904" i="1" s="1"/>
  <c r="I1904" i="1" s="1"/>
  <c r="G1905" i="1"/>
  <c r="H1905" i="1" s="1"/>
  <c r="I1905" i="1" s="1"/>
  <c r="G1906" i="1"/>
  <c r="H1906" i="1" s="1"/>
  <c r="I1906" i="1" s="1"/>
  <c r="G1907" i="1"/>
  <c r="H1907" i="1" s="1"/>
  <c r="I1907" i="1" s="1"/>
  <c r="G1908" i="1"/>
  <c r="H1908" i="1" s="1"/>
  <c r="I1908" i="1" s="1"/>
  <c r="G1909" i="1"/>
  <c r="H1909" i="1" s="1"/>
  <c r="I1909" i="1" s="1"/>
  <c r="G1910" i="1"/>
  <c r="H1910" i="1" s="1"/>
  <c r="I1910" i="1" s="1"/>
  <c r="G1911" i="1"/>
  <c r="H1911" i="1" s="1"/>
  <c r="I1911" i="1" s="1"/>
  <c r="G1912" i="1"/>
  <c r="H1912" i="1" s="1"/>
  <c r="I1912" i="1" s="1"/>
  <c r="G1913" i="1"/>
  <c r="H1913" i="1" s="1"/>
  <c r="I1913" i="1" s="1"/>
  <c r="G1914" i="1"/>
  <c r="H1914" i="1" s="1"/>
  <c r="I1914" i="1" s="1"/>
  <c r="G1915" i="1"/>
  <c r="H1915" i="1" s="1"/>
  <c r="I1915" i="1" s="1"/>
  <c r="G1916" i="1"/>
  <c r="H1916" i="1" s="1"/>
  <c r="I1916" i="1" s="1"/>
  <c r="G1917" i="1"/>
  <c r="H1917" i="1" s="1"/>
  <c r="I1917" i="1" s="1"/>
  <c r="G1918" i="1"/>
  <c r="H1918" i="1" s="1"/>
  <c r="I1918" i="1" s="1"/>
  <c r="G1919" i="1"/>
  <c r="H1919" i="1" s="1"/>
  <c r="I1919" i="1" s="1"/>
  <c r="G1920" i="1"/>
  <c r="H1920" i="1" s="1"/>
  <c r="I1920" i="1" s="1"/>
  <c r="G1921" i="1"/>
  <c r="H1921" i="1" s="1"/>
  <c r="I1921" i="1" s="1"/>
  <c r="G1922" i="1"/>
  <c r="H1922" i="1" s="1"/>
  <c r="I1922" i="1" s="1"/>
  <c r="G1923" i="1"/>
  <c r="H1923" i="1" s="1"/>
  <c r="I1923" i="1" s="1"/>
  <c r="G1924" i="1"/>
  <c r="H1924" i="1" s="1"/>
  <c r="I1924" i="1" s="1"/>
  <c r="G1925" i="1"/>
  <c r="H1925" i="1" s="1"/>
  <c r="I1925" i="1" s="1"/>
  <c r="G1926" i="1"/>
  <c r="H1926" i="1" s="1"/>
  <c r="I1926" i="1" s="1"/>
  <c r="G1927" i="1"/>
  <c r="H1927" i="1" s="1"/>
  <c r="I1927" i="1" s="1"/>
  <c r="G1928" i="1"/>
  <c r="H1928" i="1" s="1"/>
  <c r="I1928" i="1" s="1"/>
  <c r="G1929" i="1"/>
  <c r="H1929" i="1" s="1"/>
  <c r="I1929" i="1" s="1"/>
  <c r="G1930" i="1"/>
  <c r="H1930" i="1" s="1"/>
  <c r="I1930" i="1" s="1"/>
  <c r="G1931" i="1"/>
  <c r="H1931" i="1" s="1"/>
  <c r="I1931" i="1" s="1"/>
  <c r="G1932" i="1"/>
  <c r="H1932" i="1" s="1"/>
  <c r="I1932" i="1" s="1"/>
  <c r="G1933" i="1"/>
  <c r="H1933" i="1" s="1"/>
  <c r="I1933" i="1" s="1"/>
  <c r="G1934" i="1"/>
  <c r="H1934" i="1" s="1"/>
  <c r="I1934" i="1" s="1"/>
  <c r="G1935" i="1"/>
  <c r="H1935" i="1" s="1"/>
  <c r="I1935" i="1" s="1"/>
  <c r="G1936" i="1"/>
  <c r="H1936" i="1" s="1"/>
  <c r="I1936" i="1" s="1"/>
  <c r="G1937" i="1"/>
  <c r="H1937" i="1" s="1"/>
  <c r="I1937" i="1" s="1"/>
  <c r="G1938" i="1"/>
  <c r="H1938" i="1" s="1"/>
  <c r="I1938" i="1" s="1"/>
  <c r="G1939" i="1"/>
  <c r="H1939" i="1" s="1"/>
  <c r="I1939" i="1" s="1"/>
  <c r="G1940" i="1"/>
  <c r="H1940" i="1" s="1"/>
  <c r="I1940" i="1" s="1"/>
  <c r="G1941" i="1"/>
  <c r="H1941" i="1" s="1"/>
  <c r="I1941" i="1" s="1"/>
  <c r="G1942" i="1"/>
  <c r="H1942" i="1" s="1"/>
  <c r="I1942" i="1" s="1"/>
  <c r="G1943" i="1"/>
  <c r="H1943" i="1" s="1"/>
  <c r="I1943" i="1" s="1"/>
  <c r="G1944" i="1"/>
  <c r="H1944" i="1" s="1"/>
  <c r="I1944" i="1" s="1"/>
  <c r="G1945" i="1"/>
  <c r="H1945" i="1" s="1"/>
  <c r="I1945" i="1" s="1"/>
  <c r="G1946" i="1"/>
  <c r="H1946" i="1" s="1"/>
  <c r="I1946" i="1" s="1"/>
  <c r="G1947" i="1"/>
  <c r="H1947" i="1" s="1"/>
  <c r="I1947" i="1" s="1"/>
  <c r="G1948" i="1"/>
  <c r="H1948" i="1" s="1"/>
  <c r="I1948" i="1" s="1"/>
  <c r="G1949" i="1"/>
  <c r="H1949" i="1" s="1"/>
  <c r="I1949" i="1" s="1"/>
  <c r="G1950" i="1"/>
  <c r="H1950" i="1" s="1"/>
  <c r="I1950" i="1" s="1"/>
  <c r="G1951" i="1"/>
  <c r="H1951" i="1" s="1"/>
  <c r="I1951" i="1" s="1"/>
  <c r="G1952" i="1"/>
  <c r="H1952" i="1" s="1"/>
  <c r="I1952" i="1" s="1"/>
  <c r="G1953" i="1"/>
  <c r="H1953" i="1" s="1"/>
  <c r="I1953" i="1" s="1"/>
  <c r="G1954" i="1"/>
  <c r="H1954" i="1" s="1"/>
  <c r="I1954" i="1" s="1"/>
  <c r="G1955" i="1"/>
  <c r="H1955" i="1" s="1"/>
  <c r="I1955" i="1" s="1"/>
  <c r="G1956" i="1"/>
  <c r="H1956" i="1" s="1"/>
  <c r="I1956" i="1" s="1"/>
  <c r="G1957" i="1"/>
  <c r="H1957" i="1" s="1"/>
  <c r="I1957" i="1" s="1"/>
  <c r="G1958" i="1"/>
  <c r="H1958" i="1" s="1"/>
  <c r="I1958" i="1" s="1"/>
  <c r="G1959" i="1"/>
  <c r="H1959" i="1" s="1"/>
  <c r="I1959" i="1" s="1"/>
  <c r="G1960" i="1"/>
  <c r="H1960" i="1" s="1"/>
  <c r="I1960" i="1" s="1"/>
  <c r="G1961" i="1"/>
  <c r="H1961" i="1" s="1"/>
  <c r="I1961" i="1" s="1"/>
  <c r="G1962" i="1"/>
  <c r="H1962" i="1" s="1"/>
  <c r="I1962" i="1" s="1"/>
  <c r="G1963" i="1"/>
  <c r="H1963" i="1" s="1"/>
  <c r="I1963" i="1" s="1"/>
  <c r="G1964" i="1"/>
  <c r="H1964" i="1" s="1"/>
  <c r="I1964" i="1" s="1"/>
  <c r="G1965" i="1"/>
  <c r="H1965" i="1" s="1"/>
  <c r="I1965" i="1" s="1"/>
  <c r="G1966" i="1"/>
  <c r="H1966" i="1" s="1"/>
  <c r="I1966" i="1" s="1"/>
  <c r="G1967" i="1"/>
  <c r="H1967" i="1" s="1"/>
  <c r="I1967" i="1" s="1"/>
  <c r="G1968" i="1"/>
  <c r="H1968" i="1" s="1"/>
  <c r="I1968" i="1" s="1"/>
  <c r="G1969" i="1"/>
  <c r="H1969" i="1" s="1"/>
  <c r="I1969" i="1" s="1"/>
  <c r="G1970" i="1"/>
  <c r="H1970" i="1" s="1"/>
  <c r="I1970" i="1" s="1"/>
  <c r="G1971" i="1"/>
  <c r="H1971" i="1" s="1"/>
  <c r="I1971" i="1" s="1"/>
  <c r="G1972" i="1"/>
  <c r="H1972" i="1" s="1"/>
  <c r="I1972" i="1" s="1"/>
  <c r="G1973" i="1"/>
  <c r="H1973" i="1" s="1"/>
  <c r="I1973" i="1" s="1"/>
  <c r="G1974" i="1"/>
  <c r="H1974" i="1" s="1"/>
  <c r="I1974" i="1" s="1"/>
  <c r="G1975" i="1"/>
  <c r="H1975" i="1" s="1"/>
  <c r="I1975" i="1" s="1"/>
  <c r="G1976" i="1"/>
  <c r="H1976" i="1" s="1"/>
  <c r="I1976" i="1" s="1"/>
  <c r="G1977" i="1"/>
  <c r="H1977" i="1" s="1"/>
  <c r="I1977" i="1" s="1"/>
  <c r="G1978" i="1"/>
  <c r="H1978" i="1" s="1"/>
  <c r="I1978" i="1" s="1"/>
  <c r="G1979" i="1"/>
  <c r="H1979" i="1" s="1"/>
  <c r="I1979" i="1" s="1"/>
  <c r="G1980" i="1"/>
  <c r="H1980" i="1" s="1"/>
  <c r="I1980" i="1" s="1"/>
  <c r="G1981" i="1"/>
  <c r="H1981" i="1" s="1"/>
  <c r="I1981" i="1" s="1"/>
  <c r="G1982" i="1"/>
  <c r="H1982" i="1" s="1"/>
  <c r="I1982" i="1" s="1"/>
  <c r="G1983" i="1"/>
  <c r="H1983" i="1" s="1"/>
  <c r="I1983" i="1" s="1"/>
  <c r="G1984" i="1"/>
  <c r="H1984" i="1" s="1"/>
  <c r="I1984" i="1" s="1"/>
  <c r="G1985" i="1"/>
  <c r="H1985" i="1" s="1"/>
  <c r="I1985" i="1" s="1"/>
  <c r="G1986" i="1"/>
  <c r="H1986" i="1" s="1"/>
  <c r="I1986" i="1" s="1"/>
  <c r="G1987" i="1"/>
  <c r="H1987" i="1" s="1"/>
  <c r="I1987" i="1" s="1"/>
  <c r="G1988" i="1"/>
  <c r="H1988" i="1" s="1"/>
  <c r="I1988" i="1" s="1"/>
  <c r="G1989" i="1"/>
  <c r="H1989" i="1" s="1"/>
  <c r="I1989" i="1" s="1"/>
  <c r="G1990" i="1"/>
  <c r="H1990" i="1" s="1"/>
  <c r="I1990" i="1" s="1"/>
  <c r="G1991" i="1"/>
  <c r="H1991" i="1" s="1"/>
  <c r="I1991" i="1" s="1"/>
  <c r="G1992" i="1"/>
  <c r="H1992" i="1" s="1"/>
  <c r="I1992" i="1" s="1"/>
  <c r="G1993" i="1"/>
  <c r="H1993" i="1" s="1"/>
  <c r="I1993" i="1" s="1"/>
  <c r="G1994" i="1"/>
  <c r="H1994" i="1" s="1"/>
  <c r="I1994" i="1" s="1"/>
  <c r="G1995" i="1"/>
  <c r="H1995" i="1" s="1"/>
  <c r="I1995" i="1" s="1"/>
  <c r="G1996" i="1"/>
  <c r="H1996" i="1" s="1"/>
  <c r="I1996" i="1" s="1"/>
  <c r="G1997" i="1"/>
  <c r="H1997" i="1" s="1"/>
  <c r="I1997" i="1" s="1"/>
  <c r="G1998" i="1"/>
  <c r="H1998" i="1" s="1"/>
  <c r="I1998" i="1" s="1"/>
  <c r="G1999" i="1"/>
  <c r="H1999" i="1" s="1"/>
  <c r="I1999" i="1" s="1"/>
  <c r="G2000" i="1"/>
  <c r="H2000" i="1" s="1"/>
  <c r="I2000" i="1" s="1"/>
  <c r="G2001" i="1"/>
  <c r="H2001" i="1" s="1"/>
  <c r="I2001" i="1" s="1"/>
  <c r="G2002" i="1"/>
  <c r="H2002" i="1" s="1"/>
  <c r="I2002" i="1" s="1"/>
  <c r="G2003" i="1"/>
  <c r="H2003" i="1" s="1"/>
  <c r="I2003" i="1" s="1"/>
  <c r="G2004" i="1"/>
  <c r="H2004" i="1" s="1"/>
  <c r="I2004" i="1" s="1"/>
  <c r="G2005" i="1"/>
  <c r="H2005" i="1" s="1"/>
  <c r="I2005" i="1" s="1"/>
  <c r="G2006" i="1"/>
  <c r="H2006" i="1" s="1"/>
  <c r="I2006" i="1" s="1"/>
  <c r="G2007" i="1"/>
  <c r="H2007" i="1" s="1"/>
  <c r="I2007" i="1" s="1"/>
  <c r="G2008" i="1"/>
  <c r="H2008" i="1" s="1"/>
  <c r="I2008" i="1" s="1"/>
  <c r="G2009" i="1"/>
  <c r="H2009" i="1" s="1"/>
  <c r="I2009" i="1" s="1"/>
  <c r="G2010" i="1"/>
  <c r="H2010" i="1" s="1"/>
  <c r="I2010" i="1" s="1"/>
  <c r="G2011" i="1"/>
  <c r="H2011" i="1" s="1"/>
  <c r="I2011" i="1" s="1"/>
  <c r="G2012" i="1"/>
  <c r="H2012" i="1" s="1"/>
  <c r="I2012" i="1" s="1"/>
  <c r="G2013" i="1"/>
  <c r="H2013" i="1" s="1"/>
  <c r="I2013" i="1" s="1"/>
  <c r="G2014" i="1"/>
  <c r="H2014" i="1" s="1"/>
  <c r="I2014" i="1" s="1"/>
  <c r="G2015" i="1"/>
  <c r="H2015" i="1" s="1"/>
  <c r="I2015" i="1" s="1"/>
  <c r="G2016" i="1"/>
  <c r="H2016" i="1" s="1"/>
  <c r="I2016" i="1" s="1"/>
  <c r="G2017" i="1"/>
  <c r="H2017" i="1" s="1"/>
  <c r="I2017" i="1" s="1"/>
  <c r="G2018" i="1"/>
  <c r="H2018" i="1" s="1"/>
  <c r="I2018" i="1" s="1"/>
  <c r="G2019" i="1"/>
  <c r="H2019" i="1" s="1"/>
  <c r="I2019" i="1" s="1"/>
  <c r="G2020" i="1"/>
  <c r="H2020" i="1" s="1"/>
  <c r="I2020" i="1" s="1"/>
  <c r="G2021" i="1"/>
  <c r="H2021" i="1" s="1"/>
  <c r="I2021" i="1" s="1"/>
  <c r="G2022" i="1"/>
  <c r="H2022" i="1" s="1"/>
  <c r="I2022" i="1" s="1"/>
  <c r="G2023" i="1"/>
  <c r="H2023" i="1" s="1"/>
  <c r="I2023" i="1" s="1"/>
  <c r="G2024" i="1"/>
  <c r="H2024" i="1" s="1"/>
  <c r="I2024" i="1" s="1"/>
  <c r="G2025" i="1"/>
  <c r="H2025" i="1" s="1"/>
  <c r="I2025" i="1" s="1"/>
  <c r="G2026" i="1"/>
  <c r="H2026" i="1" s="1"/>
  <c r="I2026" i="1" s="1"/>
  <c r="G2027" i="1"/>
  <c r="H2027" i="1" s="1"/>
  <c r="I2027" i="1" s="1"/>
  <c r="G2028" i="1"/>
  <c r="H2028" i="1" s="1"/>
  <c r="I2028" i="1" s="1"/>
  <c r="G2029" i="1"/>
  <c r="H2029" i="1" s="1"/>
  <c r="I2029" i="1" s="1"/>
  <c r="G2030" i="1"/>
  <c r="H2030" i="1" s="1"/>
  <c r="I2030" i="1" s="1"/>
  <c r="G2031" i="1"/>
  <c r="H2031" i="1" s="1"/>
  <c r="I2031" i="1" s="1"/>
  <c r="G2032" i="1"/>
  <c r="H2032" i="1" s="1"/>
  <c r="I2032" i="1" s="1"/>
  <c r="G2033" i="1"/>
  <c r="H2033" i="1" s="1"/>
  <c r="I2033" i="1" s="1"/>
  <c r="G2034" i="1"/>
  <c r="H2034" i="1" s="1"/>
  <c r="I2034" i="1" s="1"/>
  <c r="G2035" i="1"/>
  <c r="H2035" i="1" s="1"/>
  <c r="I2035" i="1" s="1"/>
  <c r="G2036" i="1"/>
  <c r="H2036" i="1" s="1"/>
  <c r="I2036" i="1" s="1"/>
  <c r="G2037" i="1"/>
  <c r="H2037" i="1" s="1"/>
  <c r="I2037" i="1" s="1"/>
  <c r="G2038" i="1"/>
  <c r="H2038" i="1" s="1"/>
  <c r="I2038" i="1" s="1"/>
  <c r="G2039" i="1"/>
  <c r="H2039" i="1" s="1"/>
  <c r="I2039" i="1" s="1"/>
  <c r="G2040" i="1"/>
  <c r="H2040" i="1" s="1"/>
  <c r="I2040" i="1" s="1"/>
  <c r="G2041" i="1"/>
  <c r="H2041" i="1" s="1"/>
  <c r="I2041" i="1" s="1"/>
  <c r="G2042" i="1"/>
  <c r="H2042" i="1" s="1"/>
  <c r="I2042" i="1" s="1"/>
  <c r="G2043" i="1"/>
  <c r="H2043" i="1" s="1"/>
  <c r="I2043" i="1" s="1"/>
  <c r="G2044" i="1"/>
  <c r="H2044" i="1" s="1"/>
  <c r="I2044" i="1" s="1"/>
  <c r="G2045" i="1"/>
  <c r="H2045" i="1" s="1"/>
  <c r="I2045" i="1" s="1"/>
  <c r="G2046" i="1"/>
  <c r="H2046" i="1" s="1"/>
  <c r="I2046" i="1" s="1"/>
  <c r="G2047" i="1"/>
  <c r="H2047" i="1" s="1"/>
  <c r="I2047" i="1" s="1"/>
  <c r="G2048" i="1"/>
  <c r="H2048" i="1" s="1"/>
  <c r="I2048" i="1" s="1"/>
  <c r="G2049" i="1"/>
  <c r="H2049" i="1" s="1"/>
  <c r="I2049" i="1" s="1"/>
  <c r="G2050" i="1"/>
  <c r="H2050" i="1" s="1"/>
  <c r="I2050" i="1" s="1"/>
  <c r="G2051" i="1"/>
  <c r="H2051" i="1" s="1"/>
  <c r="I2051" i="1" s="1"/>
  <c r="G2052" i="1"/>
  <c r="H2052" i="1" s="1"/>
  <c r="I2052" i="1" s="1"/>
  <c r="G2053" i="1"/>
  <c r="H2053" i="1" s="1"/>
  <c r="I2053" i="1" s="1"/>
  <c r="G2054" i="1"/>
  <c r="H2054" i="1" s="1"/>
  <c r="I2054" i="1" s="1"/>
  <c r="G2055" i="1"/>
  <c r="H2055" i="1" s="1"/>
  <c r="I2055" i="1" s="1"/>
  <c r="G2056" i="1"/>
  <c r="H2056" i="1" s="1"/>
  <c r="I2056" i="1" s="1"/>
  <c r="G2057" i="1"/>
  <c r="H2057" i="1" s="1"/>
  <c r="I2057" i="1" s="1"/>
  <c r="G2058" i="1"/>
  <c r="H2058" i="1" s="1"/>
  <c r="I2058" i="1" s="1"/>
  <c r="G2059" i="1"/>
  <c r="H2059" i="1" s="1"/>
  <c r="I2059" i="1" s="1"/>
  <c r="G2060" i="1"/>
  <c r="H2060" i="1" s="1"/>
  <c r="I2060" i="1" s="1"/>
  <c r="G2061" i="1"/>
  <c r="H2061" i="1" s="1"/>
  <c r="I2061" i="1" s="1"/>
  <c r="G2062" i="1"/>
  <c r="H2062" i="1" s="1"/>
  <c r="I2062" i="1" s="1"/>
  <c r="G2063" i="1"/>
  <c r="H2063" i="1" s="1"/>
  <c r="I2063" i="1" s="1"/>
  <c r="G2064" i="1"/>
  <c r="H2064" i="1" s="1"/>
  <c r="I2064" i="1" s="1"/>
  <c r="G2065" i="1"/>
  <c r="H2065" i="1" s="1"/>
  <c r="I2065" i="1" s="1"/>
  <c r="G2066" i="1"/>
  <c r="H2066" i="1" s="1"/>
  <c r="I2066" i="1" s="1"/>
  <c r="G2067" i="1"/>
  <c r="H2067" i="1" s="1"/>
  <c r="I2067" i="1" s="1"/>
  <c r="G2068" i="1"/>
  <c r="H2068" i="1" s="1"/>
  <c r="I2068" i="1" s="1"/>
  <c r="G2069" i="1"/>
  <c r="H2069" i="1" s="1"/>
  <c r="I2069" i="1" s="1"/>
  <c r="G2070" i="1"/>
  <c r="H2070" i="1" s="1"/>
  <c r="I2070" i="1" s="1"/>
  <c r="G2071" i="1"/>
  <c r="H2071" i="1" s="1"/>
  <c r="I2071" i="1" s="1"/>
  <c r="G2072" i="1"/>
  <c r="H2072" i="1" s="1"/>
  <c r="I2072" i="1" s="1"/>
  <c r="G2073" i="1"/>
  <c r="H2073" i="1" s="1"/>
  <c r="I2073" i="1" s="1"/>
  <c r="G2074" i="1"/>
  <c r="H2074" i="1" s="1"/>
  <c r="I2074" i="1" s="1"/>
  <c r="G2075" i="1"/>
  <c r="H2075" i="1" s="1"/>
  <c r="I2075" i="1" s="1"/>
  <c r="G2076" i="1"/>
  <c r="H2076" i="1" s="1"/>
  <c r="I2076" i="1" s="1"/>
  <c r="G2077" i="1"/>
  <c r="H2077" i="1" s="1"/>
  <c r="I2077" i="1" s="1"/>
  <c r="G2078" i="1"/>
  <c r="H2078" i="1" s="1"/>
  <c r="I2078" i="1" s="1"/>
  <c r="G2079" i="1"/>
  <c r="H2079" i="1" s="1"/>
  <c r="I2079" i="1" s="1"/>
  <c r="G2080" i="1"/>
  <c r="H2080" i="1" s="1"/>
  <c r="I2080" i="1" s="1"/>
  <c r="G2081" i="1"/>
  <c r="H2081" i="1" s="1"/>
  <c r="I2081" i="1" s="1"/>
  <c r="G2082" i="1"/>
  <c r="H2082" i="1" s="1"/>
  <c r="I2082" i="1" s="1"/>
  <c r="G2083" i="1"/>
  <c r="H2083" i="1" s="1"/>
  <c r="I2083" i="1" s="1"/>
  <c r="G2084" i="1"/>
  <c r="H2084" i="1" s="1"/>
  <c r="I2084" i="1" s="1"/>
  <c r="G2085" i="1"/>
  <c r="H2085" i="1" s="1"/>
  <c r="I2085" i="1" s="1"/>
  <c r="G2086" i="1"/>
  <c r="H2086" i="1" s="1"/>
  <c r="I2086" i="1" s="1"/>
  <c r="G2087" i="1"/>
  <c r="H2087" i="1" s="1"/>
  <c r="I2087" i="1" s="1"/>
  <c r="G2088" i="1"/>
  <c r="H2088" i="1" s="1"/>
  <c r="I2088" i="1" s="1"/>
  <c r="G2089" i="1"/>
  <c r="H2089" i="1" s="1"/>
  <c r="I2089" i="1" s="1"/>
  <c r="G2090" i="1"/>
  <c r="H2090" i="1" s="1"/>
  <c r="I2090" i="1" s="1"/>
  <c r="G2091" i="1"/>
  <c r="H2091" i="1" s="1"/>
  <c r="I2091" i="1" s="1"/>
  <c r="G2092" i="1"/>
  <c r="H2092" i="1" s="1"/>
  <c r="I2092" i="1" s="1"/>
  <c r="G2093" i="1"/>
  <c r="H2093" i="1" s="1"/>
  <c r="I2093" i="1" s="1"/>
  <c r="G2094" i="1"/>
  <c r="H2094" i="1" s="1"/>
  <c r="I2094" i="1" s="1"/>
  <c r="G2095" i="1"/>
  <c r="H2095" i="1" s="1"/>
  <c r="I2095" i="1" s="1"/>
  <c r="G2096" i="1"/>
  <c r="H2096" i="1" s="1"/>
  <c r="I2096" i="1" s="1"/>
  <c r="G2097" i="1"/>
  <c r="H2097" i="1" s="1"/>
  <c r="I2097" i="1" s="1"/>
  <c r="G2098" i="1"/>
  <c r="H2098" i="1" s="1"/>
  <c r="I2098" i="1" s="1"/>
  <c r="G2099" i="1"/>
  <c r="H2099" i="1" s="1"/>
  <c r="I2099" i="1" s="1"/>
  <c r="G2100" i="1"/>
  <c r="H2100" i="1" s="1"/>
  <c r="I2100" i="1" s="1"/>
  <c r="G2101" i="1"/>
  <c r="H2101" i="1" s="1"/>
  <c r="I2101" i="1" s="1"/>
  <c r="G2102" i="1"/>
  <c r="H2102" i="1" s="1"/>
  <c r="I2102" i="1" s="1"/>
  <c r="G2103" i="1"/>
  <c r="H2103" i="1" s="1"/>
  <c r="I2103" i="1" s="1"/>
  <c r="G2104" i="1"/>
  <c r="H2104" i="1" s="1"/>
  <c r="I2104" i="1" s="1"/>
  <c r="G2105" i="1"/>
  <c r="H2105" i="1" s="1"/>
  <c r="I2105" i="1" s="1"/>
  <c r="G2106" i="1"/>
  <c r="H2106" i="1" s="1"/>
  <c r="I2106" i="1" s="1"/>
  <c r="G2107" i="1"/>
  <c r="H2107" i="1" s="1"/>
  <c r="I2107" i="1" s="1"/>
  <c r="G2108" i="1"/>
  <c r="H2108" i="1" s="1"/>
  <c r="I2108" i="1" s="1"/>
  <c r="G2109" i="1"/>
  <c r="H2109" i="1" s="1"/>
  <c r="I2109" i="1" s="1"/>
  <c r="G2110" i="1"/>
  <c r="H2110" i="1" s="1"/>
  <c r="I2110" i="1" s="1"/>
  <c r="G2111" i="1"/>
  <c r="H2111" i="1" s="1"/>
  <c r="I2111" i="1" s="1"/>
  <c r="G2112" i="1"/>
  <c r="H2112" i="1" s="1"/>
  <c r="I2112" i="1" s="1"/>
  <c r="G2113" i="1"/>
  <c r="H2113" i="1" s="1"/>
  <c r="I2113" i="1" s="1"/>
  <c r="G2114" i="1"/>
  <c r="H2114" i="1" s="1"/>
  <c r="I2114" i="1" s="1"/>
  <c r="G2115" i="1"/>
  <c r="H2115" i="1" s="1"/>
  <c r="I2115" i="1" s="1"/>
  <c r="G2116" i="1"/>
  <c r="H2116" i="1" s="1"/>
  <c r="I2116" i="1" s="1"/>
  <c r="G2117" i="1"/>
  <c r="H2117" i="1" s="1"/>
  <c r="I2117" i="1" s="1"/>
  <c r="G2118" i="1"/>
  <c r="H2118" i="1" s="1"/>
  <c r="I2118" i="1" s="1"/>
  <c r="G2119" i="1"/>
  <c r="H2119" i="1" s="1"/>
  <c r="I2119" i="1" s="1"/>
  <c r="G2120" i="1"/>
  <c r="H2120" i="1" s="1"/>
  <c r="I2120" i="1" s="1"/>
  <c r="G2121" i="1"/>
  <c r="H2121" i="1" s="1"/>
  <c r="I2121" i="1" s="1"/>
  <c r="G2122" i="1"/>
  <c r="H2122" i="1" s="1"/>
  <c r="I2122" i="1" s="1"/>
  <c r="G2123" i="1"/>
  <c r="H2123" i="1" s="1"/>
  <c r="I2123" i="1" s="1"/>
  <c r="G2124" i="1"/>
  <c r="H2124" i="1" s="1"/>
  <c r="I2124" i="1" s="1"/>
  <c r="G2125" i="1"/>
  <c r="H2125" i="1" s="1"/>
  <c r="I2125" i="1" s="1"/>
  <c r="G2126" i="1"/>
  <c r="H2126" i="1" s="1"/>
  <c r="I2126" i="1" s="1"/>
  <c r="G2127" i="1"/>
  <c r="H2127" i="1" s="1"/>
  <c r="I2127" i="1" s="1"/>
  <c r="G2128" i="1"/>
  <c r="H2128" i="1" s="1"/>
  <c r="I2128" i="1" s="1"/>
  <c r="G2129" i="1"/>
  <c r="H2129" i="1" s="1"/>
  <c r="I2129" i="1" s="1"/>
  <c r="G2130" i="1"/>
  <c r="H2130" i="1" s="1"/>
  <c r="I2130" i="1" s="1"/>
  <c r="G2131" i="1"/>
  <c r="H2131" i="1" s="1"/>
  <c r="I2131" i="1" s="1"/>
  <c r="G2132" i="1"/>
  <c r="H2132" i="1" s="1"/>
  <c r="I2132" i="1" s="1"/>
  <c r="G2133" i="1"/>
  <c r="H2133" i="1" s="1"/>
  <c r="I2133" i="1" s="1"/>
  <c r="G2134" i="1"/>
  <c r="H2134" i="1" s="1"/>
  <c r="I2134" i="1" s="1"/>
  <c r="G2135" i="1"/>
  <c r="H2135" i="1" s="1"/>
  <c r="I2135" i="1" s="1"/>
  <c r="G2136" i="1"/>
  <c r="H2136" i="1" s="1"/>
  <c r="I2136" i="1" s="1"/>
  <c r="G2137" i="1"/>
  <c r="H2137" i="1" s="1"/>
  <c r="I2137" i="1" s="1"/>
  <c r="G2138" i="1"/>
  <c r="H2138" i="1" s="1"/>
  <c r="I2138" i="1" s="1"/>
  <c r="G2139" i="1"/>
  <c r="H2139" i="1" s="1"/>
  <c r="I2139" i="1" s="1"/>
  <c r="G2140" i="1"/>
  <c r="H2140" i="1" s="1"/>
  <c r="I2140" i="1" s="1"/>
  <c r="G2141" i="1"/>
  <c r="H2141" i="1" s="1"/>
  <c r="I2141" i="1" s="1"/>
  <c r="G2142" i="1"/>
  <c r="H2142" i="1" s="1"/>
  <c r="I2142" i="1" s="1"/>
  <c r="G2143" i="1"/>
  <c r="H2143" i="1" s="1"/>
  <c r="I2143" i="1" s="1"/>
  <c r="G2144" i="1"/>
  <c r="H2144" i="1" s="1"/>
  <c r="I2144" i="1" s="1"/>
  <c r="G2145" i="1"/>
  <c r="H2145" i="1" s="1"/>
  <c r="I2145" i="1" s="1"/>
  <c r="G2146" i="1"/>
  <c r="H2146" i="1" s="1"/>
  <c r="I2146" i="1" s="1"/>
  <c r="G2147" i="1"/>
  <c r="H2147" i="1" s="1"/>
  <c r="I2147" i="1" s="1"/>
  <c r="G2148" i="1"/>
  <c r="H2148" i="1" s="1"/>
  <c r="I2148" i="1" s="1"/>
  <c r="G2149" i="1"/>
  <c r="H2149" i="1" s="1"/>
  <c r="I2149" i="1" s="1"/>
  <c r="G2150" i="1"/>
  <c r="H2150" i="1" s="1"/>
  <c r="I2150" i="1" s="1"/>
  <c r="G2151" i="1"/>
  <c r="H2151" i="1" s="1"/>
  <c r="I2151" i="1" s="1"/>
  <c r="G2152" i="1"/>
  <c r="H2152" i="1" s="1"/>
  <c r="I2152" i="1" s="1"/>
  <c r="G2153" i="1"/>
  <c r="H2153" i="1" s="1"/>
  <c r="I2153" i="1" s="1"/>
  <c r="G2154" i="1"/>
  <c r="H2154" i="1" s="1"/>
  <c r="I2154" i="1" s="1"/>
  <c r="G2155" i="1"/>
  <c r="H2155" i="1" s="1"/>
  <c r="I2155" i="1" s="1"/>
  <c r="G2156" i="1"/>
  <c r="H2156" i="1" s="1"/>
  <c r="I2156" i="1" s="1"/>
  <c r="G2157" i="1"/>
  <c r="H2157" i="1" s="1"/>
  <c r="I2157" i="1" s="1"/>
  <c r="G2158" i="1"/>
  <c r="H2158" i="1" s="1"/>
  <c r="I2158" i="1" s="1"/>
  <c r="G2159" i="1"/>
  <c r="H2159" i="1" s="1"/>
  <c r="I2159" i="1" s="1"/>
  <c r="G2160" i="1"/>
  <c r="H2160" i="1" s="1"/>
  <c r="I2160" i="1" s="1"/>
  <c r="G2161" i="1"/>
  <c r="H2161" i="1" s="1"/>
  <c r="I2161" i="1" s="1"/>
  <c r="G2162" i="1"/>
  <c r="H2162" i="1" s="1"/>
  <c r="I2162" i="1" s="1"/>
  <c r="G2163" i="1"/>
  <c r="H2163" i="1" s="1"/>
  <c r="I2163" i="1" s="1"/>
  <c r="D2" i="1"/>
  <c r="E2" i="1" s="1"/>
  <c r="F2" i="1" s="1"/>
  <c r="D3" i="1"/>
  <c r="E3" i="1" s="1"/>
  <c r="F3" i="1" s="1"/>
  <c r="D4" i="1"/>
  <c r="E4" i="1" s="1"/>
  <c r="F4" i="1" s="1"/>
  <c r="D5" i="1"/>
  <c r="E5" i="1" s="1"/>
  <c r="F5" i="1" s="1"/>
  <c r="D6" i="1"/>
  <c r="E6" i="1" s="1"/>
  <c r="F6" i="1" s="1"/>
  <c r="D7" i="1"/>
  <c r="E7" i="1" s="1"/>
  <c r="F7" i="1" s="1"/>
  <c r="D8" i="1"/>
  <c r="E8" i="1" s="1"/>
  <c r="F8" i="1" s="1"/>
  <c r="D9" i="1"/>
  <c r="E9" i="1" s="1"/>
  <c r="F9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6" i="1"/>
  <c r="E16" i="1" s="1"/>
  <c r="F16" i="1" s="1"/>
  <c r="D17" i="1"/>
  <c r="E17" i="1" s="1"/>
  <c r="F17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3" i="1"/>
  <c r="E23" i="1" s="1"/>
  <c r="F23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D30" i="1"/>
  <c r="E30" i="1" s="1"/>
  <c r="F30" i="1" s="1"/>
  <c r="D31" i="1"/>
  <c r="E31" i="1" s="1"/>
  <c r="F31" i="1" s="1"/>
  <c r="D32" i="1"/>
  <c r="E32" i="1" s="1"/>
  <c r="F32" i="1" s="1"/>
  <c r="D33" i="1"/>
  <c r="E33" i="1" s="1"/>
  <c r="F33" i="1" s="1"/>
  <c r="D34" i="1"/>
  <c r="E34" i="1" s="1"/>
  <c r="F34" i="1" s="1"/>
  <c r="D35" i="1"/>
  <c r="E35" i="1" s="1"/>
  <c r="F35" i="1" s="1"/>
  <c r="D36" i="1"/>
  <c r="E36" i="1" s="1"/>
  <c r="F36" i="1" s="1"/>
  <c r="D37" i="1"/>
  <c r="E37" i="1" s="1"/>
  <c r="F37" i="1" s="1"/>
  <c r="D38" i="1"/>
  <c r="E38" i="1" s="1"/>
  <c r="F38" i="1" s="1"/>
  <c r="D39" i="1"/>
  <c r="E39" i="1" s="1"/>
  <c r="F39" i="1" s="1"/>
  <c r="D40" i="1"/>
  <c r="E40" i="1" s="1"/>
  <c r="F40" i="1" s="1"/>
  <c r="D41" i="1"/>
  <c r="E41" i="1" s="1"/>
  <c r="F41" i="1" s="1"/>
  <c r="D42" i="1"/>
  <c r="E42" i="1" s="1"/>
  <c r="F42" i="1" s="1"/>
  <c r="D43" i="1"/>
  <c r="E43" i="1" s="1"/>
  <c r="F43" i="1" s="1"/>
  <c r="D44" i="1"/>
  <c r="E44" i="1" s="1"/>
  <c r="F44" i="1" s="1"/>
  <c r="D45" i="1"/>
  <c r="E45" i="1" s="1"/>
  <c r="F45" i="1" s="1"/>
  <c r="D46" i="1"/>
  <c r="E46" i="1" s="1"/>
  <c r="F46" i="1" s="1"/>
  <c r="D47" i="1"/>
  <c r="E47" i="1" s="1"/>
  <c r="F47" i="1" s="1"/>
  <c r="D48" i="1"/>
  <c r="E48" i="1" s="1"/>
  <c r="F48" i="1" s="1"/>
  <c r="D49" i="1"/>
  <c r="E49" i="1" s="1"/>
  <c r="F49" i="1" s="1"/>
  <c r="D50" i="1"/>
  <c r="E50" i="1" s="1"/>
  <c r="F50" i="1" s="1"/>
  <c r="D51" i="1"/>
  <c r="E51" i="1" s="1"/>
  <c r="F51" i="1" s="1"/>
  <c r="D52" i="1"/>
  <c r="E52" i="1" s="1"/>
  <c r="F52" i="1" s="1"/>
  <c r="D53" i="1"/>
  <c r="E53" i="1" s="1"/>
  <c r="F53" i="1" s="1"/>
  <c r="D54" i="1"/>
  <c r="E54" i="1" s="1"/>
  <c r="F54" i="1" s="1"/>
  <c r="D55" i="1"/>
  <c r="E55" i="1" s="1"/>
  <c r="F55" i="1" s="1"/>
  <c r="D56" i="1"/>
  <c r="E56" i="1" s="1"/>
  <c r="F56" i="1" s="1"/>
  <c r="D57" i="1"/>
  <c r="E57" i="1" s="1"/>
  <c r="F57" i="1" s="1"/>
  <c r="D58" i="1"/>
  <c r="E58" i="1" s="1"/>
  <c r="F58" i="1" s="1"/>
  <c r="D59" i="1"/>
  <c r="E59" i="1" s="1"/>
  <c r="F59" i="1" s="1"/>
  <c r="D60" i="1"/>
  <c r="E60" i="1" s="1"/>
  <c r="F60" i="1" s="1"/>
  <c r="D61" i="1"/>
  <c r="E61" i="1" s="1"/>
  <c r="F61" i="1" s="1"/>
  <c r="D62" i="1"/>
  <c r="E62" i="1" s="1"/>
  <c r="F62" i="1" s="1"/>
  <c r="D63" i="1"/>
  <c r="E63" i="1" s="1"/>
  <c r="F63" i="1" s="1"/>
  <c r="D64" i="1"/>
  <c r="E64" i="1" s="1"/>
  <c r="F64" i="1" s="1"/>
  <c r="D65" i="1"/>
  <c r="E65" i="1" s="1"/>
  <c r="F65" i="1" s="1"/>
  <c r="D66" i="1"/>
  <c r="E66" i="1" s="1"/>
  <c r="F66" i="1" s="1"/>
  <c r="D67" i="1"/>
  <c r="E67" i="1" s="1"/>
  <c r="F67" i="1" s="1"/>
  <c r="D68" i="1"/>
  <c r="E68" i="1" s="1"/>
  <c r="F68" i="1" s="1"/>
  <c r="D69" i="1"/>
  <c r="E69" i="1" s="1"/>
  <c r="F69" i="1" s="1"/>
  <c r="D70" i="1"/>
  <c r="E70" i="1" s="1"/>
  <c r="F70" i="1" s="1"/>
  <c r="D71" i="1"/>
  <c r="E71" i="1" s="1"/>
  <c r="F71" i="1" s="1"/>
  <c r="D72" i="1"/>
  <c r="E72" i="1" s="1"/>
  <c r="F72" i="1" s="1"/>
  <c r="D73" i="1"/>
  <c r="E73" i="1" s="1"/>
  <c r="F73" i="1" s="1"/>
  <c r="D74" i="1"/>
  <c r="E74" i="1" s="1"/>
  <c r="F74" i="1" s="1"/>
  <c r="D75" i="1"/>
  <c r="E75" i="1" s="1"/>
  <c r="F75" i="1" s="1"/>
  <c r="D76" i="1"/>
  <c r="E76" i="1" s="1"/>
  <c r="F76" i="1" s="1"/>
  <c r="D77" i="1"/>
  <c r="E77" i="1" s="1"/>
  <c r="F77" i="1" s="1"/>
  <c r="D78" i="1"/>
  <c r="E78" i="1" s="1"/>
  <c r="F78" i="1" s="1"/>
  <c r="D79" i="1"/>
  <c r="E79" i="1" s="1"/>
  <c r="F79" i="1" s="1"/>
  <c r="D80" i="1"/>
  <c r="E80" i="1" s="1"/>
  <c r="F80" i="1" s="1"/>
  <c r="D81" i="1"/>
  <c r="E81" i="1" s="1"/>
  <c r="F81" i="1" s="1"/>
  <c r="D82" i="1"/>
  <c r="E82" i="1" s="1"/>
  <c r="F82" i="1" s="1"/>
  <c r="D83" i="1"/>
  <c r="E83" i="1" s="1"/>
  <c r="F83" i="1" s="1"/>
  <c r="D84" i="1"/>
  <c r="E84" i="1" s="1"/>
  <c r="F84" i="1" s="1"/>
  <c r="D85" i="1"/>
  <c r="E85" i="1" s="1"/>
  <c r="F85" i="1" s="1"/>
  <c r="D86" i="1"/>
  <c r="E86" i="1" s="1"/>
  <c r="F86" i="1" s="1"/>
  <c r="D87" i="1"/>
  <c r="E87" i="1" s="1"/>
  <c r="F87" i="1" s="1"/>
  <c r="D88" i="1"/>
  <c r="E88" i="1" s="1"/>
  <c r="F88" i="1" s="1"/>
  <c r="D89" i="1"/>
  <c r="E89" i="1" s="1"/>
  <c r="F89" i="1" s="1"/>
  <c r="D90" i="1"/>
  <c r="E90" i="1" s="1"/>
  <c r="F90" i="1" s="1"/>
  <c r="D91" i="1"/>
  <c r="E91" i="1" s="1"/>
  <c r="F91" i="1" s="1"/>
  <c r="D92" i="1"/>
  <c r="E92" i="1" s="1"/>
  <c r="F92" i="1" s="1"/>
  <c r="D93" i="1"/>
  <c r="E93" i="1" s="1"/>
  <c r="F93" i="1" s="1"/>
  <c r="D94" i="1"/>
  <c r="E94" i="1" s="1"/>
  <c r="F94" i="1" s="1"/>
  <c r="D95" i="1"/>
  <c r="E95" i="1" s="1"/>
  <c r="F95" i="1" s="1"/>
  <c r="D96" i="1"/>
  <c r="E96" i="1" s="1"/>
  <c r="F96" i="1" s="1"/>
  <c r="D97" i="1"/>
  <c r="E97" i="1" s="1"/>
  <c r="F97" i="1" s="1"/>
  <c r="D98" i="1"/>
  <c r="E98" i="1" s="1"/>
  <c r="F98" i="1" s="1"/>
  <c r="D99" i="1"/>
  <c r="E99" i="1" s="1"/>
  <c r="F99" i="1" s="1"/>
  <c r="D100" i="1"/>
  <c r="E100" i="1" s="1"/>
  <c r="F100" i="1" s="1"/>
  <c r="D101" i="1"/>
  <c r="E101" i="1" s="1"/>
  <c r="F101" i="1" s="1"/>
  <c r="D102" i="1"/>
  <c r="E102" i="1" s="1"/>
  <c r="F102" i="1" s="1"/>
  <c r="D103" i="1"/>
  <c r="E103" i="1" s="1"/>
  <c r="F103" i="1" s="1"/>
  <c r="D104" i="1"/>
  <c r="E104" i="1" s="1"/>
  <c r="F104" i="1" s="1"/>
  <c r="D105" i="1"/>
  <c r="E105" i="1" s="1"/>
  <c r="F105" i="1" s="1"/>
  <c r="D106" i="1"/>
  <c r="E106" i="1" s="1"/>
  <c r="F106" i="1" s="1"/>
  <c r="D107" i="1"/>
  <c r="E107" i="1" s="1"/>
  <c r="F107" i="1" s="1"/>
  <c r="D108" i="1"/>
  <c r="E108" i="1" s="1"/>
  <c r="F108" i="1" s="1"/>
  <c r="D109" i="1"/>
  <c r="E109" i="1" s="1"/>
  <c r="F109" i="1" s="1"/>
  <c r="D110" i="1"/>
  <c r="E110" i="1" s="1"/>
  <c r="F110" i="1" s="1"/>
  <c r="D111" i="1"/>
  <c r="E111" i="1" s="1"/>
  <c r="F111" i="1" s="1"/>
  <c r="D112" i="1"/>
  <c r="E112" i="1" s="1"/>
  <c r="F112" i="1" s="1"/>
  <c r="D113" i="1"/>
  <c r="E113" i="1" s="1"/>
  <c r="F113" i="1" s="1"/>
  <c r="D114" i="1"/>
  <c r="E114" i="1" s="1"/>
  <c r="F114" i="1" s="1"/>
  <c r="D115" i="1"/>
  <c r="E115" i="1" s="1"/>
  <c r="F115" i="1" s="1"/>
  <c r="D116" i="1"/>
  <c r="E116" i="1" s="1"/>
  <c r="F116" i="1" s="1"/>
  <c r="D117" i="1"/>
  <c r="E117" i="1" s="1"/>
  <c r="F117" i="1" s="1"/>
  <c r="D118" i="1"/>
  <c r="E118" i="1" s="1"/>
  <c r="F118" i="1" s="1"/>
  <c r="D119" i="1"/>
  <c r="E119" i="1" s="1"/>
  <c r="F119" i="1" s="1"/>
  <c r="D120" i="1"/>
  <c r="E120" i="1" s="1"/>
  <c r="F120" i="1" s="1"/>
  <c r="D121" i="1"/>
  <c r="E121" i="1" s="1"/>
  <c r="F121" i="1" s="1"/>
  <c r="D122" i="1"/>
  <c r="E122" i="1" s="1"/>
  <c r="F122" i="1" s="1"/>
  <c r="D123" i="1"/>
  <c r="E123" i="1" s="1"/>
  <c r="F123" i="1" s="1"/>
  <c r="D124" i="1"/>
  <c r="E124" i="1" s="1"/>
  <c r="F124" i="1" s="1"/>
  <c r="D125" i="1"/>
  <c r="E125" i="1" s="1"/>
  <c r="F125" i="1" s="1"/>
  <c r="D126" i="1"/>
  <c r="E126" i="1" s="1"/>
  <c r="F126" i="1" s="1"/>
  <c r="D127" i="1"/>
  <c r="E127" i="1" s="1"/>
  <c r="F127" i="1" s="1"/>
  <c r="D128" i="1"/>
  <c r="E128" i="1" s="1"/>
  <c r="F128" i="1" s="1"/>
  <c r="D129" i="1"/>
  <c r="E129" i="1" s="1"/>
  <c r="F129" i="1" s="1"/>
  <c r="D130" i="1"/>
  <c r="E130" i="1" s="1"/>
  <c r="F130" i="1" s="1"/>
  <c r="D131" i="1"/>
  <c r="E131" i="1" s="1"/>
  <c r="F131" i="1" s="1"/>
  <c r="D132" i="1"/>
  <c r="E132" i="1" s="1"/>
  <c r="F132" i="1" s="1"/>
  <c r="D133" i="1"/>
  <c r="E133" i="1" s="1"/>
  <c r="F133" i="1" s="1"/>
  <c r="D134" i="1"/>
  <c r="E134" i="1" s="1"/>
  <c r="F134" i="1" s="1"/>
  <c r="D135" i="1"/>
  <c r="E135" i="1" s="1"/>
  <c r="F135" i="1" s="1"/>
  <c r="D136" i="1"/>
  <c r="E136" i="1" s="1"/>
  <c r="F136" i="1" s="1"/>
  <c r="D137" i="1"/>
  <c r="E137" i="1" s="1"/>
  <c r="F137" i="1" s="1"/>
  <c r="D138" i="1"/>
  <c r="E138" i="1" s="1"/>
  <c r="F138" i="1" s="1"/>
  <c r="D139" i="1"/>
  <c r="E139" i="1" s="1"/>
  <c r="F139" i="1" s="1"/>
  <c r="D140" i="1"/>
  <c r="E140" i="1" s="1"/>
  <c r="F140" i="1" s="1"/>
  <c r="D141" i="1"/>
  <c r="E141" i="1" s="1"/>
  <c r="F141" i="1" s="1"/>
  <c r="D142" i="1"/>
  <c r="E142" i="1" s="1"/>
  <c r="F142" i="1" s="1"/>
  <c r="D143" i="1"/>
  <c r="E143" i="1" s="1"/>
  <c r="F143" i="1" s="1"/>
  <c r="D144" i="1"/>
  <c r="E144" i="1" s="1"/>
  <c r="F144" i="1" s="1"/>
  <c r="D145" i="1"/>
  <c r="E145" i="1" s="1"/>
  <c r="F145" i="1" s="1"/>
  <c r="D146" i="1"/>
  <c r="E146" i="1" s="1"/>
  <c r="F146" i="1" s="1"/>
  <c r="D147" i="1"/>
  <c r="E147" i="1" s="1"/>
  <c r="F147" i="1" s="1"/>
  <c r="D148" i="1"/>
  <c r="E148" i="1" s="1"/>
  <c r="F148" i="1" s="1"/>
  <c r="D149" i="1"/>
  <c r="E149" i="1" s="1"/>
  <c r="F149" i="1" s="1"/>
  <c r="D150" i="1"/>
  <c r="E150" i="1" s="1"/>
  <c r="F150" i="1" s="1"/>
  <c r="D151" i="1"/>
  <c r="E151" i="1" s="1"/>
  <c r="F151" i="1" s="1"/>
  <c r="D152" i="1"/>
  <c r="E152" i="1" s="1"/>
  <c r="F152" i="1" s="1"/>
  <c r="D153" i="1"/>
  <c r="E153" i="1" s="1"/>
  <c r="F153" i="1" s="1"/>
  <c r="D154" i="1"/>
  <c r="E154" i="1" s="1"/>
  <c r="F154" i="1" s="1"/>
  <c r="D155" i="1"/>
  <c r="E155" i="1" s="1"/>
  <c r="F155" i="1" s="1"/>
  <c r="D156" i="1"/>
  <c r="E156" i="1" s="1"/>
  <c r="F156" i="1" s="1"/>
  <c r="D157" i="1"/>
  <c r="E157" i="1" s="1"/>
  <c r="F157" i="1" s="1"/>
  <c r="D158" i="1"/>
  <c r="E158" i="1" s="1"/>
  <c r="F158" i="1" s="1"/>
  <c r="D159" i="1"/>
  <c r="E159" i="1" s="1"/>
  <c r="F159" i="1" s="1"/>
  <c r="D160" i="1"/>
  <c r="E160" i="1" s="1"/>
  <c r="F160" i="1" s="1"/>
  <c r="D161" i="1"/>
  <c r="E161" i="1" s="1"/>
  <c r="F161" i="1" s="1"/>
  <c r="D162" i="1"/>
  <c r="E162" i="1" s="1"/>
  <c r="F162" i="1" s="1"/>
  <c r="D163" i="1"/>
  <c r="E163" i="1" s="1"/>
  <c r="F163" i="1" s="1"/>
  <c r="D164" i="1"/>
  <c r="E164" i="1" s="1"/>
  <c r="F164" i="1" s="1"/>
  <c r="D165" i="1"/>
  <c r="E165" i="1" s="1"/>
  <c r="F165" i="1" s="1"/>
  <c r="D166" i="1"/>
  <c r="E166" i="1" s="1"/>
  <c r="F166" i="1" s="1"/>
  <c r="D167" i="1"/>
  <c r="E167" i="1" s="1"/>
  <c r="F167" i="1" s="1"/>
  <c r="D168" i="1"/>
  <c r="E168" i="1" s="1"/>
  <c r="F168" i="1" s="1"/>
  <c r="D169" i="1"/>
  <c r="E169" i="1" s="1"/>
  <c r="F169" i="1" s="1"/>
  <c r="D170" i="1"/>
  <c r="E170" i="1" s="1"/>
  <c r="F170" i="1" s="1"/>
  <c r="D171" i="1"/>
  <c r="E171" i="1" s="1"/>
  <c r="F171" i="1" s="1"/>
  <c r="D172" i="1"/>
  <c r="E172" i="1" s="1"/>
  <c r="F172" i="1" s="1"/>
  <c r="D173" i="1"/>
  <c r="E173" i="1" s="1"/>
  <c r="F173" i="1" s="1"/>
  <c r="D174" i="1"/>
  <c r="E174" i="1" s="1"/>
  <c r="F174" i="1" s="1"/>
  <c r="D175" i="1"/>
  <c r="E175" i="1" s="1"/>
  <c r="F175" i="1" s="1"/>
  <c r="D176" i="1"/>
  <c r="E176" i="1" s="1"/>
  <c r="F176" i="1" s="1"/>
  <c r="D177" i="1"/>
  <c r="E177" i="1" s="1"/>
  <c r="F177" i="1" s="1"/>
  <c r="D178" i="1"/>
  <c r="E178" i="1" s="1"/>
  <c r="F178" i="1" s="1"/>
  <c r="D179" i="1"/>
  <c r="E179" i="1" s="1"/>
  <c r="F179" i="1" s="1"/>
  <c r="D180" i="1"/>
  <c r="E180" i="1" s="1"/>
  <c r="F180" i="1" s="1"/>
  <c r="D181" i="1"/>
  <c r="E181" i="1" s="1"/>
  <c r="F181" i="1" s="1"/>
  <c r="D182" i="1"/>
  <c r="E182" i="1" s="1"/>
  <c r="F182" i="1" s="1"/>
  <c r="D183" i="1"/>
  <c r="E183" i="1" s="1"/>
  <c r="F183" i="1" s="1"/>
  <c r="D184" i="1"/>
  <c r="E184" i="1" s="1"/>
  <c r="F184" i="1" s="1"/>
  <c r="D185" i="1"/>
  <c r="E185" i="1" s="1"/>
  <c r="F185" i="1" s="1"/>
  <c r="D186" i="1"/>
  <c r="E186" i="1" s="1"/>
  <c r="F186" i="1" s="1"/>
  <c r="D187" i="1"/>
  <c r="E187" i="1" s="1"/>
  <c r="F187" i="1" s="1"/>
  <c r="D188" i="1"/>
  <c r="E188" i="1" s="1"/>
  <c r="F188" i="1" s="1"/>
  <c r="D189" i="1"/>
  <c r="E189" i="1" s="1"/>
  <c r="F189" i="1" s="1"/>
  <c r="D190" i="1"/>
  <c r="E190" i="1" s="1"/>
  <c r="F190" i="1" s="1"/>
  <c r="D191" i="1"/>
  <c r="E191" i="1" s="1"/>
  <c r="F191" i="1" s="1"/>
  <c r="D192" i="1"/>
  <c r="E192" i="1" s="1"/>
  <c r="F192" i="1" s="1"/>
  <c r="D193" i="1"/>
  <c r="E193" i="1" s="1"/>
  <c r="F193" i="1" s="1"/>
  <c r="D194" i="1"/>
  <c r="E194" i="1" s="1"/>
  <c r="F194" i="1" s="1"/>
  <c r="D195" i="1"/>
  <c r="E195" i="1" s="1"/>
  <c r="F195" i="1" s="1"/>
  <c r="D196" i="1"/>
  <c r="E196" i="1" s="1"/>
  <c r="F196" i="1" s="1"/>
  <c r="D197" i="1"/>
  <c r="E197" i="1" s="1"/>
  <c r="F197" i="1" s="1"/>
  <c r="D198" i="1"/>
  <c r="E198" i="1" s="1"/>
  <c r="F198" i="1" s="1"/>
  <c r="D199" i="1"/>
  <c r="E199" i="1" s="1"/>
  <c r="F199" i="1" s="1"/>
  <c r="D200" i="1"/>
  <c r="E200" i="1" s="1"/>
  <c r="F200" i="1" s="1"/>
  <c r="D201" i="1"/>
  <c r="E201" i="1" s="1"/>
  <c r="F201" i="1" s="1"/>
  <c r="D202" i="1"/>
  <c r="E202" i="1" s="1"/>
  <c r="F202" i="1" s="1"/>
  <c r="D203" i="1"/>
  <c r="E203" i="1" s="1"/>
  <c r="F203" i="1" s="1"/>
  <c r="D204" i="1"/>
  <c r="E204" i="1" s="1"/>
  <c r="F204" i="1" s="1"/>
  <c r="D205" i="1"/>
  <c r="E205" i="1" s="1"/>
  <c r="F205" i="1" s="1"/>
  <c r="D206" i="1"/>
  <c r="E206" i="1" s="1"/>
  <c r="F206" i="1" s="1"/>
  <c r="D207" i="1"/>
  <c r="E207" i="1" s="1"/>
  <c r="F207" i="1" s="1"/>
  <c r="D208" i="1"/>
  <c r="E208" i="1" s="1"/>
  <c r="F208" i="1" s="1"/>
  <c r="D209" i="1"/>
  <c r="E209" i="1" s="1"/>
  <c r="F209" i="1" s="1"/>
  <c r="D210" i="1"/>
  <c r="E210" i="1" s="1"/>
  <c r="F210" i="1" s="1"/>
  <c r="D211" i="1"/>
  <c r="E211" i="1" s="1"/>
  <c r="F211" i="1" s="1"/>
  <c r="D212" i="1"/>
  <c r="E212" i="1" s="1"/>
  <c r="F212" i="1" s="1"/>
  <c r="D213" i="1"/>
  <c r="E213" i="1" s="1"/>
  <c r="F213" i="1" s="1"/>
  <c r="D214" i="1"/>
  <c r="E214" i="1" s="1"/>
  <c r="F214" i="1" s="1"/>
  <c r="D215" i="1"/>
  <c r="E215" i="1" s="1"/>
  <c r="F215" i="1" s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E220" i="1" s="1"/>
  <c r="F220" i="1" s="1"/>
  <c r="D221" i="1"/>
  <c r="E221" i="1" s="1"/>
  <c r="F221" i="1" s="1"/>
  <c r="D222" i="1"/>
  <c r="E222" i="1" s="1"/>
  <c r="F222" i="1" s="1"/>
  <c r="D223" i="1"/>
  <c r="E223" i="1" s="1"/>
  <c r="F223" i="1" s="1"/>
  <c r="D224" i="1"/>
  <c r="E224" i="1" s="1"/>
  <c r="F224" i="1" s="1"/>
  <c r="D225" i="1"/>
  <c r="E225" i="1" s="1"/>
  <c r="F225" i="1" s="1"/>
  <c r="D226" i="1"/>
  <c r="E226" i="1" s="1"/>
  <c r="F226" i="1" s="1"/>
  <c r="D227" i="1"/>
  <c r="E227" i="1" s="1"/>
  <c r="F227" i="1" s="1"/>
  <c r="D228" i="1"/>
  <c r="E228" i="1" s="1"/>
  <c r="F228" i="1" s="1"/>
  <c r="D229" i="1"/>
  <c r="E229" i="1" s="1"/>
  <c r="F229" i="1" s="1"/>
  <c r="D230" i="1"/>
  <c r="E230" i="1" s="1"/>
  <c r="F230" i="1" s="1"/>
  <c r="D231" i="1"/>
  <c r="E231" i="1" s="1"/>
  <c r="F231" i="1" s="1"/>
  <c r="D232" i="1"/>
  <c r="E232" i="1" s="1"/>
  <c r="F232" i="1" s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E237" i="1" s="1"/>
  <c r="F237" i="1" s="1"/>
  <c r="D238" i="1"/>
  <c r="E238" i="1" s="1"/>
  <c r="F238" i="1" s="1"/>
  <c r="D239" i="1"/>
  <c r="E239" i="1" s="1"/>
  <c r="F239" i="1" s="1"/>
  <c r="D240" i="1"/>
  <c r="E240" i="1" s="1"/>
  <c r="F240" i="1" s="1"/>
  <c r="D241" i="1"/>
  <c r="E241" i="1" s="1"/>
  <c r="F241" i="1" s="1"/>
  <c r="D242" i="1"/>
  <c r="E242" i="1" s="1"/>
  <c r="F242" i="1" s="1"/>
  <c r="D243" i="1"/>
  <c r="E243" i="1" s="1"/>
  <c r="F243" i="1" s="1"/>
  <c r="D244" i="1"/>
  <c r="E244" i="1" s="1"/>
  <c r="F244" i="1" s="1"/>
  <c r="D245" i="1"/>
  <c r="E245" i="1" s="1"/>
  <c r="F245" i="1" s="1"/>
  <c r="D246" i="1"/>
  <c r="E246" i="1" s="1"/>
  <c r="F246" i="1" s="1"/>
  <c r="D247" i="1"/>
  <c r="E247" i="1" s="1"/>
  <c r="F247" i="1" s="1"/>
  <c r="D248" i="1"/>
  <c r="E248" i="1" s="1"/>
  <c r="F248" i="1" s="1"/>
  <c r="D249" i="1"/>
  <c r="E249" i="1" s="1"/>
  <c r="F249" i="1" s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E255" i="1" s="1"/>
  <c r="F255" i="1" s="1"/>
  <c r="D256" i="1"/>
  <c r="E256" i="1" s="1"/>
  <c r="F256" i="1" s="1"/>
  <c r="D257" i="1"/>
  <c r="E257" i="1" s="1"/>
  <c r="F257" i="1" s="1"/>
  <c r="D258" i="1"/>
  <c r="E258" i="1" s="1"/>
  <c r="F258" i="1" s="1"/>
  <c r="D259" i="1"/>
  <c r="E259" i="1" s="1"/>
  <c r="F259" i="1" s="1"/>
  <c r="D260" i="1"/>
  <c r="E260" i="1" s="1"/>
  <c r="F260" i="1" s="1"/>
  <c r="D261" i="1"/>
  <c r="E261" i="1" s="1"/>
  <c r="F261" i="1" s="1"/>
  <c r="D262" i="1"/>
  <c r="E262" i="1" s="1"/>
  <c r="F262" i="1" s="1"/>
  <c r="D263" i="1"/>
  <c r="E263" i="1" s="1"/>
  <c r="F263" i="1" s="1"/>
  <c r="D264" i="1"/>
  <c r="E264" i="1" s="1"/>
  <c r="F264" i="1" s="1"/>
  <c r="D265" i="1"/>
  <c r="E265" i="1" s="1"/>
  <c r="F265" i="1" s="1"/>
  <c r="D266" i="1"/>
  <c r="E266" i="1" s="1"/>
  <c r="F266" i="1" s="1"/>
  <c r="D267" i="1"/>
  <c r="E267" i="1" s="1"/>
  <c r="F267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E271" i="1" s="1"/>
  <c r="F271" i="1" s="1"/>
  <c r="D272" i="1"/>
  <c r="E272" i="1" s="1"/>
  <c r="F272" i="1" s="1"/>
  <c r="D273" i="1"/>
  <c r="E273" i="1" s="1"/>
  <c r="F273" i="1" s="1"/>
  <c r="D274" i="1"/>
  <c r="E274" i="1" s="1"/>
  <c r="F274" i="1" s="1"/>
  <c r="D275" i="1"/>
  <c r="E275" i="1" s="1"/>
  <c r="F275" i="1" s="1"/>
  <c r="D276" i="1"/>
  <c r="E276" i="1" s="1"/>
  <c r="F276" i="1" s="1"/>
  <c r="D277" i="1"/>
  <c r="E277" i="1" s="1"/>
  <c r="F277" i="1" s="1"/>
  <c r="D278" i="1"/>
  <c r="E278" i="1" s="1"/>
  <c r="F278" i="1" s="1"/>
  <c r="D279" i="1"/>
  <c r="E279" i="1" s="1"/>
  <c r="F279" i="1" s="1"/>
  <c r="D280" i="1"/>
  <c r="E280" i="1" s="1"/>
  <c r="F280" i="1" s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 s="1"/>
  <c r="F285" i="1" s="1"/>
  <c r="D286" i="1"/>
  <c r="E286" i="1" s="1"/>
  <c r="F286" i="1" s="1"/>
  <c r="D287" i="1"/>
  <c r="E287" i="1" s="1"/>
  <c r="F287" i="1" s="1"/>
  <c r="D288" i="1"/>
  <c r="E288" i="1" s="1"/>
  <c r="F288" i="1" s="1"/>
  <c r="D289" i="1"/>
  <c r="E289" i="1" s="1"/>
  <c r="F289" i="1" s="1"/>
  <c r="D290" i="1"/>
  <c r="E290" i="1" s="1"/>
  <c r="F290" i="1" s="1"/>
  <c r="D291" i="1"/>
  <c r="E291" i="1" s="1"/>
  <c r="F291" i="1" s="1"/>
  <c r="D292" i="1"/>
  <c r="E292" i="1" s="1"/>
  <c r="F292" i="1" s="1"/>
  <c r="D293" i="1"/>
  <c r="E293" i="1" s="1"/>
  <c r="F293" i="1" s="1"/>
  <c r="D294" i="1"/>
  <c r="E294" i="1" s="1"/>
  <c r="F294" i="1" s="1"/>
  <c r="D295" i="1"/>
  <c r="E295" i="1" s="1"/>
  <c r="F295" i="1" s="1"/>
  <c r="D296" i="1"/>
  <c r="E296" i="1" s="1"/>
  <c r="F296" i="1" s="1"/>
  <c r="D297" i="1"/>
  <c r="E297" i="1" s="1"/>
  <c r="F297" i="1" s="1"/>
  <c r="D298" i="1"/>
  <c r="E298" i="1" s="1"/>
  <c r="F298" i="1" s="1"/>
  <c r="D299" i="1"/>
  <c r="E299" i="1" s="1"/>
  <c r="F299" i="1" s="1"/>
  <c r="D300" i="1"/>
  <c r="E300" i="1" s="1"/>
  <c r="F300" i="1" s="1"/>
  <c r="D301" i="1"/>
  <c r="E301" i="1" s="1"/>
  <c r="F301" i="1" s="1"/>
  <c r="D302" i="1"/>
  <c r="E302" i="1" s="1"/>
  <c r="F302" i="1" s="1"/>
  <c r="D303" i="1"/>
  <c r="E303" i="1" s="1"/>
  <c r="F303" i="1" s="1"/>
  <c r="D304" i="1"/>
  <c r="E304" i="1" s="1"/>
  <c r="F304" i="1" s="1"/>
  <c r="D305" i="1"/>
  <c r="E305" i="1" s="1"/>
  <c r="F305" i="1" s="1"/>
  <c r="D306" i="1"/>
  <c r="E306" i="1" s="1"/>
  <c r="F306" i="1" s="1"/>
  <c r="D307" i="1"/>
  <c r="E307" i="1" s="1"/>
  <c r="F307" i="1" s="1"/>
  <c r="D308" i="1"/>
  <c r="E308" i="1" s="1"/>
  <c r="F308" i="1" s="1"/>
  <c r="D309" i="1"/>
  <c r="E309" i="1" s="1"/>
  <c r="F309" i="1" s="1"/>
  <c r="D310" i="1"/>
  <c r="E310" i="1" s="1"/>
  <c r="F310" i="1" s="1"/>
  <c r="D311" i="1"/>
  <c r="E311" i="1" s="1"/>
  <c r="F311" i="1" s="1"/>
  <c r="D312" i="1"/>
  <c r="E312" i="1" s="1"/>
  <c r="F312" i="1" s="1"/>
  <c r="D313" i="1"/>
  <c r="E313" i="1" s="1"/>
  <c r="F313" i="1" s="1"/>
  <c r="D314" i="1"/>
  <c r="E314" i="1" s="1"/>
  <c r="F314" i="1" s="1"/>
  <c r="D315" i="1"/>
  <c r="E315" i="1" s="1"/>
  <c r="F315" i="1" s="1"/>
  <c r="D316" i="1"/>
  <c r="E316" i="1" s="1"/>
  <c r="F316" i="1" s="1"/>
  <c r="D317" i="1"/>
  <c r="E317" i="1" s="1"/>
  <c r="F317" i="1" s="1"/>
  <c r="D318" i="1"/>
  <c r="E318" i="1" s="1"/>
  <c r="F318" i="1" s="1"/>
  <c r="D319" i="1"/>
  <c r="E319" i="1" s="1"/>
  <c r="F319" i="1" s="1"/>
  <c r="D320" i="1"/>
  <c r="E320" i="1" s="1"/>
  <c r="F320" i="1" s="1"/>
  <c r="D321" i="1"/>
  <c r="E321" i="1" s="1"/>
  <c r="F321" i="1" s="1"/>
  <c r="D322" i="1"/>
  <c r="E322" i="1" s="1"/>
  <c r="F322" i="1" s="1"/>
  <c r="D323" i="1"/>
  <c r="E323" i="1" s="1"/>
  <c r="F323" i="1" s="1"/>
  <c r="D324" i="1"/>
  <c r="E324" i="1" s="1"/>
  <c r="F324" i="1" s="1"/>
  <c r="D325" i="1"/>
  <c r="E325" i="1" s="1"/>
  <c r="F325" i="1" s="1"/>
  <c r="D326" i="1"/>
  <c r="E326" i="1" s="1"/>
  <c r="F326" i="1" s="1"/>
  <c r="D327" i="1"/>
  <c r="E327" i="1" s="1"/>
  <c r="F327" i="1" s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 s="1"/>
  <c r="D335" i="1"/>
  <c r="E335" i="1" s="1"/>
  <c r="F335" i="1" s="1"/>
  <c r="D336" i="1"/>
  <c r="E336" i="1" s="1"/>
  <c r="F336" i="1" s="1"/>
  <c r="D337" i="1"/>
  <c r="E337" i="1" s="1"/>
  <c r="F337" i="1" s="1"/>
  <c r="D338" i="1"/>
  <c r="E338" i="1" s="1"/>
  <c r="F338" i="1" s="1"/>
  <c r="D339" i="1"/>
  <c r="E339" i="1" s="1"/>
  <c r="F339" i="1" s="1"/>
  <c r="D340" i="1"/>
  <c r="E340" i="1" s="1"/>
  <c r="F340" i="1" s="1"/>
  <c r="D341" i="1"/>
  <c r="E341" i="1" s="1"/>
  <c r="F341" i="1" s="1"/>
  <c r="D342" i="1"/>
  <c r="E342" i="1" s="1"/>
  <c r="F342" i="1" s="1"/>
  <c r="D343" i="1"/>
  <c r="E343" i="1" s="1"/>
  <c r="F343" i="1" s="1"/>
  <c r="D344" i="1"/>
  <c r="E344" i="1" s="1"/>
  <c r="F344" i="1" s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E351" i="1" s="1"/>
  <c r="F351" i="1" s="1"/>
  <c r="D352" i="1"/>
  <c r="E352" i="1" s="1"/>
  <c r="F352" i="1" s="1"/>
  <c r="D353" i="1"/>
  <c r="E353" i="1" s="1"/>
  <c r="F353" i="1" s="1"/>
  <c r="D354" i="1"/>
  <c r="E354" i="1" s="1"/>
  <c r="F354" i="1" s="1"/>
  <c r="D355" i="1"/>
  <c r="E355" i="1" s="1"/>
  <c r="F355" i="1" s="1"/>
  <c r="D356" i="1"/>
  <c r="E356" i="1" s="1"/>
  <c r="F356" i="1" s="1"/>
  <c r="D357" i="1"/>
  <c r="E357" i="1" s="1"/>
  <c r="F357" i="1" s="1"/>
  <c r="D358" i="1"/>
  <c r="E358" i="1" s="1"/>
  <c r="F358" i="1" s="1"/>
  <c r="D359" i="1"/>
  <c r="E359" i="1" s="1"/>
  <c r="F359" i="1" s="1"/>
  <c r="D360" i="1"/>
  <c r="E360" i="1" s="1"/>
  <c r="F360" i="1" s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E365" i="1" s="1"/>
  <c r="F365" i="1" s="1"/>
  <c r="D366" i="1"/>
  <c r="E366" i="1" s="1"/>
  <c r="F366" i="1" s="1"/>
  <c r="D367" i="1"/>
  <c r="E367" i="1" s="1"/>
  <c r="F367" i="1" s="1"/>
  <c r="D368" i="1"/>
  <c r="E368" i="1" s="1"/>
  <c r="F368" i="1" s="1"/>
  <c r="D369" i="1"/>
  <c r="E369" i="1" s="1"/>
  <c r="F369" i="1" s="1"/>
  <c r="D370" i="1"/>
  <c r="E370" i="1" s="1"/>
  <c r="F370" i="1" s="1"/>
  <c r="D371" i="1"/>
  <c r="E371" i="1" s="1"/>
  <c r="F371" i="1" s="1"/>
  <c r="D372" i="1"/>
  <c r="E372" i="1" s="1"/>
  <c r="F372" i="1" s="1"/>
  <c r="D373" i="1"/>
  <c r="E373" i="1" s="1"/>
  <c r="F373" i="1" s="1"/>
  <c r="D374" i="1"/>
  <c r="E374" i="1" s="1"/>
  <c r="F374" i="1" s="1"/>
  <c r="D375" i="1"/>
  <c r="E375" i="1" s="1"/>
  <c r="F375" i="1" s="1"/>
  <c r="D376" i="1"/>
  <c r="E376" i="1" s="1"/>
  <c r="F376" i="1" s="1"/>
  <c r="D377" i="1"/>
  <c r="E377" i="1" s="1"/>
  <c r="F377" i="1" s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3" i="1"/>
  <c r="E383" i="1" s="1"/>
  <c r="F383" i="1" s="1"/>
  <c r="D384" i="1"/>
  <c r="E384" i="1" s="1"/>
  <c r="F384" i="1" s="1"/>
  <c r="D385" i="1"/>
  <c r="E385" i="1" s="1"/>
  <c r="F385" i="1" s="1"/>
  <c r="D386" i="1"/>
  <c r="E386" i="1" s="1"/>
  <c r="F386" i="1" s="1"/>
  <c r="D387" i="1"/>
  <c r="E387" i="1" s="1"/>
  <c r="F387" i="1" s="1"/>
  <c r="D388" i="1"/>
  <c r="E388" i="1" s="1"/>
  <c r="F388" i="1" s="1"/>
  <c r="D389" i="1"/>
  <c r="E389" i="1" s="1"/>
  <c r="F389" i="1" s="1"/>
  <c r="D390" i="1"/>
  <c r="E390" i="1" s="1"/>
  <c r="F390" i="1" s="1"/>
  <c r="D391" i="1"/>
  <c r="E391" i="1" s="1"/>
  <c r="F391" i="1" s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 s="1"/>
  <c r="F397" i="1" s="1"/>
  <c r="D398" i="1"/>
  <c r="E398" i="1" s="1"/>
  <c r="F398" i="1" s="1"/>
  <c r="D399" i="1"/>
  <c r="E399" i="1" s="1"/>
  <c r="F399" i="1" s="1"/>
  <c r="D400" i="1"/>
  <c r="E400" i="1" s="1"/>
  <c r="F400" i="1" s="1"/>
  <c r="D401" i="1"/>
  <c r="E401" i="1" s="1"/>
  <c r="F401" i="1" s="1"/>
  <c r="D402" i="1"/>
  <c r="E402" i="1" s="1"/>
  <c r="F402" i="1" s="1"/>
  <c r="D403" i="1"/>
  <c r="E403" i="1" s="1"/>
  <c r="F403" i="1" s="1"/>
  <c r="D404" i="1"/>
  <c r="E404" i="1" s="1"/>
  <c r="F404" i="1" s="1"/>
  <c r="D405" i="1"/>
  <c r="E405" i="1" s="1"/>
  <c r="F405" i="1" s="1"/>
  <c r="D406" i="1"/>
  <c r="E406" i="1" s="1"/>
  <c r="F406" i="1" s="1"/>
  <c r="D407" i="1"/>
  <c r="E407" i="1" s="1"/>
  <c r="F407" i="1" s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E415" i="1" s="1"/>
  <c r="F415" i="1" s="1"/>
  <c r="D416" i="1"/>
  <c r="E416" i="1" s="1"/>
  <c r="F416" i="1" s="1"/>
  <c r="D417" i="1"/>
  <c r="E417" i="1" s="1"/>
  <c r="F417" i="1" s="1"/>
  <c r="D418" i="1"/>
  <c r="E418" i="1" s="1"/>
  <c r="F418" i="1" s="1"/>
  <c r="D419" i="1"/>
  <c r="E419" i="1" s="1"/>
  <c r="F419" i="1" s="1"/>
  <c r="D420" i="1"/>
  <c r="E420" i="1" s="1"/>
  <c r="F420" i="1" s="1"/>
  <c r="D421" i="1"/>
  <c r="E421" i="1" s="1"/>
  <c r="F421" i="1" s="1"/>
  <c r="D422" i="1"/>
  <c r="E422" i="1" s="1"/>
  <c r="F422" i="1" s="1"/>
  <c r="D423" i="1"/>
  <c r="E423" i="1" s="1"/>
  <c r="F423" i="1" s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E431" i="1" s="1"/>
  <c r="F431" i="1" s="1"/>
  <c r="D432" i="1"/>
  <c r="E432" i="1" s="1"/>
  <c r="F432" i="1" s="1"/>
  <c r="D433" i="1"/>
  <c r="E433" i="1" s="1"/>
  <c r="F433" i="1" s="1"/>
  <c r="D434" i="1"/>
  <c r="E434" i="1" s="1"/>
  <c r="F434" i="1" s="1"/>
  <c r="D435" i="1"/>
  <c r="E435" i="1" s="1"/>
  <c r="F435" i="1" s="1"/>
  <c r="D436" i="1"/>
  <c r="E436" i="1" s="1"/>
  <c r="F436" i="1" s="1"/>
  <c r="D437" i="1"/>
  <c r="E437" i="1" s="1"/>
  <c r="F437" i="1" s="1"/>
  <c r="D438" i="1"/>
  <c r="E438" i="1" s="1"/>
  <c r="F438" i="1" s="1"/>
  <c r="D439" i="1"/>
  <c r="E439" i="1" s="1"/>
  <c r="F439" i="1" s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46" i="1"/>
  <c r="E446" i="1" s="1"/>
  <c r="F446" i="1" s="1"/>
  <c r="D447" i="1"/>
  <c r="E447" i="1" s="1"/>
  <c r="F447" i="1" s="1"/>
  <c r="D448" i="1"/>
  <c r="E448" i="1" s="1"/>
  <c r="F448" i="1" s="1"/>
  <c r="D449" i="1"/>
  <c r="E449" i="1" s="1"/>
  <c r="F449" i="1" s="1"/>
  <c r="D450" i="1"/>
  <c r="E450" i="1" s="1"/>
  <c r="F450" i="1" s="1"/>
  <c r="D451" i="1"/>
  <c r="E451" i="1" s="1"/>
  <c r="F451" i="1" s="1"/>
  <c r="D452" i="1"/>
  <c r="E452" i="1" s="1"/>
  <c r="F452" i="1" s="1"/>
  <c r="D453" i="1"/>
  <c r="E453" i="1" s="1"/>
  <c r="F453" i="1" s="1"/>
  <c r="D454" i="1"/>
  <c r="E454" i="1" s="1"/>
  <c r="F454" i="1" s="1"/>
  <c r="D455" i="1"/>
  <c r="E455" i="1" s="1"/>
  <c r="F455" i="1" s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63" i="1"/>
  <c r="E463" i="1" s="1"/>
  <c r="F463" i="1" s="1"/>
  <c r="D464" i="1"/>
  <c r="E464" i="1" s="1"/>
  <c r="F464" i="1" s="1"/>
  <c r="D465" i="1"/>
  <c r="E465" i="1" s="1"/>
  <c r="F465" i="1" s="1"/>
  <c r="D466" i="1"/>
  <c r="E466" i="1" s="1"/>
  <c r="F466" i="1" s="1"/>
  <c r="D467" i="1"/>
  <c r="E467" i="1" s="1"/>
  <c r="F467" i="1" s="1"/>
  <c r="D468" i="1"/>
  <c r="E468" i="1" s="1"/>
  <c r="F468" i="1" s="1"/>
  <c r="D469" i="1"/>
  <c r="E469" i="1" s="1"/>
  <c r="F469" i="1" s="1"/>
  <c r="D470" i="1"/>
  <c r="E470" i="1" s="1"/>
  <c r="F470" i="1" s="1"/>
  <c r="D471" i="1"/>
  <c r="E471" i="1" s="1"/>
  <c r="F471" i="1" s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E479" i="1" s="1"/>
  <c r="F479" i="1" s="1"/>
  <c r="D480" i="1"/>
  <c r="E480" i="1" s="1"/>
  <c r="F480" i="1" s="1"/>
  <c r="D481" i="1"/>
  <c r="E481" i="1" s="1"/>
  <c r="F481" i="1" s="1"/>
  <c r="D482" i="1"/>
  <c r="E482" i="1" s="1"/>
  <c r="F482" i="1" s="1"/>
  <c r="D483" i="1"/>
  <c r="E483" i="1" s="1"/>
  <c r="F483" i="1" s="1"/>
  <c r="D484" i="1"/>
  <c r="E484" i="1" s="1"/>
  <c r="F484" i="1" s="1"/>
  <c r="D485" i="1"/>
  <c r="E485" i="1" s="1"/>
  <c r="F485" i="1" s="1"/>
  <c r="D486" i="1"/>
  <c r="E486" i="1" s="1"/>
  <c r="F486" i="1" s="1"/>
  <c r="D487" i="1"/>
  <c r="E487" i="1" s="1"/>
  <c r="F487" i="1" s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E493" i="1" s="1"/>
  <c r="F493" i="1" s="1"/>
  <c r="D494" i="1"/>
  <c r="E494" i="1" s="1"/>
  <c r="F494" i="1" s="1"/>
  <c r="D495" i="1"/>
  <c r="E495" i="1" s="1"/>
  <c r="F495" i="1" s="1"/>
  <c r="D496" i="1"/>
  <c r="E496" i="1" s="1"/>
  <c r="F496" i="1" s="1"/>
  <c r="D497" i="1"/>
  <c r="E497" i="1" s="1"/>
  <c r="F497" i="1" s="1"/>
  <c r="D498" i="1"/>
  <c r="E498" i="1" s="1"/>
  <c r="F498" i="1" s="1"/>
  <c r="D499" i="1"/>
  <c r="E499" i="1" s="1"/>
  <c r="F499" i="1" s="1"/>
  <c r="D500" i="1"/>
  <c r="E500" i="1" s="1"/>
  <c r="F500" i="1" s="1"/>
  <c r="D501" i="1"/>
  <c r="E501" i="1" s="1"/>
  <c r="F501" i="1" s="1"/>
  <c r="D502" i="1"/>
  <c r="E502" i="1" s="1"/>
  <c r="F502" i="1" s="1"/>
  <c r="D503" i="1"/>
  <c r="E503" i="1" s="1"/>
  <c r="F503" i="1" s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 s="1"/>
  <c r="F509" i="1" s="1"/>
  <c r="D510" i="1"/>
  <c r="E510" i="1" s="1"/>
  <c r="F510" i="1" s="1"/>
  <c r="D511" i="1"/>
  <c r="E511" i="1" s="1"/>
  <c r="F511" i="1" s="1"/>
  <c r="D512" i="1"/>
  <c r="E512" i="1" s="1"/>
  <c r="F512" i="1" s="1"/>
  <c r="D513" i="1"/>
  <c r="E513" i="1" s="1"/>
  <c r="F513" i="1" s="1"/>
  <c r="D514" i="1"/>
  <c r="E514" i="1" s="1"/>
  <c r="F514" i="1" s="1"/>
  <c r="D515" i="1"/>
  <c r="E515" i="1" s="1"/>
  <c r="F515" i="1" s="1"/>
  <c r="D516" i="1"/>
  <c r="E516" i="1" s="1"/>
  <c r="F516" i="1" s="1"/>
  <c r="D517" i="1"/>
  <c r="E517" i="1" s="1"/>
  <c r="F517" i="1" s="1"/>
  <c r="D518" i="1"/>
  <c r="E518" i="1" s="1"/>
  <c r="F518" i="1" s="1"/>
  <c r="D519" i="1"/>
  <c r="E519" i="1" s="1"/>
  <c r="F519" i="1" s="1"/>
  <c r="D520" i="1"/>
  <c r="E520" i="1" s="1"/>
  <c r="F520" i="1" s="1"/>
  <c r="D521" i="1"/>
  <c r="E521" i="1" s="1"/>
  <c r="F521" i="1" s="1"/>
  <c r="D522" i="1"/>
  <c r="E522" i="1" s="1"/>
  <c r="F522" i="1" s="1"/>
  <c r="D523" i="1"/>
  <c r="E523" i="1" s="1"/>
  <c r="F523" i="1" s="1"/>
  <c r="D524" i="1"/>
  <c r="E524" i="1" s="1"/>
  <c r="F524" i="1" s="1"/>
  <c r="D525" i="1"/>
  <c r="E525" i="1" s="1"/>
  <c r="F525" i="1" s="1"/>
  <c r="D526" i="1"/>
  <c r="E526" i="1" s="1"/>
  <c r="F526" i="1" s="1"/>
  <c r="D527" i="1"/>
  <c r="E527" i="1" s="1"/>
  <c r="F527" i="1" s="1"/>
  <c r="D528" i="1"/>
  <c r="E528" i="1" s="1"/>
  <c r="F528" i="1" s="1"/>
  <c r="D529" i="1"/>
  <c r="E529" i="1" s="1"/>
  <c r="F529" i="1" s="1"/>
  <c r="D530" i="1"/>
  <c r="E530" i="1" s="1"/>
  <c r="F530" i="1" s="1"/>
  <c r="D531" i="1"/>
  <c r="E531" i="1" s="1"/>
  <c r="F531" i="1" s="1"/>
  <c r="D532" i="1"/>
  <c r="E532" i="1" s="1"/>
  <c r="F532" i="1" s="1"/>
  <c r="D533" i="1"/>
  <c r="E533" i="1" s="1"/>
  <c r="F533" i="1" s="1"/>
  <c r="D534" i="1"/>
  <c r="E534" i="1" s="1"/>
  <c r="F534" i="1" s="1"/>
  <c r="D535" i="1"/>
  <c r="E535" i="1" s="1"/>
  <c r="F535" i="1" s="1"/>
  <c r="D536" i="1"/>
  <c r="E536" i="1" s="1"/>
  <c r="F536" i="1" s="1"/>
  <c r="D537" i="1"/>
  <c r="E537" i="1" s="1"/>
  <c r="F537" i="1" s="1"/>
  <c r="D538" i="1"/>
  <c r="E538" i="1" s="1"/>
  <c r="F538" i="1" s="1"/>
  <c r="D539" i="1"/>
  <c r="E539" i="1" s="1"/>
  <c r="F539" i="1" s="1"/>
  <c r="D540" i="1"/>
  <c r="E540" i="1" s="1"/>
  <c r="F540" i="1" s="1"/>
  <c r="D541" i="1"/>
  <c r="E541" i="1" s="1"/>
  <c r="F541" i="1" s="1"/>
  <c r="D542" i="1"/>
  <c r="E542" i="1" s="1"/>
  <c r="F542" i="1" s="1"/>
  <c r="D543" i="1"/>
  <c r="E543" i="1" s="1"/>
  <c r="F543" i="1" s="1"/>
  <c r="D544" i="1"/>
  <c r="E544" i="1" s="1"/>
  <c r="F544" i="1" s="1"/>
  <c r="D545" i="1"/>
  <c r="E545" i="1" s="1"/>
  <c r="F545" i="1" s="1"/>
  <c r="D546" i="1"/>
  <c r="E546" i="1" s="1"/>
  <c r="F546" i="1" s="1"/>
  <c r="D547" i="1"/>
  <c r="E547" i="1" s="1"/>
  <c r="F547" i="1" s="1"/>
  <c r="D548" i="1"/>
  <c r="E548" i="1" s="1"/>
  <c r="F548" i="1" s="1"/>
  <c r="D549" i="1"/>
  <c r="E549" i="1" s="1"/>
  <c r="F549" i="1" s="1"/>
  <c r="D550" i="1"/>
  <c r="E550" i="1" s="1"/>
  <c r="F550" i="1" s="1"/>
  <c r="D551" i="1"/>
  <c r="E551" i="1" s="1"/>
  <c r="F551" i="1" s="1"/>
  <c r="D552" i="1"/>
  <c r="E552" i="1" s="1"/>
  <c r="F552" i="1" s="1"/>
  <c r="D553" i="1"/>
  <c r="E553" i="1" s="1"/>
  <c r="F553" i="1" s="1"/>
  <c r="D554" i="1"/>
  <c r="E554" i="1" s="1"/>
  <c r="F554" i="1" s="1"/>
  <c r="D555" i="1"/>
  <c r="E555" i="1" s="1"/>
  <c r="F555" i="1" s="1"/>
  <c r="D556" i="1"/>
  <c r="E556" i="1" s="1"/>
  <c r="F556" i="1" s="1"/>
  <c r="D557" i="1"/>
  <c r="E557" i="1" s="1"/>
  <c r="F557" i="1" s="1"/>
  <c r="D558" i="1"/>
  <c r="E558" i="1" s="1"/>
  <c r="F558" i="1" s="1"/>
  <c r="D559" i="1"/>
  <c r="E559" i="1" s="1"/>
  <c r="F559" i="1" s="1"/>
  <c r="D560" i="1"/>
  <c r="E560" i="1" s="1"/>
  <c r="F560" i="1" s="1"/>
  <c r="D561" i="1"/>
  <c r="E561" i="1" s="1"/>
  <c r="F561" i="1" s="1"/>
  <c r="D562" i="1"/>
  <c r="E562" i="1" s="1"/>
  <c r="F562" i="1" s="1"/>
  <c r="D563" i="1"/>
  <c r="E563" i="1" s="1"/>
  <c r="F563" i="1" s="1"/>
  <c r="D564" i="1"/>
  <c r="E564" i="1" s="1"/>
  <c r="F564" i="1" s="1"/>
  <c r="D565" i="1"/>
  <c r="E565" i="1" s="1"/>
  <c r="F565" i="1" s="1"/>
  <c r="D566" i="1"/>
  <c r="E566" i="1" s="1"/>
  <c r="F566" i="1" s="1"/>
  <c r="D567" i="1"/>
  <c r="E567" i="1" s="1"/>
  <c r="F567" i="1" s="1"/>
  <c r="D568" i="1"/>
  <c r="E568" i="1" s="1"/>
  <c r="F568" i="1" s="1"/>
  <c r="D569" i="1"/>
  <c r="E569" i="1" s="1"/>
  <c r="F569" i="1" s="1"/>
  <c r="D570" i="1"/>
  <c r="E570" i="1" s="1"/>
  <c r="F570" i="1" s="1"/>
  <c r="D571" i="1"/>
  <c r="E571" i="1" s="1"/>
  <c r="F571" i="1" s="1"/>
  <c r="D572" i="1"/>
  <c r="E572" i="1" s="1"/>
  <c r="F572" i="1" s="1"/>
  <c r="D573" i="1"/>
  <c r="E573" i="1" s="1"/>
  <c r="F573" i="1" s="1"/>
  <c r="D574" i="1"/>
  <c r="E574" i="1" s="1"/>
  <c r="F574" i="1" s="1"/>
  <c r="D575" i="1"/>
  <c r="E575" i="1" s="1"/>
  <c r="F575" i="1" s="1"/>
  <c r="D576" i="1"/>
  <c r="E576" i="1" s="1"/>
  <c r="F576" i="1" s="1"/>
  <c r="D577" i="1"/>
  <c r="E577" i="1" s="1"/>
  <c r="F577" i="1" s="1"/>
  <c r="D578" i="1"/>
  <c r="E578" i="1" s="1"/>
  <c r="F578" i="1" s="1"/>
  <c r="D579" i="1"/>
  <c r="E579" i="1" s="1"/>
  <c r="F579" i="1" s="1"/>
  <c r="D580" i="1"/>
  <c r="E580" i="1" s="1"/>
  <c r="F580" i="1" s="1"/>
  <c r="D581" i="1"/>
  <c r="E581" i="1" s="1"/>
  <c r="F581" i="1" s="1"/>
  <c r="D582" i="1"/>
  <c r="E582" i="1" s="1"/>
  <c r="F582" i="1" s="1"/>
  <c r="D583" i="1"/>
  <c r="E583" i="1" s="1"/>
  <c r="F583" i="1" s="1"/>
  <c r="D584" i="1"/>
  <c r="E584" i="1" s="1"/>
  <c r="F584" i="1" s="1"/>
  <c r="D585" i="1"/>
  <c r="E585" i="1" s="1"/>
  <c r="F585" i="1" s="1"/>
  <c r="D586" i="1"/>
  <c r="E586" i="1" s="1"/>
  <c r="F586" i="1" s="1"/>
  <c r="D587" i="1"/>
  <c r="E587" i="1" s="1"/>
  <c r="F587" i="1" s="1"/>
  <c r="D588" i="1"/>
  <c r="E588" i="1" s="1"/>
  <c r="F588" i="1" s="1"/>
  <c r="D589" i="1"/>
  <c r="E589" i="1" s="1"/>
  <c r="F589" i="1" s="1"/>
  <c r="D590" i="1"/>
  <c r="E590" i="1" s="1"/>
  <c r="F590" i="1" s="1"/>
  <c r="D591" i="1"/>
  <c r="E591" i="1" s="1"/>
  <c r="F591" i="1" s="1"/>
  <c r="D592" i="1"/>
  <c r="E592" i="1" s="1"/>
  <c r="F592" i="1" s="1"/>
  <c r="D593" i="1"/>
  <c r="E593" i="1" s="1"/>
  <c r="F593" i="1" s="1"/>
  <c r="D594" i="1"/>
  <c r="E594" i="1" s="1"/>
  <c r="F594" i="1" s="1"/>
  <c r="D595" i="1"/>
  <c r="E595" i="1" s="1"/>
  <c r="F595" i="1" s="1"/>
  <c r="D596" i="1"/>
  <c r="E596" i="1" s="1"/>
  <c r="F596" i="1" s="1"/>
  <c r="D597" i="1"/>
  <c r="E597" i="1" s="1"/>
  <c r="F597" i="1" s="1"/>
  <c r="D598" i="1"/>
  <c r="E598" i="1" s="1"/>
  <c r="F598" i="1" s="1"/>
  <c r="D599" i="1"/>
  <c r="E599" i="1" s="1"/>
  <c r="F599" i="1" s="1"/>
  <c r="D600" i="1"/>
  <c r="E600" i="1" s="1"/>
  <c r="F600" i="1" s="1"/>
  <c r="D601" i="1"/>
  <c r="E601" i="1" s="1"/>
  <c r="F601" i="1" s="1"/>
  <c r="D602" i="1"/>
  <c r="E602" i="1" s="1"/>
  <c r="F602" i="1" s="1"/>
  <c r="D603" i="1"/>
  <c r="E603" i="1" s="1"/>
  <c r="F603" i="1" s="1"/>
  <c r="D604" i="1"/>
  <c r="E604" i="1" s="1"/>
  <c r="F604" i="1" s="1"/>
  <c r="D605" i="1"/>
  <c r="E605" i="1" s="1"/>
  <c r="F605" i="1" s="1"/>
  <c r="D606" i="1"/>
  <c r="E606" i="1" s="1"/>
  <c r="F606" i="1" s="1"/>
  <c r="D607" i="1"/>
  <c r="E607" i="1" s="1"/>
  <c r="F607" i="1" s="1"/>
  <c r="D608" i="1"/>
  <c r="E608" i="1" s="1"/>
  <c r="F608" i="1" s="1"/>
  <c r="D609" i="1"/>
  <c r="E609" i="1" s="1"/>
  <c r="F609" i="1" s="1"/>
  <c r="D610" i="1"/>
  <c r="E610" i="1" s="1"/>
  <c r="F610" i="1" s="1"/>
  <c r="D611" i="1"/>
  <c r="E611" i="1" s="1"/>
  <c r="F611" i="1" s="1"/>
  <c r="D612" i="1"/>
  <c r="E612" i="1" s="1"/>
  <c r="F612" i="1" s="1"/>
  <c r="D613" i="1"/>
  <c r="E613" i="1" s="1"/>
  <c r="F613" i="1" s="1"/>
  <c r="D614" i="1"/>
  <c r="E614" i="1" s="1"/>
  <c r="F614" i="1" s="1"/>
  <c r="D615" i="1"/>
  <c r="E615" i="1" s="1"/>
  <c r="F615" i="1" s="1"/>
  <c r="D616" i="1"/>
  <c r="E616" i="1" s="1"/>
  <c r="F616" i="1" s="1"/>
  <c r="D617" i="1"/>
  <c r="E617" i="1" s="1"/>
  <c r="F617" i="1" s="1"/>
  <c r="D618" i="1"/>
  <c r="E618" i="1" s="1"/>
  <c r="F618" i="1" s="1"/>
  <c r="D619" i="1"/>
  <c r="E619" i="1" s="1"/>
  <c r="F619" i="1" s="1"/>
  <c r="D620" i="1"/>
  <c r="E620" i="1" s="1"/>
  <c r="F620" i="1" s="1"/>
  <c r="D621" i="1"/>
  <c r="E621" i="1" s="1"/>
  <c r="F621" i="1" s="1"/>
  <c r="D622" i="1"/>
  <c r="E622" i="1" s="1"/>
  <c r="F622" i="1" s="1"/>
  <c r="D623" i="1"/>
  <c r="E623" i="1" s="1"/>
  <c r="F623" i="1" s="1"/>
  <c r="D624" i="1"/>
  <c r="E624" i="1" s="1"/>
  <c r="F624" i="1" s="1"/>
  <c r="D625" i="1"/>
  <c r="E625" i="1" s="1"/>
  <c r="F625" i="1" s="1"/>
  <c r="D626" i="1"/>
  <c r="E626" i="1" s="1"/>
  <c r="F626" i="1" s="1"/>
  <c r="D627" i="1"/>
  <c r="E627" i="1" s="1"/>
  <c r="F627" i="1" s="1"/>
  <c r="D628" i="1"/>
  <c r="E628" i="1" s="1"/>
  <c r="F628" i="1" s="1"/>
  <c r="D629" i="1"/>
  <c r="E629" i="1" s="1"/>
  <c r="F629" i="1" s="1"/>
  <c r="D630" i="1"/>
  <c r="E630" i="1" s="1"/>
  <c r="F630" i="1" s="1"/>
  <c r="D631" i="1"/>
  <c r="E631" i="1" s="1"/>
  <c r="F631" i="1" s="1"/>
  <c r="D632" i="1"/>
  <c r="E632" i="1" s="1"/>
  <c r="F632" i="1" s="1"/>
  <c r="D633" i="1"/>
  <c r="E633" i="1" s="1"/>
  <c r="F633" i="1" s="1"/>
  <c r="D634" i="1"/>
  <c r="E634" i="1" s="1"/>
  <c r="F634" i="1" s="1"/>
  <c r="D635" i="1"/>
  <c r="E635" i="1" s="1"/>
  <c r="F635" i="1" s="1"/>
  <c r="D636" i="1"/>
  <c r="E636" i="1" s="1"/>
  <c r="F636" i="1" s="1"/>
  <c r="D637" i="1"/>
  <c r="E637" i="1" s="1"/>
  <c r="F637" i="1" s="1"/>
  <c r="D638" i="1"/>
  <c r="E638" i="1" s="1"/>
  <c r="F638" i="1" s="1"/>
  <c r="D639" i="1"/>
  <c r="E639" i="1" s="1"/>
  <c r="F639" i="1" s="1"/>
  <c r="D640" i="1"/>
  <c r="E640" i="1" s="1"/>
  <c r="F640" i="1" s="1"/>
  <c r="D641" i="1"/>
  <c r="E641" i="1" s="1"/>
  <c r="F641" i="1" s="1"/>
  <c r="D642" i="1"/>
  <c r="E642" i="1" s="1"/>
  <c r="F642" i="1" s="1"/>
  <c r="D643" i="1"/>
  <c r="E643" i="1" s="1"/>
  <c r="F643" i="1" s="1"/>
  <c r="D644" i="1"/>
  <c r="E644" i="1" s="1"/>
  <c r="F644" i="1" s="1"/>
  <c r="D645" i="1"/>
  <c r="E645" i="1" s="1"/>
  <c r="F645" i="1" s="1"/>
  <c r="D646" i="1"/>
  <c r="E646" i="1" s="1"/>
  <c r="F646" i="1" s="1"/>
  <c r="D647" i="1"/>
  <c r="E647" i="1" s="1"/>
  <c r="F647" i="1" s="1"/>
  <c r="D648" i="1"/>
  <c r="E648" i="1" s="1"/>
  <c r="F648" i="1" s="1"/>
  <c r="D649" i="1"/>
  <c r="E649" i="1" s="1"/>
  <c r="F649" i="1" s="1"/>
  <c r="D650" i="1"/>
  <c r="E650" i="1" s="1"/>
  <c r="F650" i="1" s="1"/>
  <c r="D651" i="1"/>
  <c r="E651" i="1" s="1"/>
  <c r="F651" i="1" s="1"/>
  <c r="D652" i="1"/>
  <c r="E652" i="1" s="1"/>
  <c r="F652" i="1" s="1"/>
  <c r="D653" i="1"/>
  <c r="E653" i="1" s="1"/>
  <c r="F653" i="1" s="1"/>
  <c r="D654" i="1"/>
  <c r="E654" i="1" s="1"/>
  <c r="F654" i="1" s="1"/>
  <c r="D655" i="1"/>
  <c r="E655" i="1" s="1"/>
  <c r="F655" i="1" s="1"/>
  <c r="D656" i="1"/>
  <c r="E656" i="1" s="1"/>
  <c r="F656" i="1" s="1"/>
  <c r="D657" i="1"/>
  <c r="E657" i="1" s="1"/>
  <c r="F657" i="1" s="1"/>
  <c r="D658" i="1"/>
  <c r="E658" i="1" s="1"/>
  <c r="F658" i="1" s="1"/>
  <c r="D659" i="1"/>
  <c r="E659" i="1" s="1"/>
  <c r="F659" i="1" s="1"/>
  <c r="D660" i="1"/>
  <c r="E660" i="1" s="1"/>
  <c r="F660" i="1" s="1"/>
  <c r="D661" i="1"/>
  <c r="E661" i="1" s="1"/>
  <c r="F661" i="1" s="1"/>
  <c r="D662" i="1"/>
  <c r="E662" i="1" s="1"/>
  <c r="F662" i="1" s="1"/>
  <c r="D663" i="1"/>
  <c r="E663" i="1" s="1"/>
  <c r="F663" i="1" s="1"/>
  <c r="D664" i="1"/>
  <c r="E664" i="1" s="1"/>
  <c r="F664" i="1" s="1"/>
  <c r="D665" i="1"/>
  <c r="E665" i="1" s="1"/>
  <c r="F665" i="1" s="1"/>
  <c r="D666" i="1"/>
  <c r="E666" i="1" s="1"/>
  <c r="F666" i="1" s="1"/>
  <c r="D667" i="1"/>
  <c r="E667" i="1" s="1"/>
  <c r="F667" i="1" s="1"/>
  <c r="D668" i="1"/>
  <c r="E668" i="1" s="1"/>
  <c r="F668" i="1" s="1"/>
  <c r="D669" i="1"/>
  <c r="E669" i="1" s="1"/>
  <c r="F669" i="1" s="1"/>
  <c r="D670" i="1"/>
  <c r="E670" i="1" s="1"/>
  <c r="F670" i="1" s="1"/>
  <c r="D671" i="1"/>
  <c r="E671" i="1" s="1"/>
  <c r="F671" i="1" s="1"/>
  <c r="D672" i="1"/>
  <c r="E672" i="1" s="1"/>
  <c r="F672" i="1" s="1"/>
  <c r="D673" i="1"/>
  <c r="E673" i="1" s="1"/>
  <c r="F673" i="1" s="1"/>
  <c r="D674" i="1"/>
  <c r="E674" i="1" s="1"/>
  <c r="F674" i="1" s="1"/>
  <c r="D675" i="1"/>
  <c r="E675" i="1" s="1"/>
  <c r="F675" i="1" s="1"/>
  <c r="D676" i="1"/>
  <c r="E676" i="1" s="1"/>
  <c r="F676" i="1" s="1"/>
  <c r="D677" i="1"/>
  <c r="E677" i="1" s="1"/>
  <c r="F677" i="1" s="1"/>
  <c r="D678" i="1"/>
  <c r="E678" i="1" s="1"/>
  <c r="F678" i="1" s="1"/>
  <c r="D679" i="1"/>
  <c r="E679" i="1" s="1"/>
  <c r="F679" i="1" s="1"/>
  <c r="D680" i="1"/>
  <c r="E680" i="1" s="1"/>
  <c r="F680" i="1" s="1"/>
  <c r="D681" i="1"/>
  <c r="E681" i="1" s="1"/>
  <c r="F681" i="1" s="1"/>
  <c r="D682" i="1"/>
  <c r="E682" i="1" s="1"/>
  <c r="F682" i="1" s="1"/>
  <c r="D683" i="1"/>
  <c r="E683" i="1" s="1"/>
  <c r="F683" i="1" s="1"/>
  <c r="D684" i="1"/>
  <c r="E684" i="1" s="1"/>
  <c r="F684" i="1" s="1"/>
  <c r="D685" i="1"/>
  <c r="E685" i="1" s="1"/>
  <c r="F685" i="1" s="1"/>
  <c r="D686" i="1"/>
  <c r="E686" i="1" s="1"/>
  <c r="F686" i="1" s="1"/>
  <c r="D687" i="1"/>
  <c r="E687" i="1" s="1"/>
  <c r="F687" i="1" s="1"/>
  <c r="D688" i="1"/>
  <c r="E688" i="1" s="1"/>
  <c r="F688" i="1" s="1"/>
  <c r="D689" i="1"/>
  <c r="E689" i="1" s="1"/>
  <c r="F689" i="1" s="1"/>
  <c r="D690" i="1"/>
  <c r="E690" i="1" s="1"/>
  <c r="F690" i="1" s="1"/>
  <c r="D691" i="1"/>
  <c r="E691" i="1" s="1"/>
  <c r="F691" i="1" s="1"/>
  <c r="D692" i="1"/>
  <c r="E692" i="1" s="1"/>
  <c r="F692" i="1" s="1"/>
  <c r="D693" i="1"/>
  <c r="E693" i="1" s="1"/>
  <c r="F693" i="1" s="1"/>
  <c r="D694" i="1"/>
  <c r="E694" i="1" s="1"/>
  <c r="F694" i="1" s="1"/>
  <c r="D695" i="1"/>
  <c r="E695" i="1" s="1"/>
  <c r="F695" i="1" s="1"/>
  <c r="D696" i="1"/>
  <c r="E696" i="1" s="1"/>
  <c r="F696" i="1" s="1"/>
  <c r="D697" i="1"/>
  <c r="E697" i="1" s="1"/>
  <c r="F697" i="1" s="1"/>
  <c r="D698" i="1"/>
  <c r="E698" i="1" s="1"/>
  <c r="F698" i="1" s="1"/>
  <c r="D699" i="1"/>
  <c r="E699" i="1" s="1"/>
  <c r="F699" i="1" s="1"/>
  <c r="D700" i="1"/>
  <c r="E700" i="1" s="1"/>
  <c r="F700" i="1" s="1"/>
  <c r="D701" i="1"/>
  <c r="E701" i="1" s="1"/>
  <c r="F701" i="1" s="1"/>
  <c r="D702" i="1"/>
  <c r="E702" i="1" s="1"/>
  <c r="F702" i="1" s="1"/>
  <c r="D703" i="1"/>
  <c r="E703" i="1" s="1"/>
  <c r="F703" i="1" s="1"/>
  <c r="D704" i="1"/>
  <c r="E704" i="1" s="1"/>
  <c r="F704" i="1" s="1"/>
  <c r="D705" i="1"/>
  <c r="E705" i="1" s="1"/>
  <c r="F705" i="1" s="1"/>
  <c r="D706" i="1"/>
  <c r="E706" i="1" s="1"/>
  <c r="F706" i="1" s="1"/>
  <c r="D707" i="1"/>
  <c r="E707" i="1" s="1"/>
  <c r="F707" i="1" s="1"/>
  <c r="D708" i="1"/>
  <c r="E708" i="1" s="1"/>
  <c r="F708" i="1" s="1"/>
  <c r="D709" i="1"/>
  <c r="E709" i="1" s="1"/>
  <c r="F709" i="1" s="1"/>
  <c r="D710" i="1"/>
  <c r="E710" i="1" s="1"/>
  <c r="F710" i="1" s="1"/>
  <c r="D711" i="1"/>
  <c r="E711" i="1" s="1"/>
  <c r="F711" i="1" s="1"/>
  <c r="D712" i="1"/>
  <c r="E712" i="1" s="1"/>
  <c r="F712" i="1" s="1"/>
  <c r="D713" i="1"/>
  <c r="E713" i="1" s="1"/>
  <c r="F713" i="1" s="1"/>
  <c r="D714" i="1"/>
  <c r="E714" i="1" s="1"/>
  <c r="F714" i="1" s="1"/>
  <c r="D715" i="1"/>
  <c r="E715" i="1" s="1"/>
  <c r="F715" i="1" s="1"/>
  <c r="D716" i="1"/>
  <c r="E716" i="1" s="1"/>
  <c r="F716" i="1" s="1"/>
  <c r="D717" i="1"/>
  <c r="E717" i="1" s="1"/>
  <c r="F717" i="1" s="1"/>
  <c r="D718" i="1"/>
  <c r="E718" i="1" s="1"/>
  <c r="F718" i="1" s="1"/>
  <c r="D719" i="1"/>
  <c r="E719" i="1" s="1"/>
  <c r="F719" i="1" s="1"/>
  <c r="D720" i="1"/>
  <c r="E720" i="1" s="1"/>
  <c r="F720" i="1" s="1"/>
  <c r="D721" i="1"/>
  <c r="E721" i="1" s="1"/>
  <c r="F721" i="1" s="1"/>
  <c r="D722" i="1"/>
  <c r="E722" i="1" s="1"/>
  <c r="F722" i="1" s="1"/>
  <c r="D723" i="1"/>
  <c r="E723" i="1" s="1"/>
  <c r="F723" i="1" s="1"/>
  <c r="D724" i="1"/>
  <c r="E724" i="1" s="1"/>
  <c r="F724" i="1" s="1"/>
  <c r="D725" i="1"/>
  <c r="E725" i="1" s="1"/>
  <c r="F725" i="1" s="1"/>
  <c r="D726" i="1"/>
  <c r="E726" i="1" s="1"/>
  <c r="F726" i="1" s="1"/>
  <c r="D727" i="1"/>
  <c r="E727" i="1" s="1"/>
  <c r="F727" i="1" s="1"/>
  <c r="D728" i="1"/>
  <c r="E728" i="1" s="1"/>
  <c r="F728" i="1" s="1"/>
  <c r="D729" i="1"/>
  <c r="E729" i="1" s="1"/>
  <c r="F729" i="1" s="1"/>
  <c r="D730" i="1"/>
  <c r="E730" i="1" s="1"/>
  <c r="F730" i="1" s="1"/>
  <c r="D731" i="1"/>
  <c r="E731" i="1" s="1"/>
  <c r="F731" i="1" s="1"/>
  <c r="D732" i="1"/>
  <c r="E732" i="1" s="1"/>
  <c r="F732" i="1" s="1"/>
  <c r="D733" i="1"/>
  <c r="E733" i="1" s="1"/>
  <c r="F733" i="1" s="1"/>
  <c r="D734" i="1"/>
  <c r="E734" i="1" s="1"/>
  <c r="F734" i="1" s="1"/>
  <c r="D735" i="1"/>
  <c r="E735" i="1" s="1"/>
  <c r="F735" i="1" s="1"/>
  <c r="D736" i="1"/>
  <c r="E736" i="1" s="1"/>
  <c r="F736" i="1" s="1"/>
  <c r="D737" i="1"/>
  <c r="E737" i="1" s="1"/>
  <c r="F737" i="1" s="1"/>
  <c r="D738" i="1"/>
  <c r="E738" i="1" s="1"/>
  <c r="F738" i="1" s="1"/>
  <c r="D739" i="1"/>
  <c r="E739" i="1" s="1"/>
  <c r="F739" i="1" s="1"/>
  <c r="D740" i="1"/>
  <c r="E740" i="1" s="1"/>
  <c r="F740" i="1" s="1"/>
  <c r="D741" i="1"/>
  <c r="E741" i="1" s="1"/>
  <c r="F741" i="1" s="1"/>
  <c r="D742" i="1"/>
  <c r="E742" i="1" s="1"/>
  <c r="F742" i="1" s="1"/>
  <c r="D743" i="1"/>
  <c r="E743" i="1" s="1"/>
  <c r="F743" i="1" s="1"/>
  <c r="D744" i="1"/>
  <c r="E744" i="1" s="1"/>
  <c r="F744" i="1" s="1"/>
  <c r="D745" i="1"/>
  <c r="E745" i="1" s="1"/>
  <c r="F745" i="1" s="1"/>
  <c r="D746" i="1"/>
  <c r="E746" i="1" s="1"/>
  <c r="F746" i="1" s="1"/>
  <c r="D747" i="1"/>
  <c r="E747" i="1" s="1"/>
  <c r="F747" i="1" s="1"/>
  <c r="D748" i="1"/>
  <c r="E748" i="1" s="1"/>
  <c r="F748" i="1" s="1"/>
  <c r="D749" i="1"/>
  <c r="E749" i="1" s="1"/>
  <c r="F749" i="1" s="1"/>
  <c r="D750" i="1"/>
  <c r="E750" i="1" s="1"/>
  <c r="F750" i="1" s="1"/>
  <c r="D751" i="1"/>
  <c r="E751" i="1" s="1"/>
  <c r="F751" i="1" s="1"/>
  <c r="D752" i="1"/>
  <c r="E752" i="1" s="1"/>
  <c r="F752" i="1" s="1"/>
  <c r="D753" i="1"/>
  <c r="E753" i="1" s="1"/>
  <c r="F753" i="1" s="1"/>
  <c r="D754" i="1"/>
  <c r="E754" i="1" s="1"/>
  <c r="F754" i="1" s="1"/>
  <c r="D755" i="1"/>
  <c r="E755" i="1" s="1"/>
  <c r="F755" i="1" s="1"/>
  <c r="D756" i="1"/>
  <c r="E756" i="1" s="1"/>
  <c r="F756" i="1" s="1"/>
  <c r="D757" i="1"/>
  <c r="E757" i="1" s="1"/>
  <c r="F757" i="1" s="1"/>
  <c r="D758" i="1"/>
  <c r="E758" i="1" s="1"/>
  <c r="F758" i="1" s="1"/>
  <c r="D759" i="1"/>
  <c r="E759" i="1" s="1"/>
  <c r="F759" i="1" s="1"/>
  <c r="D760" i="1"/>
  <c r="E760" i="1" s="1"/>
  <c r="F760" i="1" s="1"/>
  <c r="D761" i="1"/>
  <c r="E761" i="1" s="1"/>
  <c r="F761" i="1" s="1"/>
  <c r="D762" i="1"/>
  <c r="E762" i="1" s="1"/>
  <c r="F762" i="1" s="1"/>
  <c r="D763" i="1"/>
  <c r="E763" i="1" s="1"/>
  <c r="F763" i="1" s="1"/>
  <c r="D764" i="1"/>
  <c r="E764" i="1" s="1"/>
  <c r="F764" i="1" s="1"/>
  <c r="D765" i="1"/>
  <c r="E765" i="1" s="1"/>
  <c r="F765" i="1" s="1"/>
  <c r="D766" i="1"/>
  <c r="E766" i="1" s="1"/>
  <c r="F766" i="1" s="1"/>
  <c r="D767" i="1"/>
  <c r="E767" i="1" s="1"/>
  <c r="F767" i="1" s="1"/>
  <c r="D768" i="1"/>
  <c r="E768" i="1" s="1"/>
  <c r="F768" i="1" s="1"/>
  <c r="D769" i="1"/>
  <c r="E769" i="1" s="1"/>
  <c r="F769" i="1" s="1"/>
  <c r="D770" i="1"/>
  <c r="E770" i="1" s="1"/>
  <c r="F770" i="1" s="1"/>
  <c r="D771" i="1"/>
  <c r="E771" i="1" s="1"/>
  <c r="F771" i="1" s="1"/>
  <c r="D772" i="1"/>
  <c r="E772" i="1" s="1"/>
  <c r="F772" i="1" s="1"/>
  <c r="D773" i="1"/>
  <c r="E773" i="1" s="1"/>
  <c r="F773" i="1" s="1"/>
  <c r="D774" i="1"/>
  <c r="E774" i="1" s="1"/>
  <c r="F774" i="1" s="1"/>
  <c r="D775" i="1"/>
  <c r="E775" i="1" s="1"/>
  <c r="F775" i="1" s="1"/>
  <c r="D776" i="1"/>
  <c r="E776" i="1" s="1"/>
  <c r="F776" i="1" s="1"/>
  <c r="D777" i="1"/>
  <c r="E777" i="1" s="1"/>
  <c r="F777" i="1" s="1"/>
  <c r="D778" i="1"/>
  <c r="E778" i="1" s="1"/>
  <c r="F778" i="1" s="1"/>
  <c r="D779" i="1"/>
  <c r="E779" i="1" s="1"/>
  <c r="F779" i="1" s="1"/>
  <c r="D780" i="1"/>
  <c r="E780" i="1" s="1"/>
  <c r="F780" i="1" s="1"/>
  <c r="D781" i="1"/>
  <c r="E781" i="1" s="1"/>
  <c r="F781" i="1" s="1"/>
  <c r="D782" i="1"/>
  <c r="E782" i="1" s="1"/>
  <c r="F782" i="1" s="1"/>
  <c r="D783" i="1"/>
  <c r="E783" i="1" s="1"/>
  <c r="F783" i="1" s="1"/>
  <c r="D784" i="1"/>
  <c r="E784" i="1" s="1"/>
  <c r="F784" i="1" s="1"/>
  <c r="D785" i="1"/>
  <c r="E785" i="1" s="1"/>
  <c r="F785" i="1" s="1"/>
  <c r="D786" i="1"/>
  <c r="E786" i="1" s="1"/>
  <c r="F786" i="1" s="1"/>
  <c r="D787" i="1"/>
  <c r="E787" i="1" s="1"/>
  <c r="F787" i="1" s="1"/>
  <c r="D788" i="1"/>
  <c r="E788" i="1" s="1"/>
  <c r="F788" i="1" s="1"/>
  <c r="D789" i="1"/>
  <c r="E789" i="1" s="1"/>
  <c r="F789" i="1" s="1"/>
  <c r="D790" i="1"/>
  <c r="E790" i="1" s="1"/>
  <c r="F790" i="1" s="1"/>
  <c r="D791" i="1"/>
  <c r="E791" i="1" s="1"/>
  <c r="F791" i="1" s="1"/>
  <c r="D792" i="1"/>
  <c r="E792" i="1" s="1"/>
  <c r="F792" i="1" s="1"/>
  <c r="D793" i="1"/>
  <c r="E793" i="1" s="1"/>
  <c r="F793" i="1" s="1"/>
  <c r="D794" i="1"/>
  <c r="E794" i="1" s="1"/>
  <c r="F794" i="1" s="1"/>
  <c r="D795" i="1"/>
  <c r="E795" i="1" s="1"/>
  <c r="F795" i="1" s="1"/>
  <c r="D796" i="1"/>
  <c r="E796" i="1" s="1"/>
  <c r="F796" i="1" s="1"/>
  <c r="D797" i="1"/>
  <c r="E797" i="1" s="1"/>
  <c r="F797" i="1" s="1"/>
  <c r="D798" i="1"/>
  <c r="E798" i="1" s="1"/>
  <c r="F798" i="1" s="1"/>
  <c r="D799" i="1"/>
  <c r="E799" i="1" s="1"/>
  <c r="F799" i="1" s="1"/>
  <c r="D800" i="1"/>
  <c r="E800" i="1" s="1"/>
  <c r="F800" i="1" s="1"/>
  <c r="D801" i="1"/>
  <c r="E801" i="1" s="1"/>
  <c r="F801" i="1" s="1"/>
  <c r="D802" i="1"/>
  <c r="E802" i="1" s="1"/>
  <c r="F802" i="1" s="1"/>
  <c r="D803" i="1"/>
  <c r="E803" i="1" s="1"/>
  <c r="F803" i="1" s="1"/>
  <c r="D804" i="1"/>
  <c r="E804" i="1" s="1"/>
  <c r="F804" i="1" s="1"/>
  <c r="D805" i="1"/>
  <c r="E805" i="1" s="1"/>
  <c r="F805" i="1" s="1"/>
  <c r="D806" i="1"/>
  <c r="E806" i="1" s="1"/>
  <c r="F806" i="1" s="1"/>
  <c r="D807" i="1"/>
  <c r="E807" i="1" s="1"/>
  <c r="F807" i="1" s="1"/>
  <c r="D808" i="1"/>
  <c r="E808" i="1" s="1"/>
  <c r="F808" i="1" s="1"/>
  <c r="D809" i="1"/>
  <c r="E809" i="1" s="1"/>
  <c r="F809" i="1" s="1"/>
  <c r="D810" i="1"/>
  <c r="E810" i="1" s="1"/>
  <c r="F810" i="1" s="1"/>
  <c r="D811" i="1"/>
  <c r="E811" i="1" s="1"/>
  <c r="F811" i="1" s="1"/>
  <c r="D812" i="1"/>
  <c r="E812" i="1" s="1"/>
  <c r="F812" i="1" s="1"/>
  <c r="D813" i="1"/>
  <c r="E813" i="1" s="1"/>
  <c r="F813" i="1" s="1"/>
  <c r="D814" i="1"/>
  <c r="E814" i="1" s="1"/>
  <c r="F814" i="1" s="1"/>
  <c r="D815" i="1"/>
  <c r="E815" i="1" s="1"/>
  <c r="F815" i="1" s="1"/>
  <c r="D816" i="1"/>
  <c r="E816" i="1" s="1"/>
  <c r="F816" i="1" s="1"/>
  <c r="D817" i="1"/>
  <c r="E817" i="1" s="1"/>
  <c r="F817" i="1" s="1"/>
  <c r="D818" i="1"/>
  <c r="E818" i="1" s="1"/>
  <c r="F818" i="1" s="1"/>
  <c r="D819" i="1"/>
  <c r="E819" i="1" s="1"/>
  <c r="F819" i="1" s="1"/>
  <c r="D820" i="1"/>
  <c r="E820" i="1" s="1"/>
  <c r="F820" i="1" s="1"/>
  <c r="D821" i="1"/>
  <c r="E821" i="1" s="1"/>
  <c r="F821" i="1" s="1"/>
  <c r="D822" i="1"/>
  <c r="E822" i="1" s="1"/>
  <c r="F822" i="1" s="1"/>
  <c r="D823" i="1"/>
  <c r="E823" i="1" s="1"/>
  <c r="F823" i="1" s="1"/>
  <c r="D824" i="1"/>
  <c r="E824" i="1" s="1"/>
  <c r="F824" i="1" s="1"/>
  <c r="D825" i="1"/>
  <c r="E825" i="1" s="1"/>
  <c r="F825" i="1" s="1"/>
  <c r="D826" i="1"/>
  <c r="E826" i="1" s="1"/>
  <c r="F826" i="1" s="1"/>
  <c r="D827" i="1"/>
  <c r="E827" i="1" s="1"/>
  <c r="F827" i="1" s="1"/>
  <c r="D828" i="1"/>
  <c r="E828" i="1" s="1"/>
  <c r="F828" i="1" s="1"/>
  <c r="D829" i="1"/>
  <c r="E829" i="1" s="1"/>
  <c r="F829" i="1" s="1"/>
  <c r="D830" i="1"/>
  <c r="E830" i="1" s="1"/>
  <c r="F830" i="1" s="1"/>
  <c r="D831" i="1"/>
  <c r="E831" i="1" s="1"/>
  <c r="F831" i="1" s="1"/>
  <c r="D832" i="1"/>
  <c r="E832" i="1" s="1"/>
  <c r="F832" i="1" s="1"/>
  <c r="D833" i="1"/>
  <c r="E833" i="1" s="1"/>
  <c r="F833" i="1" s="1"/>
  <c r="D834" i="1"/>
  <c r="E834" i="1" s="1"/>
  <c r="F834" i="1" s="1"/>
  <c r="D835" i="1"/>
  <c r="E835" i="1" s="1"/>
  <c r="F835" i="1" s="1"/>
  <c r="D836" i="1"/>
  <c r="E836" i="1" s="1"/>
  <c r="F836" i="1" s="1"/>
  <c r="D837" i="1"/>
  <c r="E837" i="1" s="1"/>
  <c r="F837" i="1" s="1"/>
  <c r="D838" i="1"/>
  <c r="E838" i="1" s="1"/>
  <c r="F838" i="1" s="1"/>
  <c r="D839" i="1"/>
  <c r="E839" i="1" s="1"/>
  <c r="F839" i="1" s="1"/>
  <c r="D840" i="1"/>
  <c r="E840" i="1" s="1"/>
  <c r="F840" i="1" s="1"/>
  <c r="D841" i="1"/>
  <c r="E841" i="1" s="1"/>
  <c r="F841" i="1" s="1"/>
  <c r="D842" i="1"/>
  <c r="E842" i="1" s="1"/>
  <c r="F842" i="1" s="1"/>
  <c r="D843" i="1"/>
  <c r="E843" i="1" s="1"/>
  <c r="F843" i="1" s="1"/>
  <c r="D844" i="1"/>
  <c r="E844" i="1" s="1"/>
  <c r="F844" i="1" s="1"/>
  <c r="D845" i="1"/>
  <c r="E845" i="1" s="1"/>
  <c r="F845" i="1" s="1"/>
  <c r="D846" i="1"/>
  <c r="E846" i="1" s="1"/>
  <c r="F846" i="1" s="1"/>
  <c r="D847" i="1"/>
  <c r="E847" i="1" s="1"/>
  <c r="F847" i="1" s="1"/>
  <c r="D848" i="1"/>
  <c r="E848" i="1" s="1"/>
  <c r="F848" i="1" s="1"/>
  <c r="D849" i="1"/>
  <c r="E849" i="1" s="1"/>
  <c r="F849" i="1" s="1"/>
  <c r="D850" i="1"/>
  <c r="E850" i="1" s="1"/>
  <c r="F850" i="1" s="1"/>
  <c r="D851" i="1"/>
  <c r="E851" i="1" s="1"/>
  <c r="F851" i="1" s="1"/>
  <c r="D852" i="1"/>
  <c r="E852" i="1" s="1"/>
  <c r="F852" i="1" s="1"/>
  <c r="D853" i="1"/>
  <c r="E853" i="1" s="1"/>
  <c r="F853" i="1" s="1"/>
  <c r="D854" i="1"/>
  <c r="E854" i="1" s="1"/>
  <c r="F854" i="1" s="1"/>
  <c r="D855" i="1"/>
  <c r="E855" i="1" s="1"/>
  <c r="F855" i="1" s="1"/>
  <c r="D856" i="1"/>
  <c r="E856" i="1" s="1"/>
  <c r="F856" i="1" s="1"/>
  <c r="D857" i="1"/>
  <c r="E857" i="1" s="1"/>
  <c r="F857" i="1" s="1"/>
  <c r="D858" i="1"/>
  <c r="E858" i="1" s="1"/>
  <c r="F858" i="1" s="1"/>
  <c r="D859" i="1"/>
  <c r="E859" i="1" s="1"/>
  <c r="F859" i="1" s="1"/>
  <c r="D860" i="1"/>
  <c r="E860" i="1" s="1"/>
  <c r="F860" i="1" s="1"/>
  <c r="D861" i="1"/>
  <c r="E861" i="1" s="1"/>
  <c r="F861" i="1" s="1"/>
  <c r="D862" i="1"/>
  <c r="E862" i="1" s="1"/>
  <c r="F862" i="1" s="1"/>
  <c r="D863" i="1"/>
  <c r="E863" i="1" s="1"/>
  <c r="F863" i="1" s="1"/>
  <c r="D864" i="1"/>
  <c r="E864" i="1" s="1"/>
  <c r="F864" i="1" s="1"/>
  <c r="D865" i="1"/>
  <c r="E865" i="1" s="1"/>
  <c r="F865" i="1" s="1"/>
  <c r="D866" i="1"/>
  <c r="E866" i="1" s="1"/>
  <c r="F866" i="1" s="1"/>
  <c r="D867" i="1"/>
  <c r="E867" i="1" s="1"/>
  <c r="F867" i="1" s="1"/>
  <c r="D868" i="1"/>
  <c r="E868" i="1" s="1"/>
  <c r="F868" i="1" s="1"/>
  <c r="D869" i="1"/>
  <c r="E869" i="1" s="1"/>
  <c r="F869" i="1" s="1"/>
  <c r="D870" i="1"/>
  <c r="E870" i="1" s="1"/>
  <c r="F870" i="1" s="1"/>
  <c r="D871" i="1"/>
  <c r="E871" i="1" s="1"/>
  <c r="F871" i="1" s="1"/>
  <c r="D872" i="1"/>
  <c r="E872" i="1" s="1"/>
  <c r="F872" i="1" s="1"/>
  <c r="D873" i="1"/>
  <c r="E873" i="1" s="1"/>
  <c r="F873" i="1" s="1"/>
  <c r="D874" i="1"/>
  <c r="E874" i="1" s="1"/>
  <c r="F874" i="1" s="1"/>
  <c r="D875" i="1"/>
  <c r="E875" i="1" s="1"/>
  <c r="F875" i="1" s="1"/>
  <c r="D876" i="1"/>
  <c r="E876" i="1" s="1"/>
  <c r="F876" i="1" s="1"/>
  <c r="D877" i="1"/>
  <c r="E877" i="1" s="1"/>
  <c r="F877" i="1" s="1"/>
  <c r="D878" i="1"/>
  <c r="E878" i="1" s="1"/>
  <c r="F878" i="1" s="1"/>
  <c r="D879" i="1"/>
  <c r="E879" i="1" s="1"/>
  <c r="F879" i="1" s="1"/>
  <c r="D880" i="1"/>
  <c r="E880" i="1" s="1"/>
  <c r="F880" i="1" s="1"/>
  <c r="D881" i="1"/>
  <c r="E881" i="1" s="1"/>
  <c r="F881" i="1" s="1"/>
  <c r="D882" i="1"/>
  <c r="E882" i="1" s="1"/>
  <c r="F882" i="1" s="1"/>
  <c r="D883" i="1"/>
  <c r="E883" i="1" s="1"/>
  <c r="F883" i="1" s="1"/>
  <c r="D884" i="1"/>
  <c r="E884" i="1" s="1"/>
  <c r="F884" i="1" s="1"/>
  <c r="D885" i="1"/>
  <c r="E885" i="1" s="1"/>
  <c r="F885" i="1" s="1"/>
  <c r="D886" i="1"/>
  <c r="E886" i="1" s="1"/>
  <c r="F886" i="1" s="1"/>
  <c r="D887" i="1"/>
  <c r="E887" i="1" s="1"/>
  <c r="F887" i="1" s="1"/>
  <c r="D888" i="1"/>
  <c r="E888" i="1" s="1"/>
  <c r="F888" i="1" s="1"/>
  <c r="D889" i="1"/>
  <c r="E889" i="1" s="1"/>
  <c r="F889" i="1" s="1"/>
  <c r="D890" i="1"/>
  <c r="E890" i="1" s="1"/>
  <c r="F890" i="1" s="1"/>
  <c r="D891" i="1"/>
  <c r="E891" i="1" s="1"/>
  <c r="F891" i="1" s="1"/>
  <c r="D892" i="1"/>
  <c r="E892" i="1" s="1"/>
  <c r="F892" i="1" s="1"/>
  <c r="D893" i="1"/>
  <c r="E893" i="1" s="1"/>
  <c r="F893" i="1" s="1"/>
  <c r="D894" i="1"/>
  <c r="E894" i="1" s="1"/>
  <c r="F894" i="1" s="1"/>
  <c r="D895" i="1"/>
  <c r="E895" i="1" s="1"/>
  <c r="F895" i="1" s="1"/>
  <c r="D896" i="1"/>
  <c r="E896" i="1" s="1"/>
  <c r="F896" i="1" s="1"/>
  <c r="D897" i="1"/>
  <c r="E897" i="1" s="1"/>
  <c r="F897" i="1" s="1"/>
  <c r="D898" i="1"/>
  <c r="E898" i="1" s="1"/>
  <c r="F898" i="1" s="1"/>
  <c r="D899" i="1"/>
  <c r="E899" i="1" s="1"/>
  <c r="F899" i="1" s="1"/>
  <c r="D900" i="1"/>
  <c r="E900" i="1" s="1"/>
  <c r="F900" i="1" s="1"/>
  <c r="D901" i="1"/>
  <c r="E901" i="1" s="1"/>
  <c r="F901" i="1" s="1"/>
  <c r="D902" i="1"/>
  <c r="E902" i="1" s="1"/>
  <c r="F902" i="1" s="1"/>
  <c r="D903" i="1"/>
  <c r="E903" i="1" s="1"/>
  <c r="F903" i="1" s="1"/>
  <c r="D904" i="1"/>
  <c r="E904" i="1" s="1"/>
  <c r="F904" i="1" s="1"/>
  <c r="D905" i="1"/>
  <c r="E905" i="1" s="1"/>
  <c r="F905" i="1" s="1"/>
  <c r="D906" i="1"/>
  <c r="E906" i="1" s="1"/>
  <c r="F906" i="1" s="1"/>
  <c r="D907" i="1"/>
  <c r="E907" i="1" s="1"/>
  <c r="F907" i="1" s="1"/>
  <c r="D908" i="1"/>
  <c r="E908" i="1" s="1"/>
  <c r="F908" i="1" s="1"/>
  <c r="D909" i="1"/>
  <c r="E909" i="1" s="1"/>
  <c r="F909" i="1" s="1"/>
  <c r="D910" i="1"/>
  <c r="E910" i="1" s="1"/>
  <c r="F910" i="1" s="1"/>
  <c r="D911" i="1"/>
  <c r="E911" i="1" s="1"/>
  <c r="F911" i="1" s="1"/>
  <c r="D912" i="1"/>
  <c r="E912" i="1" s="1"/>
  <c r="F912" i="1" s="1"/>
  <c r="D913" i="1"/>
  <c r="E913" i="1" s="1"/>
  <c r="F913" i="1" s="1"/>
  <c r="D914" i="1"/>
  <c r="E914" i="1" s="1"/>
  <c r="F914" i="1" s="1"/>
  <c r="D915" i="1"/>
  <c r="E915" i="1" s="1"/>
  <c r="F915" i="1" s="1"/>
  <c r="D916" i="1"/>
  <c r="E916" i="1" s="1"/>
  <c r="F916" i="1" s="1"/>
  <c r="D917" i="1"/>
  <c r="E917" i="1" s="1"/>
  <c r="F917" i="1" s="1"/>
  <c r="D918" i="1"/>
  <c r="E918" i="1" s="1"/>
  <c r="F918" i="1" s="1"/>
  <c r="D919" i="1"/>
  <c r="E919" i="1" s="1"/>
  <c r="F919" i="1" s="1"/>
  <c r="D920" i="1"/>
  <c r="E920" i="1" s="1"/>
  <c r="F920" i="1" s="1"/>
  <c r="D921" i="1"/>
  <c r="E921" i="1" s="1"/>
  <c r="F921" i="1" s="1"/>
  <c r="D922" i="1"/>
  <c r="E922" i="1" s="1"/>
  <c r="F922" i="1" s="1"/>
  <c r="D923" i="1"/>
  <c r="E923" i="1" s="1"/>
  <c r="F923" i="1" s="1"/>
  <c r="D924" i="1"/>
  <c r="E924" i="1" s="1"/>
  <c r="F924" i="1" s="1"/>
  <c r="D925" i="1"/>
  <c r="E925" i="1" s="1"/>
  <c r="F925" i="1" s="1"/>
  <c r="D926" i="1"/>
  <c r="E926" i="1" s="1"/>
  <c r="F926" i="1" s="1"/>
  <c r="D927" i="1"/>
  <c r="E927" i="1" s="1"/>
  <c r="F927" i="1" s="1"/>
  <c r="D928" i="1"/>
  <c r="E928" i="1" s="1"/>
  <c r="F928" i="1" s="1"/>
  <c r="D929" i="1"/>
  <c r="E929" i="1" s="1"/>
  <c r="F929" i="1" s="1"/>
  <c r="D930" i="1"/>
  <c r="E930" i="1" s="1"/>
  <c r="F930" i="1" s="1"/>
  <c r="D931" i="1"/>
  <c r="E931" i="1" s="1"/>
  <c r="F931" i="1" s="1"/>
  <c r="D932" i="1"/>
  <c r="E932" i="1" s="1"/>
  <c r="F932" i="1" s="1"/>
  <c r="D933" i="1"/>
  <c r="E933" i="1" s="1"/>
  <c r="F933" i="1" s="1"/>
  <c r="D934" i="1"/>
  <c r="E934" i="1" s="1"/>
  <c r="F934" i="1" s="1"/>
  <c r="D935" i="1"/>
  <c r="E935" i="1" s="1"/>
  <c r="F935" i="1" s="1"/>
  <c r="D936" i="1"/>
  <c r="E936" i="1" s="1"/>
  <c r="F936" i="1" s="1"/>
  <c r="D937" i="1"/>
  <c r="E937" i="1" s="1"/>
  <c r="F937" i="1" s="1"/>
  <c r="D938" i="1"/>
  <c r="E938" i="1" s="1"/>
  <c r="F938" i="1" s="1"/>
  <c r="D939" i="1"/>
  <c r="E939" i="1" s="1"/>
  <c r="F939" i="1" s="1"/>
  <c r="D940" i="1"/>
  <c r="E940" i="1" s="1"/>
  <c r="F940" i="1" s="1"/>
  <c r="D941" i="1"/>
  <c r="E941" i="1" s="1"/>
  <c r="F941" i="1" s="1"/>
  <c r="D942" i="1"/>
  <c r="E942" i="1" s="1"/>
  <c r="F942" i="1" s="1"/>
  <c r="D943" i="1"/>
  <c r="E943" i="1" s="1"/>
  <c r="F943" i="1" s="1"/>
  <c r="D944" i="1"/>
  <c r="E944" i="1" s="1"/>
  <c r="F944" i="1" s="1"/>
  <c r="D945" i="1"/>
  <c r="E945" i="1" s="1"/>
  <c r="F945" i="1" s="1"/>
  <c r="D946" i="1"/>
  <c r="E946" i="1" s="1"/>
  <c r="F946" i="1" s="1"/>
  <c r="D947" i="1"/>
  <c r="E947" i="1" s="1"/>
  <c r="F947" i="1" s="1"/>
  <c r="D948" i="1"/>
  <c r="E948" i="1" s="1"/>
  <c r="F948" i="1" s="1"/>
  <c r="D949" i="1"/>
  <c r="E949" i="1" s="1"/>
  <c r="F949" i="1" s="1"/>
  <c r="D950" i="1"/>
  <c r="E950" i="1" s="1"/>
  <c r="F950" i="1" s="1"/>
  <c r="D951" i="1"/>
  <c r="E951" i="1" s="1"/>
  <c r="F951" i="1" s="1"/>
  <c r="D952" i="1"/>
  <c r="E952" i="1" s="1"/>
  <c r="F952" i="1" s="1"/>
  <c r="D953" i="1"/>
  <c r="E953" i="1" s="1"/>
  <c r="F953" i="1" s="1"/>
  <c r="D954" i="1"/>
  <c r="E954" i="1" s="1"/>
  <c r="F954" i="1" s="1"/>
  <c r="D955" i="1"/>
  <c r="E955" i="1" s="1"/>
  <c r="F955" i="1" s="1"/>
  <c r="D956" i="1"/>
  <c r="E956" i="1" s="1"/>
  <c r="F956" i="1" s="1"/>
  <c r="D957" i="1"/>
  <c r="E957" i="1" s="1"/>
  <c r="F957" i="1" s="1"/>
  <c r="D958" i="1"/>
  <c r="E958" i="1" s="1"/>
  <c r="F958" i="1" s="1"/>
  <c r="D959" i="1"/>
  <c r="E959" i="1" s="1"/>
  <c r="F959" i="1" s="1"/>
  <c r="D960" i="1"/>
  <c r="E960" i="1" s="1"/>
  <c r="F960" i="1" s="1"/>
  <c r="D961" i="1"/>
  <c r="E961" i="1" s="1"/>
  <c r="F961" i="1" s="1"/>
  <c r="D962" i="1"/>
  <c r="E962" i="1" s="1"/>
  <c r="F962" i="1" s="1"/>
  <c r="D963" i="1"/>
  <c r="E963" i="1" s="1"/>
  <c r="F963" i="1" s="1"/>
  <c r="D964" i="1"/>
  <c r="E964" i="1" s="1"/>
  <c r="F964" i="1" s="1"/>
  <c r="D965" i="1"/>
  <c r="E965" i="1" s="1"/>
  <c r="F965" i="1" s="1"/>
  <c r="D966" i="1"/>
  <c r="E966" i="1" s="1"/>
  <c r="F966" i="1" s="1"/>
  <c r="D967" i="1"/>
  <c r="E967" i="1" s="1"/>
  <c r="F967" i="1" s="1"/>
  <c r="D968" i="1"/>
  <c r="E968" i="1" s="1"/>
  <c r="F968" i="1" s="1"/>
  <c r="D969" i="1"/>
  <c r="E969" i="1" s="1"/>
  <c r="F969" i="1" s="1"/>
  <c r="D970" i="1"/>
  <c r="E970" i="1" s="1"/>
  <c r="F970" i="1" s="1"/>
  <c r="D971" i="1"/>
  <c r="E971" i="1" s="1"/>
  <c r="F971" i="1" s="1"/>
  <c r="D972" i="1"/>
  <c r="E972" i="1" s="1"/>
  <c r="F972" i="1" s="1"/>
  <c r="D973" i="1"/>
  <c r="E973" i="1" s="1"/>
  <c r="F973" i="1" s="1"/>
  <c r="D974" i="1"/>
  <c r="E974" i="1" s="1"/>
  <c r="F974" i="1" s="1"/>
  <c r="D975" i="1"/>
  <c r="E975" i="1" s="1"/>
  <c r="F975" i="1" s="1"/>
  <c r="D976" i="1"/>
  <c r="E976" i="1" s="1"/>
  <c r="F976" i="1" s="1"/>
  <c r="D977" i="1"/>
  <c r="E977" i="1" s="1"/>
  <c r="F977" i="1" s="1"/>
  <c r="D978" i="1"/>
  <c r="E978" i="1" s="1"/>
  <c r="F978" i="1" s="1"/>
  <c r="D979" i="1"/>
  <c r="E979" i="1" s="1"/>
  <c r="F979" i="1" s="1"/>
  <c r="D980" i="1"/>
  <c r="E980" i="1" s="1"/>
  <c r="F980" i="1" s="1"/>
  <c r="D981" i="1"/>
  <c r="E981" i="1" s="1"/>
  <c r="F981" i="1" s="1"/>
  <c r="D982" i="1"/>
  <c r="E982" i="1" s="1"/>
  <c r="F982" i="1" s="1"/>
  <c r="D983" i="1"/>
  <c r="E983" i="1" s="1"/>
  <c r="F983" i="1" s="1"/>
  <c r="D984" i="1"/>
  <c r="E984" i="1" s="1"/>
  <c r="F984" i="1" s="1"/>
  <c r="D985" i="1"/>
  <c r="E985" i="1" s="1"/>
  <c r="F985" i="1" s="1"/>
  <c r="D986" i="1"/>
  <c r="E986" i="1" s="1"/>
  <c r="F986" i="1" s="1"/>
  <c r="D987" i="1"/>
  <c r="E987" i="1" s="1"/>
  <c r="F987" i="1" s="1"/>
  <c r="D988" i="1"/>
  <c r="E988" i="1" s="1"/>
  <c r="F988" i="1" s="1"/>
  <c r="D989" i="1"/>
  <c r="E989" i="1" s="1"/>
  <c r="F989" i="1" s="1"/>
  <c r="D990" i="1"/>
  <c r="E990" i="1" s="1"/>
  <c r="F990" i="1" s="1"/>
  <c r="D991" i="1"/>
  <c r="E991" i="1" s="1"/>
  <c r="F991" i="1" s="1"/>
  <c r="D992" i="1"/>
  <c r="E992" i="1" s="1"/>
  <c r="F992" i="1" s="1"/>
  <c r="D993" i="1"/>
  <c r="E993" i="1" s="1"/>
  <c r="F993" i="1" s="1"/>
  <c r="D994" i="1"/>
  <c r="E994" i="1" s="1"/>
  <c r="F994" i="1" s="1"/>
  <c r="D995" i="1"/>
  <c r="E995" i="1" s="1"/>
  <c r="F995" i="1" s="1"/>
  <c r="D996" i="1"/>
  <c r="E996" i="1" s="1"/>
  <c r="F996" i="1" s="1"/>
  <c r="D997" i="1"/>
  <c r="E997" i="1" s="1"/>
  <c r="F997" i="1" s="1"/>
  <c r="D998" i="1"/>
  <c r="E998" i="1" s="1"/>
  <c r="F998" i="1" s="1"/>
  <c r="D999" i="1"/>
  <c r="E999" i="1" s="1"/>
  <c r="F999" i="1" s="1"/>
  <c r="D1000" i="1"/>
  <c r="E1000" i="1" s="1"/>
  <c r="F1000" i="1" s="1"/>
  <c r="D1001" i="1"/>
  <c r="E1001" i="1" s="1"/>
  <c r="F1001" i="1" s="1"/>
  <c r="D1002" i="1"/>
  <c r="E1002" i="1" s="1"/>
  <c r="F1002" i="1" s="1"/>
  <c r="D1003" i="1"/>
  <c r="E1003" i="1" s="1"/>
  <c r="F1003" i="1" s="1"/>
  <c r="D1004" i="1"/>
  <c r="E1004" i="1" s="1"/>
  <c r="F1004" i="1" s="1"/>
  <c r="D1005" i="1"/>
  <c r="E1005" i="1" s="1"/>
  <c r="F1005" i="1" s="1"/>
  <c r="D1006" i="1"/>
  <c r="E1006" i="1" s="1"/>
  <c r="F1006" i="1" s="1"/>
  <c r="D1007" i="1"/>
  <c r="E1007" i="1" s="1"/>
  <c r="F1007" i="1" s="1"/>
  <c r="D1008" i="1"/>
  <c r="E1008" i="1" s="1"/>
  <c r="F1008" i="1" s="1"/>
  <c r="D1009" i="1"/>
  <c r="E1009" i="1" s="1"/>
  <c r="F1009" i="1" s="1"/>
  <c r="D1010" i="1"/>
  <c r="E1010" i="1" s="1"/>
  <c r="F1010" i="1" s="1"/>
  <c r="D1011" i="1"/>
  <c r="E1011" i="1" s="1"/>
  <c r="F1011" i="1" s="1"/>
  <c r="D1012" i="1"/>
  <c r="E1012" i="1" s="1"/>
  <c r="F1012" i="1" s="1"/>
  <c r="D1013" i="1"/>
  <c r="E1013" i="1" s="1"/>
  <c r="F1013" i="1" s="1"/>
  <c r="D1014" i="1"/>
  <c r="E1014" i="1" s="1"/>
  <c r="F1014" i="1" s="1"/>
  <c r="D1015" i="1"/>
  <c r="E1015" i="1" s="1"/>
  <c r="F1015" i="1" s="1"/>
  <c r="D1016" i="1"/>
  <c r="E1016" i="1" s="1"/>
  <c r="F1016" i="1" s="1"/>
  <c r="D1017" i="1"/>
  <c r="E1017" i="1" s="1"/>
  <c r="F1017" i="1" s="1"/>
  <c r="D1018" i="1"/>
  <c r="E1018" i="1" s="1"/>
  <c r="F1018" i="1" s="1"/>
  <c r="D1019" i="1"/>
  <c r="E1019" i="1" s="1"/>
  <c r="F1019" i="1" s="1"/>
  <c r="D1020" i="1"/>
  <c r="E1020" i="1" s="1"/>
  <c r="F1020" i="1" s="1"/>
  <c r="D1021" i="1"/>
  <c r="E1021" i="1" s="1"/>
  <c r="F1021" i="1" s="1"/>
  <c r="D1022" i="1"/>
  <c r="E1022" i="1" s="1"/>
  <c r="F1022" i="1" s="1"/>
  <c r="D1023" i="1"/>
  <c r="E1023" i="1" s="1"/>
  <c r="F1023" i="1" s="1"/>
  <c r="D1024" i="1"/>
  <c r="E1024" i="1" s="1"/>
  <c r="F1024" i="1" s="1"/>
  <c r="D1025" i="1"/>
  <c r="E1025" i="1" s="1"/>
  <c r="F1025" i="1" s="1"/>
  <c r="D1026" i="1"/>
  <c r="E1026" i="1" s="1"/>
  <c r="F1026" i="1" s="1"/>
  <c r="D1027" i="1"/>
  <c r="E1027" i="1" s="1"/>
  <c r="F1027" i="1" s="1"/>
  <c r="D1028" i="1"/>
  <c r="E1028" i="1" s="1"/>
  <c r="F1028" i="1" s="1"/>
  <c r="D1029" i="1"/>
  <c r="E1029" i="1" s="1"/>
  <c r="F1029" i="1" s="1"/>
  <c r="D1030" i="1"/>
  <c r="E1030" i="1" s="1"/>
  <c r="F1030" i="1" s="1"/>
  <c r="D1031" i="1"/>
  <c r="E1031" i="1" s="1"/>
  <c r="F1031" i="1" s="1"/>
  <c r="D1032" i="1"/>
  <c r="E1032" i="1" s="1"/>
  <c r="F1032" i="1" s="1"/>
  <c r="D1033" i="1"/>
  <c r="E1033" i="1" s="1"/>
  <c r="F1033" i="1" s="1"/>
  <c r="D1034" i="1"/>
  <c r="E1034" i="1" s="1"/>
  <c r="F1034" i="1" s="1"/>
  <c r="D1035" i="1"/>
  <c r="E1035" i="1" s="1"/>
  <c r="F1035" i="1" s="1"/>
  <c r="D1036" i="1"/>
  <c r="E1036" i="1" s="1"/>
  <c r="F1036" i="1" s="1"/>
  <c r="D1037" i="1"/>
  <c r="E1037" i="1" s="1"/>
  <c r="F1037" i="1" s="1"/>
  <c r="D1038" i="1"/>
  <c r="E1038" i="1" s="1"/>
  <c r="F1038" i="1" s="1"/>
  <c r="D1039" i="1"/>
  <c r="E1039" i="1" s="1"/>
  <c r="F1039" i="1" s="1"/>
  <c r="D1040" i="1"/>
  <c r="E1040" i="1" s="1"/>
  <c r="F1040" i="1" s="1"/>
  <c r="D1041" i="1"/>
  <c r="E1041" i="1" s="1"/>
  <c r="F1041" i="1" s="1"/>
  <c r="D1042" i="1"/>
  <c r="E1042" i="1" s="1"/>
  <c r="F1042" i="1" s="1"/>
  <c r="D1043" i="1"/>
  <c r="E1043" i="1" s="1"/>
  <c r="F1043" i="1" s="1"/>
  <c r="D1044" i="1"/>
  <c r="E1044" i="1" s="1"/>
  <c r="F1044" i="1" s="1"/>
  <c r="D1045" i="1"/>
  <c r="E1045" i="1" s="1"/>
  <c r="F1045" i="1" s="1"/>
  <c r="D1046" i="1"/>
  <c r="E1046" i="1" s="1"/>
  <c r="F1046" i="1" s="1"/>
  <c r="D1047" i="1"/>
  <c r="E1047" i="1" s="1"/>
  <c r="F1047" i="1" s="1"/>
  <c r="D1048" i="1"/>
  <c r="E1048" i="1" s="1"/>
  <c r="F1048" i="1" s="1"/>
  <c r="D1049" i="1"/>
  <c r="E1049" i="1" s="1"/>
  <c r="F1049" i="1" s="1"/>
  <c r="D1050" i="1"/>
  <c r="E1050" i="1" s="1"/>
  <c r="F1050" i="1" s="1"/>
  <c r="D1051" i="1"/>
  <c r="E1051" i="1" s="1"/>
  <c r="F1051" i="1" s="1"/>
  <c r="D1052" i="1"/>
  <c r="E1052" i="1" s="1"/>
  <c r="F1052" i="1" s="1"/>
  <c r="D1053" i="1"/>
  <c r="E1053" i="1" s="1"/>
  <c r="F1053" i="1" s="1"/>
  <c r="D1054" i="1"/>
  <c r="E1054" i="1" s="1"/>
  <c r="F1054" i="1" s="1"/>
  <c r="D1055" i="1"/>
  <c r="E1055" i="1" s="1"/>
  <c r="F1055" i="1" s="1"/>
  <c r="D1056" i="1"/>
  <c r="E1056" i="1" s="1"/>
  <c r="F1056" i="1" s="1"/>
  <c r="D1057" i="1"/>
  <c r="E1057" i="1" s="1"/>
  <c r="F1057" i="1" s="1"/>
  <c r="D1058" i="1"/>
  <c r="E1058" i="1" s="1"/>
  <c r="F1058" i="1" s="1"/>
  <c r="D1059" i="1"/>
  <c r="E1059" i="1" s="1"/>
  <c r="F1059" i="1" s="1"/>
  <c r="D1060" i="1"/>
  <c r="E1060" i="1" s="1"/>
  <c r="F1060" i="1" s="1"/>
  <c r="D1061" i="1"/>
  <c r="E1061" i="1" s="1"/>
  <c r="F1061" i="1" s="1"/>
  <c r="D1062" i="1"/>
  <c r="E1062" i="1" s="1"/>
  <c r="F1062" i="1" s="1"/>
  <c r="D1063" i="1"/>
  <c r="E1063" i="1" s="1"/>
  <c r="F1063" i="1" s="1"/>
  <c r="D1064" i="1"/>
  <c r="E1064" i="1" s="1"/>
  <c r="F1064" i="1" s="1"/>
  <c r="D1065" i="1"/>
  <c r="E1065" i="1" s="1"/>
  <c r="F1065" i="1" s="1"/>
  <c r="D1066" i="1"/>
  <c r="E1066" i="1" s="1"/>
  <c r="F1066" i="1" s="1"/>
  <c r="D1067" i="1"/>
  <c r="E1067" i="1" s="1"/>
  <c r="F1067" i="1" s="1"/>
  <c r="D1068" i="1"/>
  <c r="E1068" i="1" s="1"/>
  <c r="F1068" i="1" s="1"/>
  <c r="D1069" i="1"/>
  <c r="E1069" i="1" s="1"/>
  <c r="F1069" i="1" s="1"/>
  <c r="D1070" i="1"/>
  <c r="E1070" i="1" s="1"/>
  <c r="F1070" i="1" s="1"/>
  <c r="D1071" i="1"/>
  <c r="E1071" i="1" s="1"/>
  <c r="F1071" i="1" s="1"/>
  <c r="D1072" i="1"/>
  <c r="E1072" i="1" s="1"/>
  <c r="F1072" i="1" s="1"/>
  <c r="D1073" i="1"/>
  <c r="E1073" i="1" s="1"/>
  <c r="F1073" i="1" s="1"/>
  <c r="D1074" i="1"/>
  <c r="E1074" i="1" s="1"/>
  <c r="F1074" i="1" s="1"/>
  <c r="D1075" i="1"/>
  <c r="E1075" i="1" s="1"/>
  <c r="F1075" i="1" s="1"/>
  <c r="D1076" i="1"/>
  <c r="E1076" i="1" s="1"/>
  <c r="F1076" i="1" s="1"/>
  <c r="D1077" i="1"/>
  <c r="E1077" i="1" s="1"/>
  <c r="F1077" i="1" s="1"/>
  <c r="D1078" i="1"/>
  <c r="E1078" i="1" s="1"/>
  <c r="F1078" i="1" s="1"/>
  <c r="D1079" i="1"/>
  <c r="E1079" i="1" s="1"/>
  <c r="F1079" i="1" s="1"/>
  <c r="D1080" i="1"/>
  <c r="E1080" i="1" s="1"/>
  <c r="F1080" i="1" s="1"/>
  <c r="D1081" i="1"/>
  <c r="E1081" i="1" s="1"/>
  <c r="F1081" i="1" s="1"/>
  <c r="D1082" i="1"/>
  <c r="E1082" i="1" s="1"/>
  <c r="F1082" i="1" s="1"/>
  <c r="D1083" i="1"/>
  <c r="E1083" i="1" s="1"/>
  <c r="F1083" i="1" s="1"/>
  <c r="D1084" i="1"/>
  <c r="E1084" i="1" s="1"/>
  <c r="F1084" i="1" s="1"/>
  <c r="D1085" i="1"/>
  <c r="E1085" i="1" s="1"/>
  <c r="F1085" i="1" s="1"/>
  <c r="D1086" i="1"/>
  <c r="E1086" i="1" s="1"/>
  <c r="F1086" i="1" s="1"/>
  <c r="D1087" i="1"/>
  <c r="E1087" i="1" s="1"/>
  <c r="F1087" i="1" s="1"/>
  <c r="D1088" i="1"/>
  <c r="E1088" i="1" s="1"/>
  <c r="F1088" i="1" s="1"/>
  <c r="D1089" i="1"/>
  <c r="E1089" i="1" s="1"/>
  <c r="F1089" i="1" s="1"/>
  <c r="D1090" i="1"/>
  <c r="E1090" i="1" s="1"/>
  <c r="F1090" i="1" s="1"/>
  <c r="D1091" i="1"/>
  <c r="E1091" i="1" s="1"/>
  <c r="F1091" i="1" s="1"/>
  <c r="D1092" i="1"/>
  <c r="E1092" i="1" s="1"/>
  <c r="F1092" i="1" s="1"/>
  <c r="D1093" i="1"/>
  <c r="E1093" i="1" s="1"/>
  <c r="F1093" i="1" s="1"/>
  <c r="D1094" i="1"/>
  <c r="E1094" i="1" s="1"/>
  <c r="F1094" i="1" s="1"/>
  <c r="D1095" i="1"/>
  <c r="E1095" i="1" s="1"/>
  <c r="F1095" i="1" s="1"/>
  <c r="D1096" i="1"/>
  <c r="E1096" i="1" s="1"/>
  <c r="F1096" i="1" s="1"/>
  <c r="D1097" i="1"/>
  <c r="E1097" i="1" s="1"/>
  <c r="F1097" i="1" s="1"/>
  <c r="D1098" i="1"/>
  <c r="E1098" i="1" s="1"/>
  <c r="F1098" i="1" s="1"/>
  <c r="D1099" i="1"/>
  <c r="E1099" i="1" s="1"/>
  <c r="F1099" i="1" s="1"/>
  <c r="D1100" i="1"/>
  <c r="E1100" i="1" s="1"/>
  <c r="F1100" i="1" s="1"/>
  <c r="D1101" i="1"/>
  <c r="E1101" i="1" s="1"/>
  <c r="F1101" i="1" s="1"/>
  <c r="D1102" i="1"/>
  <c r="E1102" i="1" s="1"/>
  <c r="F1102" i="1" s="1"/>
  <c r="D1103" i="1"/>
  <c r="E1103" i="1" s="1"/>
  <c r="F1103" i="1" s="1"/>
  <c r="D1104" i="1"/>
  <c r="E1104" i="1" s="1"/>
  <c r="F1104" i="1" s="1"/>
  <c r="D1105" i="1"/>
  <c r="E1105" i="1" s="1"/>
  <c r="F1105" i="1" s="1"/>
  <c r="D1106" i="1"/>
  <c r="E1106" i="1" s="1"/>
  <c r="F1106" i="1" s="1"/>
  <c r="D1107" i="1"/>
  <c r="E1107" i="1" s="1"/>
  <c r="F1107" i="1" s="1"/>
  <c r="D1108" i="1"/>
  <c r="E1108" i="1" s="1"/>
  <c r="F1108" i="1" s="1"/>
  <c r="D1109" i="1"/>
  <c r="E1109" i="1" s="1"/>
  <c r="F1109" i="1" s="1"/>
  <c r="D1110" i="1"/>
  <c r="E1110" i="1" s="1"/>
  <c r="F1110" i="1" s="1"/>
  <c r="D1111" i="1"/>
  <c r="E1111" i="1" s="1"/>
  <c r="F1111" i="1" s="1"/>
  <c r="D1112" i="1"/>
  <c r="E1112" i="1" s="1"/>
  <c r="F1112" i="1" s="1"/>
  <c r="D1113" i="1"/>
  <c r="E1113" i="1" s="1"/>
  <c r="F1113" i="1" s="1"/>
  <c r="D1114" i="1"/>
  <c r="E1114" i="1" s="1"/>
  <c r="F1114" i="1" s="1"/>
  <c r="D1115" i="1"/>
  <c r="E1115" i="1" s="1"/>
  <c r="F1115" i="1" s="1"/>
  <c r="D1116" i="1"/>
  <c r="E1116" i="1" s="1"/>
  <c r="F1116" i="1" s="1"/>
  <c r="D1117" i="1"/>
  <c r="E1117" i="1" s="1"/>
  <c r="F1117" i="1" s="1"/>
  <c r="D1118" i="1"/>
  <c r="E1118" i="1" s="1"/>
  <c r="F1118" i="1" s="1"/>
  <c r="D1119" i="1"/>
  <c r="E1119" i="1" s="1"/>
  <c r="F1119" i="1" s="1"/>
  <c r="D1120" i="1"/>
  <c r="E1120" i="1" s="1"/>
  <c r="F1120" i="1" s="1"/>
  <c r="D1121" i="1"/>
  <c r="E1121" i="1" s="1"/>
  <c r="F1121" i="1" s="1"/>
  <c r="D1122" i="1"/>
  <c r="E1122" i="1" s="1"/>
  <c r="F1122" i="1" s="1"/>
  <c r="D1123" i="1"/>
  <c r="E1123" i="1" s="1"/>
  <c r="F1123" i="1" s="1"/>
  <c r="D1124" i="1"/>
  <c r="E1124" i="1" s="1"/>
  <c r="F1124" i="1" s="1"/>
  <c r="D1125" i="1"/>
  <c r="E1125" i="1" s="1"/>
  <c r="F1125" i="1" s="1"/>
  <c r="D1126" i="1"/>
  <c r="E1126" i="1" s="1"/>
  <c r="F1126" i="1" s="1"/>
  <c r="D1127" i="1"/>
  <c r="E1127" i="1" s="1"/>
  <c r="F1127" i="1" s="1"/>
  <c r="D1128" i="1"/>
  <c r="E1128" i="1" s="1"/>
  <c r="F1128" i="1" s="1"/>
  <c r="D1129" i="1"/>
  <c r="E1129" i="1" s="1"/>
  <c r="F1129" i="1" s="1"/>
  <c r="D1130" i="1"/>
  <c r="E1130" i="1" s="1"/>
  <c r="F1130" i="1" s="1"/>
  <c r="D1131" i="1"/>
  <c r="E1131" i="1" s="1"/>
  <c r="F1131" i="1" s="1"/>
  <c r="D1132" i="1"/>
  <c r="E1132" i="1" s="1"/>
  <c r="F1132" i="1" s="1"/>
  <c r="D1133" i="1"/>
  <c r="E1133" i="1" s="1"/>
  <c r="F1133" i="1" s="1"/>
  <c r="D1134" i="1"/>
  <c r="E1134" i="1" s="1"/>
  <c r="F1134" i="1" s="1"/>
  <c r="D1135" i="1"/>
  <c r="E1135" i="1" s="1"/>
  <c r="F1135" i="1" s="1"/>
  <c r="D1136" i="1"/>
  <c r="E1136" i="1" s="1"/>
  <c r="F1136" i="1" s="1"/>
  <c r="D1137" i="1"/>
  <c r="E1137" i="1" s="1"/>
  <c r="F1137" i="1" s="1"/>
  <c r="D1138" i="1"/>
  <c r="E1138" i="1" s="1"/>
  <c r="F1138" i="1" s="1"/>
  <c r="D1139" i="1"/>
  <c r="E1139" i="1" s="1"/>
  <c r="F1139" i="1" s="1"/>
  <c r="D1140" i="1"/>
  <c r="E1140" i="1" s="1"/>
  <c r="F1140" i="1" s="1"/>
  <c r="D1141" i="1"/>
  <c r="E1141" i="1" s="1"/>
  <c r="F1141" i="1" s="1"/>
  <c r="D1142" i="1"/>
  <c r="E1142" i="1" s="1"/>
  <c r="F1142" i="1" s="1"/>
  <c r="D1143" i="1"/>
  <c r="E1143" i="1" s="1"/>
  <c r="F1143" i="1" s="1"/>
  <c r="D1144" i="1"/>
  <c r="E1144" i="1" s="1"/>
  <c r="F1144" i="1" s="1"/>
  <c r="D1145" i="1"/>
  <c r="E1145" i="1" s="1"/>
  <c r="F1145" i="1" s="1"/>
  <c r="D1146" i="1"/>
  <c r="E1146" i="1" s="1"/>
  <c r="F1146" i="1" s="1"/>
  <c r="D1147" i="1"/>
  <c r="E1147" i="1" s="1"/>
  <c r="F1147" i="1" s="1"/>
  <c r="D1148" i="1"/>
  <c r="E1148" i="1" s="1"/>
  <c r="F1148" i="1" s="1"/>
  <c r="D1149" i="1"/>
  <c r="E1149" i="1" s="1"/>
  <c r="F1149" i="1" s="1"/>
  <c r="D1150" i="1"/>
  <c r="E1150" i="1" s="1"/>
  <c r="F1150" i="1" s="1"/>
  <c r="D1151" i="1"/>
  <c r="E1151" i="1" s="1"/>
  <c r="F1151" i="1" s="1"/>
  <c r="D1152" i="1"/>
  <c r="E1152" i="1" s="1"/>
  <c r="F1152" i="1" s="1"/>
  <c r="D1153" i="1"/>
  <c r="E1153" i="1" s="1"/>
  <c r="F1153" i="1" s="1"/>
  <c r="D1154" i="1"/>
  <c r="E1154" i="1" s="1"/>
  <c r="F1154" i="1" s="1"/>
  <c r="D1155" i="1"/>
  <c r="E1155" i="1" s="1"/>
  <c r="F1155" i="1" s="1"/>
  <c r="D1156" i="1"/>
  <c r="E1156" i="1" s="1"/>
  <c r="F1156" i="1" s="1"/>
  <c r="D1157" i="1"/>
  <c r="E1157" i="1" s="1"/>
  <c r="F1157" i="1" s="1"/>
  <c r="D1158" i="1"/>
  <c r="E1158" i="1" s="1"/>
  <c r="F1158" i="1" s="1"/>
  <c r="D1159" i="1"/>
  <c r="E1159" i="1" s="1"/>
  <c r="F1159" i="1" s="1"/>
  <c r="D1160" i="1"/>
  <c r="E1160" i="1" s="1"/>
  <c r="F1160" i="1" s="1"/>
  <c r="D1161" i="1"/>
  <c r="E1161" i="1" s="1"/>
  <c r="F1161" i="1" s="1"/>
  <c r="D1162" i="1"/>
  <c r="E1162" i="1" s="1"/>
  <c r="F1162" i="1" s="1"/>
  <c r="D1163" i="1"/>
  <c r="E1163" i="1" s="1"/>
  <c r="F1163" i="1" s="1"/>
  <c r="D1164" i="1"/>
  <c r="E1164" i="1" s="1"/>
  <c r="F1164" i="1" s="1"/>
  <c r="D1165" i="1"/>
  <c r="E1165" i="1" s="1"/>
  <c r="F1165" i="1" s="1"/>
  <c r="D1166" i="1"/>
  <c r="E1166" i="1" s="1"/>
  <c r="F1166" i="1" s="1"/>
  <c r="D1167" i="1"/>
  <c r="E1167" i="1" s="1"/>
  <c r="F1167" i="1" s="1"/>
  <c r="D1168" i="1"/>
  <c r="E1168" i="1" s="1"/>
  <c r="F1168" i="1" s="1"/>
  <c r="D1169" i="1"/>
  <c r="E1169" i="1" s="1"/>
  <c r="F1169" i="1" s="1"/>
  <c r="D1170" i="1"/>
  <c r="E1170" i="1" s="1"/>
  <c r="F1170" i="1" s="1"/>
  <c r="D1171" i="1"/>
  <c r="E1171" i="1" s="1"/>
  <c r="F1171" i="1" s="1"/>
  <c r="D1172" i="1"/>
  <c r="E1172" i="1" s="1"/>
  <c r="F1172" i="1" s="1"/>
  <c r="D1173" i="1"/>
  <c r="E1173" i="1" s="1"/>
  <c r="F1173" i="1" s="1"/>
  <c r="D1174" i="1"/>
  <c r="E1174" i="1" s="1"/>
  <c r="F1174" i="1" s="1"/>
  <c r="D1175" i="1"/>
  <c r="E1175" i="1" s="1"/>
  <c r="F1175" i="1" s="1"/>
  <c r="D1176" i="1"/>
  <c r="E1176" i="1" s="1"/>
  <c r="F1176" i="1" s="1"/>
  <c r="D1177" i="1"/>
  <c r="E1177" i="1" s="1"/>
  <c r="F1177" i="1" s="1"/>
  <c r="D1178" i="1"/>
  <c r="E1178" i="1" s="1"/>
  <c r="F1178" i="1" s="1"/>
  <c r="D1179" i="1"/>
  <c r="E1179" i="1" s="1"/>
  <c r="F1179" i="1" s="1"/>
  <c r="D1180" i="1"/>
  <c r="E1180" i="1" s="1"/>
  <c r="F1180" i="1" s="1"/>
  <c r="D1181" i="1"/>
  <c r="E1181" i="1" s="1"/>
  <c r="F1181" i="1" s="1"/>
  <c r="D1182" i="1"/>
  <c r="E1182" i="1" s="1"/>
  <c r="F1182" i="1" s="1"/>
  <c r="D1183" i="1"/>
  <c r="E1183" i="1" s="1"/>
  <c r="F1183" i="1" s="1"/>
  <c r="D1184" i="1"/>
  <c r="E1184" i="1" s="1"/>
  <c r="F1184" i="1" s="1"/>
  <c r="D1185" i="1"/>
  <c r="E1185" i="1" s="1"/>
  <c r="F1185" i="1" s="1"/>
  <c r="D1186" i="1"/>
  <c r="E1186" i="1" s="1"/>
  <c r="F1186" i="1" s="1"/>
  <c r="D1187" i="1"/>
  <c r="E1187" i="1" s="1"/>
  <c r="F1187" i="1" s="1"/>
  <c r="D1188" i="1"/>
  <c r="E1188" i="1" s="1"/>
  <c r="F1188" i="1" s="1"/>
  <c r="D1189" i="1"/>
  <c r="E1189" i="1" s="1"/>
  <c r="F1189" i="1" s="1"/>
  <c r="D1190" i="1"/>
  <c r="E1190" i="1" s="1"/>
  <c r="F1190" i="1" s="1"/>
  <c r="D1191" i="1"/>
  <c r="E1191" i="1" s="1"/>
  <c r="F1191" i="1" s="1"/>
  <c r="D1192" i="1"/>
  <c r="E1192" i="1" s="1"/>
  <c r="F1192" i="1" s="1"/>
  <c r="D1193" i="1"/>
  <c r="E1193" i="1" s="1"/>
  <c r="F1193" i="1" s="1"/>
  <c r="D1194" i="1"/>
  <c r="E1194" i="1" s="1"/>
  <c r="F1194" i="1" s="1"/>
  <c r="D1195" i="1"/>
  <c r="E1195" i="1" s="1"/>
  <c r="F1195" i="1" s="1"/>
  <c r="D1196" i="1"/>
  <c r="E1196" i="1" s="1"/>
  <c r="F1196" i="1" s="1"/>
  <c r="D1197" i="1"/>
  <c r="E1197" i="1" s="1"/>
  <c r="F1197" i="1" s="1"/>
  <c r="D1198" i="1"/>
  <c r="E1198" i="1" s="1"/>
  <c r="F1198" i="1" s="1"/>
  <c r="D1199" i="1"/>
  <c r="E1199" i="1" s="1"/>
  <c r="F1199" i="1" s="1"/>
  <c r="D1200" i="1"/>
  <c r="E1200" i="1" s="1"/>
  <c r="F1200" i="1" s="1"/>
  <c r="D1201" i="1"/>
  <c r="E1201" i="1" s="1"/>
  <c r="F1201" i="1" s="1"/>
  <c r="D1202" i="1"/>
  <c r="E1202" i="1" s="1"/>
  <c r="F1202" i="1" s="1"/>
  <c r="D1203" i="1"/>
  <c r="E1203" i="1" s="1"/>
  <c r="F1203" i="1" s="1"/>
  <c r="D1204" i="1"/>
  <c r="E1204" i="1" s="1"/>
  <c r="F1204" i="1" s="1"/>
  <c r="D1205" i="1"/>
  <c r="E1205" i="1" s="1"/>
  <c r="F1205" i="1" s="1"/>
  <c r="D1206" i="1"/>
  <c r="E1206" i="1" s="1"/>
  <c r="F1206" i="1" s="1"/>
  <c r="D1207" i="1"/>
  <c r="E1207" i="1" s="1"/>
  <c r="F1207" i="1" s="1"/>
  <c r="D1208" i="1"/>
  <c r="E1208" i="1" s="1"/>
  <c r="F1208" i="1" s="1"/>
  <c r="D1209" i="1"/>
  <c r="E1209" i="1" s="1"/>
  <c r="F1209" i="1" s="1"/>
  <c r="D1210" i="1"/>
  <c r="E1210" i="1" s="1"/>
  <c r="F1210" i="1" s="1"/>
  <c r="D1211" i="1"/>
  <c r="E1211" i="1" s="1"/>
  <c r="F1211" i="1" s="1"/>
  <c r="D1212" i="1"/>
  <c r="E1212" i="1" s="1"/>
  <c r="F1212" i="1" s="1"/>
  <c r="D1213" i="1"/>
  <c r="E1213" i="1" s="1"/>
  <c r="F1213" i="1" s="1"/>
  <c r="D1214" i="1"/>
  <c r="E1214" i="1" s="1"/>
  <c r="F1214" i="1" s="1"/>
  <c r="D1215" i="1"/>
  <c r="E1215" i="1" s="1"/>
  <c r="F1215" i="1" s="1"/>
  <c r="D1216" i="1"/>
  <c r="E1216" i="1" s="1"/>
  <c r="F1216" i="1" s="1"/>
  <c r="D1217" i="1"/>
  <c r="E1217" i="1" s="1"/>
  <c r="F1217" i="1" s="1"/>
  <c r="D1218" i="1"/>
  <c r="E1218" i="1" s="1"/>
  <c r="F1218" i="1" s="1"/>
  <c r="D1219" i="1"/>
  <c r="E1219" i="1" s="1"/>
  <c r="F1219" i="1" s="1"/>
  <c r="D1220" i="1"/>
  <c r="E1220" i="1" s="1"/>
  <c r="F1220" i="1" s="1"/>
  <c r="D1221" i="1"/>
  <c r="E1221" i="1" s="1"/>
  <c r="F1221" i="1" s="1"/>
  <c r="D1222" i="1"/>
  <c r="E1222" i="1" s="1"/>
  <c r="F1222" i="1" s="1"/>
  <c r="D1223" i="1"/>
  <c r="E1223" i="1" s="1"/>
  <c r="F1223" i="1" s="1"/>
  <c r="D1224" i="1"/>
  <c r="E1224" i="1" s="1"/>
  <c r="F1224" i="1" s="1"/>
  <c r="D1225" i="1"/>
  <c r="E1225" i="1" s="1"/>
  <c r="F1225" i="1" s="1"/>
  <c r="D1226" i="1"/>
  <c r="E1226" i="1" s="1"/>
  <c r="F1226" i="1" s="1"/>
  <c r="D1227" i="1"/>
  <c r="E1227" i="1" s="1"/>
  <c r="F1227" i="1" s="1"/>
  <c r="D1228" i="1"/>
  <c r="E1228" i="1" s="1"/>
  <c r="F1228" i="1" s="1"/>
  <c r="D1229" i="1"/>
  <c r="E1229" i="1" s="1"/>
  <c r="F1229" i="1" s="1"/>
  <c r="D1230" i="1"/>
  <c r="E1230" i="1" s="1"/>
  <c r="F1230" i="1" s="1"/>
  <c r="D1231" i="1"/>
  <c r="E1231" i="1" s="1"/>
  <c r="F1231" i="1" s="1"/>
  <c r="D1232" i="1"/>
  <c r="E1232" i="1" s="1"/>
  <c r="F1232" i="1" s="1"/>
  <c r="D1233" i="1"/>
  <c r="E1233" i="1" s="1"/>
  <c r="F1233" i="1" s="1"/>
  <c r="D1234" i="1"/>
  <c r="E1234" i="1" s="1"/>
  <c r="F1234" i="1" s="1"/>
  <c r="D1235" i="1"/>
  <c r="E1235" i="1" s="1"/>
  <c r="F1235" i="1" s="1"/>
  <c r="D1236" i="1"/>
  <c r="E1236" i="1" s="1"/>
  <c r="F1236" i="1" s="1"/>
  <c r="D1237" i="1"/>
  <c r="E1237" i="1" s="1"/>
  <c r="F1237" i="1" s="1"/>
  <c r="D1238" i="1"/>
  <c r="E1238" i="1" s="1"/>
  <c r="F1238" i="1" s="1"/>
  <c r="D1239" i="1"/>
  <c r="E1239" i="1" s="1"/>
  <c r="F1239" i="1" s="1"/>
  <c r="D1240" i="1"/>
  <c r="E1240" i="1" s="1"/>
  <c r="F1240" i="1" s="1"/>
  <c r="D1241" i="1"/>
  <c r="E1241" i="1" s="1"/>
  <c r="F1241" i="1" s="1"/>
  <c r="D1242" i="1"/>
  <c r="E1242" i="1" s="1"/>
  <c r="F1242" i="1" s="1"/>
  <c r="D1243" i="1"/>
  <c r="E1243" i="1" s="1"/>
  <c r="F1243" i="1" s="1"/>
  <c r="D1244" i="1"/>
  <c r="E1244" i="1" s="1"/>
  <c r="F1244" i="1" s="1"/>
  <c r="D1245" i="1"/>
  <c r="E1245" i="1" s="1"/>
  <c r="F1245" i="1" s="1"/>
  <c r="D1246" i="1"/>
  <c r="E1246" i="1" s="1"/>
  <c r="F1246" i="1" s="1"/>
  <c r="D1247" i="1"/>
  <c r="E1247" i="1" s="1"/>
  <c r="F1247" i="1" s="1"/>
  <c r="D1248" i="1"/>
  <c r="E1248" i="1" s="1"/>
  <c r="F1248" i="1" s="1"/>
  <c r="D1249" i="1"/>
  <c r="E1249" i="1" s="1"/>
  <c r="F1249" i="1" s="1"/>
  <c r="D1250" i="1"/>
  <c r="E1250" i="1" s="1"/>
  <c r="F1250" i="1" s="1"/>
  <c r="D1251" i="1"/>
  <c r="E1251" i="1" s="1"/>
  <c r="F1251" i="1" s="1"/>
  <c r="D1252" i="1"/>
  <c r="E1252" i="1" s="1"/>
  <c r="F1252" i="1" s="1"/>
  <c r="D1253" i="1"/>
  <c r="E1253" i="1" s="1"/>
  <c r="F1253" i="1" s="1"/>
  <c r="D1254" i="1"/>
  <c r="E1254" i="1" s="1"/>
  <c r="F1254" i="1" s="1"/>
  <c r="D1255" i="1"/>
  <c r="E1255" i="1" s="1"/>
  <c r="F1255" i="1" s="1"/>
  <c r="D1256" i="1"/>
  <c r="E1256" i="1" s="1"/>
  <c r="F1256" i="1" s="1"/>
  <c r="D1257" i="1"/>
  <c r="E1257" i="1" s="1"/>
  <c r="F1257" i="1" s="1"/>
  <c r="D1258" i="1"/>
  <c r="E1258" i="1" s="1"/>
  <c r="F1258" i="1" s="1"/>
  <c r="D1259" i="1"/>
  <c r="E1259" i="1" s="1"/>
  <c r="F1259" i="1" s="1"/>
  <c r="D1260" i="1"/>
  <c r="E1260" i="1" s="1"/>
  <c r="F1260" i="1" s="1"/>
  <c r="D1261" i="1"/>
  <c r="E1261" i="1" s="1"/>
  <c r="F1261" i="1" s="1"/>
  <c r="D1262" i="1"/>
  <c r="E1262" i="1" s="1"/>
  <c r="F1262" i="1" s="1"/>
  <c r="D1263" i="1"/>
  <c r="E1263" i="1" s="1"/>
  <c r="F1263" i="1" s="1"/>
  <c r="D1264" i="1"/>
  <c r="E1264" i="1" s="1"/>
  <c r="F1264" i="1" s="1"/>
  <c r="D1265" i="1"/>
  <c r="E1265" i="1" s="1"/>
  <c r="F1265" i="1" s="1"/>
  <c r="D1266" i="1"/>
  <c r="E1266" i="1" s="1"/>
  <c r="F1266" i="1" s="1"/>
  <c r="D1267" i="1"/>
  <c r="E1267" i="1" s="1"/>
  <c r="F1267" i="1" s="1"/>
  <c r="D1268" i="1"/>
  <c r="E1268" i="1" s="1"/>
  <c r="F1268" i="1" s="1"/>
  <c r="D1269" i="1"/>
  <c r="E1269" i="1" s="1"/>
  <c r="F1269" i="1" s="1"/>
  <c r="D1270" i="1"/>
  <c r="E1270" i="1" s="1"/>
  <c r="F1270" i="1" s="1"/>
  <c r="D1271" i="1"/>
  <c r="E1271" i="1" s="1"/>
  <c r="F1271" i="1" s="1"/>
  <c r="D1272" i="1"/>
  <c r="E1272" i="1" s="1"/>
  <c r="F1272" i="1" s="1"/>
  <c r="D1273" i="1"/>
  <c r="E1273" i="1" s="1"/>
  <c r="F1273" i="1" s="1"/>
  <c r="D1274" i="1"/>
  <c r="E1274" i="1" s="1"/>
  <c r="F1274" i="1" s="1"/>
  <c r="D1275" i="1"/>
  <c r="E1275" i="1" s="1"/>
  <c r="F1275" i="1" s="1"/>
  <c r="D1276" i="1"/>
  <c r="E1276" i="1" s="1"/>
  <c r="F1276" i="1" s="1"/>
  <c r="D1277" i="1"/>
  <c r="E1277" i="1" s="1"/>
  <c r="F1277" i="1" s="1"/>
  <c r="D1278" i="1"/>
  <c r="E1278" i="1" s="1"/>
  <c r="F1278" i="1" s="1"/>
  <c r="D1279" i="1"/>
  <c r="E1279" i="1" s="1"/>
  <c r="F1279" i="1" s="1"/>
  <c r="D1280" i="1"/>
  <c r="E1280" i="1" s="1"/>
  <c r="F1280" i="1" s="1"/>
  <c r="D1281" i="1"/>
  <c r="E1281" i="1" s="1"/>
  <c r="F1281" i="1" s="1"/>
  <c r="D1282" i="1"/>
  <c r="E1282" i="1" s="1"/>
  <c r="F1282" i="1" s="1"/>
  <c r="D1283" i="1"/>
  <c r="E1283" i="1" s="1"/>
  <c r="F1283" i="1" s="1"/>
  <c r="D1284" i="1"/>
  <c r="E1284" i="1" s="1"/>
  <c r="F1284" i="1" s="1"/>
  <c r="D1285" i="1"/>
  <c r="E1285" i="1" s="1"/>
  <c r="F1285" i="1" s="1"/>
  <c r="D1286" i="1"/>
  <c r="E1286" i="1" s="1"/>
  <c r="F1286" i="1" s="1"/>
  <c r="D1287" i="1"/>
  <c r="E1287" i="1" s="1"/>
  <c r="F1287" i="1" s="1"/>
  <c r="D1288" i="1"/>
  <c r="E1288" i="1" s="1"/>
  <c r="F1288" i="1" s="1"/>
  <c r="D1289" i="1"/>
  <c r="E1289" i="1" s="1"/>
  <c r="F1289" i="1" s="1"/>
  <c r="D1290" i="1"/>
  <c r="E1290" i="1" s="1"/>
  <c r="F1290" i="1" s="1"/>
  <c r="D1291" i="1"/>
  <c r="E1291" i="1" s="1"/>
  <c r="F1291" i="1" s="1"/>
  <c r="D1292" i="1"/>
  <c r="E1292" i="1" s="1"/>
  <c r="F1292" i="1" s="1"/>
  <c r="D1293" i="1"/>
  <c r="E1293" i="1" s="1"/>
  <c r="F1293" i="1" s="1"/>
  <c r="D1294" i="1"/>
  <c r="E1294" i="1" s="1"/>
  <c r="F1294" i="1" s="1"/>
  <c r="D1295" i="1"/>
  <c r="E1295" i="1" s="1"/>
  <c r="F1295" i="1" s="1"/>
  <c r="D1296" i="1"/>
  <c r="E1296" i="1" s="1"/>
  <c r="F1296" i="1" s="1"/>
  <c r="D1297" i="1"/>
  <c r="E1297" i="1" s="1"/>
  <c r="F1297" i="1" s="1"/>
  <c r="D1298" i="1"/>
  <c r="E1298" i="1" s="1"/>
  <c r="F1298" i="1" s="1"/>
  <c r="D1299" i="1"/>
  <c r="E1299" i="1" s="1"/>
  <c r="F1299" i="1" s="1"/>
  <c r="D1300" i="1"/>
  <c r="E1300" i="1" s="1"/>
  <c r="F1300" i="1" s="1"/>
  <c r="D1301" i="1"/>
  <c r="E1301" i="1" s="1"/>
  <c r="F1301" i="1" s="1"/>
  <c r="D1302" i="1"/>
  <c r="E1302" i="1" s="1"/>
  <c r="F1302" i="1" s="1"/>
  <c r="D1303" i="1"/>
  <c r="E1303" i="1" s="1"/>
  <c r="F1303" i="1" s="1"/>
  <c r="D1304" i="1"/>
  <c r="E1304" i="1" s="1"/>
  <c r="F1304" i="1" s="1"/>
  <c r="D1305" i="1"/>
  <c r="E1305" i="1" s="1"/>
  <c r="F1305" i="1" s="1"/>
  <c r="D1306" i="1"/>
  <c r="E1306" i="1" s="1"/>
  <c r="F1306" i="1" s="1"/>
  <c r="D1307" i="1"/>
  <c r="E1307" i="1" s="1"/>
  <c r="F1307" i="1" s="1"/>
  <c r="D1308" i="1"/>
  <c r="E1308" i="1" s="1"/>
  <c r="F1308" i="1" s="1"/>
  <c r="D1309" i="1"/>
  <c r="E1309" i="1" s="1"/>
  <c r="F1309" i="1" s="1"/>
  <c r="D1310" i="1"/>
  <c r="E1310" i="1" s="1"/>
  <c r="F1310" i="1" s="1"/>
  <c r="D1311" i="1"/>
  <c r="E1311" i="1" s="1"/>
  <c r="F1311" i="1" s="1"/>
  <c r="D1312" i="1"/>
  <c r="E1312" i="1" s="1"/>
  <c r="F1312" i="1" s="1"/>
  <c r="D1313" i="1"/>
  <c r="E1313" i="1" s="1"/>
  <c r="F1313" i="1" s="1"/>
  <c r="D1314" i="1"/>
  <c r="E1314" i="1" s="1"/>
  <c r="F1314" i="1" s="1"/>
  <c r="D1315" i="1"/>
  <c r="E1315" i="1" s="1"/>
  <c r="F1315" i="1" s="1"/>
  <c r="D1316" i="1"/>
  <c r="E1316" i="1" s="1"/>
  <c r="F1316" i="1" s="1"/>
  <c r="D1317" i="1"/>
  <c r="E1317" i="1" s="1"/>
  <c r="F1317" i="1" s="1"/>
  <c r="D1318" i="1"/>
  <c r="E1318" i="1" s="1"/>
  <c r="F1318" i="1" s="1"/>
  <c r="D1319" i="1"/>
  <c r="E1319" i="1" s="1"/>
  <c r="F1319" i="1" s="1"/>
  <c r="D1320" i="1"/>
  <c r="E1320" i="1" s="1"/>
  <c r="F1320" i="1" s="1"/>
  <c r="D1321" i="1"/>
  <c r="E1321" i="1" s="1"/>
  <c r="F1321" i="1" s="1"/>
  <c r="D1322" i="1"/>
  <c r="E1322" i="1" s="1"/>
  <c r="F1322" i="1" s="1"/>
  <c r="D1323" i="1"/>
  <c r="E1323" i="1" s="1"/>
  <c r="F1323" i="1" s="1"/>
  <c r="D1324" i="1"/>
  <c r="E1324" i="1" s="1"/>
  <c r="F1324" i="1" s="1"/>
  <c r="D1325" i="1"/>
  <c r="E1325" i="1" s="1"/>
  <c r="F1325" i="1" s="1"/>
  <c r="D1326" i="1"/>
  <c r="E1326" i="1" s="1"/>
  <c r="F1326" i="1" s="1"/>
  <c r="D1327" i="1"/>
  <c r="E1327" i="1" s="1"/>
  <c r="F1327" i="1" s="1"/>
  <c r="D1328" i="1"/>
  <c r="E1328" i="1" s="1"/>
  <c r="F1328" i="1" s="1"/>
  <c r="D1329" i="1"/>
  <c r="E1329" i="1" s="1"/>
  <c r="F1329" i="1" s="1"/>
  <c r="D1330" i="1"/>
  <c r="E1330" i="1" s="1"/>
  <c r="F1330" i="1" s="1"/>
  <c r="D1331" i="1"/>
  <c r="E1331" i="1" s="1"/>
  <c r="F1331" i="1" s="1"/>
  <c r="D1332" i="1"/>
  <c r="E1332" i="1" s="1"/>
  <c r="F1332" i="1" s="1"/>
  <c r="D1333" i="1"/>
  <c r="E1333" i="1" s="1"/>
  <c r="F1333" i="1" s="1"/>
  <c r="D1334" i="1"/>
  <c r="E1334" i="1" s="1"/>
  <c r="F1334" i="1" s="1"/>
  <c r="D1335" i="1"/>
  <c r="E1335" i="1" s="1"/>
  <c r="F1335" i="1" s="1"/>
  <c r="D1336" i="1"/>
  <c r="E1336" i="1" s="1"/>
  <c r="F1336" i="1" s="1"/>
  <c r="D1337" i="1"/>
  <c r="E1337" i="1" s="1"/>
  <c r="F1337" i="1" s="1"/>
  <c r="D1338" i="1"/>
  <c r="E1338" i="1" s="1"/>
  <c r="F1338" i="1" s="1"/>
  <c r="D1339" i="1"/>
  <c r="E1339" i="1" s="1"/>
  <c r="F1339" i="1" s="1"/>
  <c r="D1340" i="1"/>
  <c r="E1340" i="1" s="1"/>
  <c r="F1340" i="1" s="1"/>
  <c r="D1341" i="1"/>
  <c r="E1341" i="1" s="1"/>
  <c r="F1341" i="1" s="1"/>
  <c r="D1342" i="1"/>
  <c r="E1342" i="1" s="1"/>
  <c r="F1342" i="1" s="1"/>
  <c r="D1343" i="1"/>
  <c r="E1343" i="1" s="1"/>
  <c r="F1343" i="1" s="1"/>
  <c r="D1344" i="1"/>
  <c r="E1344" i="1" s="1"/>
  <c r="F1344" i="1" s="1"/>
  <c r="D1345" i="1"/>
  <c r="E1345" i="1" s="1"/>
  <c r="F1345" i="1" s="1"/>
  <c r="D1346" i="1"/>
  <c r="E1346" i="1" s="1"/>
  <c r="F1346" i="1" s="1"/>
  <c r="D1347" i="1"/>
  <c r="E1347" i="1" s="1"/>
  <c r="F1347" i="1" s="1"/>
  <c r="D1348" i="1"/>
  <c r="E1348" i="1" s="1"/>
  <c r="F1348" i="1" s="1"/>
  <c r="D1349" i="1"/>
  <c r="E1349" i="1" s="1"/>
  <c r="F1349" i="1" s="1"/>
  <c r="D1350" i="1"/>
  <c r="E1350" i="1" s="1"/>
  <c r="F1350" i="1" s="1"/>
  <c r="D1351" i="1"/>
  <c r="E1351" i="1" s="1"/>
  <c r="F1351" i="1" s="1"/>
  <c r="D1352" i="1"/>
  <c r="E1352" i="1" s="1"/>
  <c r="F1352" i="1" s="1"/>
  <c r="D1353" i="1"/>
  <c r="E1353" i="1" s="1"/>
  <c r="F1353" i="1" s="1"/>
  <c r="D1354" i="1"/>
  <c r="E1354" i="1" s="1"/>
  <c r="F1354" i="1" s="1"/>
  <c r="D1355" i="1"/>
  <c r="E1355" i="1" s="1"/>
  <c r="F1355" i="1" s="1"/>
  <c r="D1356" i="1"/>
  <c r="E1356" i="1" s="1"/>
  <c r="F1356" i="1" s="1"/>
  <c r="D1357" i="1"/>
  <c r="E1357" i="1" s="1"/>
  <c r="F1357" i="1" s="1"/>
  <c r="D1358" i="1"/>
  <c r="E1358" i="1" s="1"/>
  <c r="F1358" i="1" s="1"/>
  <c r="D1359" i="1"/>
  <c r="E1359" i="1" s="1"/>
  <c r="F1359" i="1" s="1"/>
  <c r="D1360" i="1"/>
  <c r="E1360" i="1" s="1"/>
  <c r="F1360" i="1" s="1"/>
  <c r="D1361" i="1"/>
  <c r="E1361" i="1" s="1"/>
  <c r="F1361" i="1" s="1"/>
  <c r="D1362" i="1"/>
  <c r="E1362" i="1" s="1"/>
  <c r="F1362" i="1" s="1"/>
  <c r="D1363" i="1"/>
  <c r="E1363" i="1" s="1"/>
  <c r="F1363" i="1" s="1"/>
  <c r="D1364" i="1"/>
  <c r="E1364" i="1" s="1"/>
  <c r="F1364" i="1" s="1"/>
  <c r="D1365" i="1"/>
  <c r="E1365" i="1" s="1"/>
  <c r="F1365" i="1" s="1"/>
  <c r="D1366" i="1"/>
  <c r="E1366" i="1" s="1"/>
  <c r="F1366" i="1" s="1"/>
  <c r="D1367" i="1"/>
  <c r="E1367" i="1" s="1"/>
  <c r="F1367" i="1" s="1"/>
  <c r="D1368" i="1"/>
  <c r="E1368" i="1" s="1"/>
  <c r="F1368" i="1" s="1"/>
  <c r="D1369" i="1"/>
  <c r="E1369" i="1" s="1"/>
  <c r="F1369" i="1" s="1"/>
  <c r="D1370" i="1"/>
  <c r="E1370" i="1" s="1"/>
  <c r="F1370" i="1" s="1"/>
  <c r="D1371" i="1"/>
  <c r="E1371" i="1" s="1"/>
  <c r="F1371" i="1" s="1"/>
  <c r="D1372" i="1"/>
  <c r="E1372" i="1" s="1"/>
  <c r="F1372" i="1" s="1"/>
  <c r="D1373" i="1"/>
  <c r="E1373" i="1" s="1"/>
  <c r="F1373" i="1" s="1"/>
  <c r="D1374" i="1"/>
  <c r="E1374" i="1" s="1"/>
  <c r="F1374" i="1" s="1"/>
  <c r="D1375" i="1"/>
  <c r="E1375" i="1" s="1"/>
  <c r="F1375" i="1" s="1"/>
  <c r="D1376" i="1"/>
  <c r="E1376" i="1" s="1"/>
  <c r="F1376" i="1" s="1"/>
  <c r="D1377" i="1"/>
  <c r="E1377" i="1" s="1"/>
  <c r="F1377" i="1" s="1"/>
  <c r="D1378" i="1"/>
  <c r="E1378" i="1" s="1"/>
  <c r="F1378" i="1" s="1"/>
  <c r="D1379" i="1"/>
  <c r="E1379" i="1" s="1"/>
  <c r="F1379" i="1" s="1"/>
  <c r="D1380" i="1"/>
  <c r="E1380" i="1" s="1"/>
  <c r="F1380" i="1" s="1"/>
  <c r="D1381" i="1"/>
  <c r="E1381" i="1" s="1"/>
  <c r="F1381" i="1" s="1"/>
  <c r="D1382" i="1"/>
  <c r="E1382" i="1" s="1"/>
  <c r="F1382" i="1" s="1"/>
  <c r="D1383" i="1"/>
  <c r="E1383" i="1" s="1"/>
  <c r="F1383" i="1" s="1"/>
  <c r="D1384" i="1"/>
  <c r="E1384" i="1" s="1"/>
  <c r="F1384" i="1" s="1"/>
  <c r="D1385" i="1"/>
  <c r="E1385" i="1" s="1"/>
  <c r="F1385" i="1" s="1"/>
  <c r="D1386" i="1"/>
  <c r="E1386" i="1" s="1"/>
  <c r="F1386" i="1" s="1"/>
  <c r="D1387" i="1"/>
  <c r="E1387" i="1" s="1"/>
  <c r="F1387" i="1" s="1"/>
  <c r="D1388" i="1"/>
  <c r="E1388" i="1" s="1"/>
  <c r="F1388" i="1" s="1"/>
  <c r="D1389" i="1"/>
  <c r="E1389" i="1" s="1"/>
  <c r="F1389" i="1" s="1"/>
  <c r="D1390" i="1"/>
  <c r="E1390" i="1" s="1"/>
  <c r="F1390" i="1" s="1"/>
  <c r="D1391" i="1"/>
  <c r="E1391" i="1" s="1"/>
  <c r="F1391" i="1" s="1"/>
  <c r="D1392" i="1"/>
  <c r="E1392" i="1" s="1"/>
  <c r="F1392" i="1" s="1"/>
  <c r="D1393" i="1"/>
  <c r="E1393" i="1" s="1"/>
  <c r="F1393" i="1" s="1"/>
  <c r="D1394" i="1"/>
  <c r="E1394" i="1" s="1"/>
  <c r="F1394" i="1" s="1"/>
  <c r="D1395" i="1"/>
  <c r="E1395" i="1" s="1"/>
  <c r="F1395" i="1" s="1"/>
  <c r="D1396" i="1"/>
  <c r="E1396" i="1" s="1"/>
  <c r="F1396" i="1" s="1"/>
  <c r="D1397" i="1"/>
  <c r="E1397" i="1" s="1"/>
  <c r="F1397" i="1" s="1"/>
  <c r="D1398" i="1"/>
  <c r="E1398" i="1" s="1"/>
  <c r="F1398" i="1" s="1"/>
  <c r="D1399" i="1"/>
  <c r="E1399" i="1" s="1"/>
  <c r="F1399" i="1" s="1"/>
  <c r="D1400" i="1"/>
  <c r="E1400" i="1" s="1"/>
  <c r="F1400" i="1" s="1"/>
  <c r="D1401" i="1"/>
  <c r="E1401" i="1" s="1"/>
  <c r="F1401" i="1" s="1"/>
  <c r="D1402" i="1"/>
  <c r="E1402" i="1" s="1"/>
  <c r="F1402" i="1" s="1"/>
  <c r="D1403" i="1"/>
  <c r="E1403" i="1" s="1"/>
  <c r="F1403" i="1" s="1"/>
  <c r="D1404" i="1"/>
  <c r="E1404" i="1" s="1"/>
  <c r="F1404" i="1" s="1"/>
  <c r="D1405" i="1"/>
  <c r="E1405" i="1" s="1"/>
  <c r="F1405" i="1" s="1"/>
  <c r="D1406" i="1"/>
  <c r="E1406" i="1" s="1"/>
  <c r="F1406" i="1" s="1"/>
  <c r="D1407" i="1"/>
  <c r="E1407" i="1" s="1"/>
  <c r="F1407" i="1" s="1"/>
  <c r="D1408" i="1"/>
  <c r="E1408" i="1" s="1"/>
  <c r="F1408" i="1" s="1"/>
  <c r="D1409" i="1"/>
  <c r="E1409" i="1" s="1"/>
  <c r="F1409" i="1" s="1"/>
  <c r="D1410" i="1"/>
  <c r="E1410" i="1" s="1"/>
  <c r="F1410" i="1" s="1"/>
  <c r="D1411" i="1"/>
  <c r="E1411" i="1" s="1"/>
  <c r="F1411" i="1" s="1"/>
  <c r="D1412" i="1"/>
  <c r="E1412" i="1" s="1"/>
  <c r="F1412" i="1" s="1"/>
  <c r="D1413" i="1"/>
  <c r="E1413" i="1" s="1"/>
  <c r="F1413" i="1" s="1"/>
  <c r="D1414" i="1"/>
  <c r="E1414" i="1" s="1"/>
  <c r="F1414" i="1" s="1"/>
  <c r="D1415" i="1"/>
  <c r="E1415" i="1" s="1"/>
  <c r="F1415" i="1" s="1"/>
  <c r="D1416" i="1"/>
  <c r="E1416" i="1" s="1"/>
  <c r="F1416" i="1" s="1"/>
  <c r="D1417" i="1"/>
  <c r="E1417" i="1" s="1"/>
  <c r="F1417" i="1" s="1"/>
  <c r="D1418" i="1"/>
  <c r="E1418" i="1" s="1"/>
  <c r="F1418" i="1" s="1"/>
  <c r="D1419" i="1"/>
  <c r="E1419" i="1" s="1"/>
  <c r="F1419" i="1" s="1"/>
  <c r="D1420" i="1"/>
  <c r="E1420" i="1" s="1"/>
  <c r="F1420" i="1" s="1"/>
  <c r="D1421" i="1"/>
  <c r="E1421" i="1" s="1"/>
  <c r="F1421" i="1" s="1"/>
  <c r="D1422" i="1"/>
  <c r="E1422" i="1" s="1"/>
  <c r="F1422" i="1" s="1"/>
  <c r="D1423" i="1"/>
  <c r="E1423" i="1" s="1"/>
  <c r="F1423" i="1" s="1"/>
  <c r="D1424" i="1"/>
  <c r="E1424" i="1" s="1"/>
  <c r="F1424" i="1" s="1"/>
  <c r="D1425" i="1"/>
  <c r="E1425" i="1" s="1"/>
  <c r="F1425" i="1" s="1"/>
  <c r="D1426" i="1"/>
  <c r="E1426" i="1" s="1"/>
  <c r="F1426" i="1" s="1"/>
  <c r="D1427" i="1"/>
  <c r="E1427" i="1" s="1"/>
  <c r="F1427" i="1" s="1"/>
  <c r="D1428" i="1"/>
  <c r="E1428" i="1" s="1"/>
  <c r="F1428" i="1" s="1"/>
  <c r="D1429" i="1"/>
  <c r="E1429" i="1" s="1"/>
  <c r="F1429" i="1" s="1"/>
  <c r="D1430" i="1"/>
  <c r="E1430" i="1" s="1"/>
  <c r="F1430" i="1" s="1"/>
  <c r="D1431" i="1"/>
  <c r="E1431" i="1" s="1"/>
  <c r="F1431" i="1" s="1"/>
  <c r="D1432" i="1"/>
  <c r="E1432" i="1" s="1"/>
  <c r="F1432" i="1" s="1"/>
  <c r="D1433" i="1"/>
  <c r="E1433" i="1" s="1"/>
  <c r="F1433" i="1" s="1"/>
  <c r="D1434" i="1"/>
  <c r="E1434" i="1" s="1"/>
  <c r="F1434" i="1" s="1"/>
  <c r="D1435" i="1"/>
  <c r="E1435" i="1" s="1"/>
  <c r="F1435" i="1" s="1"/>
  <c r="D1436" i="1"/>
  <c r="E1436" i="1" s="1"/>
  <c r="F1436" i="1" s="1"/>
  <c r="D1437" i="1"/>
  <c r="E1437" i="1" s="1"/>
  <c r="F1437" i="1" s="1"/>
  <c r="D1438" i="1"/>
  <c r="E1438" i="1" s="1"/>
  <c r="F1438" i="1" s="1"/>
  <c r="D1439" i="1"/>
  <c r="E1439" i="1" s="1"/>
  <c r="F1439" i="1" s="1"/>
  <c r="D1440" i="1"/>
  <c r="E1440" i="1" s="1"/>
  <c r="F1440" i="1" s="1"/>
  <c r="D1441" i="1"/>
  <c r="E1441" i="1" s="1"/>
  <c r="F1441" i="1" s="1"/>
  <c r="D1442" i="1"/>
  <c r="E1442" i="1" s="1"/>
  <c r="F1442" i="1" s="1"/>
  <c r="D1443" i="1"/>
  <c r="E1443" i="1" s="1"/>
  <c r="F1443" i="1" s="1"/>
  <c r="D1444" i="1"/>
  <c r="E1444" i="1" s="1"/>
  <c r="F1444" i="1" s="1"/>
  <c r="D1445" i="1"/>
  <c r="E1445" i="1" s="1"/>
  <c r="F1445" i="1" s="1"/>
  <c r="D1446" i="1"/>
  <c r="E1446" i="1" s="1"/>
  <c r="F1446" i="1" s="1"/>
  <c r="D1447" i="1"/>
  <c r="E1447" i="1" s="1"/>
  <c r="F1447" i="1" s="1"/>
  <c r="D1448" i="1"/>
  <c r="E1448" i="1" s="1"/>
  <c r="F1448" i="1" s="1"/>
  <c r="D1449" i="1"/>
  <c r="E1449" i="1" s="1"/>
  <c r="F1449" i="1" s="1"/>
  <c r="D1450" i="1"/>
  <c r="E1450" i="1" s="1"/>
  <c r="F1450" i="1" s="1"/>
  <c r="D1451" i="1"/>
  <c r="E1451" i="1" s="1"/>
  <c r="F1451" i="1" s="1"/>
  <c r="D1452" i="1"/>
  <c r="E1452" i="1" s="1"/>
  <c r="F1452" i="1" s="1"/>
  <c r="D1453" i="1"/>
  <c r="E1453" i="1" s="1"/>
  <c r="F1453" i="1" s="1"/>
  <c r="D1454" i="1"/>
  <c r="E1454" i="1" s="1"/>
  <c r="F1454" i="1" s="1"/>
  <c r="D1455" i="1"/>
  <c r="E1455" i="1" s="1"/>
  <c r="F1455" i="1" s="1"/>
  <c r="D1456" i="1"/>
  <c r="E1456" i="1" s="1"/>
  <c r="F1456" i="1" s="1"/>
  <c r="D1457" i="1"/>
  <c r="E1457" i="1" s="1"/>
  <c r="F1457" i="1" s="1"/>
  <c r="D1458" i="1"/>
  <c r="E1458" i="1" s="1"/>
  <c r="F1458" i="1" s="1"/>
  <c r="D1459" i="1"/>
  <c r="E1459" i="1" s="1"/>
  <c r="F1459" i="1" s="1"/>
  <c r="D1460" i="1"/>
  <c r="E1460" i="1" s="1"/>
  <c r="F1460" i="1" s="1"/>
  <c r="D1461" i="1"/>
  <c r="E1461" i="1" s="1"/>
  <c r="F1461" i="1" s="1"/>
  <c r="D1462" i="1"/>
  <c r="E1462" i="1" s="1"/>
  <c r="F1462" i="1" s="1"/>
  <c r="D1463" i="1"/>
  <c r="E1463" i="1" s="1"/>
  <c r="F1463" i="1" s="1"/>
  <c r="D1464" i="1"/>
  <c r="E1464" i="1" s="1"/>
  <c r="F1464" i="1" s="1"/>
  <c r="D1465" i="1"/>
  <c r="E1465" i="1" s="1"/>
  <c r="F1465" i="1" s="1"/>
  <c r="D1466" i="1"/>
  <c r="E1466" i="1" s="1"/>
  <c r="F1466" i="1" s="1"/>
  <c r="D1467" i="1"/>
  <c r="E1467" i="1" s="1"/>
  <c r="F1467" i="1" s="1"/>
  <c r="D1468" i="1"/>
  <c r="E1468" i="1" s="1"/>
  <c r="F1468" i="1" s="1"/>
  <c r="D1469" i="1"/>
  <c r="E1469" i="1" s="1"/>
  <c r="F1469" i="1" s="1"/>
  <c r="D1470" i="1"/>
  <c r="E1470" i="1" s="1"/>
  <c r="F1470" i="1" s="1"/>
  <c r="D1471" i="1"/>
  <c r="E1471" i="1" s="1"/>
  <c r="F1471" i="1" s="1"/>
  <c r="D1472" i="1"/>
  <c r="E1472" i="1" s="1"/>
  <c r="F1472" i="1" s="1"/>
  <c r="D1473" i="1"/>
  <c r="E1473" i="1" s="1"/>
  <c r="F1473" i="1" s="1"/>
  <c r="D1474" i="1"/>
  <c r="E1474" i="1" s="1"/>
  <c r="F1474" i="1" s="1"/>
  <c r="D1475" i="1"/>
  <c r="E1475" i="1" s="1"/>
  <c r="F1475" i="1" s="1"/>
  <c r="D1476" i="1"/>
  <c r="E1476" i="1" s="1"/>
  <c r="F1476" i="1" s="1"/>
  <c r="D1477" i="1"/>
  <c r="E1477" i="1" s="1"/>
  <c r="F1477" i="1" s="1"/>
  <c r="D1478" i="1"/>
  <c r="E1478" i="1" s="1"/>
  <c r="F1478" i="1" s="1"/>
  <c r="D1479" i="1"/>
  <c r="E1479" i="1" s="1"/>
  <c r="F1479" i="1" s="1"/>
  <c r="D1480" i="1"/>
  <c r="E1480" i="1" s="1"/>
  <c r="F1480" i="1" s="1"/>
  <c r="D1481" i="1"/>
  <c r="E1481" i="1" s="1"/>
  <c r="F1481" i="1" s="1"/>
  <c r="D1482" i="1"/>
  <c r="E1482" i="1" s="1"/>
  <c r="F1482" i="1" s="1"/>
  <c r="D1483" i="1"/>
  <c r="E1483" i="1" s="1"/>
  <c r="F1483" i="1" s="1"/>
  <c r="D1484" i="1"/>
  <c r="E1484" i="1" s="1"/>
  <c r="F1484" i="1" s="1"/>
  <c r="D1485" i="1"/>
  <c r="E1485" i="1" s="1"/>
  <c r="F1485" i="1" s="1"/>
  <c r="D1486" i="1"/>
  <c r="E1486" i="1" s="1"/>
  <c r="F1486" i="1" s="1"/>
  <c r="D1487" i="1"/>
  <c r="E1487" i="1" s="1"/>
  <c r="F1487" i="1" s="1"/>
  <c r="D1488" i="1"/>
  <c r="E1488" i="1" s="1"/>
  <c r="F1488" i="1" s="1"/>
  <c r="D1489" i="1"/>
  <c r="E1489" i="1" s="1"/>
  <c r="F1489" i="1" s="1"/>
  <c r="D1490" i="1"/>
  <c r="E1490" i="1" s="1"/>
  <c r="F1490" i="1" s="1"/>
  <c r="D1491" i="1"/>
  <c r="E1491" i="1" s="1"/>
  <c r="F1491" i="1" s="1"/>
  <c r="D1492" i="1"/>
  <c r="E1492" i="1" s="1"/>
  <c r="F1492" i="1" s="1"/>
  <c r="D1493" i="1"/>
  <c r="E1493" i="1" s="1"/>
  <c r="F1493" i="1" s="1"/>
  <c r="D1494" i="1"/>
  <c r="E1494" i="1" s="1"/>
  <c r="F1494" i="1" s="1"/>
  <c r="D1495" i="1"/>
  <c r="E1495" i="1" s="1"/>
  <c r="F1495" i="1" s="1"/>
  <c r="D1496" i="1"/>
  <c r="E1496" i="1" s="1"/>
  <c r="F1496" i="1" s="1"/>
  <c r="D1497" i="1"/>
  <c r="E1497" i="1" s="1"/>
  <c r="F1497" i="1" s="1"/>
  <c r="D1498" i="1"/>
  <c r="E1498" i="1" s="1"/>
  <c r="F1498" i="1" s="1"/>
  <c r="D1499" i="1"/>
  <c r="E1499" i="1" s="1"/>
  <c r="F1499" i="1" s="1"/>
  <c r="D1500" i="1"/>
  <c r="E1500" i="1" s="1"/>
  <c r="F1500" i="1" s="1"/>
  <c r="D1501" i="1"/>
  <c r="E1501" i="1" s="1"/>
  <c r="F1501" i="1" s="1"/>
  <c r="D1502" i="1"/>
  <c r="E1502" i="1" s="1"/>
  <c r="F1502" i="1" s="1"/>
  <c r="D1503" i="1"/>
  <c r="E1503" i="1" s="1"/>
  <c r="F1503" i="1" s="1"/>
  <c r="D1504" i="1"/>
  <c r="E1504" i="1" s="1"/>
  <c r="F1504" i="1" s="1"/>
  <c r="D1505" i="1"/>
  <c r="E1505" i="1" s="1"/>
  <c r="F1505" i="1" s="1"/>
  <c r="D1506" i="1"/>
  <c r="E1506" i="1" s="1"/>
  <c r="F1506" i="1" s="1"/>
  <c r="D1507" i="1"/>
  <c r="E1507" i="1" s="1"/>
  <c r="F1507" i="1" s="1"/>
  <c r="D1508" i="1"/>
  <c r="E1508" i="1" s="1"/>
  <c r="F1508" i="1" s="1"/>
  <c r="D1509" i="1"/>
  <c r="E1509" i="1" s="1"/>
  <c r="F1509" i="1" s="1"/>
  <c r="D1510" i="1"/>
  <c r="E1510" i="1" s="1"/>
  <c r="F1510" i="1" s="1"/>
  <c r="D1511" i="1"/>
  <c r="E1511" i="1" s="1"/>
  <c r="F1511" i="1" s="1"/>
  <c r="D1512" i="1"/>
  <c r="E1512" i="1" s="1"/>
  <c r="F1512" i="1" s="1"/>
  <c r="D1513" i="1"/>
  <c r="E1513" i="1" s="1"/>
  <c r="F1513" i="1" s="1"/>
  <c r="D1514" i="1"/>
  <c r="E1514" i="1" s="1"/>
  <c r="F1514" i="1" s="1"/>
  <c r="D1515" i="1"/>
  <c r="E1515" i="1" s="1"/>
  <c r="F1515" i="1" s="1"/>
  <c r="D1516" i="1"/>
  <c r="E1516" i="1" s="1"/>
  <c r="F1516" i="1" s="1"/>
  <c r="D1517" i="1"/>
  <c r="E1517" i="1" s="1"/>
  <c r="F1517" i="1" s="1"/>
  <c r="D1518" i="1"/>
  <c r="E1518" i="1" s="1"/>
  <c r="F1518" i="1" s="1"/>
  <c r="D1519" i="1"/>
  <c r="E1519" i="1" s="1"/>
  <c r="F1519" i="1" s="1"/>
  <c r="D1520" i="1"/>
  <c r="E1520" i="1" s="1"/>
  <c r="F1520" i="1" s="1"/>
  <c r="D1521" i="1"/>
  <c r="E1521" i="1" s="1"/>
  <c r="F1521" i="1" s="1"/>
  <c r="D1522" i="1"/>
  <c r="E1522" i="1" s="1"/>
  <c r="F1522" i="1" s="1"/>
  <c r="D1523" i="1"/>
  <c r="E1523" i="1" s="1"/>
  <c r="F1523" i="1" s="1"/>
  <c r="D1524" i="1"/>
  <c r="E1524" i="1" s="1"/>
  <c r="F1524" i="1" s="1"/>
  <c r="D1525" i="1"/>
  <c r="E1525" i="1" s="1"/>
  <c r="F1525" i="1" s="1"/>
  <c r="D1526" i="1"/>
  <c r="E1526" i="1" s="1"/>
  <c r="F1526" i="1" s="1"/>
  <c r="D1527" i="1"/>
  <c r="E1527" i="1" s="1"/>
  <c r="F1527" i="1" s="1"/>
  <c r="D1528" i="1"/>
  <c r="E1528" i="1" s="1"/>
  <c r="F1528" i="1" s="1"/>
  <c r="D1529" i="1"/>
  <c r="E1529" i="1" s="1"/>
  <c r="F1529" i="1" s="1"/>
  <c r="D1530" i="1"/>
  <c r="E1530" i="1" s="1"/>
  <c r="F1530" i="1" s="1"/>
  <c r="D1531" i="1"/>
  <c r="E1531" i="1" s="1"/>
  <c r="F1531" i="1" s="1"/>
  <c r="D1532" i="1"/>
  <c r="E1532" i="1" s="1"/>
  <c r="F1532" i="1" s="1"/>
  <c r="D1533" i="1"/>
  <c r="E1533" i="1" s="1"/>
  <c r="F1533" i="1" s="1"/>
  <c r="D1534" i="1"/>
  <c r="E1534" i="1" s="1"/>
  <c r="F1534" i="1" s="1"/>
  <c r="D1535" i="1"/>
  <c r="E1535" i="1" s="1"/>
  <c r="F1535" i="1" s="1"/>
  <c r="D1536" i="1"/>
  <c r="E1536" i="1" s="1"/>
  <c r="F1536" i="1" s="1"/>
  <c r="D1537" i="1"/>
  <c r="E1537" i="1" s="1"/>
  <c r="F1537" i="1" s="1"/>
  <c r="D1538" i="1"/>
  <c r="E1538" i="1" s="1"/>
  <c r="F1538" i="1" s="1"/>
  <c r="D1539" i="1"/>
  <c r="E1539" i="1" s="1"/>
  <c r="F1539" i="1" s="1"/>
  <c r="D1540" i="1"/>
  <c r="E1540" i="1" s="1"/>
  <c r="F1540" i="1" s="1"/>
  <c r="D1541" i="1"/>
  <c r="E1541" i="1" s="1"/>
  <c r="F1541" i="1" s="1"/>
  <c r="D1542" i="1"/>
  <c r="E1542" i="1" s="1"/>
  <c r="F1542" i="1" s="1"/>
  <c r="D1543" i="1"/>
  <c r="E1543" i="1" s="1"/>
  <c r="F1543" i="1" s="1"/>
  <c r="D1544" i="1"/>
  <c r="E1544" i="1" s="1"/>
  <c r="F1544" i="1" s="1"/>
  <c r="D1545" i="1"/>
  <c r="E1545" i="1" s="1"/>
  <c r="F1545" i="1" s="1"/>
  <c r="D1546" i="1"/>
  <c r="E1546" i="1" s="1"/>
  <c r="F1546" i="1" s="1"/>
  <c r="D1547" i="1"/>
  <c r="E1547" i="1" s="1"/>
  <c r="F1547" i="1" s="1"/>
  <c r="D1548" i="1"/>
  <c r="E1548" i="1" s="1"/>
  <c r="F1548" i="1" s="1"/>
  <c r="D1549" i="1"/>
  <c r="E1549" i="1" s="1"/>
  <c r="F1549" i="1" s="1"/>
  <c r="D1550" i="1"/>
  <c r="E1550" i="1" s="1"/>
  <c r="F1550" i="1" s="1"/>
  <c r="D1551" i="1"/>
  <c r="E1551" i="1" s="1"/>
  <c r="F1551" i="1" s="1"/>
  <c r="D1552" i="1"/>
  <c r="E1552" i="1" s="1"/>
  <c r="F1552" i="1" s="1"/>
  <c r="D1553" i="1"/>
  <c r="E1553" i="1" s="1"/>
  <c r="F1553" i="1" s="1"/>
  <c r="D1554" i="1"/>
  <c r="E1554" i="1" s="1"/>
  <c r="F1554" i="1" s="1"/>
  <c r="D1555" i="1"/>
  <c r="E1555" i="1" s="1"/>
  <c r="F1555" i="1" s="1"/>
  <c r="D1556" i="1"/>
  <c r="E1556" i="1" s="1"/>
  <c r="F1556" i="1" s="1"/>
  <c r="D1557" i="1"/>
  <c r="E1557" i="1" s="1"/>
  <c r="F1557" i="1" s="1"/>
  <c r="D1558" i="1"/>
  <c r="E1558" i="1" s="1"/>
  <c r="F1558" i="1" s="1"/>
  <c r="D1559" i="1"/>
  <c r="E1559" i="1" s="1"/>
  <c r="F1559" i="1" s="1"/>
  <c r="D1560" i="1"/>
  <c r="E1560" i="1" s="1"/>
  <c r="F1560" i="1" s="1"/>
  <c r="D1561" i="1"/>
  <c r="E1561" i="1" s="1"/>
  <c r="F1561" i="1" s="1"/>
  <c r="D1562" i="1"/>
  <c r="E1562" i="1" s="1"/>
  <c r="F1562" i="1" s="1"/>
  <c r="D1563" i="1"/>
  <c r="E1563" i="1" s="1"/>
  <c r="F1563" i="1" s="1"/>
  <c r="D1564" i="1"/>
  <c r="E1564" i="1" s="1"/>
  <c r="F1564" i="1" s="1"/>
  <c r="D1565" i="1"/>
  <c r="E1565" i="1" s="1"/>
  <c r="F1565" i="1" s="1"/>
  <c r="D1566" i="1"/>
  <c r="E1566" i="1" s="1"/>
  <c r="F1566" i="1" s="1"/>
  <c r="D1567" i="1"/>
  <c r="E1567" i="1" s="1"/>
  <c r="F1567" i="1" s="1"/>
  <c r="D1568" i="1"/>
  <c r="E1568" i="1" s="1"/>
  <c r="F1568" i="1" s="1"/>
  <c r="D1569" i="1"/>
  <c r="E1569" i="1" s="1"/>
  <c r="F1569" i="1" s="1"/>
  <c r="D1570" i="1"/>
  <c r="E1570" i="1" s="1"/>
  <c r="F1570" i="1" s="1"/>
  <c r="D1571" i="1"/>
  <c r="E1571" i="1" s="1"/>
  <c r="F1571" i="1" s="1"/>
  <c r="D1572" i="1"/>
  <c r="E1572" i="1" s="1"/>
  <c r="F1572" i="1" s="1"/>
  <c r="D1573" i="1"/>
  <c r="E1573" i="1" s="1"/>
  <c r="F1573" i="1" s="1"/>
  <c r="D1574" i="1"/>
  <c r="E1574" i="1" s="1"/>
  <c r="F1574" i="1" s="1"/>
  <c r="D1575" i="1"/>
  <c r="E1575" i="1" s="1"/>
  <c r="F1575" i="1" s="1"/>
  <c r="D1576" i="1"/>
  <c r="E1576" i="1" s="1"/>
  <c r="F1576" i="1" s="1"/>
  <c r="D1577" i="1"/>
  <c r="E1577" i="1" s="1"/>
  <c r="F1577" i="1" s="1"/>
  <c r="D1578" i="1"/>
  <c r="E1578" i="1" s="1"/>
  <c r="F1578" i="1" s="1"/>
  <c r="D1579" i="1"/>
  <c r="E1579" i="1" s="1"/>
  <c r="F1579" i="1" s="1"/>
  <c r="D1580" i="1"/>
  <c r="E1580" i="1" s="1"/>
  <c r="F1580" i="1" s="1"/>
  <c r="D1581" i="1"/>
  <c r="E1581" i="1" s="1"/>
  <c r="F1581" i="1" s="1"/>
  <c r="D1582" i="1"/>
  <c r="E1582" i="1" s="1"/>
  <c r="F1582" i="1" s="1"/>
  <c r="D1583" i="1"/>
  <c r="E1583" i="1" s="1"/>
  <c r="F1583" i="1" s="1"/>
  <c r="D1584" i="1"/>
  <c r="E1584" i="1" s="1"/>
  <c r="F1584" i="1" s="1"/>
  <c r="D1585" i="1"/>
  <c r="E1585" i="1" s="1"/>
  <c r="F1585" i="1" s="1"/>
  <c r="D1586" i="1"/>
  <c r="E1586" i="1" s="1"/>
  <c r="F1586" i="1" s="1"/>
  <c r="D1587" i="1"/>
  <c r="E1587" i="1" s="1"/>
  <c r="F1587" i="1" s="1"/>
  <c r="D1588" i="1"/>
  <c r="E1588" i="1" s="1"/>
  <c r="F1588" i="1" s="1"/>
  <c r="D1589" i="1"/>
  <c r="E1589" i="1" s="1"/>
  <c r="F1589" i="1" s="1"/>
  <c r="D1590" i="1"/>
  <c r="E1590" i="1" s="1"/>
  <c r="F1590" i="1" s="1"/>
  <c r="D1591" i="1"/>
  <c r="E1591" i="1" s="1"/>
  <c r="F1591" i="1" s="1"/>
  <c r="D1592" i="1"/>
  <c r="E1592" i="1" s="1"/>
  <c r="F1592" i="1" s="1"/>
  <c r="D1593" i="1"/>
  <c r="E1593" i="1" s="1"/>
  <c r="F1593" i="1" s="1"/>
  <c r="D1594" i="1"/>
  <c r="E1594" i="1" s="1"/>
  <c r="F1594" i="1" s="1"/>
  <c r="D1595" i="1"/>
  <c r="E1595" i="1" s="1"/>
  <c r="F1595" i="1" s="1"/>
  <c r="D1596" i="1"/>
  <c r="E1596" i="1" s="1"/>
  <c r="F1596" i="1" s="1"/>
  <c r="D1597" i="1"/>
  <c r="E1597" i="1" s="1"/>
  <c r="F1597" i="1" s="1"/>
  <c r="D1598" i="1"/>
  <c r="E1598" i="1" s="1"/>
  <c r="F1598" i="1" s="1"/>
  <c r="D1599" i="1"/>
  <c r="E1599" i="1" s="1"/>
  <c r="F1599" i="1" s="1"/>
  <c r="D1600" i="1"/>
  <c r="E1600" i="1" s="1"/>
  <c r="F1600" i="1" s="1"/>
  <c r="D1601" i="1"/>
  <c r="E1601" i="1" s="1"/>
  <c r="F1601" i="1" s="1"/>
  <c r="D1602" i="1"/>
  <c r="E1602" i="1" s="1"/>
  <c r="F1602" i="1" s="1"/>
  <c r="D1603" i="1"/>
  <c r="E1603" i="1" s="1"/>
  <c r="F1603" i="1" s="1"/>
  <c r="D1604" i="1"/>
  <c r="E1604" i="1" s="1"/>
  <c r="F1604" i="1" s="1"/>
  <c r="D1605" i="1"/>
  <c r="E1605" i="1" s="1"/>
  <c r="F1605" i="1" s="1"/>
  <c r="D1606" i="1"/>
  <c r="E1606" i="1" s="1"/>
  <c r="F1606" i="1" s="1"/>
  <c r="D1607" i="1"/>
  <c r="E1607" i="1" s="1"/>
  <c r="F1607" i="1" s="1"/>
  <c r="D1608" i="1"/>
  <c r="E1608" i="1" s="1"/>
  <c r="F1608" i="1" s="1"/>
  <c r="D1609" i="1"/>
  <c r="E1609" i="1" s="1"/>
  <c r="F1609" i="1" s="1"/>
  <c r="D1610" i="1"/>
  <c r="E1610" i="1" s="1"/>
  <c r="F1610" i="1" s="1"/>
  <c r="D1611" i="1"/>
  <c r="E1611" i="1" s="1"/>
  <c r="F1611" i="1" s="1"/>
  <c r="D1612" i="1"/>
  <c r="E1612" i="1" s="1"/>
  <c r="F1612" i="1" s="1"/>
  <c r="D1613" i="1"/>
  <c r="E1613" i="1" s="1"/>
  <c r="F1613" i="1" s="1"/>
  <c r="D1614" i="1"/>
  <c r="E1614" i="1" s="1"/>
  <c r="F1614" i="1" s="1"/>
  <c r="D1615" i="1"/>
  <c r="E1615" i="1" s="1"/>
  <c r="F1615" i="1" s="1"/>
  <c r="D1616" i="1"/>
  <c r="E1616" i="1" s="1"/>
  <c r="F1616" i="1" s="1"/>
  <c r="D1617" i="1"/>
  <c r="E1617" i="1" s="1"/>
  <c r="F1617" i="1" s="1"/>
  <c r="D1618" i="1"/>
  <c r="E1618" i="1" s="1"/>
  <c r="F1618" i="1" s="1"/>
  <c r="D1619" i="1"/>
  <c r="E1619" i="1" s="1"/>
  <c r="F1619" i="1" s="1"/>
  <c r="D1620" i="1"/>
  <c r="E1620" i="1" s="1"/>
  <c r="F1620" i="1" s="1"/>
  <c r="D1621" i="1"/>
  <c r="E1621" i="1" s="1"/>
  <c r="F1621" i="1" s="1"/>
  <c r="D1622" i="1"/>
  <c r="E1622" i="1" s="1"/>
  <c r="F1622" i="1" s="1"/>
  <c r="D1623" i="1"/>
  <c r="E1623" i="1" s="1"/>
  <c r="F1623" i="1" s="1"/>
  <c r="D1624" i="1"/>
  <c r="E1624" i="1" s="1"/>
  <c r="F1624" i="1" s="1"/>
  <c r="D1625" i="1"/>
  <c r="E1625" i="1" s="1"/>
  <c r="F1625" i="1" s="1"/>
  <c r="D1626" i="1"/>
  <c r="E1626" i="1" s="1"/>
  <c r="F1626" i="1" s="1"/>
  <c r="D1627" i="1"/>
  <c r="E1627" i="1" s="1"/>
  <c r="F1627" i="1" s="1"/>
  <c r="D1628" i="1"/>
  <c r="E1628" i="1" s="1"/>
  <c r="F1628" i="1" s="1"/>
  <c r="D1629" i="1"/>
  <c r="E1629" i="1" s="1"/>
  <c r="F1629" i="1" s="1"/>
  <c r="D1630" i="1"/>
  <c r="E1630" i="1" s="1"/>
  <c r="F1630" i="1" s="1"/>
  <c r="D1631" i="1"/>
  <c r="E1631" i="1" s="1"/>
  <c r="F1631" i="1" s="1"/>
  <c r="D1632" i="1"/>
  <c r="E1632" i="1" s="1"/>
  <c r="F1632" i="1" s="1"/>
  <c r="D1633" i="1"/>
  <c r="E1633" i="1" s="1"/>
  <c r="F1633" i="1" s="1"/>
  <c r="D1634" i="1"/>
  <c r="E1634" i="1" s="1"/>
  <c r="F1634" i="1" s="1"/>
  <c r="D1635" i="1"/>
  <c r="E1635" i="1" s="1"/>
  <c r="F1635" i="1" s="1"/>
  <c r="D1636" i="1"/>
  <c r="E1636" i="1" s="1"/>
  <c r="F1636" i="1" s="1"/>
  <c r="D1637" i="1"/>
  <c r="E1637" i="1" s="1"/>
  <c r="F1637" i="1" s="1"/>
  <c r="D1638" i="1"/>
  <c r="E1638" i="1" s="1"/>
  <c r="F1638" i="1" s="1"/>
  <c r="D1639" i="1"/>
  <c r="E1639" i="1" s="1"/>
  <c r="F1639" i="1" s="1"/>
  <c r="D1640" i="1"/>
  <c r="E1640" i="1" s="1"/>
  <c r="F1640" i="1" s="1"/>
  <c r="D1641" i="1"/>
  <c r="E1641" i="1" s="1"/>
  <c r="F1641" i="1" s="1"/>
  <c r="D1642" i="1"/>
  <c r="E1642" i="1" s="1"/>
  <c r="F1642" i="1" s="1"/>
  <c r="D1643" i="1"/>
  <c r="E1643" i="1" s="1"/>
  <c r="F1643" i="1" s="1"/>
  <c r="D1644" i="1"/>
  <c r="E1644" i="1" s="1"/>
  <c r="F1644" i="1" s="1"/>
  <c r="D1645" i="1"/>
  <c r="E1645" i="1" s="1"/>
  <c r="F1645" i="1" s="1"/>
  <c r="D1646" i="1"/>
  <c r="E1646" i="1" s="1"/>
  <c r="F1646" i="1" s="1"/>
  <c r="D1647" i="1"/>
  <c r="E1647" i="1" s="1"/>
  <c r="F1647" i="1" s="1"/>
  <c r="D1648" i="1"/>
  <c r="E1648" i="1" s="1"/>
  <c r="F1648" i="1" s="1"/>
  <c r="D1649" i="1"/>
  <c r="E1649" i="1" s="1"/>
  <c r="F1649" i="1" s="1"/>
  <c r="D1650" i="1"/>
  <c r="E1650" i="1" s="1"/>
  <c r="F1650" i="1" s="1"/>
  <c r="D1651" i="1"/>
  <c r="E1651" i="1" s="1"/>
  <c r="F1651" i="1" s="1"/>
  <c r="D1652" i="1"/>
  <c r="E1652" i="1" s="1"/>
  <c r="F1652" i="1" s="1"/>
  <c r="D1653" i="1"/>
  <c r="E1653" i="1" s="1"/>
  <c r="F1653" i="1" s="1"/>
  <c r="D1654" i="1"/>
  <c r="E1654" i="1" s="1"/>
  <c r="F1654" i="1" s="1"/>
  <c r="D1655" i="1"/>
  <c r="E1655" i="1" s="1"/>
  <c r="F1655" i="1" s="1"/>
  <c r="D1656" i="1"/>
  <c r="E1656" i="1" s="1"/>
  <c r="F1656" i="1" s="1"/>
  <c r="D1657" i="1"/>
  <c r="E1657" i="1" s="1"/>
  <c r="F1657" i="1" s="1"/>
  <c r="D1658" i="1"/>
  <c r="E1658" i="1" s="1"/>
  <c r="F1658" i="1" s="1"/>
  <c r="D1659" i="1"/>
  <c r="E1659" i="1" s="1"/>
  <c r="F1659" i="1" s="1"/>
  <c r="D1660" i="1"/>
  <c r="E1660" i="1" s="1"/>
  <c r="F1660" i="1" s="1"/>
  <c r="D1661" i="1"/>
  <c r="E1661" i="1" s="1"/>
  <c r="F1661" i="1" s="1"/>
  <c r="D1662" i="1"/>
  <c r="E1662" i="1" s="1"/>
  <c r="F1662" i="1" s="1"/>
  <c r="D1663" i="1"/>
  <c r="E1663" i="1" s="1"/>
  <c r="F1663" i="1" s="1"/>
  <c r="D1664" i="1"/>
  <c r="E1664" i="1" s="1"/>
  <c r="F1664" i="1" s="1"/>
  <c r="D1665" i="1"/>
  <c r="E1665" i="1" s="1"/>
  <c r="F1665" i="1" s="1"/>
  <c r="D1666" i="1"/>
  <c r="E1666" i="1" s="1"/>
  <c r="F1666" i="1" s="1"/>
  <c r="D1667" i="1"/>
  <c r="E1667" i="1" s="1"/>
  <c r="F1667" i="1" s="1"/>
  <c r="D1668" i="1"/>
  <c r="E1668" i="1" s="1"/>
  <c r="F1668" i="1" s="1"/>
  <c r="D1669" i="1"/>
  <c r="E1669" i="1" s="1"/>
  <c r="F1669" i="1" s="1"/>
  <c r="D1670" i="1"/>
  <c r="E1670" i="1" s="1"/>
  <c r="F1670" i="1" s="1"/>
  <c r="D1671" i="1"/>
  <c r="E1671" i="1" s="1"/>
  <c r="F1671" i="1" s="1"/>
  <c r="D1672" i="1"/>
  <c r="E1672" i="1" s="1"/>
  <c r="F1672" i="1" s="1"/>
  <c r="D1673" i="1"/>
  <c r="E1673" i="1" s="1"/>
  <c r="F1673" i="1" s="1"/>
  <c r="D1674" i="1"/>
  <c r="E1674" i="1" s="1"/>
  <c r="F1674" i="1" s="1"/>
  <c r="D1675" i="1"/>
  <c r="E1675" i="1" s="1"/>
  <c r="F1675" i="1" s="1"/>
  <c r="D1676" i="1"/>
  <c r="E1676" i="1" s="1"/>
  <c r="F1676" i="1" s="1"/>
  <c r="D1677" i="1"/>
  <c r="E1677" i="1" s="1"/>
  <c r="F1677" i="1" s="1"/>
  <c r="D1678" i="1"/>
  <c r="E1678" i="1" s="1"/>
  <c r="F1678" i="1" s="1"/>
  <c r="D1679" i="1"/>
  <c r="E1679" i="1" s="1"/>
  <c r="F1679" i="1" s="1"/>
  <c r="D1680" i="1"/>
  <c r="E1680" i="1" s="1"/>
  <c r="F1680" i="1" s="1"/>
  <c r="D1681" i="1"/>
  <c r="E1681" i="1" s="1"/>
  <c r="F1681" i="1" s="1"/>
  <c r="D1682" i="1"/>
  <c r="E1682" i="1" s="1"/>
  <c r="F1682" i="1" s="1"/>
  <c r="D1683" i="1"/>
  <c r="E1683" i="1" s="1"/>
  <c r="F1683" i="1" s="1"/>
  <c r="D1684" i="1"/>
  <c r="E1684" i="1" s="1"/>
  <c r="F1684" i="1" s="1"/>
  <c r="D1685" i="1"/>
  <c r="E1685" i="1" s="1"/>
  <c r="F1685" i="1" s="1"/>
  <c r="D1686" i="1"/>
  <c r="E1686" i="1" s="1"/>
  <c r="F1686" i="1" s="1"/>
  <c r="D1687" i="1"/>
  <c r="E1687" i="1" s="1"/>
  <c r="F1687" i="1" s="1"/>
  <c r="D1688" i="1"/>
  <c r="E1688" i="1" s="1"/>
  <c r="F1688" i="1" s="1"/>
  <c r="D1689" i="1"/>
  <c r="E1689" i="1" s="1"/>
  <c r="F1689" i="1" s="1"/>
  <c r="D1690" i="1"/>
  <c r="E1690" i="1" s="1"/>
  <c r="F1690" i="1" s="1"/>
  <c r="D1691" i="1"/>
  <c r="E1691" i="1" s="1"/>
  <c r="F1691" i="1" s="1"/>
  <c r="D1692" i="1"/>
  <c r="E1692" i="1" s="1"/>
  <c r="F1692" i="1" s="1"/>
  <c r="D1693" i="1"/>
  <c r="E1693" i="1" s="1"/>
  <c r="F1693" i="1" s="1"/>
  <c r="D1694" i="1"/>
  <c r="E1694" i="1" s="1"/>
  <c r="F1694" i="1" s="1"/>
  <c r="D1695" i="1"/>
  <c r="E1695" i="1" s="1"/>
  <c r="F1695" i="1" s="1"/>
  <c r="D1696" i="1"/>
  <c r="E1696" i="1" s="1"/>
  <c r="F1696" i="1" s="1"/>
  <c r="D1697" i="1"/>
  <c r="E1697" i="1" s="1"/>
  <c r="F1697" i="1" s="1"/>
  <c r="D1698" i="1"/>
  <c r="E1698" i="1" s="1"/>
  <c r="F1698" i="1" s="1"/>
  <c r="D1699" i="1"/>
  <c r="E1699" i="1" s="1"/>
  <c r="F1699" i="1" s="1"/>
  <c r="D1700" i="1"/>
  <c r="E1700" i="1" s="1"/>
  <c r="F1700" i="1" s="1"/>
  <c r="D1701" i="1"/>
  <c r="E1701" i="1" s="1"/>
  <c r="F1701" i="1" s="1"/>
  <c r="D1702" i="1"/>
  <c r="E1702" i="1" s="1"/>
  <c r="F1702" i="1" s="1"/>
  <c r="D1703" i="1"/>
  <c r="E1703" i="1" s="1"/>
  <c r="F1703" i="1" s="1"/>
  <c r="D1704" i="1"/>
  <c r="E1704" i="1" s="1"/>
  <c r="F1704" i="1" s="1"/>
  <c r="D1705" i="1"/>
  <c r="E1705" i="1" s="1"/>
  <c r="F1705" i="1" s="1"/>
  <c r="D1706" i="1"/>
  <c r="E1706" i="1" s="1"/>
  <c r="F1706" i="1" s="1"/>
  <c r="D1707" i="1"/>
  <c r="E1707" i="1" s="1"/>
  <c r="F1707" i="1" s="1"/>
  <c r="D1708" i="1"/>
  <c r="E1708" i="1" s="1"/>
  <c r="F1708" i="1" s="1"/>
  <c r="D1709" i="1"/>
  <c r="E1709" i="1" s="1"/>
  <c r="F1709" i="1" s="1"/>
  <c r="D1710" i="1"/>
  <c r="E1710" i="1" s="1"/>
  <c r="F1710" i="1" s="1"/>
  <c r="D1711" i="1"/>
  <c r="E1711" i="1" s="1"/>
  <c r="F1711" i="1" s="1"/>
  <c r="D1712" i="1"/>
  <c r="E1712" i="1" s="1"/>
  <c r="F1712" i="1" s="1"/>
  <c r="D1713" i="1"/>
  <c r="E1713" i="1" s="1"/>
  <c r="F1713" i="1" s="1"/>
  <c r="D1714" i="1"/>
  <c r="E1714" i="1" s="1"/>
  <c r="F1714" i="1" s="1"/>
  <c r="D1715" i="1"/>
  <c r="E1715" i="1" s="1"/>
  <c r="F1715" i="1" s="1"/>
  <c r="D1716" i="1"/>
  <c r="E1716" i="1" s="1"/>
  <c r="F1716" i="1" s="1"/>
  <c r="D1717" i="1"/>
  <c r="E1717" i="1" s="1"/>
  <c r="F1717" i="1" s="1"/>
  <c r="D1718" i="1"/>
  <c r="E1718" i="1" s="1"/>
  <c r="F1718" i="1" s="1"/>
  <c r="D1719" i="1"/>
  <c r="E1719" i="1" s="1"/>
  <c r="F1719" i="1" s="1"/>
  <c r="D1720" i="1"/>
  <c r="E1720" i="1" s="1"/>
  <c r="F1720" i="1" s="1"/>
  <c r="D1721" i="1"/>
  <c r="E1721" i="1" s="1"/>
  <c r="F1721" i="1" s="1"/>
  <c r="D1722" i="1"/>
  <c r="E1722" i="1" s="1"/>
  <c r="F1722" i="1" s="1"/>
  <c r="D1723" i="1"/>
  <c r="E1723" i="1" s="1"/>
  <c r="F1723" i="1" s="1"/>
  <c r="D1724" i="1"/>
  <c r="E1724" i="1" s="1"/>
  <c r="F1724" i="1" s="1"/>
  <c r="D1725" i="1"/>
  <c r="E1725" i="1" s="1"/>
  <c r="F1725" i="1" s="1"/>
  <c r="D1726" i="1"/>
  <c r="E1726" i="1" s="1"/>
  <c r="F1726" i="1" s="1"/>
  <c r="D1727" i="1"/>
  <c r="E1727" i="1" s="1"/>
  <c r="F1727" i="1" s="1"/>
  <c r="D1728" i="1"/>
  <c r="E1728" i="1" s="1"/>
  <c r="F1728" i="1" s="1"/>
  <c r="D1729" i="1"/>
  <c r="E1729" i="1" s="1"/>
  <c r="F1729" i="1" s="1"/>
  <c r="D1730" i="1"/>
  <c r="E1730" i="1" s="1"/>
  <c r="F1730" i="1" s="1"/>
  <c r="D1731" i="1"/>
  <c r="E1731" i="1" s="1"/>
  <c r="F1731" i="1" s="1"/>
  <c r="D1732" i="1"/>
  <c r="E1732" i="1" s="1"/>
  <c r="F1732" i="1" s="1"/>
  <c r="D1733" i="1"/>
  <c r="E1733" i="1" s="1"/>
  <c r="F1733" i="1" s="1"/>
  <c r="D1734" i="1"/>
  <c r="E1734" i="1" s="1"/>
  <c r="F1734" i="1" s="1"/>
  <c r="D1735" i="1"/>
  <c r="E1735" i="1" s="1"/>
  <c r="F1735" i="1" s="1"/>
  <c r="D1736" i="1"/>
  <c r="E1736" i="1" s="1"/>
  <c r="F1736" i="1" s="1"/>
  <c r="D1737" i="1"/>
  <c r="E1737" i="1" s="1"/>
  <c r="F1737" i="1" s="1"/>
  <c r="D1738" i="1"/>
  <c r="E1738" i="1" s="1"/>
  <c r="F1738" i="1" s="1"/>
  <c r="D1739" i="1"/>
  <c r="E1739" i="1" s="1"/>
  <c r="F1739" i="1" s="1"/>
  <c r="D1740" i="1"/>
  <c r="E1740" i="1" s="1"/>
  <c r="F1740" i="1" s="1"/>
  <c r="D1741" i="1"/>
  <c r="E1741" i="1" s="1"/>
  <c r="F1741" i="1" s="1"/>
  <c r="D1742" i="1"/>
  <c r="E1742" i="1" s="1"/>
  <c r="F1742" i="1" s="1"/>
  <c r="D1743" i="1"/>
  <c r="E1743" i="1" s="1"/>
  <c r="F1743" i="1" s="1"/>
  <c r="D1744" i="1"/>
  <c r="E1744" i="1" s="1"/>
  <c r="F1744" i="1" s="1"/>
  <c r="D1745" i="1"/>
  <c r="E1745" i="1" s="1"/>
  <c r="F1745" i="1" s="1"/>
  <c r="D1746" i="1"/>
  <c r="E1746" i="1" s="1"/>
  <c r="F1746" i="1" s="1"/>
  <c r="D1747" i="1"/>
  <c r="E1747" i="1" s="1"/>
  <c r="F1747" i="1" s="1"/>
  <c r="D1748" i="1"/>
  <c r="E1748" i="1" s="1"/>
  <c r="F1748" i="1" s="1"/>
  <c r="D1749" i="1"/>
  <c r="E1749" i="1" s="1"/>
  <c r="F1749" i="1" s="1"/>
  <c r="D1750" i="1"/>
  <c r="E1750" i="1" s="1"/>
  <c r="F1750" i="1" s="1"/>
  <c r="D1751" i="1"/>
  <c r="E1751" i="1" s="1"/>
  <c r="F1751" i="1" s="1"/>
  <c r="D1752" i="1"/>
  <c r="E1752" i="1" s="1"/>
  <c r="F1752" i="1" s="1"/>
  <c r="D1753" i="1"/>
  <c r="E1753" i="1" s="1"/>
  <c r="F1753" i="1" s="1"/>
  <c r="D1754" i="1"/>
  <c r="E1754" i="1" s="1"/>
  <c r="F1754" i="1" s="1"/>
  <c r="D1755" i="1"/>
  <c r="E1755" i="1" s="1"/>
  <c r="F1755" i="1" s="1"/>
  <c r="D1756" i="1"/>
  <c r="E1756" i="1" s="1"/>
  <c r="F1756" i="1" s="1"/>
  <c r="D1757" i="1"/>
  <c r="E1757" i="1" s="1"/>
  <c r="F1757" i="1" s="1"/>
  <c r="D1758" i="1"/>
  <c r="E1758" i="1" s="1"/>
  <c r="F1758" i="1" s="1"/>
  <c r="D1759" i="1"/>
  <c r="E1759" i="1" s="1"/>
  <c r="F1759" i="1" s="1"/>
  <c r="D1760" i="1"/>
  <c r="E1760" i="1" s="1"/>
  <c r="F1760" i="1" s="1"/>
  <c r="D1761" i="1"/>
  <c r="E1761" i="1" s="1"/>
  <c r="F1761" i="1" s="1"/>
  <c r="D1762" i="1"/>
  <c r="E1762" i="1" s="1"/>
  <c r="F1762" i="1" s="1"/>
  <c r="D1763" i="1"/>
  <c r="E1763" i="1" s="1"/>
  <c r="F1763" i="1" s="1"/>
  <c r="D1764" i="1"/>
  <c r="E1764" i="1" s="1"/>
  <c r="F1764" i="1" s="1"/>
  <c r="D1765" i="1"/>
  <c r="E1765" i="1" s="1"/>
  <c r="F1765" i="1" s="1"/>
  <c r="D1766" i="1"/>
  <c r="E1766" i="1" s="1"/>
  <c r="F1766" i="1" s="1"/>
  <c r="D1767" i="1"/>
  <c r="E1767" i="1" s="1"/>
  <c r="F1767" i="1" s="1"/>
  <c r="D1768" i="1"/>
  <c r="E1768" i="1" s="1"/>
  <c r="F1768" i="1" s="1"/>
  <c r="D1769" i="1"/>
  <c r="E1769" i="1" s="1"/>
  <c r="F1769" i="1" s="1"/>
  <c r="D1770" i="1"/>
  <c r="E1770" i="1" s="1"/>
  <c r="F1770" i="1" s="1"/>
  <c r="D1771" i="1"/>
  <c r="E1771" i="1" s="1"/>
  <c r="F1771" i="1" s="1"/>
  <c r="D1772" i="1"/>
  <c r="E1772" i="1" s="1"/>
  <c r="F1772" i="1" s="1"/>
  <c r="D1773" i="1"/>
  <c r="E1773" i="1" s="1"/>
  <c r="F1773" i="1" s="1"/>
  <c r="D1774" i="1"/>
  <c r="E1774" i="1" s="1"/>
  <c r="F1774" i="1" s="1"/>
  <c r="D1775" i="1"/>
  <c r="E1775" i="1" s="1"/>
  <c r="F1775" i="1" s="1"/>
  <c r="D1776" i="1"/>
  <c r="E1776" i="1" s="1"/>
  <c r="F1776" i="1" s="1"/>
  <c r="D1777" i="1"/>
  <c r="E1777" i="1" s="1"/>
  <c r="F1777" i="1" s="1"/>
  <c r="D1778" i="1"/>
  <c r="E1778" i="1" s="1"/>
  <c r="F1778" i="1" s="1"/>
  <c r="D1779" i="1"/>
  <c r="E1779" i="1" s="1"/>
  <c r="F1779" i="1" s="1"/>
  <c r="D1780" i="1"/>
  <c r="E1780" i="1" s="1"/>
  <c r="F1780" i="1" s="1"/>
  <c r="D1781" i="1"/>
  <c r="E1781" i="1" s="1"/>
  <c r="F1781" i="1" s="1"/>
  <c r="D1782" i="1"/>
  <c r="E1782" i="1" s="1"/>
  <c r="F1782" i="1" s="1"/>
  <c r="D1783" i="1"/>
  <c r="E1783" i="1" s="1"/>
  <c r="F1783" i="1" s="1"/>
  <c r="D1784" i="1"/>
  <c r="E1784" i="1" s="1"/>
  <c r="F1784" i="1" s="1"/>
  <c r="D1785" i="1"/>
  <c r="E1785" i="1" s="1"/>
  <c r="F1785" i="1" s="1"/>
  <c r="D1786" i="1"/>
  <c r="E1786" i="1" s="1"/>
  <c r="F1786" i="1" s="1"/>
  <c r="D1787" i="1"/>
  <c r="E1787" i="1" s="1"/>
  <c r="F1787" i="1" s="1"/>
  <c r="D1788" i="1"/>
  <c r="E1788" i="1" s="1"/>
  <c r="F1788" i="1" s="1"/>
  <c r="D1789" i="1"/>
  <c r="E1789" i="1" s="1"/>
  <c r="F1789" i="1" s="1"/>
  <c r="D1790" i="1"/>
  <c r="E1790" i="1" s="1"/>
  <c r="F1790" i="1" s="1"/>
  <c r="D1791" i="1"/>
  <c r="E1791" i="1" s="1"/>
  <c r="F1791" i="1" s="1"/>
  <c r="D1792" i="1"/>
  <c r="E1792" i="1" s="1"/>
  <c r="F1792" i="1" s="1"/>
  <c r="D1793" i="1"/>
  <c r="E1793" i="1" s="1"/>
  <c r="F1793" i="1" s="1"/>
  <c r="D1794" i="1"/>
  <c r="E1794" i="1" s="1"/>
  <c r="F1794" i="1" s="1"/>
  <c r="D1795" i="1"/>
  <c r="E1795" i="1" s="1"/>
  <c r="F1795" i="1" s="1"/>
  <c r="D1796" i="1"/>
  <c r="E1796" i="1" s="1"/>
  <c r="F1796" i="1" s="1"/>
  <c r="D1797" i="1"/>
  <c r="E1797" i="1" s="1"/>
  <c r="F1797" i="1" s="1"/>
  <c r="D1798" i="1"/>
  <c r="E1798" i="1" s="1"/>
  <c r="F1798" i="1" s="1"/>
  <c r="D1799" i="1"/>
  <c r="E1799" i="1" s="1"/>
  <c r="F1799" i="1" s="1"/>
  <c r="D1800" i="1"/>
  <c r="E1800" i="1" s="1"/>
  <c r="F1800" i="1" s="1"/>
  <c r="D1801" i="1"/>
  <c r="E1801" i="1" s="1"/>
  <c r="F1801" i="1" s="1"/>
  <c r="D1802" i="1"/>
  <c r="E1802" i="1" s="1"/>
  <c r="F1802" i="1" s="1"/>
  <c r="D1803" i="1"/>
  <c r="E1803" i="1" s="1"/>
  <c r="F1803" i="1" s="1"/>
  <c r="D1804" i="1"/>
  <c r="E1804" i="1" s="1"/>
  <c r="F1804" i="1" s="1"/>
  <c r="D1805" i="1"/>
  <c r="E1805" i="1" s="1"/>
  <c r="F1805" i="1" s="1"/>
  <c r="D1806" i="1"/>
  <c r="E1806" i="1" s="1"/>
  <c r="F1806" i="1" s="1"/>
  <c r="D1807" i="1"/>
  <c r="E1807" i="1" s="1"/>
  <c r="F1807" i="1" s="1"/>
  <c r="D1808" i="1"/>
  <c r="E1808" i="1" s="1"/>
  <c r="F1808" i="1" s="1"/>
  <c r="D1809" i="1"/>
  <c r="E1809" i="1" s="1"/>
  <c r="F1809" i="1" s="1"/>
  <c r="D1810" i="1"/>
  <c r="E1810" i="1" s="1"/>
  <c r="F1810" i="1" s="1"/>
  <c r="D1811" i="1"/>
  <c r="E1811" i="1" s="1"/>
  <c r="F1811" i="1" s="1"/>
  <c r="D1812" i="1"/>
  <c r="E1812" i="1" s="1"/>
  <c r="F1812" i="1" s="1"/>
  <c r="D1813" i="1"/>
  <c r="E1813" i="1" s="1"/>
  <c r="F1813" i="1" s="1"/>
  <c r="D1814" i="1"/>
  <c r="E1814" i="1" s="1"/>
  <c r="F1814" i="1" s="1"/>
  <c r="D1815" i="1"/>
  <c r="E1815" i="1" s="1"/>
  <c r="F1815" i="1" s="1"/>
  <c r="D1816" i="1"/>
  <c r="E1816" i="1" s="1"/>
  <c r="F1816" i="1" s="1"/>
  <c r="D1817" i="1"/>
  <c r="E1817" i="1" s="1"/>
  <c r="F1817" i="1" s="1"/>
  <c r="D1818" i="1"/>
  <c r="E1818" i="1" s="1"/>
  <c r="F1818" i="1" s="1"/>
  <c r="D1819" i="1"/>
  <c r="E1819" i="1" s="1"/>
  <c r="F1819" i="1" s="1"/>
  <c r="D1820" i="1"/>
  <c r="E1820" i="1" s="1"/>
  <c r="F1820" i="1" s="1"/>
  <c r="D1821" i="1"/>
  <c r="E1821" i="1" s="1"/>
  <c r="F1821" i="1" s="1"/>
  <c r="D1822" i="1"/>
  <c r="E1822" i="1" s="1"/>
  <c r="F1822" i="1" s="1"/>
  <c r="D1823" i="1"/>
  <c r="E1823" i="1" s="1"/>
  <c r="F1823" i="1" s="1"/>
  <c r="D1824" i="1"/>
  <c r="E1824" i="1" s="1"/>
  <c r="F1824" i="1" s="1"/>
  <c r="D1825" i="1"/>
  <c r="E1825" i="1" s="1"/>
  <c r="F1825" i="1" s="1"/>
  <c r="D1826" i="1"/>
  <c r="E1826" i="1" s="1"/>
  <c r="F1826" i="1" s="1"/>
  <c r="D1827" i="1"/>
  <c r="E1827" i="1" s="1"/>
  <c r="F1827" i="1" s="1"/>
  <c r="D1828" i="1"/>
  <c r="E1828" i="1" s="1"/>
  <c r="F1828" i="1" s="1"/>
  <c r="D1829" i="1"/>
  <c r="E1829" i="1" s="1"/>
  <c r="F1829" i="1" s="1"/>
  <c r="D1830" i="1"/>
  <c r="E1830" i="1" s="1"/>
  <c r="F1830" i="1" s="1"/>
  <c r="D1831" i="1"/>
  <c r="E1831" i="1" s="1"/>
  <c r="F1831" i="1" s="1"/>
  <c r="D1832" i="1"/>
  <c r="E1832" i="1" s="1"/>
  <c r="F1832" i="1" s="1"/>
  <c r="D1833" i="1"/>
  <c r="E1833" i="1" s="1"/>
  <c r="F1833" i="1" s="1"/>
  <c r="D1834" i="1"/>
  <c r="E1834" i="1" s="1"/>
  <c r="F1834" i="1" s="1"/>
  <c r="D1835" i="1"/>
  <c r="E1835" i="1" s="1"/>
  <c r="F1835" i="1" s="1"/>
  <c r="D1836" i="1"/>
  <c r="E1836" i="1" s="1"/>
  <c r="F1836" i="1" s="1"/>
  <c r="D1837" i="1"/>
  <c r="E1837" i="1" s="1"/>
  <c r="F1837" i="1" s="1"/>
  <c r="D1838" i="1"/>
  <c r="E1838" i="1" s="1"/>
  <c r="F1838" i="1" s="1"/>
  <c r="D1839" i="1"/>
  <c r="E1839" i="1" s="1"/>
  <c r="F1839" i="1" s="1"/>
  <c r="D1840" i="1"/>
  <c r="E1840" i="1" s="1"/>
  <c r="F1840" i="1" s="1"/>
  <c r="D1841" i="1"/>
  <c r="E1841" i="1" s="1"/>
  <c r="F1841" i="1" s="1"/>
  <c r="D1842" i="1"/>
  <c r="E1842" i="1" s="1"/>
  <c r="F1842" i="1" s="1"/>
  <c r="D1843" i="1"/>
  <c r="E1843" i="1" s="1"/>
  <c r="F1843" i="1" s="1"/>
  <c r="D1844" i="1"/>
  <c r="E1844" i="1" s="1"/>
  <c r="F1844" i="1" s="1"/>
  <c r="D1845" i="1"/>
  <c r="E1845" i="1" s="1"/>
  <c r="F1845" i="1" s="1"/>
  <c r="D1846" i="1"/>
  <c r="E1846" i="1" s="1"/>
  <c r="F1846" i="1" s="1"/>
  <c r="D1847" i="1"/>
  <c r="E1847" i="1" s="1"/>
  <c r="F1847" i="1" s="1"/>
  <c r="D1848" i="1"/>
  <c r="E1848" i="1" s="1"/>
  <c r="F1848" i="1" s="1"/>
  <c r="D1849" i="1"/>
  <c r="E1849" i="1" s="1"/>
  <c r="F1849" i="1" s="1"/>
  <c r="D1850" i="1"/>
  <c r="E1850" i="1" s="1"/>
  <c r="F1850" i="1" s="1"/>
  <c r="D1851" i="1"/>
  <c r="E1851" i="1" s="1"/>
  <c r="F1851" i="1" s="1"/>
  <c r="D1852" i="1"/>
  <c r="E1852" i="1" s="1"/>
  <c r="F1852" i="1" s="1"/>
  <c r="D1853" i="1"/>
  <c r="E1853" i="1" s="1"/>
  <c r="F1853" i="1" s="1"/>
  <c r="D1854" i="1"/>
  <c r="E1854" i="1" s="1"/>
  <c r="F1854" i="1" s="1"/>
  <c r="D1855" i="1"/>
  <c r="E1855" i="1" s="1"/>
  <c r="F1855" i="1" s="1"/>
  <c r="D1856" i="1"/>
  <c r="E1856" i="1" s="1"/>
  <c r="F1856" i="1" s="1"/>
  <c r="D1857" i="1"/>
  <c r="E1857" i="1" s="1"/>
  <c r="F1857" i="1" s="1"/>
  <c r="D1858" i="1"/>
  <c r="E1858" i="1" s="1"/>
  <c r="F1858" i="1" s="1"/>
  <c r="D1859" i="1"/>
  <c r="E1859" i="1" s="1"/>
  <c r="F1859" i="1" s="1"/>
  <c r="D1860" i="1"/>
  <c r="E1860" i="1" s="1"/>
  <c r="F1860" i="1" s="1"/>
  <c r="D1861" i="1"/>
  <c r="E1861" i="1" s="1"/>
  <c r="F1861" i="1" s="1"/>
  <c r="D1862" i="1"/>
  <c r="E1862" i="1" s="1"/>
  <c r="F1862" i="1" s="1"/>
  <c r="D1863" i="1"/>
  <c r="E1863" i="1" s="1"/>
  <c r="F1863" i="1" s="1"/>
  <c r="D1864" i="1"/>
  <c r="E1864" i="1" s="1"/>
  <c r="F1864" i="1" s="1"/>
  <c r="D1865" i="1"/>
  <c r="E1865" i="1" s="1"/>
  <c r="F1865" i="1" s="1"/>
  <c r="D1866" i="1"/>
  <c r="E1866" i="1" s="1"/>
  <c r="F1866" i="1" s="1"/>
  <c r="D1867" i="1"/>
  <c r="E1867" i="1" s="1"/>
  <c r="F1867" i="1" s="1"/>
  <c r="D1868" i="1"/>
  <c r="E1868" i="1" s="1"/>
  <c r="F1868" i="1" s="1"/>
  <c r="D1869" i="1"/>
  <c r="E1869" i="1" s="1"/>
  <c r="F1869" i="1" s="1"/>
  <c r="D1870" i="1"/>
  <c r="E1870" i="1" s="1"/>
  <c r="F1870" i="1" s="1"/>
  <c r="D1871" i="1"/>
  <c r="E1871" i="1" s="1"/>
  <c r="F1871" i="1" s="1"/>
  <c r="D1872" i="1"/>
  <c r="E1872" i="1" s="1"/>
  <c r="F1872" i="1" s="1"/>
  <c r="D1873" i="1"/>
  <c r="E1873" i="1" s="1"/>
  <c r="F1873" i="1" s="1"/>
  <c r="D1874" i="1"/>
  <c r="E1874" i="1" s="1"/>
  <c r="F1874" i="1" s="1"/>
  <c r="D1875" i="1"/>
  <c r="E1875" i="1" s="1"/>
  <c r="F1875" i="1" s="1"/>
  <c r="D1876" i="1"/>
  <c r="E1876" i="1" s="1"/>
  <c r="F1876" i="1" s="1"/>
  <c r="D1877" i="1"/>
  <c r="E1877" i="1" s="1"/>
  <c r="F1877" i="1" s="1"/>
  <c r="D1878" i="1"/>
  <c r="E1878" i="1" s="1"/>
  <c r="F1878" i="1" s="1"/>
  <c r="D1879" i="1"/>
  <c r="E1879" i="1" s="1"/>
  <c r="F1879" i="1" s="1"/>
  <c r="D1880" i="1"/>
  <c r="E1880" i="1" s="1"/>
  <c r="F1880" i="1" s="1"/>
  <c r="D1881" i="1"/>
  <c r="E1881" i="1" s="1"/>
  <c r="F1881" i="1" s="1"/>
  <c r="D1882" i="1"/>
  <c r="E1882" i="1" s="1"/>
  <c r="F1882" i="1" s="1"/>
  <c r="D1883" i="1"/>
  <c r="E1883" i="1" s="1"/>
  <c r="F1883" i="1" s="1"/>
  <c r="D1884" i="1"/>
  <c r="E1884" i="1" s="1"/>
  <c r="F1884" i="1" s="1"/>
  <c r="D1885" i="1"/>
  <c r="E1885" i="1" s="1"/>
  <c r="F1885" i="1" s="1"/>
  <c r="D1886" i="1"/>
  <c r="E1886" i="1" s="1"/>
  <c r="F1886" i="1" s="1"/>
  <c r="D1887" i="1"/>
  <c r="E1887" i="1" s="1"/>
  <c r="F1887" i="1" s="1"/>
  <c r="D1888" i="1"/>
  <c r="E1888" i="1" s="1"/>
  <c r="F1888" i="1" s="1"/>
  <c r="D1889" i="1"/>
  <c r="E1889" i="1" s="1"/>
  <c r="F1889" i="1" s="1"/>
  <c r="D1890" i="1"/>
  <c r="E1890" i="1" s="1"/>
  <c r="F1890" i="1" s="1"/>
  <c r="D1891" i="1"/>
  <c r="E1891" i="1" s="1"/>
  <c r="F1891" i="1" s="1"/>
  <c r="D1892" i="1"/>
  <c r="E1892" i="1" s="1"/>
  <c r="F1892" i="1" s="1"/>
  <c r="D1893" i="1"/>
  <c r="E1893" i="1" s="1"/>
  <c r="F1893" i="1" s="1"/>
  <c r="D1894" i="1"/>
  <c r="E1894" i="1" s="1"/>
  <c r="F1894" i="1" s="1"/>
  <c r="D1895" i="1"/>
  <c r="E1895" i="1" s="1"/>
  <c r="F1895" i="1" s="1"/>
  <c r="D1896" i="1"/>
  <c r="E1896" i="1" s="1"/>
  <c r="F1896" i="1" s="1"/>
  <c r="D1897" i="1"/>
  <c r="E1897" i="1" s="1"/>
  <c r="F1897" i="1" s="1"/>
  <c r="D1898" i="1"/>
  <c r="E1898" i="1" s="1"/>
  <c r="F1898" i="1" s="1"/>
  <c r="D1899" i="1"/>
  <c r="E1899" i="1" s="1"/>
  <c r="F1899" i="1" s="1"/>
  <c r="D1900" i="1"/>
  <c r="E1900" i="1" s="1"/>
  <c r="F1900" i="1" s="1"/>
  <c r="D1901" i="1"/>
  <c r="E1901" i="1" s="1"/>
  <c r="F1901" i="1" s="1"/>
  <c r="D1902" i="1"/>
  <c r="E1902" i="1" s="1"/>
  <c r="F1902" i="1" s="1"/>
  <c r="D1903" i="1"/>
  <c r="E1903" i="1" s="1"/>
  <c r="F1903" i="1" s="1"/>
  <c r="D1904" i="1"/>
  <c r="E1904" i="1" s="1"/>
  <c r="F1904" i="1" s="1"/>
  <c r="D1905" i="1"/>
  <c r="E1905" i="1" s="1"/>
  <c r="F1905" i="1" s="1"/>
  <c r="D1906" i="1"/>
  <c r="E1906" i="1" s="1"/>
  <c r="F1906" i="1" s="1"/>
  <c r="D1907" i="1"/>
  <c r="E1907" i="1" s="1"/>
  <c r="F1907" i="1" s="1"/>
  <c r="D1908" i="1"/>
  <c r="E1908" i="1" s="1"/>
  <c r="F1908" i="1" s="1"/>
  <c r="D1909" i="1"/>
  <c r="E1909" i="1" s="1"/>
  <c r="F1909" i="1" s="1"/>
  <c r="D1910" i="1"/>
  <c r="E1910" i="1" s="1"/>
  <c r="F1910" i="1" s="1"/>
  <c r="D1911" i="1"/>
  <c r="E1911" i="1" s="1"/>
  <c r="F1911" i="1" s="1"/>
  <c r="D1912" i="1"/>
  <c r="E1912" i="1" s="1"/>
  <c r="F1912" i="1" s="1"/>
  <c r="D1913" i="1"/>
  <c r="E1913" i="1" s="1"/>
  <c r="F1913" i="1" s="1"/>
  <c r="D1914" i="1"/>
  <c r="E1914" i="1" s="1"/>
  <c r="F1914" i="1" s="1"/>
  <c r="D1915" i="1"/>
  <c r="E1915" i="1" s="1"/>
  <c r="F1915" i="1" s="1"/>
  <c r="D1916" i="1"/>
  <c r="E1916" i="1" s="1"/>
  <c r="F1916" i="1" s="1"/>
  <c r="D1917" i="1"/>
  <c r="E1917" i="1" s="1"/>
  <c r="F1917" i="1" s="1"/>
  <c r="D1918" i="1"/>
  <c r="E1918" i="1" s="1"/>
  <c r="F1918" i="1" s="1"/>
  <c r="D1919" i="1"/>
  <c r="E1919" i="1" s="1"/>
  <c r="F1919" i="1" s="1"/>
  <c r="D1920" i="1"/>
  <c r="E1920" i="1" s="1"/>
  <c r="F1920" i="1" s="1"/>
  <c r="D1921" i="1"/>
  <c r="E1921" i="1" s="1"/>
  <c r="F1921" i="1" s="1"/>
  <c r="D1922" i="1"/>
  <c r="E1922" i="1" s="1"/>
  <c r="F1922" i="1" s="1"/>
  <c r="D1923" i="1"/>
  <c r="E1923" i="1" s="1"/>
  <c r="F1923" i="1" s="1"/>
  <c r="D1924" i="1"/>
  <c r="E1924" i="1" s="1"/>
  <c r="F1924" i="1" s="1"/>
  <c r="D1925" i="1"/>
  <c r="E1925" i="1" s="1"/>
  <c r="F1925" i="1" s="1"/>
  <c r="D1926" i="1"/>
  <c r="E1926" i="1" s="1"/>
  <c r="F1926" i="1" s="1"/>
  <c r="D1927" i="1"/>
  <c r="E1927" i="1" s="1"/>
  <c r="F1927" i="1" s="1"/>
  <c r="D1928" i="1"/>
  <c r="E1928" i="1" s="1"/>
  <c r="F1928" i="1" s="1"/>
  <c r="D1929" i="1"/>
  <c r="E1929" i="1" s="1"/>
  <c r="F1929" i="1" s="1"/>
  <c r="D1930" i="1"/>
  <c r="E1930" i="1" s="1"/>
  <c r="F1930" i="1" s="1"/>
  <c r="D1931" i="1"/>
  <c r="E1931" i="1" s="1"/>
  <c r="F1931" i="1" s="1"/>
  <c r="D1932" i="1"/>
  <c r="E1932" i="1" s="1"/>
  <c r="F1932" i="1" s="1"/>
  <c r="D1933" i="1"/>
  <c r="E1933" i="1" s="1"/>
  <c r="F1933" i="1" s="1"/>
  <c r="D1934" i="1"/>
  <c r="E1934" i="1" s="1"/>
  <c r="F1934" i="1" s="1"/>
  <c r="D1935" i="1"/>
  <c r="E1935" i="1" s="1"/>
  <c r="F1935" i="1" s="1"/>
  <c r="D1936" i="1"/>
  <c r="E1936" i="1" s="1"/>
  <c r="F1936" i="1" s="1"/>
  <c r="D1937" i="1"/>
  <c r="E1937" i="1" s="1"/>
  <c r="F1937" i="1" s="1"/>
  <c r="D1938" i="1"/>
  <c r="E1938" i="1" s="1"/>
  <c r="F1938" i="1" s="1"/>
  <c r="D1939" i="1"/>
  <c r="E1939" i="1" s="1"/>
  <c r="F1939" i="1" s="1"/>
  <c r="D1940" i="1"/>
  <c r="E1940" i="1" s="1"/>
  <c r="F1940" i="1" s="1"/>
  <c r="D1941" i="1"/>
  <c r="E1941" i="1" s="1"/>
  <c r="F1941" i="1" s="1"/>
  <c r="D1942" i="1"/>
  <c r="E1942" i="1" s="1"/>
  <c r="F1942" i="1" s="1"/>
  <c r="D1943" i="1"/>
  <c r="E1943" i="1" s="1"/>
  <c r="F1943" i="1" s="1"/>
  <c r="D1944" i="1"/>
  <c r="E1944" i="1" s="1"/>
  <c r="F1944" i="1" s="1"/>
  <c r="D1945" i="1"/>
  <c r="E1945" i="1" s="1"/>
  <c r="F1945" i="1" s="1"/>
  <c r="D1946" i="1"/>
  <c r="E1946" i="1" s="1"/>
  <c r="F1946" i="1" s="1"/>
  <c r="D1947" i="1"/>
  <c r="E1947" i="1" s="1"/>
  <c r="F1947" i="1" s="1"/>
  <c r="D1948" i="1"/>
  <c r="E1948" i="1" s="1"/>
  <c r="F1948" i="1" s="1"/>
  <c r="D1949" i="1"/>
  <c r="E1949" i="1" s="1"/>
  <c r="F1949" i="1" s="1"/>
  <c r="D1950" i="1"/>
  <c r="E1950" i="1" s="1"/>
  <c r="F1950" i="1" s="1"/>
  <c r="D1951" i="1"/>
  <c r="E1951" i="1" s="1"/>
  <c r="F1951" i="1" s="1"/>
  <c r="D1952" i="1"/>
  <c r="E1952" i="1" s="1"/>
  <c r="F1952" i="1" s="1"/>
  <c r="D1953" i="1"/>
  <c r="E1953" i="1" s="1"/>
  <c r="F1953" i="1" s="1"/>
  <c r="D1954" i="1"/>
  <c r="E1954" i="1" s="1"/>
  <c r="F1954" i="1" s="1"/>
  <c r="D1955" i="1"/>
  <c r="E1955" i="1" s="1"/>
  <c r="F1955" i="1" s="1"/>
  <c r="D1956" i="1"/>
  <c r="E1956" i="1" s="1"/>
  <c r="F1956" i="1" s="1"/>
  <c r="D1957" i="1"/>
  <c r="E1957" i="1" s="1"/>
  <c r="F1957" i="1" s="1"/>
  <c r="D1958" i="1"/>
  <c r="E1958" i="1" s="1"/>
  <c r="F1958" i="1" s="1"/>
  <c r="D1959" i="1"/>
  <c r="E1959" i="1" s="1"/>
  <c r="F1959" i="1" s="1"/>
  <c r="D1960" i="1"/>
  <c r="E1960" i="1" s="1"/>
  <c r="F1960" i="1" s="1"/>
  <c r="D1961" i="1"/>
  <c r="E1961" i="1" s="1"/>
  <c r="F1961" i="1" s="1"/>
  <c r="D1962" i="1"/>
  <c r="E1962" i="1" s="1"/>
  <c r="F1962" i="1" s="1"/>
  <c r="D1963" i="1"/>
  <c r="E1963" i="1" s="1"/>
  <c r="F1963" i="1" s="1"/>
  <c r="D1964" i="1"/>
  <c r="E1964" i="1" s="1"/>
  <c r="F1964" i="1" s="1"/>
  <c r="D1965" i="1"/>
  <c r="E1965" i="1" s="1"/>
  <c r="F1965" i="1" s="1"/>
  <c r="D1966" i="1"/>
  <c r="E1966" i="1" s="1"/>
  <c r="F1966" i="1" s="1"/>
  <c r="D1967" i="1"/>
  <c r="E1967" i="1" s="1"/>
  <c r="F1967" i="1" s="1"/>
  <c r="D1968" i="1"/>
  <c r="E1968" i="1" s="1"/>
  <c r="F1968" i="1" s="1"/>
  <c r="D1969" i="1"/>
  <c r="E1969" i="1" s="1"/>
  <c r="F1969" i="1" s="1"/>
  <c r="D1970" i="1"/>
  <c r="E1970" i="1" s="1"/>
  <c r="F1970" i="1" s="1"/>
  <c r="D1971" i="1"/>
  <c r="E1971" i="1" s="1"/>
  <c r="F1971" i="1" s="1"/>
  <c r="D1972" i="1"/>
  <c r="E1972" i="1" s="1"/>
  <c r="F1972" i="1" s="1"/>
  <c r="D1973" i="1"/>
  <c r="E1973" i="1" s="1"/>
  <c r="F1973" i="1" s="1"/>
  <c r="D1974" i="1"/>
  <c r="E1974" i="1" s="1"/>
  <c r="F1974" i="1" s="1"/>
  <c r="D1975" i="1"/>
  <c r="E1975" i="1" s="1"/>
  <c r="F1975" i="1" s="1"/>
  <c r="D1976" i="1"/>
  <c r="E1976" i="1" s="1"/>
  <c r="F1976" i="1" s="1"/>
  <c r="D1977" i="1"/>
  <c r="E1977" i="1" s="1"/>
  <c r="F1977" i="1" s="1"/>
  <c r="D1978" i="1"/>
  <c r="E1978" i="1" s="1"/>
  <c r="F1978" i="1" s="1"/>
  <c r="D1979" i="1"/>
  <c r="E1979" i="1" s="1"/>
  <c r="F1979" i="1" s="1"/>
  <c r="D1980" i="1"/>
  <c r="E1980" i="1" s="1"/>
  <c r="F1980" i="1" s="1"/>
  <c r="D1981" i="1"/>
  <c r="E1981" i="1" s="1"/>
  <c r="F1981" i="1" s="1"/>
  <c r="D1982" i="1"/>
  <c r="E1982" i="1" s="1"/>
  <c r="F1982" i="1" s="1"/>
  <c r="D1983" i="1"/>
  <c r="E1983" i="1" s="1"/>
  <c r="F1983" i="1" s="1"/>
  <c r="D1984" i="1"/>
  <c r="E1984" i="1" s="1"/>
  <c r="F1984" i="1" s="1"/>
  <c r="D1985" i="1"/>
  <c r="E1985" i="1" s="1"/>
  <c r="F1985" i="1" s="1"/>
  <c r="D1986" i="1"/>
  <c r="E1986" i="1" s="1"/>
  <c r="F1986" i="1" s="1"/>
  <c r="D1987" i="1"/>
  <c r="E1987" i="1" s="1"/>
  <c r="F1987" i="1" s="1"/>
  <c r="D1988" i="1"/>
  <c r="E1988" i="1" s="1"/>
  <c r="F1988" i="1" s="1"/>
  <c r="D1989" i="1"/>
  <c r="E1989" i="1" s="1"/>
  <c r="F1989" i="1" s="1"/>
  <c r="D1990" i="1"/>
  <c r="E1990" i="1" s="1"/>
  <c r="F1990" i="1" s="1"/>
  <c r="D1991" i="1"/>
  <c r="E1991" i="1" s="1"/>
  <c r="F1991" i="1" s="1"/>
  <c r="D1992" i="1"/>
  <c r="E1992" i="1" s="1"/>
  <c r="F1992" i="1" s="1"/>
  <c r="D1993" i="1"/>
  <c r="E1993" i="1" s="1"/>
  <c r="F1993" i="1" s="1"/>
  <c r="D1994" i="1"/>
  <c r="E1994" i="1" s="1"/>
  <c r="F1994" i="1" s="1"/>
  <c r="D1995" i="1"/>
  <c r="E1995" i="1" s="1"/>
  <c r="F1995" i="1" s="1"/>
  <c r="D1996" i="1"/>
  <c r="E1996" i="1" s="1"/>
  <c r="F1996" i="1" s="1"/>
  <c r="D1997" i="1"/>
  <c r="E1997" i="1" s="1"/>
  <c r="F1997" i="1" s="1"/>
  <c r="D1998" i="1"/>
  <c r="E1998" i="1" s="1"/>
  <c r="F1998" i="1" s="1"/>
  <c r="D1999" i="1"/>
  <c r="E1999" i="1" s="1"/>
  <c r="F1999" i="1" s="1"/>
  <c r="D2000" i="1"/>
  <c r="E2000" i="1" s="1"/>
  <c r="F2000" i="1" s="1"/>
  <c r="D2001" i="1"/>
  <c r="E2001" i="1" s="1"/>
  <c r="F2001" i="1" s="1"/>
  <c r="D2002" i="1"/>
  <c r="E2002" i="1" s="1"/>
  <c r="F2002" i="1" s="1"/>
  <c r="D2003" i="1"/>
  <c r="E2003" i="1" s="1"/>
  <c r="F2003" i="1" s="1"/>
  <c r="D2004" i="1"/>
  <c r="E2004" i="1" s="1"/>
  <c r="F2004" i="1" s="1"/>
  <c r="D2005" i="1"/>
  <c r="E2005" i="1" s="1"/>
  <c r="F2005" i="1" s="1"/>
  <c r="D2006" i="1"/>
  <c r="E2006" i="1" s="1"/>
  <c r="F2006" i="1" s="1"/>
  <c r="D2007" i="1"/>
  <c r="E2007" i="1" s="1"/>
  <c r="F2007" i="1" s="1"/>
  <c r="D2008" i="1"/>
  <c r="E2008" i="1" s="1"/>
  <c r="F2008" i="1" s="1"/>
  <c r="D2009" i="1"/>
  <c r="E2009" i="1" s="1"/>
  <c r="F2009" i="1" s="1"/>
  <c r="D2010" i="1"/>
  <c r="E2010" i="1" s="1"/>
  <c r="F2010" i="1" s="1"/>
  <c r="D2011" i="1"/>
  <c r="E2011" i="1" s="1"/>
  <c r="F2011" i="1" s="1"/>
  <c r="D2012" i="1"/>
  <c r="E2012" i="1" s="1"/>
  <c r="F2012" i="1" s="1"/>
  <c r="D2013" i="1"/>
  <c r="E2013" i="1" s="1"/>
  <c r="F2013" i="1" s="1"/>
  <c r="D2014" i="1"/>
  <c r="E2014" i="1" s="1"/>
  <c r="F2014" i="1" s="1"/>
  <c r="D2015" i="1"/>
  <c r="E2015" i="1" s="1"/>
  <c r="F2015" i="1" s="1"/>
  <c r="D2016" i="1"/>
  <c r="E2016" i="1" s="1"/>
  <c r="F2016" i="1" s="1"/>
  <c r="D2017" i="1"/>
  <c r="E2017" i="1" s="1"/>
  <c r="F2017" i="1" s="1"/>
  <c r="D2018" i="1"/>
  <c r="E2018" i="1" s="1"/>
  <c r="F2018" i="1" s="1"/>
  <c r="D2019" i="1"/>
  <c r="E2019" i="1" s="1"/>
  <c r="F2019" i="1" s="1"/>
  <c r="D2020" i="1"/>
  <c r="E2020" i="1" s="1"/>
  <c r="F2020" i="1" s="1"/>
  <c r="D2021" i="1"/>
  <c r="E2021" i="1" s="1"/>
  <c r="F2021" i="1" s="1"/>
  <c r="D2022" i="1"/>
  <c r="E2022" i="1" s="1"/>
  <c r="F2022" i="1" s="1"/>
  <c r="D2023" i="1"/>
  <c r="E2023" i="1" s="1"/>
  <c r="F2023" i="1" s="1"/>
  <c r="D2024" i="1"/>
  <c r="E2024" i="1" s="1"/>
  <c r="F2024" i="1" s="1"/>
  <c r="D2025" i="1"/>
  <c r="E2025" i="1" s="1"/>
  <c r="F2025" i="1" s="1"/>
  <c r="D2026" i="1"/>
  <c r="E2026" i="1" s="1"/>
  <c r="F2026" i="1" s="1"/>
  <c r="D2027" i="1"/>
  <c r="E2027" i="1" s="1"/>
  <c r="F2027" i="1" s="1"/>
  <c r="D2028" i="1"/>
  <c r="E2028" i="1" s="1"/>
  <c r="F2028" i="1" s="1"/>
  <c r="D2029" i="1"/>
  <c r="E2029" i="1" s="1"/>
  <c r="F2029" i="1" s="1"/>
  <c r="D2030" i="1"/>
  <c r="E2030" i="1" s="1"/>
  <c r="F2030" i="1" s="1"/>
  <c r="D2031" i="1"/>
  <c r="E2031" i="1" s="1"/>
  <c r="F2031" i="1" s="1"/>
  <c r="D2032" i="1"/>
  <c r="E2032" i="1" s="1"/>
  <c r="F2032" i="1" s="1"/>
  <c r="D2033" i="1"/>
  <c r="E2033" i="1" s="1"/>
  <c r="F2033" i="1" s="1"/>
  <c r="D2034" i="1"/>
  <c r="E2034" i="1" s="1"/>
  <c r="F2034" i="1" s="1"/>
  <c r="D2035" i="1"/>
  <c r="E2035" i="1" s="1"/>
  <c r="F2035" i="1" s="1"/>
  <c r="D2036" i="1"/>
  <c r="E2036" i="1" s="1"/>
  <c r="F2036" i="1" s="1"/>
  <c r="D2037" i="1"/>
  <c r="E2037" i="1" s="1"/>
  <c r="F2037" i="1" s="1"/>
  <c r="D2038" i="1"/>
  <c r="E2038" i="1" s="1"/>
  <c r="F2038" i="1" s="1"/>
  <c r="D2039" i="1"/>
  <c r="E2039" i="1" s="1"/>
  <c r="F2039" i="1" s="1"/>
  <c r="D2040" i="1"/>
  <c r="E2040" i="1" s="1"/>
  <c r="F2040" i="1" s="1"/>
  <c r="D2041" i="1"/>
  <c r="E2041" i="1" s="1"/>
  <c r="F2041" i="1" s="1"/>
  <c r="D2042" i="1"/>
  <c r="E2042" i="1" s="1"/>
  <c r="F2042" i="1" s="1"/>
  <c r="D2043" i="1"/>
  <c r="E2043" i="1" s="1"/>
  <c r="F2043" i="1" s="1"/>
  <c r="D2044" i="1"/>
  <c r="E2044" i="1" s="1"/>
  <c r="F2044" i="1" s="1"/>
  <c r="D2045" i="1"/>
  <c r="E2045" i="1" s="1"/>
  <c r="F2045" i="1" s="1"/>
  <c r="D2046" i="1"/>
  <c r="E2046" i="1" s="1"/>
  <c r="F2046" i="1" s="1"/>
  <c r="D2047" i="1"/>
  <c r="E2047" i="1" s="1"/>
  <c r="F2047" i="1" s="1"/>
  <c r="D2048" i="1"/>
  <c r="E2048" i="1" s="1"/>
  <c r="F2048" i="1" s="1"/>
  <c r="D2049" i="1"/>
  <c r="E2049" i="1" s="1"/>
  <c r="F2049" i="1" s="1"/>
  <c r="D2050" i="1"/>
  <c r="E2050" i="1" s="1"/>
  <c r="F2050" i="1" s="1"/>
  <c r="D2051" i="1"/>
  <c r="E2051" i="1" s="1"/>
  <c r="F2051" i="1" s="1"/>
  <c r="D2052" i="1"/>
  <c r="E2052" i="1" s="1"/>
  <c r="F2052" i="1" s="1"/>
  <c r="D2053" i="1"/>
  <c r="E2053" i="1" s="1"/>
  <c r="F2053" i="1" s="1"/>
  <c r="D2054" i="1"/>
  <c r="E2054" i="1" s="1"/>
  <c r="F2054" i="1" s="1"/>
  <c r="D2055" i="1"/>
  <c r="E2055" i="1" s="1"/>
  <c r="F2055" i="1" s="1"/>
  <c r="D2056" i="1"/>
  <c r="E2056" i="1" s="1"/>
  <c r="F2056" i="1" s="1"/>
  <c r="D2057" i="1"/>
  <c r="E2057" i="1" s="1"/>
  <c r="F2057" i="1" s="1"/>
  <c r="D2058" i="1"/>
  <c r="E2058" i="1" s="1"/>
  <c r="F2058" i="1" s="1"/>
  <c r="D2059" i="1"/>
  <c r="E2059" i="1" s="1"/>
  <c r="F2059" i="1" s="1"/>
  <c r="D2060" i="1"/>
  <c r="E2060" i="1" s="1"/>
  <c r="F2060" i="1" s="1"/>
  <c r="D2061" i="1"/>
  <c r="E2061" i="1" s="1"/>
  <c r="F2061" i="1" s="1"/>
  <c r="D2062" i="1"/>
  <c r="E2062" i="1" s="1"/>
  <c r="F2062" i="1" s="1"/>
  <c r="D2063" i="1"/>
  <c r="E2063" i="1" s="1"/>
  <c r="F2063" i="1" s="1"/>
  <c r="D2064" i="1"/>
  <c r="E2064" i="1" s="1"/>
  <c r="F2064" i="1" s="1"/>
  <c r="D2065" i="1"/>
  <c r="E2065" i="1" s="1"/>
  <c r="F2065" i="1" s="1"/>
  <c r="D2066" i="1"/>
  <c r="E2066" i="1" s="1"/>
  <c r="F2066" i="1" s="1"/>
  <c r="D2067" i="1"/>
  <c r="E2067" i="1" s="1"/>
  <c r="F2067" i="1" s="1"/>
  <c r="D2068" i="1"/>
  <c r="E2068" i="1" s="1"/>
  <c r="F2068" i="1" s="1"/>
  <c r="D2069" i="1"/>
  <c r="E2069" i="1" s="1"/>
  <c r="F2069" i="1" s="1"/>
  <c r="D2070" i="1"/>
  <c r="E2070" i="1" s="1"/>
  <c r="F2070" i="1" s="1"/>
  <c r="D2071" i="1"/>
  <c r="E2071" i="1" s="1"/>
  <c r="F2071" i="1" s="1"/>
  <c r="D2072" i="1"/>
  <c r="E2072" i="1" s="1"/>
  <c r="F2072" i="1" s="1"/>
  <c r="D2073" i="1"/>
  <c r="E2073" i="1" s="1"/>
  <c r="F2073" i="1" s="1"/>
  <c r="D2074" i="1"/>
  <c r="E2074" i="1" s="1"/>
  <c r="F2074" i="1" s="1"/>
  <c r="D2075" i="1"/>
  <c r="E2075" i="1" s="1"/>
  <c r="F2075" i="1" s="1"/>
  <c r="D2076" i="1"/>
  <c r="E2076" i="1" s="1"/>
  <c r="F2076" i="1" s="1"/>
  <c r="D2077" i="1"/>
  <c r="E2077" i="1" s="1"/>
  <c r="F2077" i="1" s="1"/>
  <c r="D2078" i="1"/>
  <c r="E2078" i="1" s="1"/>
  <c r="F2078" i="1" s="1"/>
  <c r="D2079" i="1"/>
  <c r="E2079" i="1" s="1"/>
  <c r="F2079" i="1" s="1"/>
  <c r="D2080" i="1"/>
  <c r="E2080" i="1" s="1"/>
  <c r="F2080" i="1" s="1"/>
  <c r="D2081" i="1"/>
  <c r="E2081" i="1" s="1"/>
  <c r="F2081" i="1" s="1"/>
  <c r="D2082" i="1"/>
  <c r="E2082" i="1" s="1"/>
  <c r="F2082" i="1" s="1"/>
  <c r="D2083" i="1"/>
  <c r="E2083" i="1" s="1"/>
  <c r="F2083" i="1" s="1"/>
  <c r="D2084" i="1"/>
  <c r="E2084" i="1" s="1"/>
  <c r="F2084" i="1" s="1"/>
  <c r="D2085" i="1"/>
  <c r="E2085" i="1" s="1"/>
  <c r="F2085" i="1" s="1"/>
  <c r="D2086" i="1"/>
  <c r="E2086" i="1" s="1"/>
  <c r="F2086" i="1" s="1"/>
  <c r="D2087" i="1"/>
  <c r="E2087" i="1" s="1"/>
  <c r="F2087" i="1" s="1"/>
  <c r="D2088" i="1"/>
  <c r="E2088" i="1" s="1"/>
  <c r="F2088" i="1" s="1"/>
  <c r="D2089" i="1"/>
  <c r="E2089" i="1" s="1"/>
  <c r="F2089" i="1" s="1"/>
  <c r="D2090" i="1"/>
  <c r="E2090" i="1" s="1"/>
  <c r="F2090" i="1" s="1"/>
  <c r="D2091" i="1"/>
  <c r="E2091" i="1" s="1"/>
  <c r="F2091" i="1" s="1"/>
  <c r="D2092" i="1"/>
  <c r="E2092" i="1" s="1"/>
  <c r="F2092" i="1" s="1"/>
  <c r="D2093" i="1"/>
  <c r="E2093" i="1" s="1"/>
  <c r="F2093" i="1" s="1"/>
  <c r="D2094" i="1"/>
  <c r="E2094" i="1" s="1"/>
  <c r="F2094" i="1" s="1"/>
  <c r="D2095" i="1"/>
  <c r="E2095" i="1" s="1"/>
  <c r="F2095" i="1" s="1"/>
  <c r="D2096" i="1"/>
  <c r="E2096" i="1" s="1"/>
  <c r="F2096" i="1" s="1"/>
  <c r="D2097" i="1"/>
  <c r="E2097" i="1" s="1"/>
  <c r="F2097" i="1" s="1"/>
  <c r="D2098" i="1"/>
  <c r="E2098" i="1" s="1"/>
  <c r="F2098" i="1" s="1"/>
  <c r="D2099" i="1"/>
  <c r="E2099" i="1" s="1"/>
  <c r="F2099" i="1" s="1"/>
  <c r="D2100" i="1"/>
  <c r="E2100" i="1" s="1"/>
  <c r="F2100" i="1" s="1"/>
  <c r="D2101" i="1"/>
  <c r="E2101" i="1" s="1"/>
  <c r="F2101" i="1" s="1"/>
  <c r="D2102" i="1"/>
  <c r="E2102" i="1" s="1"/>
  <c r="F2102" i="1" s="1"/>
  <c r="D2103" i="1"/>
  <c r="E2103" i="1" s="1"/>
  <c r="F2103" i="1" s="1"/>
  <c r="D2104" i="1"/>
  <c r="E2104" i="1" s="1"/>
  <c r="F2104" i="1" s="1"/>
  <c r="D2105" i="1"/>
  <c r="E2105" i="1" s="1"/>
  <c r="F2105" i="1" s="1"/>
  <c r="D2106" i="1"/>
  <c r="E2106" i="1" s="1"/>
  <c r="F2106" i="1" s="1"/>
  <c r="D2107" i="1"/>
  <c r="E2107" i="1" s="1"/>
  <c r="F2107" i="1" s="1"/>
  <c r="D2108" i="1"/>
  <c r="E2108" i="1" s="1"/>
  <c r="F2108" i="1" s="1"/>
  <c r="D2109" i="1"/>
  <c r="E2109" i="1" s="1"/>
  <c r="F2109" i="1" s="1"/>
  <c r="D2110" i="1"/>
  <c r="E2110" i="1" s="1"/>
  <c r="F2110" i="1" s="1"/>
  <c r="D2111" i="1"/>
  <c r="E2111" i="1" s="1"/>
  <c r="F2111" i="1" s="1"/>
  <c r="D2112" i="1"/>
  <c r="E2112" i="1" s="1"/>
  <c r="F2112" i="1" s="1"/>
  <c r="D2113" i="1"/>
  <c r="E2113" i="1" s="1"/>
  <c r="F2113" i="1" s="1"/>
  <c r="D2114" i="1"/>
  <c r="E2114" i="1" s="1"/>
  <c r="F2114" i="1" s="1"/>
  <c r="D2115" i="1"/>
  <c r="E2115" i="1" s="1"/>
  <c r="F2115" i="1" s="1"/>
  <c r="D2116" i="1"/>
  <c r="E2116" i="1" s="1"/>
  <c r="F2116" i="1" s="1"/>
  <c r="D2117" i="1"/>
  <c r="E2117" i="1" s="1"/>
  <c r="F2117" i="1" s="1"/>
  <c r="D2118" i="1"/>
  <c r="E2118" i="1" s="1"/>
  <c r="F2118" i="1" s="1"/>
  <c r="D2119" i="1"/>
  <c r="E2119" i="1" s="1"/>
  <c r="F2119" i="1" s="1"/>
  <c r="D2120" i="1"/>
  <c r="E2120" i="1" s="1"/>
  <c r="F2120" i="1" s="1"/>
  <c r="D2121" i="1"/>
  <c r="E2121" i="1" s="1"/>
  <c r="F2121" i="1" s="1"/>
  <c r="D2122" i="1"/>
  <c r="E2122" i="1" s="1"/>
  <c r="F2122" i="1" s="1"/>
  <c r="D2123" i="1"/>
  <c r="E2123" i="1" s="1"/>
  <c r="F2123" i="1" s="1"/>
  <c r="D2124" i="1"/>
  <c r="E2124" i="1" s="1"/>
  <c r="F2124" i="1" s="1"/>
  <c r="D2125" i="1"/>
  <c r="E2125" i="1" s="1"/>
  <c r="F2125" i="1" s="1"/>
  <c r="D2126" i="1"/>
  <c r="E2126" i="1" s="1"/>
  <c r="F2126" i="1" s="1"/>
  <c r="D2127" i="1"/>
  <c r="E2127" i="1" s="1"/>
  <c r="F2127" i="1" s="1"/>
  <c r="D2128" i="1"/>
  <c r="E2128" i="1" s="1"/>
  <c r="F2128" i="1" s="1"/>
  <c r="D2129" i="1"/>
  <c r="E2129" i="1" s="1"/>
  <c r="F2129" i="1" s="1"/>
  <c r="D2130" i="1"/>
  <c r="E2130" i="1" s="1"/>
  <c r="F2130" i="1" s="1"/>
  <c r="D2131" i="1"/>
  <c r="E2131" i="1" s="1"/>
  <c r="F2131" i="1" s="1"/>
  <c r="D2132" i="1"/>
  <c r="E2132" i="1" s="1"/>
  <c r="F2132" i="1" s="1"/>
  <c r="D2133" i="1"/>
  <c r="E2133" i="1" s="1"/>
  <c r="F2133" i="1" s="1"/>
  <c r="D2134" i="1"/>
  <c r="E2134" i="1" s="1"/>
  <c r="F2134" i="1" s="1"/>
  <c r="D2135" i="1"/>
  <c r="E2135" i="1" s="1"/>
  <c r="F2135" i="1" s="1"/>
  <c r="D2136" i="1"/>
  <c r="E2136" i="1" s="1"/>
  <c r="F2136" i="1" s="1"/>
  <c r="D2137" i="1"/>
  <c r="E2137" i="1" s="1"/>
  <c r="F2137" i="1" s="1"/>
  <c r="D2138" i="1"/>
  <c r="E2138" i="1" s="1"/>
  <c r="F2138" i="1" s="1"/>
  <c r="D2139" i="1"/>
  <c r="E2139" i="1" s="1"/>
  <c r="F2139" i="1" s="1"/>
  <c r="D2140" i="1"/>
  <c r="E2140" i="1" s="1"/>
  <c r="F2140" i="1" s="1"/>
  <c r="D2141" i="1"/>
  <c r="E2141" i="1" s="1"/>
  <c r="F2141" i="1" s="1"/>
  <c r="D2142" i="1"/>
  <c r="E2142" i="1" s="1"/>
  <c r="F2142" i="1" s="1"/>
  <c r="D2143" i="1"/>
  <c r="E2143" i="1" s="1"/>
  <c r="F2143" i="1" s="1"/>
  <c r="D2144" i="1"/>
  <c r="E2144" i="1" s="1"/>
  <c r="F2144" i="1" s="1"/>
  <c r="D2145" i="1"/>
  <c r="E2145" i="1" s="1"/>
  <c r="F2145" i="1" s="1"/>
  <c r="D2146" i="1"/>
  <c r="E2146" i="1" s="1"/>
  <c r="F2146" i="1" s="1"/>
  <c r="D2147" i="1"/>
  <c r="E2147" i="1" s="1"/>
  <c r="F2147" i="1" s="1"/>
  <c r="D2148" i="1"/>
  <c r="E2148" i="1" s="1"/>
  <c r="F2148" i="1" s="1"/>
  <c r="D2149" i="1"/>
  <c r="E2149" i="1" s="1"/>
  <c r="F2149" i="1" s="1"/>
  <c r="D2150" i="1"/>
  <c r="E2150" i="1" s="1"/>
  <c r="F2150" i="1" s="1"/>
  <c r="D2151" i="1"/>
  <c r="E2151" i="1" s="1"/>
  <c r="F2151" i="1" s="1"/>
  <c r="D2152" i="1"/>
  <c r="E2152" i="1" s="1"/>
  <c r="F2152" i="1" s="1"/>
  <c r="D2153" i="1"/>
  <c r="E2153" i="1" s="1"/>
  <c r="F2153" i="1" s="1"/>
  <c r="D2154" i="1"/>
  <c r="E2154" i="1" s="1"/>
  <c r="F2154" i="1" s="1"/>
  <c r="D2155" i="1"/>
  <c r="E2155" i="1" s="1"/>
  <c r="F2155" i="1" s="1"/>
  <c r="D2156" i="1"/>
  <c r="E2156" i="1" s="1"/>
  <c r="F2156" i="1" s="1"/>
  <c r="D2157" i="1"/>
  <c r="E2157" i="1" s="1"/>
  <c r="F2157" i="1" s="1"/>
  <c r="D2158" i="1"/>
  <c r="E2158" i="1" s="1"/>
  <c r="F2158" i="1" s="1"/>
  <c r="D2159" i="1"/>
  <c r="E2159" i="1" s="1"/>
  <c r="F2159" i="1" s="1"/>
  <c r="D2160" i="1"/>
  <c r="E2160" i="1" s="1"/>
  <c r="F2160" i="1" s="1"/>
  <c r="D2161" i="1"/>
  <c r="E2161" i="1" s="1"/>
  <c r="F2161" i="1" s="1"/>
  <c r="D2162" i="1"/>
  <c r="E2162" i="1" s="1"/>
  <c r="F2162" i="1" s="1"/>
  <c r="D2163" i="1"/>
  <c r="E2163" i="1" s="1"/>
  <c r="F2163" i="1" s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N6" i="1"/>
  <c r="N2" i="1"/>
  <c r="J17" i="1" l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L31" i="1" l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L49" i="1" l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L62" i="1" l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L79" i="1" l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L96" i="1" l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L112" i="1" l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L136" i="1" l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L158" i="1" l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L174" i="1" l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L191" i="1" l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L202" i="1" l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L216" i="1" l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L230" i="1" l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L242" i="1" l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L261" i="1" l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L285" i="1" l="1"/>
  <c r="J286" i="1" s="1"/>
  <c r="J287" i="1" s="1"/>
  <c r="J288" i="1" s="1"/>
  <c r="J289" i="1" s="1"/>
  <c r="J290" i="1" s="1"/>
  <c r="J291" i="1" s="1"/>
  <c r="J292" i="1" s="1"/>
  <c r="J293" i="1" s="1"/>
  <c r="L293" i="1" l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L313" i="1" l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L330" i="1" l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L356" i="1" l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L368" i="1" l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L380" i="1" l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L402" i="1" l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L416" i="1" l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L429" i="1" l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L444" i="1" l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L458" i="1" l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L476" i="1" l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L486" i="1" l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L501" i="1" l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L520" i="1" l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L547" i="1" l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L561" i="1" l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L577" i="1" l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L598" i="1" l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L616" i="1" l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L640" i="1" l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L667" i="1" l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L691" i="1" l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L717" i="1" l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L736" i="1" l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L752" i="1" l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L776" i="1" l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L795" i="1" l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L821" i="1" l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L838" i="1" l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L856" i="1" l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L872" i="1" l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L893" i="1" l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L910" i="1" l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L927" i="1" l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L942" i="1" l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L961" i="1" l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L982" i="1" l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L1001" i="1" l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L1021" i="1" l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L1039" i="1" l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L1069" i="1" l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L1090" i="1" l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L1112" i="1" l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L1136" i="1" l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L1155" i="1" l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L1179" i="1" l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L1195" i="1" l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L1219" i="1" l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L1234" i="1" l="1"/>
  <c r="J1235" i="1" s="1"/>
  <c r="J1236" i="1" s="1"/>
  <c r="J1237" i="1" s="1"/>
  <c r="J1238" i="1" s="1"/>
  <c r="J1239" i="1" s="1"/>
  <c r="J1240" i="1" s="1"/>
  <c r="J1241" i="1" s="1"/>
  <c r="J1242" i="1" s="1"/>
  <c r="J1243" i="1" s="1"/>
  <c r="L1243" i="1" l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L1264" i="1" l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L1284" i="1" l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L1303" i="1" l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L1316" i="1" l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L1332" i="1" l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L1342" i="1" l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L1357" i="1" l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L1374" i="1" l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L1390" i="1" l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L1409" i="1" l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L1432" i="1" l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L1449" i="1" l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L1465" i="1" l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L1478" i="1" l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L1491" i="1" l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L1510" i="1" l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L1525" i="1" l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L1544" i="1" l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L1563" i="1" l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L1579" i="1" l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L1600" i="1" l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L1615" i="1" l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L1635" i="1" l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L1659" i="1" l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L1676" i="1" l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L1688" i="1" l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L1704" i="1" l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L1717" i="1" l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L1732" i="1" l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L1752" i="1" l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L1763" i="1" l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L1785" i="1" l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L1803" i="1" l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L1819" i="1" l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L1839" i="1" l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L1860" i="1" l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L1875" i="1" l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L1898" i="1" l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L1912" i="1" l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L1936" i="1" l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L1955" i="1" l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L1972" i="1" l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L1985" i="1" l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L1999" i="1" l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L2018" i="1" l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L2037" i="1" l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L2055" i="1" l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L2073" i="1" l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L2093" i="1" l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L2112" i="1" l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L2137" i="1" l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L216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4C2FBE-9E25-4542-BECB-AC1552DE9042}" keepAlive="1" name="Zapytanie — cennik" description="Połączenie z zapytaniem „cennik” w skoroszycie." type="5" refreshedVersion="6" background="1" saveData="1">
    <dbPr connection="Provider=Microsoft.Mashup.OleDb.1;Data Source=$Workbook$;Location=cennik;Extended Properties=&quot;&quot;" command="SELECT * FROM [cennik]"/>
  </connection>
  <connection id="2" xr16:uid="{B59A5834-4D83-4441-89B2-DA183DDBEAF3}" keepAlive="1" name="Zapytanie — cukier" description="Połączenie z zapytaniem „cukier” w skoroszycie." type="5" refreshedVersion="6" background="1" saveData="1">
    <dbPr connection="Provider=Microsoft.Mashup.OleDb.1;Data Source=$Workbook$;Location=cukier;Extended Properties=&quot;&quot;" command="SELECT * FROM [cukier]"/>
  </connection>
  <connection id="3" xr16:uid="{97CC855C-AEE3-4F63-85A2-EE6B53C4CD4D}" keepAlive="1" name="Zapytanie — cukier (2)" description="Połączenie z zapytaniem „cukier (2)” w skoroszycie." type="5" refreshedVersion="6" background="1" saveData="1">
    <dbPr connection="Provider=Microsoft.Mashup.OleDb.1;Data Source=$Workbook$;Location=&quot;cukier (2)&quot;;Extended Properties=&quot;&quot;" command="SELECT * FROM [cukier (2)]"/>
  </connection>
</connections>
</file>

<file path=xl/sharedStrings.xml><?xml version="1.0" encoding="utf-8"?>
<sst xmlns="http://schemas.openxmlformats.org/spreadsheetml/2006/main" count="4593" uniqueCount="261">
  <si>
    <t>872-13-44-365</t>
  </si>
  <si>
    <t>369-43-03-176</t>
  </si>
  <si>
    <t>408-24-90-350</t>
  </si>
  <si>
    <t>944-16-93-033</t>
  </si>
  <si>
    <t>645-32-78-780</t>
  </si>
  <si>
    <t>594-18-15-403</t>
  </si>
  <si>
    <t>043-34-53-278</t>
  </si>
  <si>
    <t>254-14-00-156</t>
  </si>
  <si>
    <t>885-74-10-856</t>
  </si>
  <si>
    <t>847-48-41-699</t>
  </si>
  <si>
    <t>749-02-70-623</t>
  </si>
  <si>
    <t>128-69-77-900</t>
  </si>
  <si>
    <t>904-16-42-385</t>
  </si>
  <si>
    <t>775-48-66-885</t>
  </si>
  <si>
    <t>799-94-72-837</t>
  </si>
  <si>
    <t>045-63-27-114</t>
  </si>
  <si>
    <t>351-06-97-406</t>
  </si>
  <si>
    <t>413-93-89-926</t>
  </si>
  <si>
    <t>269-65-16-447</t>
  </si>
  <si>
    <t>080-51-85-809</t>
  </si>
  <si>
    <t>910-38-33-489</t>
  </si>
  <si>
    <t>396-32-41-555</t>
  </si>
  <si>
    <t>178-24-36-171</t>
  </si>
  <si>
    <t>033-49-11-774</t>
  </si>
  <si>
    <t>337-27-67-378</t>
  </si>
  <si>
    <t>410-52-79-946</t>
  </si>
  <si>
    <t>294-48-56-993</t>
  </si>
  <si>
    <t>961-86-77-989</t>
  </si>
  <si>
    <t>378-70-08-798</t>
  </si>
  <si>
    <t>665-06-94-730</t>
  </si>
  <si>
    <t>534-94-49-182</t>
  </si>
  <si>
    <t>935-78-99-209</t>
  </si>
  <si>
    <t>996-09-76-697</t>
  </si>
  <si>
    <t>019-98-81-222</t>
  </si>
  <si>
    <t>962-06-61-806</t>
  </si>
  <si>
    <t>968-49-97-804</t>
  </si>
  <si>
    <t>205-96-13-336</t>
  </si>
  <si>
    <t>916-94-78-836</t>
  </si>
  <si>
    <t>242-04-13-206</t>
  </si>
  <si>
    <t>761-06-34-233</t>
  </si>
  <si>
    <t>377-37-44-068</t>
  </si>
  <si>
    <t>176-54-34-364</t>
  </si>
  <si>
    <t>159-34-45-151</t>
  </si>
  <si>
    <t>715-03-63-213</t>
  </si>
  <si>
    <t>599-00-55-316</t>
  </si>
  <si>
    <t>392-78-93-552</t>
  </si>
  <si>
    <t>089-90-67-935</t>
  </si>
  <si>
    <t>596-37-06-465</t>
  </si>
  <si>
    <t>528-09-83-923</t>
  </si>
  <si>
    <t>590-28-48-646</t>
  </si>
  <si>
    <t>941-01-60-075</t>
  </si>
  <si>
    <t>843-22-41-173</t>
  </si>
  <si>
    <t>495-93-92-849</t>
  </si>
  <si>
    <t>662-14-22-719</t>
  </si>
  <si>
    <t>753-35-55-536</t>
  </si>
  <si>
    <t>322-66-15-999</t>
  </si>
  <si>
    <t>800-16-32-869</t>
  </si>
  <si>
    <t>126-55-91-375</t>
  </si>
  <si>
    <t>507-22-76-992</t>
  </si>
  <si>
    <t>531-65-00-714</t>
  </si>
  <si>
    <t>767-55-58-288</t>
  </si>
  <si>
    <t>692-61-16-906</t>
  </si>
  <si>
    <t>851-69-49-933</t>
  </si>
  <si>
    <t>620-15-33-614</t>
  </si>
  <si>
    <t>368-99-22-310</t>
  </si>
  <si>
    <t>153-24-82-022</t>
  </si>
  <si>
    <t>527-15-00-673</t>
  </si>
  <si>
    <t>178-41-36-927</t>
  </si>
  <si>
    <t>284-59-84-568</t>
  </si>
  <si>
    <t>513-33-14-553</t>
  </si>
  <si>
    <t>982-09-19-706</t>
  </si>
  <si>
    <t>884-31-58-627</t>
  </si>
  <si>
    <t>047-70-78-199</t>
  </si>
  <si>
    <t>300-07-32-070</t>
  </si>
  <si>
    <t>340-11-17-090</t>
  </si>
  <si>
    <t>970-73-69-415</t>
  </si>
  <si>
    <t>740-87-37-389</t>
  </si>
  <si>
    <t>053-79-35-388</t>
  </si>
  <si>
    <t>773-39-15-273</t>
  </si>
  <si>
    <t>314-76-34-892</t>
  </si>
  <si>
    <t>936-67-95-170</t>
  </si>
  <si>
    <t>530-86-39-445</t>
  </si>
  <si>
    <t>054-09-46-315</t>
  </si>
  <si>
    <t>014-02-05-290</t>
  </si>
  <si>
    <t>900-85-70-552</t>
  </si>
  <si>
    <t>954-85-72-732</t>
  </si>
  <si>
    <t>804-82-65-826</t>
  </si>
  <si>
    <t>277-10-19-546</t>
  </si>
  <si>
    <t>140-36-11-559</t>
  </si>
  <si>
    <t>403-50-07-403</t>
  </si>
  <si>
    <t>182-72-86-381</t>
  </si>
  <si>
    <t>296-66-33-717</t>
  </si>
  <si>
    <t>550-69-18-758</t>
  </si>
  <si>
    <t>015-89-55-248</t>
  </si>
  <si>
    <t>824-54-79-834</t>
  </si>
  <si>
    <t>029-43-78-009</t>
  </si>
  <si>
    <t>172-30-09-104</t>
  </si>
  <si>
    <t>325-70-30-985</t>
  </si>
  <si>
    <t>374-01-18-051</t>
  </si>
  <si>
    <t>985-21-38-706</t>
  </si>
  <si>
    <t>967-21-71-491</t>
  </si>
  <si>
    <t>430-67-31-549</t>
  </si>
  <si>
    <t>995-59-41-476</t>
  </si>
  <si>
    <t>162-82-16-285</t>
  </si>
  <si>
    <t>963-43-52-686</t>
  </si>
  <si>
    <t>194-54-73-711</t>
  </si>
  <si>
    <t>781-80-31-583</t>
  </si>
  <si>
    <t>347-48-90-739</t>
  </si>
  <si>
    <t>050-38-86-889</t>
  </si>
  <si>
    <t>164-61-25-530</t>
  </si>
  <si>
    <t>561-00-46-873</t>
  </si>
  <si>
    <t>531-41-11-525</t>
  </si>
  <si>
    <t>423-71-31-448</t>
  </si>
  <si>
    <t>192-09-72-275</t>
  </si>
  <si>
    <t>994-52-74-352</t>
  </si>
  <si>
    <t>940-29-78-846</t>
  </si>
  <si>
    <t>244-64-83-142</t>
  </si>
  <si>
    <t>316-37-00-316</t>
  </si>
  <si>
    <t>211-13-01-286</t>
  </si>
  <si>
    <t>982-37-73-633</t>
  </si>
  <si>
    <t>950-40-82-698</t>
  </si>
  <si>
    <t>430-90-28-407</t>
  </si>
  <si>
    <t>035-32-41-072</t>
  </si>
  <si>
    <t>115-65-39-258</t>
  </si>
  <si>
    <t>609-57-46-753</t>
  </si>
  <si>
    <t>373-76-82-865</t>
  </si>
  <si>
    <t>080-77-49-649</t>
  </si>
  <si>
    <t>903-82-46-998</t>
  </si>
  <si>
    <t>970-87-50-317</t>
  </si>
  <si>
    <t>562-39-79-929</t>
  </si>
  <si>
    <t>473-30-19-947</t>
  </si>
  <si>
    <t>179-23-02-772</t>
  </si>
  <si>
    <t>958-71-87-898</t>
  </si>
  <si>
    <t>281-47-91-148</t>
  </si>
  <si>
    <t>554-09-13-964</t>
  </si>
  <si>
    <t>424-70-61-569</t>
  </si>
  <si>
    <t>170-89-76-803</t>
  </si>
  <si>
    <t>447-16-72-588</t>
  </si>
  <si>
    <t>434-21-90-566</t>
  </si>
  <si>
    <t>865-19-31-951</t>
  </si>
  <si>
    <t>822-52-42-474</t>
  </si>
  <si>
    <t>385-84-45-941</t>
  </si>
  <si>
    <t>773-41-40-060</t>
  </si>
  <si>
    <t>429-16-50-754</t>
  </si>
  <si>
    <t>275-38-81-341</t>
  </si>
  <si>
    <t>295-31-73-319</t>
  </si>
  <si>
    <t>240-56-56-791</t>
  </si>
  <si>
    <t>964-69-89-011</t>
  </si>
  <si>
    <t>163-92-64-010</t>
  </si>
  <si>
    <t>585-26-73-628</t>
  </si>
  <si>
    <t>736-91-47-235</t>
  </si>
  <si>
    <t>288-84-37-922</t>
  </si>
  <si>
    <t>193-47-03-638</t>
  </si>
  <si>
    <t>214-54-56-360</t>
  </si>
  <si>
    <t>302-11-03-254</t>
  </si>
  <si>
    <t>208-84-31-216</t>
  </si>
  <si>
    <t>299-98-16-259</t>
  </si>
  <si>
    <t>371-70-96-597</t>
  </si>
  <si>
    <t>777-06-33-444</t>
  </si>
  <si>
    <t>270-90-07-560</t>
  </si>
  <si>
    <t>811-91-92-867</t>
  </si>
  <si>
    <t>131-80-62-556</t>
  </si>
  <si>
    <t>138-66-38-929</t>
  </si>
  <si>
    <t>240-21-54-730</t>
  </si>
  <si>
    <t>299-72-00-838</t>
  </si>
  <si>
    <t>105-89-55-029</t>
  </si>
  <si>
    <t>766-05-70-009</t>
  </si>
  <si>
    <t>319-54-24-686</t>
  </si>
  <si>
    <t>780-78-31-328</t>
  </si>
  <si>
    <t>930-33-80-614</t>
  </si>
  <si>
    <t>549-21-69-479</t>
  </si>
  <si>
    <t>170-26-38-135</t>
  </si>
  <si>
    <t>093-96-93-428</t>
  </si>
  <si>
    <t>268-62-97-556</t>
  </si>
  <si>
    <t>639-61-50-913</t>
  </si>
  <si>
    <t>180-17-78-339</t>
  </si>
  <si>
    <t>547-03-32-866</t>
  </si>
  <si>
    <t>857-68-68-600</t>
  </si>
  <si>
    <t>534-38-74-959</t>
  </si>
  <si>
    <t>337-81-35-067</t>
  </si>
  <si>
    <t>801-63-85-001</t>
  </si>
  <si>
    <t>272-67-67-068</t>
  </si>
  <si>
    <t>534-50-90-387</t>
  </si>
  <si>
    <t>204-35-99-685</t>
  </si>
  <si>
    <t>789-52-61-433</t>
  </si>
  <si>
    <t>653-45-64-141</t>
  </si>
  <si>
    <t>058-15-94-554</t>
  </si>
  <si>
    <t>307-98-17-187</t>
  </si>
  <si>
    <t>711-39-55-294</t>
  </si>
  <si>
    <t>128-91-02-348</t>
  </si>
  <si>
    <t>395-19-63-367</t>
  </si>
  <si>
    <t>737-62-05-770</t>
  </si>
  <si>
    <t>277-20-90-210</t>
  </si>
  <si>
    <t>405-18-48-099</t>
  </si>
  <si>
    <t>270-87-86-398</t>
  </si>
  <si>
    <t>547-99-88-807</t>
  </si>
  <si>
    <t>531-81-72-734</t>
  </si>
  <si>
    <t>817-44-45-607</t>
  </si>
  <si>
    <t>735-37-27-393</t>
  </si>
  <si>
    <t>788-39-15-311</t>
  </si>
  <si>
    <t>047-26-54-835</t>
  </si>
  <si>
    <t>687-31-19-697</t>
  </si>
  <si>
    <t>236-48-82-153</t>
  </si>
  <si>
    <t>561-51-98-882</t>
  </si>
  <si>
    <t>951-02-59-808</t>
  </si>
  <si>
    <t>874-03-53-609</t>
  </si>
  <si>
    <t>523-09-63-706</t>
  </si>
  <si>
    <t>346-83-33-264</t>
  </si>
  <si>
    <t>325-16-71-125</t>
  </si>
  <si>
    <t>179-22-38-195</t>
  </si>
  <si>
    <t>211-35-92-831</t>
  </si>
  <si>
    <t>614-36-31-012</t>
  </si>
  <si>
    <t>394-54-09-851</t>
  </si>
  <si>
    <t>326-69-35-401</t>
  </si>
  <si>
    <t>203-43-58-855</t>
  </si>
  <si>
    <t>941-27-28-381</t>
  </si>
  <si>
    <t>971-44-58-661</t>
  </si>
  <si>
    <t>257-35-01-611</t>
  </si>
  <si>
    <t>102-48-01-310</t>
  </si>
  <si>
    <t>351-83-41-145</t>
  </si>
  <si>
    <t>392-77-27-084</t>
  </si>
  <si>
    <t>678-73-95-302</t>
  </si>
  <si>
    <t>091-99-74-175</t>
  </si>
  <si>
    <t>039-15-21-087</t>
  </si>
  <si>
    <t>444-71-75-271</t>
  </si>
  <si>
    <t>253-12-16-366</t>
  </si>
  <si>
    <t>865-06-94-559</t>
  </si>
  <si>
    <t>965-57-87-003</t>
  </si>
  <si>
    <t>806-09-59-839</t>
  </si>
  <si>
    <t>072-92-42-932</t>
  </si>
  <si>
    <t>336-81-47-193</t>
  </si>
  <si>
    <t>062-58-80-597</t>
  </si>
  <si>
    <t>881-78-83-232</t>
  </si>
  <si>
    <t>817-14-97-331</t>
  </si>
  <si>
    <t>929-74-62-713</t>
  </si>
  <si>
    <t>128-29-15-591</t>
  </si>
  <si>
    <t>264-98-29-926</t>
  </si>
  <si>
    <t>177-95-05-373</t>
  </si>
  <si>
    <t>647-41-13-432</t>
  </si>
  <si>
    <t>648-00-20-115</t>
  </si>
  <si>
    <t>Data</t>
  </si>
  <si>
    <t>NIP</t>
  </si>
  <si>
    <t>sprzedaż</t>
  </si>
  <si>
    <t>rok</t>
  </si>
  <si>
    <t>cena</t>
  </si>
  <si>
    <t>cena cukru</t>
  </si>
  <si>
    <t>Suma z sprzedaż</t>
  </si>
  <si>
    <t>Etykiety wierszy</t>
  </si>
  <si>
    <t>Suma końcowa</t>
  </si>
  <si>
    <t>przychód</t>
  </si>
  <si>
    <t>suma z przychód (4.1)</t>
  </si>
  <si>
    <t>ilość sprzedanego cukru</t>
  </si>
  <si>
    <t>łączna ilość zakupionego cukru</t>
  </si>
  <si>
    <t>rabat na kg</t>
  </si>
  <si>
    <t>rabat łącznie</t>
  </si>
  <si>
    <t>suma rabatów (4.4)</t>
  </si>
  <si>
    <t>ilość cukru w magazynie</t>
  </si>
  <si>
    <t>miesiąc</t>
  </si>
  <si>
    <t>cukru do dokupienia</t>
  </si>
  <si>
    <t>TUTAJ JUŻ NIE DOKUPUJE NA KONIEC MIESIĄCA</t>
  </si>
  <si>
    <t>dokupienie co najmniej 4000kg cukru (4.5)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</si>
</sst>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1" xfId="0" applyFont="1" applyFill="1" applyBorder="1"/>
    <xf numFmtId="14" fontId="2" fillId="0" borderId="0" xfId="0" applyNumberFormat="1" applyFont="1"/>
    <xf numFmtId="0" fontId="2" fillId="0" borderId="0" xfId="0" applyNumberFormat="1" applyFont="1"/>
    <xf numFmtId="0" fontId="2" fillId="0" borderId="0" xfId="0" applyFont="1"/>
  </cellXfs>
  <cellStyles count="1">
    <cellStyle name="Normalny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bgColor rgb="FFFFC000"/>
        </patternFill>
      </fill>
    </dxf>
    <dxf>
      <font>
        <sz val="12"/>
      </font>
    </dxf>
    <dxf>
      <font>
        <b/>
        <charset val="238"/>
      </font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1"/>
              <a:t>I</a:t>
            </a:r>
            <a:r>
              <a:rPr lang="en-US" sz="1800" b="1"/>
              <a:t>lość sprzedanego cukru</a:t>
            </a:r>
            <a:r>
              <a:rPr lang="pl-PL" sz="1800" b="1"/>
              <a:t> według lat</a:t>
            </a:r>
            <a:endParaRPr lang="en-US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'4.3'!$K$3</c:f>
              <c:strCache>
                <c:ptCount val="1"/>
                <c:pt idx="0">
                  <c:v>ilość sprzedanego cukru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'4.3'!$J$4:$J$13</c:f>
              <c:numCache>
                <c:formatCode>General</c:formatCode>
                <c:ptCount val="1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</c:numCache>
            </c:numRef>
          </c:cat>
          <c:val>
            <c:numRef>
              <c:f>'4.3'!$K$4:$K$13</c:f>
              <c:numCache>
                <c:formatCode>General</c:formatCode>
                <c:ptCount val="10"/>
                <c:pt idx="0">
                  <c:v>27016</c:v>
                </c:pt>
                <c:pt idx="1">
                  <c:v>27226</c:v>
                </c:pt>
                <c:pt idx="2">
                  <c:v>31720</c:v>
                </c:pt>
                <c:pt idx="3">
                  <c:v>36523</c:v>
                </c:pt>
                <c:pt idx="4">
                  <c:v>30764</c:v>
                </c:pt>
                <c:pt idx="5">
                  <c:v>32521</c:v>
                </c:pt>
                <c:pt idx="6">
                  <c:v>23778</c:v>
                </c:pt>
                <c:pt idx="7">
                  <c:v>26976</c:v>
                </c:pt>
                <c:pt idx="8">
                  <c:v>28419</c:v>
                </c:pt>
                <c:pt idx="9">
                  <c:v>35284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BA-4727-9357-E6C125FB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680416"/>
        <c:axId val="1904429136"/>
      </c:lineChart>
      <c:catAx>
        <c:axId val="23368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Rok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4429136"/>
        <c:crosses val="autoZero"/>
        <c:auto val="1"/>
        <c:lblAlgn val="ctr"/>
        <c:lblOffset val="100"/>
        <c:noMultiLvlLbl val="0"/>
      </c:catAx>
      <c:valAx>
        <c:axId val="19044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Ilość</a:t>
                </a:r>
                <a:r>
                  <a:rPr lang="pl-PL" sz="1200" b="1" baseline="0"/>
                  <a:t> sprzedanego cukru w kilogramach</a:t>
                </a:r>
                <a:endParaRPr lang="es-E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3368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845343</xdr:colOff>
      <xdr:row>15</xdr:row>
      <xdr:rowOff>116680</xdr:rowOff>
    </xdr:from>
    <xdr:to>
      <xdr:col>12</xdr:col>
      <xdr:colOff>219075</xdr:colOff>
      <xdr:row>40</xdr:row>
      <xdr:rowOff>100013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70417C-49B9-480E-936A-654715F471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681.755583449078" createdVersion="6" refreshedVersion="6" minRefreshableVersion="3" recordCount="2162" xr:uid="{2E63343F-744C-4F79-9D42-0C2E5CDA0C13}">
  <cacheSource type="worksheet">
    <worksheetSource name="cukier4"/>
  </cacheSource>
  <cacheFields count="5">
    <cacheField name="Data" numFmtId="14">
      <sharedItems containsSemiMixedTypes="0" containsNonDate="0" containsDate="1" containsString="0" minDate="2005-01-01T00:00:00" maxDate="2014-12-30T00:00:00"/>
    </cacheField>
    <cacheField name="NIP" numFmtId="0">
      <sharedItems count="240">
        <s v="872-13-44-365"/>
        <s v="369-43-03-176"/>
        <s v="408-24-90-350"/>
        <s v="944-16-93-033"/>
        <s v="645-32-78-780"/>
        <s v="594-18-15-403"/>
        <s v="043-34-53-278"/>
        <s v="254-14-00-156"/>
        <s v="885-74-10-856"/>
        <s v="847-48-41-699"/>
        <s v="749-02-70-623"/>
        <s v="128-69-77-900"/>
        <s v="904-16-42-385"/>
        <s v="775-48-66-885"/>
        <s v="799-94-72-837"/>
        <s v="045-63-27-114"/>
        <s v="351-06-97-406"/>
        <s v="413-93-89-926"/>
        <s v="269-65-16-447"/>
        <s v="080-51-85-809"/>
        <s v="910-38-33-489"/>
        <s v="396-32-41-555"/>
        <s v="178-24-36-171"/>
        <s v="033-49-11-774"/>
        <s v="337-27-67-378"/>
        <s v="410-52-79-946"/>
        <s v="294-48-56-993"/>
        <s v="961-86-77-989"/>
        <s v="378-70-08-798"/>
        <s v="665-06-94-730"/>
        <s v="534-94-49-182"/>
        <s v="935-78-99-209"/>
        <s v="996-09-76-697"/>
        <s v="019-98-81-222"/>
        <s v="962-06-61-806"/>
        <s v="968-49-97-804"/>
        <s v="205-96-13-336"/>
        <s v="916-94-78-836"/>
        <s v="242-04-13-206"/>
        <s v="761-06-34-233"/>
        <s v="377-37-44-068"/>
        <s v="176-54-34-364"/>
        <s v="159-34-45-151"/>
        <s v="715-03-63-213"/>
        <s v="599-00-55-316"/>
        <s v="392-78-93-552"/>
        <s v="089-90-67-935"/>
        <s v="596-37-06-465"/>
        <s v="528-09-83-923"/>
        <s v="590-28-48-646"/>
        <s v="941-01-60-075"/>
        <s v="843-22-41-173"/>
        <s v="495-93-92-849"/>
        <s v="662-14-22-719"/>
        <s v="753-35-55-536"/>
        <s v="322-66-15-999"/>
        <s v="800-16-32-869"/>
        <s v="126-55-91-375"/>
        <s v="507-22-76-992"/>
        <s v="531-65-00-714"/>
        <s v="767-55-58-288"/>
        <s v="692-61-16-906"/>
        <s v="851-69-49-933"/>
        <s v="620-15-33-614"/>
        <s v="368-99-22-310"/>
        <s v="153-24-82-022"/>
        <s v="527-15-00-673"/>
        <s v="178-41-36-927"/>
        <s v="284-59-84-568"/>
        <s v="513-33-14-553"/>
        <s v="982-09-19-706"/>
        <s v="884-31-58-627"/>
        <s v="047-70-78-199"/>
        <s v="300-07-32-070"/>
        <s v="340-11-17-090"/>
        <s v="970-73-69-415"/>
        <s v="740-87-37-389"/>
        <s v="053-79-35-388"/>
        <s v="773-39-15-273"/>
        <s v="314-76-34-892"/>
        <s v="936-67-95-170"/>
        <s v="530-86-39-445"/>
        <s v="054-09-46-315"/>
        <s v="014-02-05-290"/>
        <s v="900-85-70-552"/>
        <s v="954-85-72-732"/>
        <s v="804-82-65-826"/>
        <s v="277-10-19-546"/>
        <s v="140-36-11-559"/>
        <s v="403-50-07-403"/>
        <s v="182-72-86-381"/>
        <s v="296-66-33-717"/>
        <s v="550-69-18-758"/>
        <s v="015-89-55-248"/>
        <s v="824-54-79-834"/>
        <s v="029-43-78-009"/>
        <s v="172-30-09-104"/>
        <s v="325-70-30-985"/>
        <s v="374-01-18-051"/>
        <s v="985-21-38-706"/>
        <s v="967-21-71-491"/>
        <s v="430-67-31-549"/>
        <s v="995-59-41-476"/>
        <s v="162-82-16-285"/>
        <s v="963-43-52-686"/>
        <s v="194-54-73-711"/>
        <s v="781-80-31-583"/>
        <s v="347-48-90-739"/>
        <s v="050-38-86-889"/>
        <s v="164-61-25-530"/>
        <s v="561-00-46-873"/>
        <s v="531-41-11-525"/>
        <s v="423-71-31-448"/>
        <s v="192-09-72-275"/>
        <s v="994-52-74-352"/>
        <s v="940-29-78-846"/>
        <s v="244-64-83-142"/>
        <s v="316-37-00-316"/>
        <s v="211-13-01-286"/>
        <s v="982-37-73-633"/>
        <s v="950-40-82-698"/>
        <s v="430-90-28-407"/>
        <s v="035-32-41-072"/>
        <s v="115-65-39-258"/>
        <s v="609-57-46-753"/>
        <s v="373-76-82-865"/>
        <s v="080-77-49-649"/>
        <s v="903-82-46-998"/>
        <s v="970-87-50-317"/>
        <s v="562-39-79-929"/>
        <s v="473-30-19-947"/>
        <s v="179-23-02-772"/>
        <s v="958-71-87-898"/>
        <s v="281-47-91-148"/>
        <s v="554-09-13-964"/>
        <s v="424-70-61-569"/>
        <s v="170-89-76-803"/>
        <s v="447-16-72-588"/>
        <s v="434-21-90-566"/>
        <s v="865-19-31-951"/>
        <s v="822-52-42-474"/>
        <s v="385-84-45-941"/>
        <s v="773-41-40-060"/>
        <s v="429-16-50-754"/>
        <s v="275-38-81-341"/>
        <s v="295-31-73-319"/>
        <s v="240-56-56-791"/>
        <s v="964-69-89-011"/>
        <s v="163-92-64-010"/>
        <s v="585-26-73-628"/>
        <s v="736-91-47-235"/>
        <s v="288-84-37-922"/>
        <s v="193-47-03-638"/>
        <s v="214-54-56-360"/>
        <s v="302-11-03-254"/>
        <s v="208-84-31-216"/>
        <s v="299-98-16-259"/>
        <s v="371-70-96-597"/>
        <s v="777-06-33-444"/>
        <s v="270-90-07-560"/>
        <s v="811-91-92-867"/>
        <s v="131-80-62-556"/>
        <s v="138-66-38-929"/>
        <s v="240-21-54-730"/>
        <s v="299-72-00-838"/>
        <s v="105-89-55-029"/>
        <s v="766-05-70-009"/>
        <s v="319-54-24-686"/>
        <s v="780-78-31-328"/>
        <s v="930-33-80-614"/>
        <s v="549-21-69-479"/>
        <s v="170-26-38-135"/>
        <s v="093-96-93-428"/>
        <s v="268-62-97-556"/>
        <s v="639-61-50-913"/>
        <s v="180-17-78-339"/>
        <s v="547-03-32-866"/>
        <s v="857-68-68-600"/>
        <s v="534-38-74-959"/>
        <s v="337-81-35-067"/>
        <s v="801-63-85-001"/>
        <s v="272-67-67-068"/>
        <s v="534-50-90-387"/>
        <s v="204-35-99-685"/>
        <s v="789-52-61-433"/>
        <s v="653-45-64-141"/>
        <s v="058-15-94-554"/>
        <s v="307-98-17-187"/>
        <s v="711-39-55-294"/>
        <s v="128-91-02-348"/>
        <s v="395-19-63-367"/>
        <s v="737-62-05-770"/>
        <s v="277-20-90-210"/>
        <s v="405-18-48-099"/>
        <s v="270-87-86-398"/>
        <s v="547-99-88-807"/>
        <s v="531-81-72-734"/>
        <s v="817-44-45-607"/>
        <s v="735-37-27-393"/>
        <s v="788-39-15-311"/>
        <s v="047-26-54-835"/>
        <s v="687-31-19-697"/>
        <s v="236-48-82-153"/>
        <s v="561-51-98-882"/>
        <s v="951-02-59-808"/>
        <s v="874-03-53-609"/>
        <s v="523-09-63-706"/>
        <s v="346-83-33-264"/>
        <s v="325-16-71-125"/>
        <s v="179-22-38-195"/>
        <s v="211-35-92-831"/>
        <s v="614-36-31-012"/>
        <s v="394-54-09-851"/>
        <s v="326-69-35-401"/>
        <s v="203-43-58-855"/>
        <s v="941-27-28-381"/>
        <s v="971-44-58-661"/>
        <s v="257-35-01-611"/>
        <s v="102-48-01-310"/>
        <s v="351-83-41-145"/>
        <s v="392-77-27-084"/>
        <s v="678-73-95-302"/>
        <s v="091-99-74-175"/>
        <s v="039-15-21-087"/>
        <s v="444-71-75-271"/>
        <s v="253-12-16-366"/>
        <s v="865-06-94-559"/>
        <s v="965-57-87-003"/>
        <s v="806-09-59-839"/>
        <s v="072-92-42-932"/>
        <s v="336-81-47-193"/>
        <s v="062-58-80-597"/>
        <s v="881-78-83-232"/>
        <s v="817-14-97-331"/>
        <s v="929-74-62-713"/>
        <s v="128-29-15-591"/>
        <s v="264-98-29-926"/>
        <s v="177-95-05-373"/>
        <s v="647-41-13-432"/>
        <s v="648-00-20-115"/>
      </sharedItems>
    </cacheField>
    <cacheField name="sprzedaż" numFmtId="0">
      <sharedItems containsSemiMixedTypes="0" containsString="0" containsNumber="1" containsInteger="1" minValue="1" maxValue="500" count="445">
        <n v="10"/>
        <n v="2"/>
        <n v="5"/>
        <n v="14"/>
        <n v="436"/>
        <n v="95"/>
        <n v="350"/>
        <n v="231"/>
        <n v="38"/>
        <n v="440"/>
        <n v="120"/>
        <n v="11"/>
        <n v="36"/>
        <n v="51"/>
        <n v="465"/>
        <n v="8"/>
        <n v="287"/>
        <n v="12"/>
        <n v="6"/>
        <n v="321"/>
        <n v="99"/>
        <n v="91"/>
        <n v="118"/>
        <n v="58"/>
        <n v="16"/>
        <n v="348"/>
        <n v="336"/>
        <n v="435"/>
        <n v="110"/>
        <n v="204"/>
        <n v="20"/>
        <n v="102"/>
        <n v="48"/>
        <n v="329"/>
        <n v="309"/>
        <n v="331"/>
        <n v="3"/>
        <n v="76"/>
        <n v="196"/>
        <n v="54"/>
        <n v="277"/>
        <n v="7"/>
        <n v="416"/>
        <n v="263"/>
        <n v="15"/>
        <n v="194"/>
        <n v="175"/>
        <n v="174"/>
        <n v="149"/>
        <n v="492"/>
        <n v="298"/>
        <n v="201"/>
        <n v="319"/>
        <n v="9"/>
        <n v="444"/>
        <n v="13"/>
        <n v="366"/>
        <n v="259"/>
        <n v="49"/>
        <n v="251"/>
        <n v="179"/>
        <n v="116"/>
        <n v="253"/>
        <n v="83"/>
        <n v="177"/>
        <n v="46"/>
        <n v="67"/>
        <n v="425"/>
        <n v="453"/>
        <n v="212"/>
        <n v="19"/>
        <n v="81"/>
        <n v="222"/>
        <n v="97"/>
        <n v="142"/>
        <n v="214"/>
        <n v="408"/>
        <n v="144"/>
        <n v="173"/>
        <n v="433"/>
        <n v="137"/>
        <n v="158"/>
        <n v="467"/>
        <n v="189"/>
        <n v="172"/>
        <n v="84"/>
        <n v="66"/>
        <n v="35"/>
        <n v="396"/>
        <n v="47"/>
        <n v="41"/>
        <n v="136"/>
        <n v="18"/>
        <n v="299"/>
        <n v="168"/>
        <n v="106"/>
        <n v="31"/>
        <n v="63"/>
        <n v="368"/>
        <n v="447"/>
        <n v="89"/>
        <n v="105"/>
        <n v="147"/>
        <n v="404"/>
        <n v="39"/>
        <n v="61"/>
        <n v="127"/>
        <n v="284"/>
        <n v="122"/>
        <n v="193"/>
        <n v="392"/>
        <n v="132"/>
        <n v="17"/>
        <n v="125"/>
        <n v="234"/>
        <n v="53"/>
        <n v="165"/>
        <n v="103"/>
        <n v="279"/>
        <n v="185"/>
        <n v="434"/>
        <n v="383"/>
        <n v="161"/>
        <n v="115"/>
        <n v="33"/>
        <n v="60"/>
        <n v="317"/>
        <n v="187"/>
        <n v="225"/>
        <n v="367"/>
        <n v="295"/>
        <n v="26"/>
        <n v="72"/>
        <n v="59"/>
        <n v="195"/>
        <n v="369"/>
        <n v="190"/>
        <n v="223"/>
        <n v="1"/>
        <n v="170"/>
        <n v="464"/>
        <n v="230"/>
        <n v="387"/>
        <n v="264"/>
        <n v="163"/>
        <n v="98"/>
        <n v="80"/>
        <n v="28"/>
        <n v="65"/>
        <n v="262"/>
        <n v="224"/>
        <n v="199"/>
        <n v="70"/>
        <n v="171"/>
        <n v="293"/>
        <n v="162"/>
        <n v="192"/>
        <n v="198"/>
        <n v="4"/>
        <n v="123"/>
        <n v="159"/>
        <n v="289"/>
        <n v="385"/>
        <n v="131"/>
        <n v="412"/>
        <n v="40"/>
        <n v="166"/>
        <n v="243"/>
        <n v="460"/>
        <n v="150"/>
        <n v="217"/>
        <n v="164"/>
        <n v="429"/>
        <n v="114"/>
        <n v="443"/>
        <n v="73"/>
        <n v="88"/>
        <n v="139"/>
        <n v="346"/>
        <n v="323"/>
        <n v="382"/>
        <n v="296"/>
        <n v="121"/>
        <n v="157"/>
        <n v="497"/>
        <n v="290"/>
        <n v="422"/>
        <n v="104"/>
        <n v="256"/>
        <n v="407"/>
        <n v="297"/>
        <n v="133"/>
        <n v="220"/>
        <n v="130"/>
        <n v="52"/>
        <n v="57"/>
        <n v="255"/>
        <n v="108"/>
        <n v="78"/>
        <n v="364"/>
        <n v="343"/>
        <n v="197"/>
        <n v="96"/>
        <n v="30"/>
        <n v="180"/>
        <n v="94"/>
        <n v="45"/>
        <n v="380"/>
        <n v="283"/>
        <n v="42"/>
        <n v="75"/>
        <n v="403"/>
        <n v="186"/>
        <n v="437"/>
        <n v="62"/>
        <n v="426"/>
        <n v="303"/>
        <n v="237"/>
        <n v="151"/>
        <n v="124"/>
        <n v="182"/>
        <n v="27"/>
        <n v="21"/>
        <n v="458"/>
        <n v="86"/>
        <n v="459"/>
        <n v="245"/>
        <n v="213"/>
        <n v="349"/>
        <n v="200"/>
        <n v="23"/>
        <n v="337"/>
        <n v="500"/>
        <n v="156"/>
        <n v="258"/>
        <n v="68"/>
        <n v="339"/>
        <n v="431"/>
        <n v="268"/>
        <n v="495"/>
        <n v="322"/>
        <n v="119"/>
        <n v="415"/>
        <n v="140"/>
        <n v="128"/>
        <n v="169"/>
        <n v="37"/>
        <n v="74"/>
        <n v="291"/>
        <n v="208"/>
        <n v="354"/>
        <n v="113"/>
        <n v="446"/>
        <n v="445"/>
        <n v="355"/>
        <n v="111"/>
        <n v="405"/>
        <n v="141"/>
        <n v="260"/>
        <n v="373"/>
        <n v="93"/>
        <n v="294"/>
        <n v="82"/>
        <n v="148"/>
        <n v="43"/>
        <n v="145"/>
        <n v="466"/>
        <n v="476"/>
        <n v="424"/>
        <n v="480"/>
        <n v="143"/>
        <n v="69"/>
        <n v="85"/>
        <n v="216"/>
        <n v="377"/>
        <n v="181"/>
        <n v="146"/>
        <n v="138"/>
        <n v="482"/>
        <n v="481"/>
        <n v="100"/>
        <n v="320"/>
        <n v="438"/>
        <n v="176"/>
        <n v="333"/>
        <n v="365"/>
        <n v="211"/>
        <n v="452"/>
        <n v="335"/>
        <n v="308"/>
        <n v="281"/>
        <n v="409"/>
        <n v="191"/>
        <n v="135"/>
        <n v="129"/>
        <n v="248"/>
        <n v="406"/>
        <n v="483"/>
        <n v="477"/>
        <n v="126"/>
        <n v="358"/>
        <n v="428"/>
        <n v="304"/>
        <n v="44"/>
        <n v="71"/>
        <n v="252"/>
        <n v="152"/>
        <n v="77"/>
        <n v="420"/>
        <n v="64"/>
        <n v="32"/>
        <n v="411"/>
        <n v="117"/>
        <n v="378"/>
        <n v="386"/>
        <n v="397"/>
        <n v="184"/>
        <n v="55"/>
        <n v="107"/>
        <n v="188"/>
        <n v="418"/>
        <n v="417"/>
        <n v="90"/>
        <n v="203"/>
        <n v="183"/>
        <n v="154"/>
        <n v="351"/>
        <n v="390"/>
        <n v="269"/>
        <n v="226"/>
        <n v="401"/>
        <n v="235"/>
        <n v="496"/>
        <n v="363"/>
        <n v="491"/>
        <n v="442"/>
        <n v="338"/>
        <n v="153"/>
        <n v="469"/>
        <n v="423"/>
        <n v="241"/>
        <n v="50"/>
        <n v="395"/>
        <n v="361"/>
        <n v="112"/>
        <n v="24"/>
        <n v="393"/>
        <n v="109"/>
        <n v="29"/>
        <n v="310"/>
        <n v="261"/>
        <n v="498"/>
        <n v="402"/>
        <n v="25"/>
        <n v="479"/>
        <n v="457"/>
        <n v="246"/>
        <n v="493"/>
        <n v="340"/>
        <n v="219"/>
        <n v="209"/>
        <n v="488"/>
        <n v="178"/>
        <n v="22"/>
        <n v="326"/>
        <n v="332"/>
        <n v="276"/>
        <n v="232"/>
        <n v="399"/>
        <n v="274"/>
        <n v="413"/>
        <n v="221"/>
        <n v="376"/>
        <n v="247"/>
        <n v="347"/>
        <n v="271"/>
        <n v="265"/>
        <n v="487"/>
        <n v="312"/>
        <n v="155"/>
        <n v="167"/>
        <n v="400"/>
        <n v="352"/>
        <n v="240"/>
        <n v="475"/>
        <n v="311"/>
        <n v="79"/>
        <n v="344"/>
        <n v="233"/>
        <n v="134"/>
        <n v="160"/>
        <n v="489"/>
        <n v="227"/>
        <n v="427"/>
        <n v="87"/>
        <n v="313"/>
        <n v="330"/>
        <n v="371"/>
        <n v="470"/>
        <n v="478"/>
        <n v="381"/>
        <n v="499"/>
        <n v="101"/>
        <n v="34"/>
        <n v="450"/>
        <n v="249"/>
        <n v="394"/>
        <n v="236"/>
        <n v="250"/>
        <n v="462"/>
        <n v="305"/>
        <n v="288"/>
        <n v="267"/>
        <n v="353"/>
        <n v="301"/>
        <n v="280"/>
        <n v="229"/>
        <n v="92"/>
        <n v="218"/>
        <n v="273"/>
        <n v="328"/>
        <n v="228"/>
        <n v="388"/>
        <n v="441"/>
        <n v="56"/>
        <n v="202"/>
        <n v="286"/>
        <n v="471"/>
        <n v="461"/>
        <n v="448"/>
        <n v="455"/>
        <n v="485"/>
        <n v="239"/>
        <n v="360"/>
        <n v="292"/>
        <n v="372"/>
        <n v="474"/>
        <n v="254"/>
        <n v="215"/>
        <n v="324"/>
        <n v="266"/>
        <n v="306"/>
        <n v="398"/>
        <n v="300"/>
        <n v="463"/>
      </sharedItems>
    </cacheField>
    <cacheField name="rok" numFmtId="0">
      <sharedItems containsSemiMixedTypes="0" containsString="0" containsNumber="1" containsInteger="1" minValue="2005" maxValue="2014" count="10">
        <n v="2005"/>
        <n v="2006"/>
        <n v="2007"/>
        <n v="2008"/>
        <n v="2009"/>
        <n v="2010"/>
        <n v="2011"/>
        <n v="2012"/>
        <n v="2013"/>
        <n v="2014"/>
      </sharedItems>
    </cacheField>
    <cacheField name="cena cukru" numFmtId="0">
      <sharedItems containsSemiMixedTypes="0" containsString="0" containsNumber="1" minValue="2" maxValue="2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62">
  <r>
    <d v="2005-01-01T00:00:00"/>
    <x v="0"/>
    <x v="0"/>
    <x v="0"/>
    <n v="2"/>
  </r>
  <r>
    <d v="2005-01-04T00:00:00"/>
    <x v="1"/>
    <x v="1"/>
    <x v="0"/>
    <n v="2"/>
  </r>
  <r>
    <d v="2005-01-05T00:00:00"/>
    <x v="2"/>
    <x v="1"/>
    <x v="0"/>
    <n v="2"/>
  </r>
  <r>
    <d v="2005-01-10T00:00:00"/>
    <x v="3"/>
    <x v="2"/>
    <x v="0"/>
    <n v="2"/>
  </r>
  <r>
    <d v="2005-01-11T00:00:00"/>
    <x v="4"/>
    <x v="3"/>
    <x v="0"/>
    <n v="2"/>
  </r>
  <r>
    <d v="2005-01-13T00:00:00"/>
    <x v="5"/>
    <x v="4"/>
    <x v="0"/>
    <n v="2"/>
  </r>
  <r>
    <d v="2005-01-14T00:00:00"/>
    <x v="6"/>
    <x v="5"/>
    <x v="0"/>
    <n v="2"/>
  </r>
  <r>
    <d v="2005-01-18T00:00:00"/>
    <x v="7"/>
    <x v="6"/>
    <x v="0"/>
    <n v="2"/>
  </r>
  <r>
    <d v="2005-01-19T00:00:00"/>
    <x v="7"/>
    <x v="7"/>
    <x v="0"/>
    <n v="2"/>
  </r>
  <r>
    <d v="2005-01-20T00:00:00"/>
    <x v="8"/>
    <x v="8"/>
    <x v="0"/>
    <n v="2"/>
  </r>
  <r>
    <d v="2005-01-22T00:00:00"/>
    <x v="9"/>
    <x v="9"/>
    <x v="0"/>
    <n v="2"/>
  </r>
  <r>
    <d v="2005-01-24T00:00:00"/>
    <x v="10"/>
    <x v="10"/>
    <x v="0"/>
    <n v="2"/>
  </r>
  <r>
    <d v="2005-01-25T00:00:00"/>
    <x v="11"/>
    <x v="11"/>
    <x v="0"/>
    <n v="2"/>
  </r>
  <r>
    <d v="2005-01-26T00:00:00"/>
    <x v="12"/>
    <x v="12"/>
    <x v="0"/>
    <n v="2"/>
  </r>
  <r>
    <d v="2005-01-27T00:00:00"/>
    <x v="10"/>
    <x v="13"/>
    <x v="0"/>
    <n v="2"/>
  </r>
  <r>
    <d v="2005-02-02T00:00:00"/>
    <x v="7"/>
    <x v="14"/>
    <x v="0"/>
    <n v="2"/>
  </r>
  <r>
    <d v="2005-02-03T00:00:00"/>
    <x v="13"/>
    <x v="15"/>
    <x v="0"/>
    <n v="2"/>
  </r>
  <r>
    <d v="2005-02-05T00:00:00"/>
    <x v="14"/>
    <x v="16"/>
    <x v="0"/>
    <n v="2"/>
  </r>
  <r>
    <d v="2005-02-05T00:00:00"/>
    <x v="15"/>
    <x v="17"/>
    <x v="0"/>
    <n v="2"/>
  </r>
  <r>
    <d v="2005-02-10T00:00:00"/>
    <x v="16"/>
    <x v="18"/>
    <x v="0"/>
    <n v="2"/>
  </r>
  <r>
    <d v="2005-02-14T00:00:00"/>
    <x v="17"/>
    <x v="19"/>
    <x v="0"/>
    <n v="2"/>
  </r>
  <r>
    <d v="2005-02-18T00:00:00"/>
    <x v="18"/>
    <x v="20"/>
    <x v="0"/>
    <n v="2"/>
  </r>
  <r>
    <d v="2005-02-18T00:00:00"/>
    <x v="19"/>
    <x v="21"/>
    <x v="0"/>
    <n v="2"/>
  </r>
  <r>
    <d v="2005-02-24T00:00:00"/>
    <x v="14"/>
    <x v="22"/>
    <x v="0"/>
    <n v="2"/>
  </r>
  <r>
    <d v="2005-02-25T00:00:00"/>
    <x v="20"/>
    <x v="23"/>
    <x v="0"/>
    <n v="2"/>
  </r>
  <r>
    <d v="2005-02-26T00:00:00"/>
    <x v="21"/>
    <x v="24"/>
    <x v="0"/>
    <n v="2"/>
  </r>
  <r>
    <d v="2005-02-26T00:00:00"/>
    <x v="22"/>
    <x v="25"/>
    <x v="0"/>
    <n v="2"/>
  </r>
  <r>
    <d v="2005-02-27T00:00:00"/>
    <x v="5"/>
    <x v="26"/>
    <x v="0"/>
    <n v="2"/>
  </r>
  <r>
    <d v="2005-02-27T00:00:00"/>
    <x v="22"/>
    <x v="27"/>
    <x v="0"/>
    <n v="2"/>
  </r>
  <r>
    <d v="2005-02-27T00:00:00"/>
    <x v="23"/>
    <x v="28"/>
    <x v="0"/>
    <n v="2"/>
  </r>
  <r>
    <d v="2005-03-01T00:00:00"/>
    <x v="24"/>
    <x v="29"/>
    <x v="0"/>
    <n v="2"/>
  </r>
  <r>
    <d v="2005-03-01T00:00:00"/>
    <x v="18"/>
    <x v="30"/>
    <x v="0"/>
    <n v="2"/>
  </r>
  <r>
    <d v="2005-03-03T00:00:00"/>
    <x v="25"/>
    <x v="31"/>
    <x v="0"/>
    <n v="2"/>
  </r>
  <r>
    <d v="2005-03-05T00:00:00"/>
    <x v="26"/>
    <x v="32"/>
    <x v="0"/>
    <n v="2"/>
  </r>
  <r>
    <d v="2005-03-07T00:00:00"/>
    <x v="22"/>
    <x v="33"/>
    <x v="0"/>
    <n v="2"/>
  </r>
  <r>
    <d v="2005-03-09T00:00:00"/>
    <x v="27"/>
    <x v="24"/>
    <x v="0"/>
    <n v="2"/>
  </r>
  <r>
    <d v="2005-03-10T00:00:00"/>
    <x v="28"/>
    <x v="31"/>
    <x v="0"/>
    <n v="2"/>
  </r>
  <r>
    <d v="2005-03-10T00:00:00"/>
    <x v="14"/>
    <x v="34"/>
    <x v="0"/>
    <n v="2"/>
  </r>
  <r>
    <d v="2005-03-12T00:00:00"/>
    <x v="5"/>
    <x v="35"/>
    <x v="0"/>
    <n v="2"/>
  </r>
  <r>
    <d v="2005-03-17T00:00:00"/>
    <x v="29"/>
    <x v="36"/>
    <x v="0"/>
    <n v="2"/>
  </r>
  <r>
    <d v="2005-03-18T00:00:00"/>
    <x v="30"/>
    <x v="37"/>
    <x v="0"/>
    <n v="2"/>
  </r>
  <r>
    <d v="2005-03-18T00:00:00"/>
    <x v="31"/>
    <x v="38"/>
    <x v="0"/>
    <n v="2"/>
  </r>
  <r>
    <d v="2005-03-20T00:00:00"/>
    <x v="18"/>
    <x v="39"/>
    <x v="0"/>
    <n v="2"/>
  </r>
  <r>
    <d v="2005-03-24T00:00:00"/>
    <x v="9"/>
    <x v="40"/>
    <x v="0"/>
    <n v="2"/>
  </r>
  <r>
    <d v="2005-03-26T00:00:00"/>
    <x v="32"/>
    <x v="41"/>
    <x v="0"/>
    <n v="2"/>
  </r>
  <r>
    <d v="2005-03-28T00:00:00"/>
    <x v="33"/>
    <x v="17"/>
    <x v="0"/>
    <n v="2"/>
  </r>
  <r>
    <d v="2005-03-29T00:00:00"/>
    <x v="34"/>
    <x v="41"/>
    <x v="0"/>
    <n v="2"/>
  </r>
  <r>
    <d v="2005-03-31T00:00:00"/>
    <x v="7"/>
    <x v="42"/>
    <x v="0"/>
    <n v="2"/>
  </r>
  <r>
    <d v="2005-04-03T00:00:00"/>
    <x v="7"/>
    <x v="43"/>
    <x v="0"/>
    <n v="2"/>
  </r>
  <r>
    <d v="2005-04-06T00:00:00"/>
    <x v="1"/>
    <x v="44"/>
    <x v="0"/>
    <n v="2"/>
  </r>
  <r>
    <d v="2005-04-10T00:00:00"/>
    <x v="25"/>
    <x v="45"/>
    <x v="0"/>
    <n v="2"/>
  </r>
  <r>
    <d v="2005-04-11T00:00:00"/>
    <x v="35"/>
    <x v="10"/>
    <x v="0"/>
    <n v="2"/>
  </r>
  <r>
    <d v="2005-04-12T00:00:00"/>
    <x v="7"/>
    <x v="46"/>
    <x v="0"/>
    <n v="2"/>
  </r>
  <r>
    <d v="2005-04-14T00:00:00"/>
    <x v="36"/>
    <x v="17"/>
    <x v="0"/>
    <n v="2"/>
  </r>
  <r>
    <d v="2005-04-15T00:00:00"/>
    <x v="37"/>
    <x v="47"/>
    <x v="0"/>
    <n v="2"/>
  </r>
  <r>
    <d v="2005-04-16T00:00:00"/>
    <x v="38"/>
    <x v="36"/>
    <x v="0"/>
    <n v="2"/>
  </r>
  <r>
    <d v="2005-04-17T00:00:00"/>
    <x v="39"/>
    <x v="48"/>
    <x v="0"/>
    <n v="2"/>
  </r>
  <r>
    <d v="2005-04-18T00:00:00"/>
    <x v="17"/>
    <x v="49"/>
    <x v="0"/>
    <n v="2"/>
  </r>
  <r>
    <d v="2005-04-18T00:00:00"/>
    <x v="40"/>
    <x v="1"/>
    <x v="0"/>
    <n v="2"/>
  </r>
  <r>
    <d v="2005-04-19T00:00:00"/>
    <x v="14"/>
    <x v="50"/>
    <x v="0"/>
    <n v="2"/>
  </r>
  <r>
    <d v="2005-04-30T00:00:00"/>
    <x v="17"/>
    <x v="51"/>
    <x v="0"/>
    <n v="2"/>
  </r>
  <r>
    <d v="2005-05-01T00:00:00"/>
    <x v="41"/>
    <x v="44"/>
    <x v="0"/>
    <n v="2"/>
  </r>
  <r>
    <d v="2005-05-01T00:00:00"/>
    <x v="14"/>
    <x v="52"/>
    <x v="0"/>
    <n v="2"/>
  </r>
  <r>
    <d v="2005-05-02T00:00:00"/>
    <x v="42"/>
    <x v="53"/>
    <x v="0"/>
    <n v="2"/>
  </r>
  <r>
    <d v="2005-05-04T00:00:00"/>
    <x v="43"/>
    <x v="44"/>
    <x v="0"/>
    <n v="2"/>
  </r>
  <r>
    <d v="2005-05-07T00:00:00"/>
    <x v="22"/>
    <x v="54"/>
    <x v="0"/>
    <n v="2"/>
  </r>
  <r>
    <d v="2005-05-07T00:00:00"/>
    <x v="44"/>
    <x v="55"/>
    <x v="0"/>
    <n v="2"/>
  </r>
  <r>
    <d v="2005-05-09T00:00:00"/>
    <x v="45"/>
    <x v="56"/>
    <x v="0"/>
    <n v="2"/>
  </r>
  <r>
    <d v="2005-05-20T00:00:00"/>
    <x v="9"/>
    <x v="57"/>
    <x v="0"/>
    <n v="2"/>
  </r>
  <r>
    <d v="2005-05-21T00:00:00"/>
    <x v="46"/>
    <x v="24"/>
    <x v="0"/>
    <n v="2"/>
  </r>
  <r>
    <d v="2005-05-24T00:00:00"/>
    <x v="28"/>
    <x v="58"/>
    <x v="0"/>
    <n v="2"/>
  </r>
  <r>
    <d v="2005-05-25T00:00:00"/>
    <x v="47"/>
    <x v="36"/>
    <x v="0"/>
    <n v="2"/>
  </r>
  <r>
    <d v="2005-05-25T00:00:00"/>
    <x v="22"/>
    <x v="59"/>
    <x v="0"/>
    <n v="2"/>
  </r>
  <r>
    <d v="2005-05-27T00:00:00"/>
    <x v="30"/>
    <x v="60"/>
    <x v="0"/>
    <n v="2"/>
  </r>
  <r>
    <d v="2005-05-29T00:00:00"/>
    <x v="10"/>
    <x v="61"/>
    <x v="0"/>
    <n v="2"/>
  </r>
  <r>
    <d v="2005-05-29T00:00:00"/>
    <x v="48"/>
    <x v="55"/>
    <x v="0"/>
    <n v="2"/>
  </r>
  <r>
    <d v="2005-05-31T00:00:00"/>
    <x v="49"/>
    <x v="36"/>
    <x v="0"/>
    <n v="2"/>
  </r>
  <r>
    <d v="2005-05-31T00:00:00"/>
    <x v="50"/>
    <x v="62"/>
    <x v="0"/>
    <n v="2"/>
  </r>
  <r>
    <d v="2005-06-07T00:00:00"/>
    <x v="23"/>
    <x v="63"/>
    <x v="0"/>
    <n v="2"/>
  </r>
  <r>
    <d v="2005-06-09T00:00:00"/>
    <x v="18"/>
    <x v="64"/>
    <x v="0"/>
    <n v="2"/>
  </r>
  <r>
    <d v="2005-06-09T00:00:00"/>
    <x v="51"/>
    <x v="41"/>
    <x v="0"/>
    <n v="2"/>
  </r>
  <r>
    <d v="2005-06-10T00:00:00"/>
    <x v="52"/>
    <x v="65"/>
    <x v="0"/>
    <n v="2"/>
  </r>
  <r>
    <d v="2005-06-11T00:00:00"/>
    <x v="53"/>
    <x v="1"/>
    <x v="0"/>
    <n v="2"/>
  </r>
  <r>
    <d v="2005-06-12T00:00:00"/>
    <x v="3"/>
    <x v="53"/>
    <x v="0"/>
    <n v="2"/>
  </r>
  <r>
    <d v="2005-06-14T00:00:00"/>
    <x v="54"/>
    <x v="36"/>
    <x v="0"/>
    <n v="2"/>
  </r>
  <r>
    <d v="2005-06-14T00:00:00"/>
    <x v="55"/>
    <x v="66"/>
    <x v="0"/>
    <n v="2"/>
  </r>
  <r>
    <d v="2005-06-14T00:00:00"/>
    <x v="45"/>
    <x v="67"/>
    <x v="0"/>
    <n v="2"/>
  </r>
  <r>
    <d v="2005-06-15T00:00:00"/>
    <x v="5"/>
    <x v="68"/>
    <x v="0"/>
    <n v="2"/>
  </r>
  <r>
    <d v="2005-06-20T00:00:00"/>
    <x v="22"/>
    <x v="69"/>
    <x v="0"/>
    <n v="2"/>
  </r>
  <r>
    <d v="2005-06-22T00:00:00"/>
    <x v="56"/>
    <x v="70"/>
    <x v="0"/>
    <n v="2"/>
  </r>
  <r>
    <d v="2005-06-23T00:00:00"/>
    <x v="6"/>
    <x v="71"/>
    <x v="0"/>
    <n v="2"/>
  </r>
  <r>
    <d v="2005-06-25T00:00:00"/>
    <x v="57"/>
    <x v="41"/>
    <x v="0"/>
    <n v="2"/>
  </r>
  <r>
    <d v="2005-06-26T00:00:00"/>
    <x v="58"/>
    <x v="60"/>
    <x v="0"/>
    <n v="2"/>
  </r>
  <r>
    <d v="2005-06-28T00:00:00"/>
    <x v="14"/>
    <x v="72"/>
    <x v="0"/>
    <n v="2"/>
  </r>
  <r>
    <d v="2005-06-29T00:00:00"/>
    <x v="59"/>
    <x v="3"/>
    <x v="0"/>
    <n v="2"/>
  </r>
  <r>
    <d v="2005-07-01T00:00:00"/>
    <x v="60"/>
    <x v="44"/>
    <x v="0"/>
    <n v="2"/>
  </r>
  <r>
    <d v="2005-07-03T00:00:00"/>
    <x v="61"/>
    <x v="73"/>
    <x v="0"/>
    <n v="2"/>
  </r>
  <r>
    <d v="2005-07-09T00:00:00"/>
    <x v="20"/>
    <x v="74"/>
    <x v="0"/>
    <n v="2"/>
  </r>
  <r>
    <d v="2005-07-13T00:00:00"/>
    <x v="45"/>
    <x v="75"/>
    <x v="0"/>
    <n v="2"/>
  </r>
  <r>
    <d v="2005-07-13T00:00:00"/>
    <x v="14"/>
    <x v="76"/>
    <x v="0"/>
    <n v="2"/>
  </r>
  <r>
    <d v="2005-07-14T00:00:00"/>
    <x v="12"/>
    <x v="77"/>
    <x v="0"/>
    <n v="2"/>
  </r>
  <r>
    <d v="2005-07-14T00:00:00"/>
    <x v="6"/>
    <x v="78"/>
    <x v="0"/>
    <n v="2"/>
  </r>
  <r>
    <d v="2005-07-16T00:00:00"/>
    <x v="62"/>
    <x v="44"/>
    <x v="0"/>
    <n v="2"/>
  </r>
  <r>
    <d v="2005-07-18T00:00:00"/>
    <x v="50"/>
    <x v="79"/>
    <x v="0"/>
    <n v="2"/>
  </r>
  <r>
    <d v="2005-07-22T00:00:00"/>
    <x v="63"/>
    <x v="80"/>
    <x v="0"/>
    <n v="2"/>
  </r>
  <r>
    <d v="2005-07-25T00:00:00"/>
    <x v="50"/>
    <x v="22"/>
    <x v="0"/>
    <n v="2"/>
  </r>
  <r>
    <d v="2005-07-25T00:00:00"/>
    <x v="9"/>
    <x v="81"/>
    <x v="0"/>
    <n v="2"/>
  </r>
  <r>
    <d v="2005-07-26T00:00:00"/>
    <x v="44"/>
    <x v="55"/>
    <x v="0"/>
    <n v="2"/>
  </r>
  <r>
    <d v="2005-07-27T00:00:00"/>
    <x v="64"/>
    <x v="1"/>
    <x v="0"/>
    <n v="2"/>
  </r>
  <r>
    <d v="2005-07-29T00:00:00"/>
    <x v="50"/>
    <x v="82"/>
    <x v="0"/>
    <n v="2"/>
  </r>
  <r>
    <d v="2005-07-30T00:00:00"/>
    <x v="65"/>
    <x v="53"/>
    <x v="0"/>
    <n v="2"/>
  </r>
  <r>
    <d v="2005-08-03T00:00:00"/>
    <x v="66"/>
    <x v="83"/>
    <x v="0"/>
    <n v="2"/>
  </r>
  <r>
    <d v="2005-08-04T00:00:00"/>
    <x v="67"/>
    <x v="70"/>
    <x v="0"/>
    <n v="2"/>
  </r>
  <r>
    <d v="2005-08-05T00:00:00"/>
    <x v="9"/>
    <x v="84"/>
    <x v="0"/>
    <n v="2"/>
  </r>
  <r>
    <d v="2005-08-06T00:00:00"/>
    <x v="55"/>
    <x v="85"/>
    <x v="0"/>
    <n v="2"/>
  </r>
  <r>
    <d v="2005-08-06T00:00:00"/>
    <x v="68"/>
    <x v="15"/>
    <x v="0"/>
    <n v="2"/>
  </r>
  <r>
    <d v="2005-08-06T00:00:00"/>
    <x v="69"/>
    <x v="86"/>
    <x v="0"/>
    <n v="2"/>
  </r>
  <r>
    <d v="2005-08-07T00:00:00"/>
    <x v="37"/>
    <x v="87"/>
    <x v="0"/>
    <n v="2"/>
  </r>
  <r>
    <d v="2005-08-08T00:00:00"/>
    <x v="30"/>
    <x v="21"/>
    <x v="0"/>
    <n v="2"/>
  </r>
  <r>
    <d v="2005-08-13T00:00:00"/>
    <x v="7"/>
    <x v="88"/>
    <x v="0"/>
    <n v="2"/>
  </r>
  <r>
    <d v="2005-08-13T00:00:00"/>
    <x v="70"/>
    <x v="18"/>
    <x v="0"/>
    <n v="2"/>
  </r>
  <r>
    <d v="2005-08-15T00:00:00"/>
    <x v="28"/>
    <x v="89"/>
    <x v="0"/>
    <n v="2"/>
  </r>
  <r>
    <d v="2005-08-17T00:00:00"/>
    <x v="19"/>
    <x v="90"/>
    <x v="0"/>
    <n v="2"/>
  </r>
  <r>
    <d v="2005-08-18T00:00:00"/>
    <x v="71"/>
    <x v="91"/>
    <x v="0"/>
    <n v="2"/>
  </r>
  <r>
    <d v="2005-08-19T00:00:00"/>
    <x v="72"/>
    <x v="24"/>
    <x v="0"/>
    <n v="2"/>
  </r>
  <r>
    <d v="2005-08-21T00:00:00"/>
    <x v="73"/>
    <x v="92"/>
    <x v="0"/>
    <n v="2"/>
  </r>
  <r>
    <d v="2005-08-25T00:00:00"/>
    <x v="74"/>
    <x v="11"/>
    <x v="0"/>
    <n v="2"/>
  </r>
  <r>
    <d v="2005-08-25T00:00:00"/>
    <x v="75"/>
    <x v="15"/>
    <x v="0"/>
    <n v="2"/>
  </r>
  <r>
    <d v="2005-08-25T00:00:00"/>
    <x v="76"/>
    <x v="24"/>
    <x v="0"/>
    <n v="2"/>
  </r>
  <r>
    <d v="2005-08-25T00:00:00"/>
    <x v="28"/>
    <x v="39"/>
    <x v="0"/>
    <n v="2"/>
  </r>
  <r>
    <d v="2005-08-26T00:00:00"/>
    <x v="50"/>
    <x v="93"/>
    <x v="0"/>
    <n v="2"/>
  </r>
  <r>
    <d v="2005-08-28T00:00:00"/>
    <x v="69"/>
    <x v="94"/>
    <x v="0"/>
    <n v="2"/>
  </r>
  <r>
    <d v="2005-08-29T00:00:00"/>
    <x v="9"/>
    <x v="95"/>
    <x v="0"/>
    <n v="2"/>
  </r>
  <r>
    <d v="2005-08-30T00:00:00"/>
    <x v="12"/>
    <x v="90"/>
    <x v="0"/>
    <n v="2"/>
  </r>
  <r>
    <d v="2005-08-30T00:00:00"/>
    <x v="39"/>
    <x v="96"/>
    <x v="0"/>
    <n v="2"/>
  </r>
  <r>
    <d v="2005-09-01T00:00:00"/>
    <x v="77"/>
    <x v="15"/>
    <x v="0"/>
    <n v="2"/>
  </r>
  <r>
    <d v="2005-09-04T00:00:00"/>
    <x v="19"/>
    <x v="97"/>
    <x v="0"/>
    <n v="2"/>
  </r>
  <r>
    <d v="2005-09-07T00:00:00"/>
    <x v="5"/>
    <x v="98"/>
    <x v="0"/>
    <n v="2"/>
  </r>
  <r>
    <d v="2005-09-08T00:00:00"/>
    <x v="78"/>
    <x v="95"/>
    <x v="0"/>
    <n v="2"/>
  </r>
  <r>
    <d v="2005-09-09T00:00:00"/>
    <x v="8"/>
    <x v="89"/>
    <x v="0"/>
    <n v="2"/>
  </r>
  <r>
    <d v="2005-09-09T00:00:00"/>
    <x v="50"/>
    <x v="99"/>
    <x v="0"/>
    <n v="2"/>
  </r>
  <r>
    <d v="2005-09-10T00:00:00"/>
    <x v="69"/>
    <x v="95"/>
    <x v="0"/>
    <n v="2"/>
  </r>
  <r>
    <d v="2005-09-11T00:00:00"/>
    <x v="79"/>
    <x v="55"/>
    <x v="0"/>
    <n v="2"/>
  </r>
  <r>
    <d v="2005-09-11T00:00:00"/>
    <x v="52"/>
    <x v="100"/>
    <x v="0"/>
    <n v="2"/>
  </r>
  <r>
    <d v="2005-09-11T00:00:00"/>
    <x v="31"/>
    <x v="101"/>
    <x v="0"/>
    <n v="2"/>
  </r>
  <r>
    <d v="2005-09-11T00:00:00"/>
    <x v="7"/>
    <x v="102"/>
    <x v="0"/>
    <n v="2"/>
  </r>
  <r>
    <d v="2005-09-13T00:00:00"/>
    <x v="9"/>
    <x v="34"/>
    <x v="0"/>
    <n v="2"/>
  </r>
  <r>
    <d v="2005-09-15T00:00:00"/>
    <x v="28"/>
    <x v="89"/>
    <x v="0"/>
    <n v="2"/>
  </r>
  <r>
    <d v="2005-09-17T00:00:00"/>
    <x v="50"/>
    <x v="103"/>
    <x v="0"/>
    <n v="2"/>
  </r>
  <r>
    <d v="2005-09-17T00:00:00"/>
    <x v="80"/>
    <x v="104"/>
    <x v="0"/>
    <n v="2"/>
  </r>
  <r>
    <d v="2005-09-17T00:00:00"/>
    <x v="12"/>
    <x v="105"/>
    <x v="0"/>
    <n v="2"/>
  </r>
  <r>
    <d v="2005-09-20T00:00:00"/>
    <x v="66"/>
    <x v="100"/>
    <x v="0"/>
    <n v="2"/>
  </r>
  <r>
    <d v="2005-09-22T00:00:00"/>
    <x v="23"/>
    <x v="106"/>
    <x v="0"/>
    <n v="2"/>
  </r>
  <r>
    <d v="2005-09-25T00:00:00"/>
    <x v="18"/>
    <x v="71"/>
    <x v="0"/>
    <n v="2"/>
  </r>
  <r>
    <d v="2005-09-28T00:00:00"/>
    <x v="45"/>
    <x v="79"/>
    <x v="0"/>
    <n v="2"/>
  </r>
  <r>
    <d v="2005-09-28T00:00:00"/>
    <x v="9"/>
    <x v="107"/>
    <x v="0"/>
    <n v="2"/>
  </r>
  <r>
    <d v="2005-09-29T00:00:00"/>
    <x v="6"/>
    <x v="108"/>
    <x v="0"/>
    <n v="2"/>
  </r>
  <r>
    <d v="2005-10-01T00:00:00"/>
    <x v="80"/>
    <x v="109"/>
    <x v="0"/>
    <n v="2"/>
  </r>
  <r>
    <d v="2005-10-03T00:00:00"/>
    <x v="28"/>
    <x v="22"/>
    <x v="0"/>
    <n v="2"/>
  </r>
  <r>
    <d v="2005-10-04T00:00:00"/>
    <x v="5"/>
    <x v="78"/>
    <x v="0"/>
    <n v="2"/>
  </r>
  <r>
    <d v="2005-10-07T00:00:00"/>
    <x v="22"/>
    <x v="110"/>
    <x v="0"/>
    <n v="2"/>
  </r>
  <r>
    <d v="2005-10-08T00:00:00"/>
    <x v="16"/>
    <x v="15"/>
    <x v="0"/>
    <n v="2"/>
  </r>
  <r>
    <d v="2005-10-13T00:00:00"/>
    <x v="28"/>
    <x v="111"/>
    <x v="0"/>
    <n v="2"/>
  </r>
  <r>
    <d v="2005-10-13T00:00:00"/>
    <x v="8"/>
    <x v="37"/>
    <x v="0"/>
    <n v="2"/>
  </r>
  <r>
    <d v="2005-10-14T00:00:00"/>
    <x v="81"/>
    <x v="112"/>
    <x v="0"/>
    <n v="2"/>
  </r>
  <r>
    <d v="2005-10-15T00:00:00"/>
    <x v="82"/>
    <x v="112"/>
    <x v="0"/>
    <n v="2"/>
  </r>
  <r>
    <d v="2005-10-18T00:00:00"/>
    <x v="83"/>
    <x v="1"/>
    <x v="0"/>
    <n v="2"/>
  </r>
  <r>
    <d v="2005-10-20T00:00:00"/>
    <x v="19"/>
    <x v="113"/>
    <x v="0"/>
    <n v="2"/>
  </r>
  <r>
    <d v="2005-10-21T00:00:00"/>
    <x v="50"/>
    <x v="114"/>
    <x v="0"/>
    <n v="2"/>
  </r>
  <r>
    <d v="2005-10-27T00:00:00"/>
    <x v="69"/>
    <x v="115"/>
    <x v="0"/>
    <n v="2"/>
  </r>
  <r>
    <d v="2005-10-28T00:00:00"/>
    <x v="37"/>
    <x v="116"/>
    <x v="0"/>
    <n v="2"/>
  </r>
  <r>
    <d v="2005-10-28T00:00:00"/>
    <x v="10"/>
    <x v="64"/>
    <x v="0"/>
    <n v="2"/>
  </r>
  <r>
    <d v="2005-10-30T00:00:00"/>
    <x v="18"/>
    <x v="117"/>
    <x v="0"/>
    <n v="2"/>
  </r>
  <r>
    <d v="2005-11-01T00:00:00"/>
    <x v="84"/>
    <x v="1"/>
    <x v="0"/>
    <n v="2"/>
  </r>
  <r>
    <d v="2005-11-01T00:00:00"/>
    <x v="9"/>
    <x v="118"/>
    <x v="0"/>
    <n v="2"/>
  </r>
  <r>
    <d v="2005-11-06T00:00:00"/>
    <x v="30"/>
    <x v="119"/>
    <x v="0"/>
    <n v="2"/>
  </r>
  <r>
    <d v="2005-11-07T00:00:00"/>
    <x v="7"/>
    <x v="120"/>
    <x v="0"/>
    <n v="2"/>
  </r>
  <r>
    <d v="2005-11-11T00:00:00"/>
    <x v="85"/>
    <x v="0"/>
    <x v="0"/>
    <n v="2"/>
  </r>
  <r>
    <d v="2005-11-13T00:00:00"/>
    <x v="86"/>
    <x v="53"/>
    <x v="0"/>
    <n v="2"/>
  </r>
  <r>
    <d v="2005-11-14T00:00:00"/>
    <x v="24"/>
    <x v="121"/>
    <x v="0"/>
    <n v="2"/>
  </r>
  <r>
    <d v="2005-11-14T00:00:00"/>
    <x v="30"/>
    <x v="83"/>
    <x v="0"/>
    <n v="2"/>
  </r>
  <r>
    <d v="2005-11-16T00:00:00"/>
    <x v="12"/>
    <x v="122"/>
    <x v="0"/>
    <n v="2"/>
  </r>
  <r>
    <d v="2005-11-16T00:00:00"/>
    <x v="63"/>
    <x v="123"/>
    <x v="0"/>
    <n v="2"/>
  </r>
  <r>
    <d v="2005-11-18T00:00:00"/>
    <x v="69"/>
    <x v="23"/>
    <x v="0"/>
    <n v="2"/>
  </r>
  <r>
    <d v="2005-11-18T00:00:00"/>
    <x v="87"/>
    <x v="24"/>
    <x v="0"/>
    <n v="2"/>
  </r>
  <r>
    <d v="2005-11-19T00:00:00"/>
    <x v="53"/>
    <x v="112"/>
    <x v="0"/>
    <n v="2"/>
  </r>
  <r>
    <d v="2005-11-20T00:00:00"/>
    <x v="5"/>
    <x v="64"/>
    <x v="0"/>
    <n v="2"/>
  </r>
  <r>
    <d v="2005-11-21T00:00:00"/>
    <x v="78"/>
    <x v="124"/>
    <x v="0"/>
    <n v="2"/>
  </r>
  <r>
    <d v="2005-11-24T00:00:00"/>
    <x v="18"/>
    <x v="125"/>
    <x v="0"/>
    <n v="2"/>
  </r>
  <r>
    <d v="2005-11-26T00:00:00"/>
    <x v="88"/>
    <x v="15"/>
    <x v="0"/>
    <n v="2"/>
  </r>
  <r>
    <d v="2005-12-01T00:00:00"/>
    <x v="9"/>
    <x v="126"/>
    <x v="0"/>
    <n v="2"/>
  </r>
  <r>
    <d v="2005-12-03T00:00:00"/>
    <x v="89"/>
    <x v="36"/>
    <x v="0"/>
    <n v="2"/>
  </r>
  <r>
    <d v="2005-12-05T00:00:00"/>
    <x v="90"/>
    <x v="24"/>
    <x v="0"/>
    <n v="2"/>
  </r>
  <r>
    <d v="2005-12-14T00:00:00"/>
    <x v="65"/>
    <x v="1"/>
    <x v="0"/>
    <n v="2"/>
  </r>
  <r>
    <d v="2005-12-19T00:00:00"/>
    <x v="10"/>
    <x v="122"/>
    <x v="0"/>
    <n v="2"/>
  </r>
  <r>
    <d v="2005-12-22T00:00:00"/>
    <x v="37"/>
    <x v="127"/>
    <x v="0"/>
    <n v="2"/>
  </r>
  <r>
    <d v="2005-12-22T00:00:00"/>
    <x v="91"/>
    <x v="112"/>
    <x v="0"/>
    <n v="2"/>
  </r>
  <r>
    <d v="2005-12-23T00:00:00"/>
    <x v="92"/>
    <x v="2"/>
    <x v="0"/>
    <n v="2"/>
  </r>
  <r>
    <d v="2005-12-25T00:00:00"/>
    <x v="53"/>
    <x v="0"/>
    <x v="0"/>
    <n v="2"/>
  </r>
  <r>
    <d v="2005-12-25T00:00:00"/>
    <x v="14"/>
    <x v="128"/>
    <x v="0"/>
    <n v="2"/>
  </r>
  <r>
    <d v="2005-12-30T00:00:00"/>
    <x v="17"/>
    <x v="129"/>
    <x v="0"/>
    <n v="2"/>
  </r>
  <r>
    <d v="2006-01-04T00:00:00"/>
    <x v="14"/>
    <x v="130"/>
    <x v="1"/>
    <n v="2.0499999999999998"/>
  </r>
  <r>
    <d v="2006-01-08T00:00:00"/>
    <x v="55"/>
    <x v="131"/>
    <x v="1"/>
    <n v="2.0499999999999998"/>
  </r>
  <r>
    <d v="2006-01-08T00:00:00"/>
    <x v="93"/>
    <x v="24"/>
    <x v="1"/>
    <n v="2.0499999999999998"/>
  </r>
  <r>
    <d v="2006-01-12T00:00:00"/>
    <x v="9"/>
    <x v="116"/>
    <x v="1"/>
    <n v="2.0499999999999998"/>
  </r>
  <r>
    <d v="2006-01-12T00:00:00"/>
    <x v="94"/>
    <x v="30"/>
    <x v="1"/>
    <n v="2.0499999999999998"/>
  </r>
  <r>
    <d v="2006-01-17T00:00:00"/>
    <x v="95"/>
    <x v="1"/>
    <x v="1"/>
    <n v="2.0499999999999998"/>
  </r>
  <r>
    <d v="2006-01-17T00:00:00"/>
    <x v="96"/>
    <x v="41"/>
    <x v="1"/>
    <n v="2.0499999999999998"/>
  </r>
  <r>
    <d v="2006-01-17T00:00:00"/>
    <x v="29"/>
    <x v="41"/>
    <x v="1"/>
    <n v="2.0499999999999998"/>
  </r>
  <r>
    <d v="2006-01-17T00:00:00"/>
    <x v="78"/>
    <x v="132"/>
    <x v="1"/>
    <n v="2.0499999999999998"/>
  </r>
  <r>
    <d v="2006-01-18T00:00:00"/>
    <x v="71"/>
    <x v="133"/>
    <x v="1"/>
    <n v="2.0499999999999998"/>
  </r>
  <r>
    <d v="2006-01-19T00:00:00"/>
    <x v="45"/>
    <x v="69"/>
    <x v="1"/>
    <n v="2.0499999999999998"/>
  </r>
  <r>
    <d v="2006-01-24T00:00:00"/>
    <x v="17"/>
    <x v="134"/>
    <x v="1"/>
    <n v="2.0499999999999998"/>
  </r>
  <r>
    <d v="2006-01-24T00:00:00"/>
    <x v="57"/>
    <x v="24"/>
    <x v="1"/>
    <n v="2.0499999999999998"/>
  </r>
  <r>
    <d v="2006-01-28T00:00:00"/>
    <x v="12"/>
    <x v="127"/>
    <x v="1"/>
    <n v="2.0499999999999998"/>
  </r>
  <r>
    <d v="2006-02-03T00:00:00"/>
    <x v="17"/>
    <x v="135"/>
    <x v="1"/>
    <n v="2.0499999999999998"/>
  </r>
  <r>
    <d v="2006-02-06T00:00:00"/>
    <x v="35"/>
    <x v="136"/>
    <x v="1"/>
    <n v="2.0499999999999998"/>
  </r>
  <r>
    <d v="2006-02-06T00:00:00"/>
    <x v="14"/>
    <x v="68"/>
    <x v="1"/>
    <n v="2.0499999999999998"/>
  </r>
  <r>
    <d v="2006-02-06T00:00:00"/>
    <x v="22"/>
    <x v="137"/>
    <x v="1"/>
    <n v="2.0499999999999998"/>
  </r>
  <r>
    <d v="2006-02-07T00:00:00"/>
    <x v="64"/>
    <x v="138"/>
    <x v="1"/>
    <n v="2.0499999999999998"/>
  </r>
  <r>
    <d v="2006-02-09T00:00:00"/>
    <x v="55"/>
    <x v="139"/>
    <x v="1"/>
    <n v="2.0499999999999998"/>
  </r>
  <r>
    <d v="2006-02-09T00:00:00"/>
    <x v="86"/>
    <x v="70"/>
    <x v="1"/>
    <n v="2.0499999999999998"/>
  </r>
  <r>
    <d v="2006-02-09T00:00:00"/>
    <x v="17"/>
    <x v="140"/>
    <x v="1"/>
    <n v="2.0499999999999998"/>
  </r>
  <r>
    <d v="2006-02-13T00:00:00"/>
    <x v="7"/>
    <x v="141"/>
    <x v="1"/>
    <n v="2.0499999999999998"/>
  </r>
  <r>
    <d v="2006-02-17T00:00:00"/>
    <x v="9"/>
    <x v="142"/>
    <x v="1"/>
    <n v="2.0499999999999998"/>
  </r>
  <r>
    <d v="2006-02-18T00:00:00"/>
    <x v="45"/>
    <x v="143"/>
    <x v="1"/>
    <n v="2.0499999999999998"/>
  </r>
  <r>
    <d v="2006-02-19T00:00:00"/>
    <x v="18"/>
    <x v="144"/>
    <x v="1"/>
    <n v="2.0499999999999998"/>
  </r>
  <r>
    <d v="2006-02-20T00:00:00"/>
    <x v="36"/>
    <x v="3"/>
    <x v="1"/>
    <n v="2.0499999999999998"/>
  </r>
  <r>
    <d v="2006-02-21T00:00:00"/>
    <x v="71"/>
    <x v="145"/>
    <x v="1"/>
    <n v="2.0499999999999998"/>
  </r>
  <r>
    <d v="2006-03-04T00:00:00"/>
    <x v="97"/>
    <x v="24"/>
    <x v="1"/>
    <n v="2.0499999999999998"/>
  </r>
  <r>
    <d v="2006-03-04T00:00:00"/>
    <x v="26"/>
    <x v="146"/>
    <x v="1"/>
    <n v="2.0499999999999998"/>
  </r>
  <r>
    <d v="2006-03-08T00:00:00"/>
    <x v="39"/>
    <x v="106"/>
    <x v="1"/>
    <n v="2.0499999999999998"/>
  </r>
  <r>
    <d v="2006-03-10T00:00:00"/>
    <x v="19"/>
    <x v="139"/>
    <x v="1"/>
    <n v="2.0499999999999998"/>
  </r>
  <r>
    <d v="2006-03-11T00:00:00"/>
    <x v="61"/>
    <x v="147"/>
    <x v="1"/>
    <n v="2.0499999999999998"/>
  </r>
  <r>
    <d v="2006-03-12T00:00:00"/>
    <x v="98"/>
    <x v="17"/>
    <x v="1"/>
    <n v="2.0499999999999998"/>
  </r>
  <r>
    <d v="2006-03-14T00:00:00"/>
    <x v="99"/>
    <x v="0"/>
    <x v="1"/>
    <n v="2.0499999999999998"/>
  </r>
  <r>
    <d v="2006-03-15T00:00:00"/>
    <x v="30"/>
    <x v="148"/>
    <x v="1"/>
    <n v="2.0499999999999998"/>
  </r>
  <r>
    <d v="2006-03-16T00:00:00"/>
    <x v="100"/>
    <x v="112"/>
    <x v="1"/>
    <n v="2.0499999999999998"/>
  </r>
  <r>
    <d v="2006-03-16T00:00:00"/>
    <x v="9"/>
    <x v="149"/>
    <x v="1"/>
    <n v="2.0499999999999998"/>
  </r>
  <r>
    <d v="2006-03-16T00:00:00"/>
    <x v="101"/>
    <x v="30"/>
    <x v="1"/>
    <n v="2.0499999999999998"/>
  </r>
  <r>
    <d v="2006-03-25T00:00:00"/>
    <x v="7"/>
    <x v="150"/>
    <x v="1"/>
    <n v="2.0499999999999998"/>
  </r>
  <r>
    <d v="2006-04-01T00:00:00"/>
    <x v="52"/>
    <x v="151"/>
    <x v="1"/>
    <n v="2.0499999999999998"/>
  </r>
  <r>
    <d v="2006-04-06T00:00:00"/>
    <x v="30"/>
    <x v="152"/>
    <x v="1"/>
    <n v="2.0499999999999998"/>
  </r>
  <r>
    <d v="2006-04-08T00:00:00"/>
    <x v="102"/>
    <x v="153"/>
    <x v="1"/>
    <n v="2.0499999999999998"/>
  </r>
  <r>
    <d v="2006-04-08T00:00:00"/>
    <x v="103"/>
    <x v="138"/>
    <x v="1"/>
    <n v="2.0499999999999998"/>
  </r>
  <r>
    <d v="2006-04-10T00:00:00"/>
    <x v="94"/>
    <x v="55"/>
    <x v="1"/>
    <n v="2.0499999999999998"/>
  </r>
  <r>
    <d v="2006-04-11T00:00:00"/>
    <x v="9"/>
    <x v="154"/>
    <x v="1"/>
    <n v="2.0499999999999998"/>
  </r>
  <r>
    <d v="2006-04-11T00:00:00"/>
    <x v="87"/>
    <x v="11"/>
    <x v="1"/>
    <n v="2.0499999999999998"/>
  </r>
  <r>
    <d v="2006-04-13T00:00:00"/>
    <x v="50"/>
    <x v="155"/>
    <x v="1"/>
    <n v="2.0499999999999998"/>
  </r>
  <r>
    <d v="2006-04-14T00:00:00"/>
    <x v="58"/>
    <x v="127"/>
    <x v="1"/>
    <n v="2.0499999999999998"/>
  </r>
  <r>
    <d v="2006-04-15T00:00:00"/>
    <x v="18"/>
    <x v="156"/>
    <x v="1"/>
    <n v="2.0499999999999998"/>
  </r>
  <r>
    <d v="2006-04-17T00:00:00"/>
    <x v="24"/>
    <x v="106"/>
    <x v="1"/>
    <n v="2.0499999999999998"/>
  </r>
  <r>
    <d v="2006-04-19T00:00:00"/>
    <x v="9"/>
    <x v="157"/>
    <x v="1"/>
    <n v="2.0499999999999998"/>
  </r>
  <r>
    <d v="2006-04-19T00:00:00"/>
    <x v="104"/>
    <x v="158"/>
    <x v="1"/>
    <n v="2.0499999999999998"/>
  </r>
  <r>
    <d v="2006-04-19T00:00:00"/>
    <x v="17"/>
    <x v="28"/>
    <x v="1"/>
    <n v="2.0499999999999998"/>
  </r>
  <r>
    <d v="2006-04-19T00:00:00"/>
    <x v="18"/>
    <x v="159"/>
    <x v="1"/>
    <n v="2.0499999999999998"/>
  </r>
  <r>
    <d v="2006-04-20T00:00:00"/>
    <x v="66"/>
    <x v="160"/>
    <x v="1"/>
    <n v="2.0499999999999998"/>
  </r>
  <r>
    <d v="2006-04-21T00:00:00"/>
    <x v="105"/>
    <x v="70"/>
    <x v="1"/>
    <n v="2.0499999999999998"/>
  </r>
  <r>
    <d v="2006-04-27T00:00:00"/>
    <x v="22"/>
    <x v="161"/>
    <x v="1"/>
    <n v="2.0499999999999998"/>
  </r>
  <r>
    <d v="2006-04-27T00:00:00"/>
    <x v="23"/>
    <x v="91"/>
    <x v="1"/>
    <n v="2.0499999999999998"/>
  </r>
  <r>
    <d v="2006-05-08T00:00:00"/>
    <x v="25"/>
    <x v="90"/>
    <x v="1"/>
    <n v="2.0499999999999998"/>
  </r>
  <r>
    <d v="2006-05-09T00:00:00"/>
    <x v="45"/>
    <x v="162"/>
    <x v="1"/>
    <n v="2.0499999999999998"/>
  </r>
  <r>
    <d v="2006-05-10T00:00:00"/>
    <x v="106"/>
    <x v="112"/>
    <x v="1"/>
    <n v="2.0499999999999998"/>
  </r>
  <r>
    <d v="2006-05-10T00:00:00"/>
    <x v="107"/>
    <x v="30"/>
    <x v="1"/>
    <n v="2.0499999999999998"/>
  </r>
  <r>
    <d v="2006-05-14T00:00:00"/>
    <x v="108"/>
    <x v="70"/>
    <x v="1"/>
    <n v="2.0499999999999998"/>
  </r>
  <r>
    <d v="2006-05-15T00:00:00"/>
    <x v="43"/>
    <x v="55"/>
    <x v="1"/>
    <n v="2.0499999999999998"/>
  </r>
  <r>
    <d v="2006-05-16T00:00:00"/>
    <x v="97"/>
    <x v="55"/>
    <x v="1"/>
    <n v="2.0499999999999998"/>
  </r>
  <r>
    <d v="2006-05-18T00:00:00"/>
    <x v="80"/>
    <x v="94"/>
    <x v="1"/>
    <n v="2.0499999999999998"/>
  </r>
  <r>
    <d v="2006-05-18T00:00:00"/>
    <x v="109"/>
    <x v="92"/>
    <x v="1"/>
    <n v="2.0499999999999998"/>
  </r>
  <r>
    <d v="2006-05-18T00:00:00"/>
    <x v="14"/>
    <x v="163"/>
    <x v="1"/>
    <n v="2.0499999999999998"/>
  </r>
  <r>
    <d v="2006-05-19T00:00:00"/>
    <x v="22"/>
    <x v="127"/>
    <x v="1"/>
    <n v="2.0499999999999998"/>
  </r>
  <r>
    <d v="2006-05-20T00:00:00"/>
    <x v="24"/>
    <x v="164"/>
    <x v="1"/>
    <n v="2.0499999999999998"/>
  </r>
  <r>
    <d v="2006-05-22T00:00:00"/>
    <x v="6"/>
    <x v="165"/>
    <x v="1"/>
    <n v="2.0499999999999998"/>
  </r>
  <r>
    <d v="2006-05-23T00:00:00"/>
    <x v="37"/>
    <x v="166"/>
    <x v="1"/>
    <n v="2.0499999999999998"/>
  </r>
  <r>
    <d v="2006-05-24T00:00:00"/>
    <x v="66"/>
    <x v="78"/>
    <x v="1"/>
    <n v="2.0499999999999998"/>
  </r>
  <r>
    <d v="2006-05-25T00:00:00"/>
    <x v="110"/>
    <x v="1"/>
    <x v="1"/>
    <n v="2.0499999999999998"/>
  </r>
  <r>
    <d v="2006-05-25T00:00:00"/>
    <x v="111"/>
    <x v="92"/>
    <x v="1"/>
    <n v="2.0499999999999998"/>
  </r>
  <r>
    <d v="2006-05-26T00:00:00"/>
    <x v="112"/>
    <x v="44"/>
    <x v="1"/>
    <n v="2.0499999999999998"/>
  </r>
  <r>
    <d v="2006-05-27T00:00:00"/>
    <x v="102"/>
    <x v="167"/>
    <x v="1"/>
    <n v="2.0499999999999998"/>
  </r>
  <r>
    <d v="2006-05-28T00:00:00"/>
    <x v="17"/>
    <x v="168"/>
    <x v="1"/>
    <n v="2.0499999999999998"/>
  </r>
  <r>
    <d v="2006-05-28T00:00:00"/>
    <x v="113"/>
    <x v="15"/>
    <x v="1"/>
    <n v="2.0499999999999998"/>
  </r>
  <r>
    <d v="2006-05-29T00:00:00"/>
    <x v="8"/>
    <x v="169"/>
    <x v="1"/>
    <n v="2.0499999999999998"/>
  </r>
  <r>
    <d v="2006-05-30T00:00:00"/>
    <x v="52"/>
    <x v="132"/>
    <x v="1"/>
    <n v="2.0499999999999998"/>
  </r>
  <r>
    <d v="2006-05-30T00:00:00"/>
    <x v="9"/>
    <x v="170"/>
    <x v="1"/>
    <n v="2.0499999999999998"/>
  </r>
  <r>
    <d v="2006-06-02T00:00:00"/>
    <x v="39"/>
    <x v="171"/>
    <x v="1"/>
    <n v="2.0499999999999998"/>
  </r>
  <r>
    <d v="2006-06-02T00:00:00"/>
    <x v="45"/>
    <x v="172"/>
    <x v="1"/>
    <n v="2.0499999999999998"/>
  </r>
  <r>
    <d v="2006-06-07T00:00:00"/>
    <x v="8"/>
    <x v="97"/>
    <x v="1"/>
    <n v="2.0499999999999998"/>
  </r>
  <r>
    <d v="2006-06-10T00:00:00"/>
    <x v="30"/>
    <x v="95"/>
    <x v="1"/>
    <n v="2.0499999999999998"/>
  </r>
  <r>
    <d v="2006-06-18T00:00:00"/>
    <x v="22"/>
    <x v="91"/>
    <x v="1"/>
    <n v="2.0499999999999998"/>
  </r>
  <r>
    <d v="2006-06-19T00:00:00"/>
    <x v="114"/>
    <x v="41"/>
    <x v="1"/>
    <n v="2.0499999999999998"/>
  </r>
  <r>
    <d v="2006-06-28T00:00:00"/>
    <x v="12"/>
    <x v="173"/>
    <x v="1"/>
    <n v="2.0499999999999998"/>
  </r>
  <r>
    <d v="2006-06-28T00:00:00"/>
    <x v="115"/>
    <x v="17"/>
    <x v="1"/>
    <n v="2.0499999999999998"/>
  </r>
  <r>
    <d v="2006-07-04T00:00:00"/>
    <x v="9"/>
    <x v="174"/>
    <x v="1"/>
    <n v="2.0499999999999998"/>
  </r>
  <r>
    <d v="2006-07-06T00:00:00"/>
    <x v="52"/>
    <x v="175"/>
    <x v="1"/>
    <n v="2.0499999999999998"/>
  </r>
  <r>
    <d v="2006-07-09T00:00:00"/>
    <x v="116"/>
    <x v="44"/>
    <x v="1"/>
    <n v="2.0499999999999998"/>
  </r>
  <r>
    <d v="2006-07-09T00:00:00"/>
    <x v="117"/>
    <x v="53"/>
    <x v="1"/>
    <n v="2.0499999999999998"/>
  </r>
  <r>
    <d v="2006-07-10T00:00:00"/>
    <x v="118"/>
    <x v="30"/>
    <x v="1"/>
    <n v="2.0499999999999998"/>
  </r>
  <r>
    <d v="2006-07-12T00:00:00"/>
    <x v="119"/>
    <x v="53"/>
    <x v="1"/>
    <n v="2.0499999999999998"/>
  </r>
  <r>
    <d v="2006-07-13T00:00:00"/>
    <x v="120"/>
    <x v="176"/>
    <x v="1"/>
    <n v="2.0499999999999998"/>
  </r>
  <r>
    <d v="2006-07-13T00:00:00"/>
    <x v="7"/>
    <x v="177"/>
    <x v="1"/>
    <n v="2.0499999999999998"/>
  </r>
  <r>
    <d v="2006-07-14T00:00:00"/>
    <x v="22"/>
    <x v="178"/>
    <x v="1"/>
    <n v="2.0499999999999998"/>
  </r>
  <r>
    <d v="2006-07-20T00:00:00"/>
    <x v="121"/>
    <x v="36"/>
    <x v="1"/>
    <n v="2.0499999999999998"/>
  </r>
  <r>
    <d v="2006-07-20T00:00:00"/>
    <x v="122"/>
    <x v="53"/>
    <x v="1"/>
    <n v="2.0499999999999998"/>
  </r>
  <r>
    <d v="2006-07-20T00:00:00"/>
    <x v="9"/>
    <x v="179"/>
    <x v="1"/>
    <n v="2.0499999999999998"/>
  </r>
  <r>
    <d v="2006-07-21T00:00:00"/>
    <x v="102"/>
    <x v="180"/>
    <x v="1"/>
    <n v="2.0499999999999998"/>
  </r>
  <r>
    <d v="2006-07-25T00:00:00"/>
    <x v="17"/>
    <x v="181"/>
    <x v="1"/>
    <n v="2.0499999999999998"/>
  </r>
  <r>
    <d v="2006-07-26T00:00:00"/>
    <x v="5"/>
    <x v="182"/>
    <x v="1"/>
    <n v="2.0499999999999998"/>
  </r>
  <r>
    <d v="2006-07-26T00:00:00"/>
    <x v="25"/>
    <x v="183"/>
    <x v="1"/>
    <n v="2.0499999999999998"/>
  </r>
  <r>
    <d v="2006-07-28T00:00:00"/>
    <x v="9"/>
    <x v="184"/>
    <x v="1"/>
    <n v="2.0499999999999998"/>
  </r>
  <r>
    <d v="2006-07-29T00:00:00"/>
    <x v="9"/>
    <x v="117"/>
    <x v="1"/>
    <n v="2.0499999999999998"/>
  </r>
  <r>
    <d v="2006-07-30T00:00:00"/>
    <x v="30"/>
    <x v="74"/>
    <x v="1"/>
    <n v="2.0499999999999998"/>
  </r>
  <r>
    <d v="2006-07-31T00:00:00"/>
    <x v="23"/>
    <x v="77"/>
    <x v="1"/>
    <n v="2.0499999999999998"/>
  </r>
  <r>
    <d v="2006-08-02T00:00:00"/>
    <x v="100"/>
    <x v="15"/>
    <x v="1"/>
    <n v="2.0499999999999998"/>
  </r>
  <r>
    <d v="2006-08-07T00:00:00"/>
    <x v="55"/>
    <x v="84"/>
    <x v="1"/>
    <n v="2.0499999999999998"/>
  </r>
  <r>
    <d v="2006-08-11T00:00:00"/>
    <x v="7"/>
    <x v="185"/>
    <x v="1"/>
    <n v="2.0499999999999998"/>
  </r>
  <r>
    <d v="2006-08-13T00:00:00"/>
    <x v="14"/>
    <x v="186"/>
    <x v="1"/>
    <n v="2.0499999999999998"/>
  </r>
  <r>
    <d v="2006-08-16T00:00:00"/>
    <x v="109"/>
    <x v="17"/>
    <x v="1"/>
    <n v="2.0499999999999998"/>
  </r>
  <r>
    <d v="2006-08-19T00:00:00"/>
    <x v="55"/>
    <x v="187"/>
    <x v="1"/>
    <n v="2.0499999999999998"/>
  </r>
  <r>
    <d v="2006-08-20T00:00:00"/>
    <x v="35"/>
    <x v="73"/>
    <x v="1"/>
    <n v="2.0499999999999998"/>
  </r>
  <r>
    <d v="2006-08-21T00:00:00"/>
    <x v="26"/>
    <x v="60"/>
    <x v="1"/>
    <n v="2.0499999999999998"/>
  </r>
  <r>
    <d v="2006-08-24T00:00:00"/>
    <x v="50"/>
    <x v="188"/>
    <x v="1"/>
    <n v="2.0499999999999998"/>
  </r>
  <r>
    <d v="2006-08-25T00:00:00"/>
    <x v="113"/>
    <x v="30"/>
    <x v="1"/>
    <n v="2.0499999999999998"/>
  </r>
  <r>
    <d v="2006-08-25T00:00:00"/>
    <x v="105"/>
    <x v="0"/>
    <x v="1"/>
    <n v="2.0499999999999998"/>
  </r>
  <r>
    <d v="2006-08-26T00:00:00"/>
    <x v="7"/>
    <x v="189"/>
    <x v="1"/>
    <n v="2.0499999999999998"/>
  </r>
  <r>
    <d v="2006-08-27T00:00:00"/>
    <x v="22"/>
    <x v="190"/>
    <x v="1"/>
    <n v="2.0499999999999998"/>
  </r>
  <r>
    <d v="2006-08-27T00:00:00"/>
    <x v="71"/>
    <x v="191"/>
    <x v="1"/>
    <n v="2.0499999999999998"/>
  </r>
  <r>
    <d v="2006-08-27T00:00:00"/>
    <x v="35"/>
    <x v="124"/>
    <x v="1"/>
    <n v="2.0499999999999998"/>
  </r>
  <r>
    <d v="2006-08-30T00:00:00"/>
    <x v="14"/>
    <x v="192"/>
    <x v="1"/>
    <n v="2.0499999999999998"/>
  </r>
  <r>
    <d v="2006-08-30T00:00:00"/>
    <x v="28"/>
    <x v="173"/>
    <x v="1"/>
    <n v="2.0499999999999998"/>
  </r>
  <r>
    <d v="2006-09-02T00:00:00"/>
    <x v="8"/>
    <x v="193"/>
    <x v="1"/>
    <n v="2.0499999999999998"/>
  </r>
  <r>
    <d v="2006-09-02T00:00:00"/>
    <x v="30"/>
    <x v="194"/>
    <x v="1"/>
    <n v="2.0499999999999998"/>
  </r>
  <r>
    <d v="2006-09-02T00:00:00"/>
    <x v="28"/>
    <x v="124"/>
    <x v="1"/>
    <n v="2.0499999999999998"/>
  </r>
  <r>
    <d v="2006-09-03T00:00:00"/>
    <x v="61"/>
    <x v="195"/>
    <x v="1"/>
    <n v="2.0499999999999998"/>
  </r>
  <r>
    <d v="2006-09-05T00:00:00"/>
    <x v="123"/>
    <x v="136"/>
    <x v="1"/>
    <n v="2.0499999999999998"/>
  </r>
  <r>
    <d v="2006-09-05T00:00:00"/>
    <x v="84"/>
    <x v="15"/>
    <x v="1"/>
    <n v="2.0499999999999998"/>
  </r>
  <r>
    <d v="2006-09-05T00:00:00"/>
    <x v="7"/>
    <x v="196"/>
    <x v="1"/>
    <n v="2.0499999999999998"/>
  </r>
  <r>
    <d v="2006-09-07T00:00:00"/>
    <x v="71"/>
    <x v="197"/>
    <x v="1"/>
    <n v="2.0499999999999998"/>
  </r>
  <r>
    <d v="2006-09-11T00:00:00"/>
    <x v="18"/>
    <x v="198"/>
    <x v="1"/>
    <n v="2.0499999999999998"/>
  </r>
  <r>
    <d v="2006-09-12T00:00:00"/>
    <x v="7"/>
    <x v="199"/>
    <x v="1"/>
    <n v="2.0499999999999998"/>
  </r>
  <r>
    <d v="2006-09-13T00:00:00"/>
    <x v="66"/>
    <x v="194"/>
    <x v="1"/>
    <n v="2.0499999999999998"/>
  </r>
  <r>
    <d v="2006-09-14T00:00:00"/>
    <x v="102"/>
    <x v="200"/>
    <x v="1"/>
    <n v="2.0499999999999998"/>
  </r>
  <r>
    <d v="2006-09-16T00:00:00"/>
    <x v="52"/>
    <x v="201"/>
    <x v="1"/>
    <n v="2.0499999999999998"/>
  </r>
  <r>
    <d v="2006-09-17T00:00:00"/>
    <x v="124"/>
    <x v="158"/>
    <x v="1"/>
    <n v="2.0499999999999998"/>
  </r>
  <r>
    <d v="2006-09-18T00:00:00"/>
    <x v="125"/>
    <x v="15"/>
    <x v="1"/>
    <n v="2.0499999999999998"/>
  </r>
  <r>
    <d v="2006-09-18T00:00:00"/>
    <x v="56"/>
    <x v="11"/>
    <x v="1"/>
    <n v="2.0499999999999998"/>
  </r>
  <r>
    <d v="2006-09-18T00:00:00"/>
    <x v="72"/>
    <x v="0"/>
    <x v="1"/>
    <n v="2.0499999999999998"/>
  </r>
  <r>
    <d v="2006-09-21T00:00:00"/>
    <x v="61"/>
    <x v="202"/>
    <x v="1"/>
    <n v="2.0499999999999998"/>
  </r>
  <r>
    <d v="2006-09-21T00:00:00"/>
    <x v="55"/>
    <x v="203"/>
    <x v="1"/>
    <n v="2.0499999999999998"/>
  </r>
  <r>
    <d v="2006-09-22T00:00:00"/>
    <x v="126"/>
    <x v="112"/>
    <x v="1"/>
    <n v="2.0499999999999998"/>
  </r>
  <r>
    <d v="2006-09-25T00:00:00"/>
    <x v="122"/>
    <x v="112"/>
    <x v="1"/>
    <n v="2.0499999999999998"/>
  </r>
  <r>
    <d v="2006-09-25T00:00:00"/>
    <x v="12"/>
    <x v="204"/>
    <x v="1"/>
    <n v="2.0499999999999998"/>
  </r>
  <r>
    <d v="2006-09-25T00:00:00"/>
    <x v="31"/>
    <x v="205"/>
    <x v="1"/>
    <n v="2.0499999999999998"/>
  </r>
  <r>
    <d v="2006-09-26T00:00:00"/>
    <x v="39"/>
    <x v="206"/>
    <x v="1"/>
    <n v="2.0499999999999998"/>
  </r>
  <r>
    <d v="2006-09-27T00:00:00"/>
    <x v="7"/>
    <x v="207"/>
    <x v="1"/>
    <n v="2.0499999999999998"/>
  </r>
  <r>
    <d v="2006-09-27T00:00:00"/>
    <x v="43"/>
    <x v="2"/>
    <x v="1"/>
    <n v="2.0499999999999998"/>
  </r>
  <r>
    <d v="2006-10-01T00:00:00"/>
    <x v="37"/>
    <x v="139"/>
    <x v="1"/>
    <n v="2.0499999999999998"/>
  </r>
  <r>
    <d v="2006-10-05T00:00:00"/>
    <x v="45"/>
    <x v="157"/>
    <x v="1"/>
    <n v="2.0499999999999998"/>
  </r>
  <r>
    <d v="2006-10-08T00:00:00"/>
    <x v="17"/>
    <x v="208"/>
    <x v="1"/>
    <n v="2.0499999999999998"/>
  </r>
  <r>
    <d v="2006-10-11T00:00:00"/>
    <x v="123"/>
    <x v="209"/>
    <x v="1"/>
    <n v="2.0499999999999998"/>
  </r>
  <r>
    <d v="2006-10-13T00:00:00"/>
    <x v="6"/>
    <x v="144"/>
    <x v="1"/>
    <n v="2.0499999999999998"/>
  </r>
  <r>
    <d v="2006-10-19T00:00:00"/>
    <x v="17"/>
    <x v="123"/>
    <x v="1"/>
    <n v="2.0499999999999998"/>
  </r>
  <r>
    <d v="2006-10-24T00:00:00"/>
    <x v="71"/>
    <x v="210"/>
    <x v="1"/>
    <n v="2.0499999999999998"/>
  </r>
  <r>
    <d v="2006-10-25T00:00:00"/>
    <x v="45"/>
    <x v="211"/>
    <x v="1"/>
    <n v="2.0499999999999998"/>
  </r>
  <r>
    <d v="2006-10-29T00:00:00"/>
    <x v="17"/>
    <x v="14"/>
    <x v="1"/>
    <n v="2.0499999999999998"/>
  </r>
  <r>
    <d v="2006-10-31T00:00:00"/>
    <x v="6"/>
    <x v="45"/>
    <x v="1"/>
    <n v="2.0499999999999998"/>
  </r>
  <r>
    <d v="2006-10-31T00:00:00"/>
    <x v="69"/>
    <x v="108"/>
    <x v="1"/>
    <n v="2.0499999999999998"/>
  </r>
  <r>
    <d v="2006-10-31T00:00:00"/>
    <x v="19"/>
    <x v="212"/>
    <x v="1"/>
    <n v="2.0499999999999998"/>
  </r>
  <r>
    <d v="2006-11-05T00:00:00"/>
    <x v="12"/>
    <x v="80"/>
    <x v="1"/>
    <n v="2.0499999999999998"/>
  </r>
  <r>
    <d v="2006-11-08T00:00:00"/>
    <x v="79"/>
    <x v="0"/>
    <x v="1"/>
    <n v="2.0499999999999998"/>
  </r>
  <r>
    <d v="2006-11-11T00:00:00"/>
    <x v="50"/>
    <x v="213"/>
    <x v="1"/>
    <n v="2.0499999999999998"/>
  </r>
  <r>
    <d v="2006-11-13T00:00:00"/>
    <x v="127"/>
    <x v="30"/>
    <x v="1"/>
    <n v="2.0499999999999998"/>
  </r>
  <r>
    <d v="2006-11-14T00:00:00"/>
    <x v="14"/>
    <x v="197"/>
    <x v="1"/>
    <n v="2.0499999999999998"/>
  </r>
  <r>
    <d v="2006-11-19T00:00:00"/>
    <x v="37"/>
    <x v="214"/>
    <x v="1"/>
    <n v="2.0499999999999998"/>
  </r>
  <r>
    <d v="2006-11-19T00:00:00"/>
    <x v="7"/>
    <x v="215"/>
    <x v="1"/>
    <n v="2.0499999999999998"/>
  </r>
  <r>
    <d v="2006-11-22T00:00:00"/>
    <x v="45"/>
    <x v="216"/>
    <x v="1"/>
    <n v="2.0499999999999998"/>
  </r>
  <r>
    <d v="2006-11-23T00:00:00"/>
    <x v="0"/>
    <x v="30"/>
    <x v="1"/>
    <n v="2.0499999999999998"/>
  </r>
  <r>
    <d v="2006-11-26T00:00:00"/>
    <x v="9"/>
    <x v="217"/>
    <x v="1"/>
    <n v="2.0499999999999998"/>
  </r>
  <r>
    <d v="2006-11-27T00:00:00"/>
    <x v="23"/>
    <x v="218"/>
    <x v="1"/>
    <n v="2.0499999999999998"/>
  </r>
  <r>
    <d v="2006-11-28T00:00:00"/>
    <x v="128"/>
    <x v="18"/>
    <x v="1"/>
    <n v="2.0499999999999998"/>
  </r>
  <r>
    <d v="2006-12-01T00:00:00"/>
    <x v="6"/>
    <x v="219"/>
    <x v="1"/>
    <n v="2.0499999999999998"/>
  </r>
  <r>
    <d v="2006-12-03T00:00:00"/>
    <x v="129"/>
    <x v="41"/>
    <x v="1"/>
    <n v="2.0499999999999998"/>
  </r>
  <r>
    <d v="2006-12-04T00:00:00"/>
    <x v="130"/>
    <x v="41"/>
    <x v="1"/>
    <n v="2.0499999999999998"/>
  </r>
  <r>
    <d v="2006-12-06T00:00:00"/>
    <x v="45"/>
    <x v="101"/>
    <x v="1"/>
    <n v="2.0499999999999998"/>
  </r>
  <r>
    <d v="2006-12-07T00:00:00"/>
    <x v="69"/>
    <x v="23"/>
    <x v="1"/>
    <n v="2.0499999999999998"/>
  </r>
  <r>
    <d v="2006-12-07T00:00:00"/>
    <x v="131"/>
    <x v="220"/>
    <x v="1"/>
    <n v="2.0499999999999998"/>
  </r>
  <r>
    <d v="2006-12-09T00:00:00"/>
    <x v="50"/>
    <x v="144"/>
    <x v="1"/>
    <n v="2.0499999999999998"/>
  </r>
  <r>
    <d v="2006-12-09T00:00:00"/>
    <x v="132"/>
    <x v="3"/>
    <x v="1"/>
    <n v="2.0499999999999998"/>
  </r>
  <r>
    <d v="2006-12-10T00:00:00"/>
    <x v="133"/>
    <x v="158"/>
    <x v="1"/>
    <n v="2.0499999999999998"/>
  </r>
  <r>
    <d v="2006-12-11T00:00:00"/>
    <x v="134"/>
    <x v="55"/>
    <x v="1"/>
    <n v="2.0499999999999998"/>
  </r>
  <r>
    <d v="2006-12-12T00:00:00"/>
    <x v="7"/>
    <x v="186"/>
    <x v="1"/>
    <n v="2.0499999999999998"/>
  </r>
  <r>
    <d v="2006-12-13T00:00:00"/>
    <x v="82"/>
    <x v="18"/>
    <x v="1"/>
    <n v="2.0499999999999998"/>
  </r>
  <r>
    <d v="2006-12-18T00:00:00"/>
    <x v="135"/>
    <x v="44"/>
    <x v="1"/>
    <n v="2.0499999999999998"/>
  </r>
  <r>
    <d v="2006-12-19T00:00:00"/>
    <x v="30"/>
    <x v="94"/>
    <x v="1"/>
    <n v="2.0499999999999998"/>
  </r>
  <r>
    <d v="2006-12-21T00:00:00"/>
    <x v="50"/>
    <x v="109"/>
    <x v="1"/>
    <n v="2.0499999999999998"/>
  </r>
  <r>
    <d v="2006-12-27T00:00:00"/>
    <x v="105"/>
    <x v="44"/>
    <x v="1"/>
    <n v="2.0499999999999998"/>
  </r>
  <r>
    <d v="2006-12-28T00:00:00"/>
    <x v="23"/>
    <x v="221"/>
    <x v="1"/>
    <n v="2.0499999999999998"/>
  </r>
  <r>
    <d v="2006-12-29T00:00:00"/>
    <x v="23"/>
    <x v="61"/>
    <x v="1"/>
    <n v="2.0499999999999998"/>
  </r>
  <r>
    <d v="2006-12-30T00:00:00"/>
    <x v="61"/>
    <x v="222"/>
    <x v="1"/>
    <n v="2.0499999999999998"/>
  </r>
  <r>
    <d v="2006-12-30T00:00:00"/>
    <x v="23"/>
    <x v="105"/>
    <x v="1"/>
    <n v="2.0499999999999998"/>
  </r>
  <r>
    <d v="2006-12-30T00:00:00"/>
    <x v="17"/>
    <x v="223"/>
    <x v="1"/>
    <n v="2.0499999999999998"/>
  </r>
  <r>
    <d v="2006-12-31T00:00:00"/>
    <x v="136"/>
    <x v="70"/>
    <x v="1"/>
    <n v="2.0499999999999998"/>
  </r>
  <r>
    <d v="2007-01-02T00:00:00"/>
    <x v="55"/>
    <x v="71"/>
    <x v="2"/>
    <n v="2.09"/>
  </r>
  <r>
    <d v="2007-01-03T00:00:00"/>
    <x v="18"/>
    <x v="224"/>
    <x v="2"/>
    <n v="2.09"/>
  </r>
  <r>
    <d v="2007-01-04T00:00:00"/>
    <x v="7"/>
    <x v="74"/>
    <x v="2"/>
    <n v="2.09"/>
  </r>
  <r>
    <d v="2007-01-10T00:00:00"/>
    <x v="17"/>
    <x v="225"/>
    <x v="2"/>
    <n v="2.09"/>
  </r>
  <r>
    <d v="2007-01-11T00:00:00"/>
    <x v="40"/>
    <x v="30"/>
    <x v="2"/>
    <n v="2.09"/>
  </r>
  <r>
    <d v="2007-01-13T00:00:00"/>
    <x v="45"/>
    <x v="226"/>
    <x v="2"/>
    <n v="2.09"/>
  </r>
  <r>
    <d v="2007-01-13T00:00:00"/>
    <x v="100"/>
    <x v="70"/>
    <x v="2"/>
    <n v="2.09"/>
  </r>
  <r>
    <d v="2007-01-14T00:00:00"/>
    <x v="10"/>
    <x v="160"/>
    <x v="2"/>
    <n v="2.09"/>
  </r>
  <r>
    <d v="2007-01-15T00:00:00"/>
    <x v="23"/>
    <x v="20"/>
    <x v="2"/>
    <n v="2.09"/>
  </r>
  <r>
    <d v="2007-01-17T00:00:00"/>
    <x v="22"/>
    <x v="227"/>
    <x v="2"/>
    <n v="2.09"/>
  </r>
  <r>
    <d v="2007-01-24T00:00:00"/>
    <x v="14"/>
    <x v="228"/>
    <x v="2"/>
    <n v="2.09"/>
  </r>
  <r>
    <d v="2007-01-27T00:00:00"/>
    <x v="17"/>
    <x v="173"/>
    <x v="2"/>
    <n v="2.09"/>
  </r>
  <r>
    <d v="2007-01-27T00:00:00"/>
    <x v="27"/>
    <x v="17"/>
    <x v="2"/>
    <n v="2.09"/>
  </r>
  <r>
    <d v="2007-01-29T00:00:00"/>
    <x v="99"/>
    <x v="17"/>
    <x v="2"/>
    <n v="2.09"/>
  </r>
  <r>
    <d v="2007-02-04T00:00:00"/>
    <x v="12"/>
    <x v="111"/>
    <x v="2"/>
    <n v="2.09"/>
  </r>
  <r>
    <d v="2007-02-07T00:00:00"/>
    <x v="23"/>
    <x v="201"/>
    <x v="2"/>
    <n v="2.09"/>
  </r>
  <r>
    <d v="2007-02-07T00:00:00"/>
    <x v="15"/>
    <x v="2"/>
    <x v="2"/>
    <n v="2.09"/>
  </r>
  <r>
    <d v="2007-02-07T00:00:00"/>
    <x v="50"/>
    <x v="211"/>
    <x v="2"/>
    <n v="2.09"/>
  </r>
  <r>
    <d v="2007-02-08T00:00:00"/>
    <x v="10"/>
    <x v="229"/>
    <x v="2"/>
    <n v="2.09"/>
  </r>
  <r>
    <d v="2007-02-11T00:00:00"/>
    <x v="69"/>
    <x v="230"/>
    <x v="2"/>
    <n v="2.09"/>
  </r>
  <r>
    <d v="2007-02-18T00:00:00"/>
    <x v="45"/>
    <x v="231"/>
    <x v="2"/>
    <n v="2.09"/>
  </r>
  <r>
    <d v="2007-02-19T00:00:00"/>
    <x v="5"/>
    <x v="232"/>
    <x v="2"/>
    <n v="2.09"/>
  </r>
  <r>
    <d v="2007-02-19T00:00:00"/>
    <x v="90"/>
    <x v="53"/>
    <x v="2"/>
    <n v="2.09"/>
  </r>
  <r>
    <d v="2007-02-21T00:00:00"/>
    <x v="131"/>
    <x v="104"/>
    <x v="2"/>
    <n v="2.09"/>
  </r>
  <r>
    <d v="2007-02-26T00:00:00"/>
    <x v="78"/>
    <x v="233"/>
    <x v="2"/>
    <n v="2.09"/>
  </r>
  <r>
    <d v="2007-02-27T00:00:00"/>
    <x v="17"/>
    <x v="234"/>
    <x v="2"/>
    <n v="2.09"/>
  </r>
  <r>
    <d v="2007-02-27T00:00:00"/>
    <x v="94"/>
    <x v="3"/>
    <x v="2"/>
    <n v="2.09"/>
  </r>
  <r>
    <d v="2007-03-01T00:00:00"/>
    <x v="12"/>
    <x v="21"/>
    <x v="2"/>
    <n v="2.09"/>
  </r>
  <r>
    <d v="2007-03-08T00:00:00"/>
    <x v="12"/>
    <x v="235"/>
    <x v="2"/>
    <n v="2.09"/>
  </r>
  <r>
    <d v="2007-03-09T00:00:00"/>
    <x v="137"/>
    <x v="55"/>
    <x v="2"/>
    <n v="2.09"/>
  </r>
  <r>
    <d v="2007-03-11T00:00:00"/>
    <x v="28"/>
    <x v="22"/>
    <x v="2"/>
    <n v="2.09"/>
  </r>
  <r>
    <d v="2007-03-13T00:00:00"/>
    <x v="25"/>
    <x v="39"/>
    <x v="2"/>
    <n v="2.09"/>
  </r>
  <r>
    <d v="2007-03-17T00:00:00"/>
    <x v="138"/>
    <x v="0"/>
    <x v="2"/>
    <n v="2.09"/>
  </r>
  <r>
    <d v="2007-03-21T00:00:00"/>
    <x v="50"/>
    <x v="236"/>
    <x v="2"/>
    <n v="2.09"/>
  </r>
  <r>
    <d v="2007-03-22T00:00:00"/>
    <x v="30"/>
    <x v="146"/>
    <x v="2"/>
    <n v="2.09"/>
  </r>
  <r>
    <d v="2007-03-24T00:00:00"/>
    <x v="22"/>
    <x v="237"/>
    <x v="2"/>
    <n v="2.09"/>
  </r>
  <r>
    <d v="2007-03-26T00:00:00"/>
    <x v="50"/>
    <x v="238"/>
    <x v="2"/>
    <n v="2.09"/>
  </r>
  <r>
    <d v="2007-03-26T00:00:00"/>
    <x v="22"/>
    <x v="9"/>
    <x v="2"/>
    <n v="2.09"/>
  </r>
  <r>
    <d v="2007-03-26T00:00:00"/>
    <x v="5"/>
    <x v="88"/>
    <x v="2"/>
    <n v="2.09"/>
  </r>
  <r>
    <d v="2007-03-26T00:00:00"/>
    <x v="18"/>
    <x v="183"/>
    <x v="2"/>
    <n v="2.09"/>
  </r>
  <r>
    <d v="2007-03-30T00:00:00"/>
    <x v="12"/>
    <x v="45"/>
    <x v="2"/>
    <n v="2.09"/>
  </r>
  <r>
    <d v="2007-03-31T00:00:00"/>
    <x v="39"/>
    <x v="233"/>
    <x v="2"/>
    <n v="2.09"/>
  </r>
  <r>
    <d v="2007-04-01T00:00:00"/>
    <x v="112"/>
    <x v="11"/>
    <x v="2"/>
    <n v="2.09"/>
  </r>
  <r>
    <d v="2007-04-02T00:00:00"/>
    <x v="35"/>
    <x v="28"/>
    <x v="2"/>
    <n v="2.09"/>
  </r>
  <r>
    <d v="2007-04-04T00:00:00"/>
    <x v="139"/>
    <x v="17"/>
    <x v="2"/>
    <n v="2.09"/>
  </r>
  <r>
    <d v="2007-04-05T00:00:00"/>
    <x v="5"/>
    <x v="140"/>
    <x v="2"/>
    <n v="2.09"/>
  </r>
  <r>
    <d v="2007-04-06T00:00:00"/>
    <x v="66"/>
    <x v="165"/>
    <x v="2"/>
    <n v="2.09"/>
  </r>
  <r>
    <d v="2007-04-07T00:00:00"/>
    <x v="39"/>
    <x v="194"/>
    <x v="2"/>
    <n v="2.09"/>
  </r>
  <r>
    <d v="2007-04-12T00:00:00"/>
    <x v="75"/>
    <x v="17"/>
    <x v="2"/>
    <n v="2.09"/>
  </r>
  <r>
    <d v="2007-04-14T00:00:00"/>
    <x v="7"/>
    <x v="164"/>
    <x v="2"/>
    <n v="2.09"/>
  </r>
  <r>
    <d v="2007-04-16T00:00:00"/>
    <x v="17"/>
    <x v="238"/>
    <x v="2"/>
    <n v="2.09"/>
  </r>
  <r>
    <d v="2007-04-16T00:00:00"/>
    <x v="7"/>
    <x v="239"/>
    <x v="2"/>
    <n v="2.09"/>
  </r>
  <r>
    <d v="2007-04-16T00:00:00"/>
    <x v="35"/>
    <x v="203"/>
    <x v="2"/>
    <n v="2.09"/>
  </r>
  <r>
    <d v="2007-04-19T00:00:00"/>
    <x v="6"/>
    <x v="66"/>
    <x v="2"/>
    <n v="2.09"/>
  </r>
  <r>
    <d v="2007-04-25T00:00:00"/>
    <x v="14"/>
    <x v="184"/>
    <x v="2"/>
    <n v="2.09"/>
  </r>
  <r>
    <d v="2007-04-28T00:00:00"/>
    <x v="22"/>
    <x v="31"/>
    <x v="2"/>
    <n v="2.09"/>
  </r>
  <r>
    <d v="2007-05-01T00:00:00"/>
    <x v="7"/>
    <x v="240"/>
    <x v="2"/>
    <n v="2.09"/>
  </r>
  <r>
    <d v="2007-05-02T00:00:00"/>
    <x v="9"/>
    <x v="190"/>
    <x v="2"/>
    <n v="2.09"/>
  </r>
  <r>
    <d v="2007-05-04T00:00:00"/>
    <x v="12"/>
    <x v="60"/>
    <x v="2"/>
    <n v="2.09"/>
  </r>
  <r>
    <d v="2007-05-06T00:00:00"/>
    <x v="140"/>
    <x v="44"/>
    <x v="2"/>
    <n v="2.09"/>
  </r>
  <r>
    <d v="2007-05-08T00:00:00"/>
    <x v="61"/>
    <x v="148"/>
    <x v="2"/>
    <n v="2.09"/>
  </r>
  <r>
    <d v="2007-05-10T00:00:00"/>
    <x v="7"/>
    <x v="190"/>
    <x v="2"/>
    <n v="2.09"/>
  </r>
  <r>
    <d v="2007-05-12T00:00:00"/>
    <x v="8"/>
    <x v="163"/>
    <x v="2"/>
    <n v="2.09"/>
  </r>
  <r>
    <d v="2007-05-13T00:00:00"/>
    <x v="141"/>
    <x v="17"/>
    <x v="2"/>
    <n v="2.09"/>
  </r>
  <r>
    <d v="2007-05-13T00:00:00"/>
    <x v="18"/>
    <x v="173"/>
    <x v="2"/>
    <n v="2.09"/>
  </r>
  <r>
    <d v="2007-05-16T00:00:00"/>
    <x v="14"/>
    <x v="154"/>
    <x v="2"/>
    <n v="2.09"/>
  </r>
  <r>
    <d v="2007-05-18T00:00:00"/>
    <x v="142"/>
    <x v="92"/>
    <x v="2"/>
    <n v="2.09"/>
  </r>
  <r>
    <d v="2007-05-18T00:00:00"/>
    <x v="19"/>
    <x v="212"/>
    <x v="2"/>
    <n v="2.09"/>
  </r>
  <r>
    <d v="2007-05-21T00:00:00"/>
    <x v="28"/>
    <x v="241"/>
    <x v="2"/>
    <n v="2.09"/>
  </r>
  <r>
    <d v="2007-05-25T00:00:00"/>
    <x v="130"/>
    <x v="158"/>
    <x v="2"/>
    <n v="2.09"/>
  </r>
  <r>
    <d v="2007-05-28T00:00:00"/>
    <x v="14"/>
    <x v="242"/>
    <x v="2"/>
    <n v="2.09"/>
  </r>
  <r>
    <d v="2007-05-28T00:00:00"/>
    <x v="13"/>
    <x v="0"/>
    <x v="2"/>
    <n v="2.09"/>
  </r>
  <r>
    <d v="2007-05-28T00:00:00"/>
    <x v="18"/>
    <x v="160"/>
    <x v="2"/>
    <n v="2.09"/>
  </r>
  <r>
    <d v="2007-05-29T00:00:00"/>
    <x v="17"/>
    <x v="243"/>
    <x v="2"/>
    <n v="2.09"/>
  </r>
  <r>
    <d v="2007-06-06T00:00:00"/>
    <x v="19"/>
    <x v="244"/>
    <x v="2"/>
    <n v="2.09"/>
  </r>
  <r>
    <d v="2007-06-14T00:00:00"/>
    <x v="143"/>
    <x v="53"/>
    <x v="2"/>
    <n v="2.09"/>
  </r>
  <r>
    <d v="2007-06-14T00:00:00"/>
    <x v="17"/>
    <x v="182"/>
    <x v="2"/>
    <n v="2.09"/>
  </r>
  <r>
    <d v="2007-06-15T00:00:00"/>
    <x v="14"/>
    <x v="245"/>
    <x v="2"/>
    <n v="2.09"/>
  </r>
  <r>
    <d v="2007-06-17T00:00:00"/>
    <x v="55"/>
    <x v="22"/>
    <x v="2"/>
    <n v="2.09"/>
  </r>
  <r>
    <d v="2007-06-17T00:00:00"/>
    <x v="78"/>
    <x v="246"/>
    <x v="2"/>
    <n v="2.09"/>
  </r>
  <r>
    <d v="2007-06-20T00:00:00"/>
    <x v="35"/>
    <x v="157"/>
    <x v="2"/>
    <n v="2.09"/>
  </r>
  <r>
    <d v="2007-06-21T00:00:00"/>
    <x v="28"/>
    <x v="247"/>
    <x v="2"/>
    <n v="2.09"/>
  </r>
  <r>
    <d v="2007-06-26T00:00:00"/>
    <x v="144"/>
    <x v="92"/>
    <x v="2"/>
    <n v="2.09"/>
  </r>
  <r>
    <d v="2007-06-30T00:00:00"/>
    <x v="24"/>
    <x v="248"/>
    <x v="2"/>
    <n v="2.09"/>
  </r>
  <r>
    <d v="2007-07-07T00:00:00"/>
    <x v="9"/>
    <x v="249"/>
    <x v="2"/>
    <n v="2.09"/>
  </r>
  <r>
    <d v="2007-07-07T00:00:00"/>
    <x v="5"/>
    <x v="250"/>
    <x v="2"/>
    <n v="2.09"/>
  </r>
  <r>
    <d v="2007-07-14T00:00:00"/>
    <x v="25"/>
    <x v="251"/>
    <x v="2"/>
    <n v="2.09"/>
  </r>
  <r>
    <d v="2007-07-15T00:00:00"/>
    <x v="145"/>
    <x v="36"/>
    <x v="2"/>
    <n v="2.09"/>
  </r>
  <r>
    <d v="2007-07-15T00:00:00"/>
    <x v="45"/>
    <x v="252"/>
    <x v="2"/>
    <n v="2.09"/>
  </r>
  <r>
    <d v="2007-07-15T00:00:00"/>
    <x v="121"/>
    <x v="53"/>
    <x v="2"/>
    <n v="2.09"/>
  </r>
  <r>
    <d v="2007-07-19T00:00:00"/>
    <x v="50"/>
    <x v="253"/>
    <x v="2"/>
    <n v="2.09"/>
  </r>
  <r>
    <d v="2007-07-20T00:00:00"/>
    <x v="69"/>
    <x v="89"/>
    <x v="2"/>
    <n v="2.09"/>
  </r>
  <r>
    <d v="2007-07-21T00:00:00"/>
    <x v="146"/>
    <x v="3"/>
    <x v="2"/>
    <n v="2.09"/>
  </r>
  <r>
    <d v="2007-07-26T00:00:00"/>
    <x v="37"/>
    <x v="127"/>
    <x v="2"/>
    <n v="2.09"/>
  </r>
  <r>
    <d v="2007-07-27T00:00:00"/>
    <x v="45"/>
    <x v="254"/>
    <x v="2"/>
    <n v="2.09"/>
  </r>
  <r>
    <d v="2007-07-28T00:00:00"/>
    <x v="115"/>
    <x v="18"/>
    <x v="2"/>
    <n v="2.09"/>
  </r>
  <r>
    <d v="2007-07-29T00:00:00"/>
    <x v="68"/>
    <x v="92"/>
    <x v="2"/>
    <n v="2.09"/>
  </r>
  <r>
    <d v="2007-07-31T00:00:00"/>
    <x v="71"/>
    <x v="255"/>
    <x v="2"/>
    <n v="2.09"/>
  </r>
  <r>
    <d v="2007-07-31T00:00:00"/>
    <x v="8"/>
    <x v="233"/>
    <x v="2"/>
    <n v="2.09"/>
  </r>
  <r>
    <d v="2007-08-01T00:00:00"/>
    <x v="45"/>
    <x v="88"/>
    <x v="2"/>
    <n v="2.09"/>
  </r>
  <r>
    <d v="2007-08-05T00:00:00"/>
    <x v="60"/>
    <x v="41"/>
    <x v="2"/>
    <n v="2.09"/>
  </r>
  <r>
    <d v="2007-08-07T00:00:00"/>
    <x v="55"/>
    <x v="145"/>
    <x v="2"/>
    <n v="2.09"/>
  </r>
  <r>
    <d v="2007-08-09T00:00:00"/>
    <x v="45"/>
    <x v="256"/>
    <x v="2"/>
    <n v="2.09"/>
  </r>
  <r>
    <d v="2007-08-11T00:00:00"/>
    <x v="7"/>
    <x v="192"/>
    <x v="2"/>
    <n v="2.09"/>
  </r>
  <r>
    <d v="2007-08-12T00:00:00"/>
    <x v="30"/>
    <x v="257"/>
    <x v="2"/>
    <n v="2.09"/>
  </r>
  <r>
    <d v="2007-08-13T00:00:00"/>
    <x v="90"/>
    <x v="112"/>
    <x v="2"/>
    <n v="2.09"/>
  </r>
  <r>
    <d v="2007-08-13T00:00:00"/>
    <x v="9"/>
    <x v="258"/>
    <x v="2"/>
    <n v="2.09"/>
  </r>
  <r>
    <d v="2007-08-14T00:00:00"/>
    <x v="119"/>
    <x v="11"/>
    <x v="2"/>
    <n v="2.09"/>
  </r>
  <r>
    <d v="2007-08-18T00:00:00"/>
    <x v="52"/>
    <x v="220"/>
    <x v="2"/>
    <n v="2.09"/>
  </r>
  <r>
    <d v="2007-08-20T00:00:00"/>
    <x v="37"/>
    <x v="133"/>
    <x v="2"/>
    <n v="2.09"/>
  </r>
  <r>
    <d v="2007-08-21T00:00:00"/>
    <x v="66"/>
    <x v="206"/>
    <x v="2"/>
    <n v="2.09"/>
  </r>
  <r>
    <d v="2007-08-21T00:00:00"/>
    <x v="76"/>
    <x v="36"/>
    <x v="2"/>
    <n v="2.09"/>
  </r>
  <r>
    <d v="2007-08-23T00:00:00"/>
    <x v="61"/>
    <x v="194"/>
    <x v="2"/>
    <n v="2.09"/>
  </r>
  <r>
    <d v="2007-08-23T00:00:00"/>
    <x v="22"/>
    <x v="259"/>
    <x v="2"/>
    <n v="2.09"/>
  </r>
  <r>
    <d v="2007-08-24T00:00:00"/>
    <x v="34"/>
    <x v="1"/>
    <x v="2"/>
    <n v="2.09"/>
  </r>
  <r>
    <d v="2007-08-24T00:00:00"/>
    <x v="24"/>
    <x v="253"/>
    <x v="2"/>
    <n v="2.09"/>
  </r>
  <r>
    <d v="2007-08-25T00:00:00"/>
    <x v="52"/>
    <x v="260"/>
    <x v="2"/>
    <n v="2.09"/>
  </r>
  <r>
    <d v="2007-08-30T00:00:00"/>
    <x v="22"/>
    <x v="33"/>
    <x v="2"/>
    <n v="2.09"/>
  </r>
  <r>
    <d v="2007-09-01T00:00:00"/>
    <x v="22"/>
    <x v="170"/>
    <x v="2"/>
    <n v="2.09"/>
  </r>
  <r>
    <d v="2007-09-01T00:00:00"/>
    <x v="18"/>
    <x v="116"/>
    <x v="2"/>
    <n v="2.09"/>
  </r>
  <r>
    <d v="2007-09-02T00:00:00"/>
    <x v="41"/>
    <x v="30"/>
    <x v="2"/>
    <n v="2.09"/>
  </r>
  <r>
    <d v="2007-09-03T00:00:00"/>
    <x v="33"/>
    <x v="11"/>
    <x v="2"/>
    <n v="2.09"/>
  </r>
  <r>
    <d v="2007-09-04T00:00:00"/>
    <x v="14"/>
    <x v="261"/>
    <x v="2"/>
    <n v="2.09"/>
  </r>
  <r>
    <d v="2007-09-06T00:00:00"/>
    <x v="12"/>
    <x v="262"/>
    <x v="2"/>
    <n v="2.09"/>
  </r>
  <r>
    <d v="2007-09-06T00:00:00"/>
    <x v="23"/>
    <x v="212"/>
    <x v="2"/>
    <n v="2.09"/>
  </r>
  <r>
    <d v="2007-09-08T00:00:00"/>
    <x v="10"/>
    <x v="144"/>
    <x v="2"/>
    <n v="2.09"/>
  </r>
  <r>
    <d v="2007-09-08T00:00:00"/>
    <x v="30"/>
    <x v="263"/>
    <x v="2"/>
    <n v="2.09"/>
  </r>
  <r>
    <d v="2007-09-09T00:00:00"/>
    <x v="40"/>
    <x v="1"/>
    <x v="2"/>
    <n v="2.09"/>
  </r>
  <r>
    <d v="2007-09-11T00:00:00"/>
    <x v="22"/>
    <x v="200"/>
    <x v="2"/>
    <n v="2.09"/>
  </r>
  <r>
    <d v="2007-09-11T00:00:00"/>
    <x v="71"/>
    <x v="13"/>
    <x v="2"/>
    <n v="2.09"/>
  </r>
  <r>
    <d v="2007-09-14T00:00:00"/>
    <x v="10"/>
    <x v="171"/>
    <x v="2"/>
    <n v="2.09"/>
  </r>
  <r>
    <d v="2007-09-14T00:00:00"/>
    <x v="4"/>
    <x v="2"/>
    <x v="2"/>
    <n v="2.09"/>
  </r>
  <r>
    <d v="2007-09-15T00:00:00"/>
    <x v="7"/>
    <x v="258"/>
    <x v="2"/>
    <n v="2.09"/>
  </r>
  <r>
    <d v="2007-09-15T00:00:00"/>
    <x v="9"/>
    <x v="242"/>
    <x v="2"/>
    <n v="2.09"/>
  </r>
  <r>
    <d v="2007-09-16T00:00:00"/>
    <x v="9"/>
    <x v="82"/>
    <x v="2"/>
    <n v="2.09"/>
  </r>
  <r>
    <d v="2007-09-16T00:00:00"/>
    <x v="61"/>
    <x v="264"/>
    <x v="2"/>
    <n v="2.09"/>
  </r>
  <r>
    <d v="2007-09-17T00:00:00"/>
    <x v="8"/>
    <x v="165"/>
    <x v="2"/>
    <n v="2.09"/>
  </r>
  <r>
    <d v="2007-09-19T00:00:00"/>
    <x v="147"/>
    <x v="0"/>
    <x v="2"/>
    <n v="2.09"/>
  </r>
  <r>
    <d v="2007-09-20T00:00:00"/>
    <x v="9"/>
    <x v="201"/>
    <x v="2"/>
    <n v="2.09"/>
  </r>
  <r>
    <d v="2007-09-23T00:00:00"/>
    <x v="78"/>
    <x v="265"/>
    <x v="2"/>
    <n v="2.09"/>
  </r>
  <r>
    <d v="2007-09-24T00:00:00"/>
    <x v="55"/>
    <x v="101"/>
    <x v="2"/>
    <n v="2.09"/>
  </r>
  <r>
    <d v="2007-09-25T00:00:00"/>
    <x v="37"/>
    <x v="124"/>
    <x v="2"/>
    <n v="2.09"/>
  </r>
  <r>
    <d v="2007-09-25T00:00:00"/>
    <x v="120"/>
    <x v="198"/>
    <x v="2"/>
    <n v="2.09"/>
  </r>
  <r>
    <d v="2007-09-26T00:00:00"/>
    <x v="9"/>
    <x v="266"/>
    <x v="2"/>
    <n v="2.09"/>
  </r>
  <r>
    <d v="2007-09-29T00:00:00"/>
    <x v="45"/>
    <x v="267"/>
    <x v="2"/>
    <n v="2.09"/>
  </r>
  <r>
    <d v="2007-10-02T00:00:00"/>
    <x v="19"/>
    <x v="218"/>
    <x v="2"/>
    <n v="2.09"/>
  </r>
  <r>
    <d v="2007-10-02T00:00:00"/>
    <x v="148"/>
    <x v="112"/>
    <x v="2"/>
    <n v="2.09"/>
  </r>
  <r>
    <d v="2007-10-06T00:00:00"/>
    <x v="149"/>
    <x v="158"/>
    <x v="2"/>
    <n v="2.09"/>
  </r>
  <r>
    <d v="2007-10-16T00:00:00"/>
    <x v="5"/>
    <x v="163"/>
    <x v="2"/>
    <n v="2.09"/>
  </r>
  <r>
    <d v="2007-10-16T00:00:00"/>
    <x v="24"/>
    <x v="135"/>
    <x v="2"/>
    <n v="2.09"/>
  </r>
  <r>
    <d v="2007-10-16T00:00:00"/>
    <x v="131"/>
    <x v="125"/>
    <x v="2"/>
    <n v="2.09"/>
  </r>
  <r>
    <d v="2007-10-20T00:00:00"/>
    <x v="17"/>
    <x v="256"/>
    <x v="2"/>
    <n v="2.09"/>
  </r>
  <r>
    <d v="2007-10-21T00:00:00"/>
    <x v="21"/>
    <x v="36"/>
    <x v="2"/>
    <n v="2.09"/>
  </r>
  <r>
    <d v="2007-10-25T00:00:00"/>
    <x v="78"/>
    <x v="87"/>
    <x v="2"/>
    <n v="2.09"/>
  </r>
  <r>
    <d v="2007-10-27T00:00:00"/>
    <x v="50"/>
    <x v="54"/>
    <x v="2"/>
    <n v="2.09"/>
  </r>
  <r>
    <d v="2007-10-27T00:00:00"/>
    <x v="45"/>
    <x v="268"/>
    <x v="2"/>
    <n v="2.09"/>
  </r>
  <r>
    <d v="2007-10-27T00:00:00"/>
    <x v="150"/>
    <x v="1"/>
    <x v="2"/>
    <n v="2.09"/>
  </r>
  <r>
    <d v="2007-10-30T00:00:00"/>
    <x v="17"/>
    <x v="269"/>
    <x v="2"/>
    <n v="2.09"/>
  </r>
  <r>
    <d v="2007-10-31T00:00:00"/>
    <x v="37"/>
    <x v="148"/>
    <x v="2"/>
    <n v="2.09"/>
  </r>
  <r>
    <d v="2007-11-02T00:00:00"/>
    <x v="89"/>
    <x v="15"/>
    <x v="2"/>
    <n v="2.09"/>
  </r>
  <r>
    <d v="2007-11-03T00:00:00"/>
    <x v="52"/>
    <x v="194"/>
    <x v="2"/>
    <n v="2.09"/>
  </r>
  <r>
    <d v="2007-11-06T00:00:00"/>
    <x v="40"/>
    <x v="15"/>
    <x v="2"/>
    <n v="2.09"/>
  </r>
  <r>
    <d v="2007-11-07T00:00:00"/>
    <x v="7"/>
    <x v="270"/>
    <x v="2"/>
    <n v="2.09"/>
  </r>
  <r>
    <d v="2007-11-08T00:00:00"/>
    <x v="18"/>
    <x v="30"/>
    <x v="2"/>
    <n v="2.09"/>
  </r>
  <r>
    <d v="2007-11-11T00:00:00"/>
    <x v="14"/>
    <x v="88"/>
    <x v="2"/>
    <n v="2.09"/>
  </r>
  <r>
    <d v="2007-11-12T00:00:00"/>
    <x v="69"/>
    <x v="94"/>
    <x v="2"/>
    <n v="2.09"/>
  </r>
  <r>
    <d v="2007-11-13T00:00:00"/>
    <x v="69"/>
    <x v="271"/>
    <x v="2"/>
    <n v="2.09"/>
  </r>
  <r>
    <d v="2007-11-21T00:00:00"/>
    <x v="30"/>
    <x v="20"/>
    <x v="2"/>
    <n v="2.09"/>
  </r>
  <r>
    <d v="2007-11-21T00:00:00"/>
    <x v="123"/>
    <x v="195"/>
    <x v="2"/>
    <n v="2.09"/>
  </r>
  <r>
    <d v="2007-11-22T00:00:00"/>
    <x v="6"/>
    <x v="117"/>
    <x v="2"/>
    <n v="2.09"/>
  </r>
  <r>
    <d v="2007-11-23T00:00:00"/>
    <x v="124"/>
    <x v="1"/>
    <x v="2"/>
    <n v="2.09"/>
  </r>
  <r>
    <d v="2007-11-26T00:00:00"/>
    <x v="52"/>
    <x v="176"/>
    <x v="2"/>
    <n v="2.09"/>
  </r>
  <r>
    <d v="2007-11-28T00:00:00"/>
    <x v="37"/>
    <x v="272"/>
    <x v="2"/>
    <n v="2.09"/>
  </r>
  <r>
    <d v="2007-11-28T00:00:00"/>
    <x v="7"/>
    <x v="273"/>
    <x v="2"/>
    <n v="2.09"/>
  </r>
  <r>
    <d v="2007-11-30T00:00:00"/>
    <x v="7"/>
    <x v="243"/>
    <x v="2"/>
    <n v="2.09"/>
  </r>
  <r>
    <d v="2007-12-05T00:00:00"/>
    <x v="50"/>
    <x v="274"/>
    <x v="2"/>
    <n v="2.09"/>
  </r>
  <r>
    <d v="2007-12-07T00:00:00"/>
    <x v="35"/>
    <x v="100"/>
    <x v="2"/>
    <n v="2.09"/>
  </r>
  <r>
    <d v="2007-12-09T00:00:00"/>
    <x v="12"/>
    <x v="275"/>
    <x v="2"/>
    <n v="2.09"/>
  </r>
  <r>
    <d v="2007-12-11T00:00:00"/>
    <x v="69"/>
    <x v="163"/>
    <x v="2"/>
    <n v="2.09"/>
  </r>
  <r>
    <d v="2007-12-11T00:00:00"/>
    <x v="80"/>
    <x v="264"/>
    <x v="2"/>
    <n v="2.09"/>
  </r>
  <r>
    <d v="2007-12-12T00:00:00"/>
    <x v="30"/>
    <x v="166"/>
    <x v="2"/>
    <n v="2.09"/>
  </r>
  <r>
    <d v="2007-12-12T00:00:00"/>
    <x v="78"/>
    <x v="156"/>
    <x v="2"/>
    <n v="2.09"/>
  </r>
  <r>
    <d v="2007-12-14T00:00:00"/>
    <x v="16"/>
    <x v="41"/>
    <x v="2"/>
    <n v="2.09"/>
  </r>
  <r>
    <d v="2007-12-16T00:00:00"/>
    <x v="53"/>
    <x v="11"/>
    <x v="2"/>
    <n v="2.09"/>
  </r>
  <r>
    <d v="2007-12-16T00:00:00"/>
    <x v="19"/>
    <x v="276"/>
    <x v="2"/>
    <n v="2.09"/>
  </r>
  <r>
    <d v="2007-12-17T00:00:00"/>
    <x v="45"/>
    <x v="277"/>
    <x v="2"/>
    <n v="2.09"/>
  </r>
  <r>
    <d v="2007-12-18T00:00:00"/>
    <x v="23"/>
    <x v="277"/>
    <x v="2"/>
    <n v="2.09"/>
  </r>
  <r>
    <d v="2007-12-18T00:00:00"/>
    <x v="50"/>
    <x v="278"/>
    <x v="2"/>
    <n v="2.09"/>
  </r>
  <r>
    <d v="2007-12-20T00:00:00"/>
    <x v="50"/>
    <x v="279"/>
    <x v="2"/>
    <n v="2.09"/>
  </r>
  <r>
    <d v="2007-12-22T00:00:00"/>
    <x v="45"/>
    <x v="234"/>
    <x v="2"/>
    <n v="2.09"/>
  </r>
  <r>
    <d v="2007-12-24T00:00:00"/>
    <x v="19"/>
    <x v="280"/>
    <x v="2"/>
    <n v="2.09"/>
  </r>
  <r>
    <d v="2007-12-24T00:00:00"/>
    <x v="69"/>
    <x v="224"/>
    <x v="2"/>
    <n v="2.09"/>
  </r>
  <r>
    <d v="2007-12-27T00:00:00"/>
    <x v="28"/>
    <x v="116"/>
    <x v="2"/>
    <n v="2.09"/>
  </r>
  <r>
    <d v="2007-12-28T00:00:00"/>
    <x v="100"/>
    <x v="158"/>
    <x v="2"/>
    <n v="2.09"/>
  </r>
  <r>
    <d v="2007-12-29T00:00:00"/>
    <x v="23"/>
    <x v="233"/>
    <x v="2"/>
    <n v="2.09"/>
  </r>
  <r>
    <d v="2007-12-30T00:00:00"/>
    <x v="45"/>
    <x v="281"/>
    <x v="2"/>
    <n v="2.09"/>
  </r>
  <r>
    <d v="2008-01-01T00:00:00"/>
    <x v="15"/>
    <x v="138"/>
    <x v="3"/>
    <n v="2.15"/>
  </r>
  <r>
    <d v="2008-01-01T00:00:00"/>
    <x v="8"/>
    <x v="71"/>
    <x v="3"/>
    <n v="2.15"/>
  </r>
  <r>
    <d v="2008-01-01T00:00:00"/>
    <x v="50"/>
    <x v="282"/>
    <x v="3"/>
    <n v="2.15"/>
  </r>
  <r>
    <d v="2008-01-02T00:00:00"/>
    <x v="38"/>
    <x v="138"/>
    <x v="3"/>
    <n v="2.15"/>
  </r>
  <r>
    <d v="2008-01-06T00:00:00"/>
    <x v="78"/>
    <x v="78"/>
    <x v="3"/>
    <n v="2.15"/>
  </r>
  <r>
    <d v="2008-01-09T00:00:00"/>
    <x v="24"/>
    <x v="164"/>
    <x v="3"/>
    <n v="2.15"/>
  </r>
  <r>
    <d v="2008-01-09T00:00:00"/>
    <x v="151"/>
    <x v="55"/>
    <x v="3"/>
    <n v="2.15"/>
  </r>
  <r>
    <d v="2008-01-10T00:00:00"/>
    <x v="55"/>
    <x v="193"/>
    <x v="3"/>
    <n v="2.15"/>
  </r>
  <r>
    <d v="2008-01-12T00:00:00"/>
    <x v="152"/>
    <x v="158"/>
    <x v="3"/>
    <n v="2.15"/>
  </r>
  <r>
    <d v="2008-01-15T00:00:00"/>
    <x v="55"/>
    <x v="283"/>
    <x v="3"/>
    <n v="2.15"/>
  </r>
  <r>
    <d v="2008-01-17T00:00:00"/>
    <x v="89"/>
    <x v="3"/>
    <x v="3"/>
    <n v="2.15"/>
  </r>
  <r>
    <d v="2008-01-18T00:00:00"/>
    <x v="55"/>
    <x v="73"/>
    <x v="3"/>
    <n v="2.15"/>
  </r>
  <r>
    <d v="2008-01-21T00:00:00"/>
    <x v="61"/>
    <x v="71"/>
    <x v="3"/>
    <n v="2.15"/>
  </r>
  <r>
    <d v="2008-01-22T00:00:00"/>
    <x v="23"/>
    <x v="60"/>
    <x v="3"/>
    <n v="2.15"/>
  </r>
  <r>
    <d v="2008-01-23T00:00:00"/>
    <x v="37"/>
    <x v="111"/>
    <x v="3"/>
    <n v="2.15"/>
  </r>
  <r>
    <d v="2008-01-23T00:00:00"/>
    <x v="153"/>
    <x v="2"/>
    <x v="3"/>
    <n v="2.15"/>
  </r>
  <r>
    <d v="2008-01-23T00:00:00"/>
    <x v="18"/>
    <x v="280"/>
    <x v="3"/>
    <n v="2.15"/>
  </r>
  <r>
    <d v="2008-01-27T00:00:00"/>
    <x v="154"/>
    <x v="18"/>
    <x v="3"/>
    <n v="2.15"/>
  </r>
  <r>
    <d v="2008-02-03T00:00:00"/>
    <x v="24"/>
    <x v="153"/>
    <x v="3"/>
    <n v="2.15"/>
  </r>
  <r>
    <d v="2008-02-05T00:00:00"/>
    <x v="14"/>
    <x v="284"/>
    <x v="3"/>
    <n v="2.15"/>
  </r>
  <r>
    <d v="2008-02-06T00:00:00"/>
    <x v="24"/>
    <x v="285"/>
    <x v="3"/>
    <n v="2.15"/>
  </r>
  <r>
    <d v="2008-02-06T00:00:00"/>
    <x v="112"/>
    <x v="24"/>
    <x v="3"/>
    <n v="2.15"/>
  </r>
  <r>
    <d v="2008-02-07T00:00:00"/>
    <x v="5"/>
    <x v="286"/>
    <x v="3"/>
    <n v="2.15"/>
  </r>
  <r>
    <d v="2008-02-11T00:00:00"/>
    <x v="45"/>
    <x v="38"/>
    <x v="3"/>
    <n v="2.15"/>
  </r>
  <r>
    <d v="2008-02-12T00:00:00"/>
    <x v="155"/>
    <x v="11"/>
    <x v="3"/>
    <n v="2.15"/>
  </r>
  <r>
    <d v="2008-02-13T00:00:00"/>
    <x v="112"/>
    <x v="112"/>
    <x v="3"/>
    <n v="2.15"/>
  </r>
  <r>
    <d v="2008-02-16T00:00:00"/>
    <x v="66"/>
    <x v="214"/>
    <x v="3"/>
    <n v="2.15"/>
  </r>
  <r>
    <d v="2008-02-16T00:00:00"/>
    <x v="9"/>
    <x v="117"/>
    <x v="3"/>
    <n v="2.15"/>
  </r>
  <r>
    <d v="2008-02-16T00:00:00"/>
    <x v="32"/>
    <x v="53"/>
    <x v="3"/>
    <n v="2.15"/>
  </r>
  <r>
    <d v="2008-02-17T00:00:00"/>
    <x v="156"/>
    <x v="2"/>
    <x v="3"/>
    <n v="2.15"/>
  </r>
  <r>
    <d v="2008-02-17T00:00:00"/>
    <x v="45"/>
    <x v="287"/>
    <x v="3"/>
    <n v="2.15"/>
  </r>
  <r>
    <d v="2008-02-18T00:00:00"/>
    <x v="157"/>
    <x v="1"/>
    <x v="3"/>
    <n v="2.15"/>
  </r>
  <r>
    <d v="2008-02-19T00:00:00"/>
    <x v="50"/>
    <x v="288"/>
    <x v="3"/>
    <n v="2.15"/>
  </r>
  <r>
    <d v="2008-02-20T00:00:00"/>
    <x v="158"/>
    <x v="17"/>
    <x v="3"/>
    <n v="2.15"/>
  </r>
  <r>
    <d v="2008-02-21T00:00:00"/>
    <x v="79"/>
    <x v="17"/>
    <x v="3"/>
    <n v="2.15"/>
  </r>
  <r>
    <d v="2008-02-22T00:00:00"/>
    <x v="159"/>
    <x v="2"/>
    <x v="3"/>
    <n v="2.15"/>
  </r>
  <r>
    <d v="2008-02-22T00:00:00"/>
    <x v="160"/>
    <x v="1"/>
    <x v="3"/>
    <n v="2.15"/>
  </r>
  <r>
    <d v="2008-02-23T00:00:00"/>
    <x v="161"/>
    <x v="0"/>
    <x v="3"/>
    <n v="2.15"/>
  </r>
  <r>
    <d v="2008-02-25T00:00:00"/>
    <x v="45"/>
    <x v="289"/>
    <x v="3"/>
    <n v="2.15"/>
  </r>
  <r>
    <d v="2008-02-27T00:00:00"/>
    <x v="119"/>
    <x v="2"/>
    <x v="3"/>
    <n v="2.15"/>
  </r>
  <r>
    <d v="2008-02-27T00:00:00"/>
    <x v="14"/>
    <x v="252"/>
    <x v="3"/>
    <n v="2.15"/>
  </r>
  <r>
    <d v="2008-02-28T00:00:00"/>
    <x v="7"/>
    <x v="290"/>
    <x v="3"/>
    <n v="2.15"/>
  </r>
  <r>
    <d v="2008-03-03T00:00:00"/>
    <x v="11"/>
    <x v="18"/>
    <x v="3"/>
    <n v="2.15"/>
  </r>
  <r>
    <d v="2008-03-04T00:00:00"/>
    <x v="7"/>
    <x v="291"/>
    <x v="3"/>
    <n v="2.15"/>
  </r>
  <r>
    <d v="2008-03-04T00:00:00"/>
    <x v="66"/>
    <x v="292"/>
    <x v="3"/>
    <n v="2.15"/>
  </r>
  <r>
    <d v="2008-03-05T00:00:00"/>
    <x v="50"/>
    <x v="103"/>
    <x v="3"/>
    <n v="2.15"/>
  </r>
  <r>
    <d v="2008-03-05T00:00:00"/>
    <x v="28"/>
    <x v="293"/>
    <x v="3"/>
    <n v="2.15"/>
  </r>
  <r>
    <d v="2008-03-05T00:00:00"/>
    <x v="27"/>
    <x v="30"/>
    <x v="3"/>
    <n v="2.15"/>
  </r>
  <r>
    <d v="2008-03-07T00:00:00"/>
    <x v="58"/>
    <x v="39"/>
    <x v="3"/>
    <n v="2.15"/>
  </r>
  <r>
    <d v="2008-03-07T00:00:00"/>
    <x v="52"/>
    <x v="294"/>
    <x v="3"/>
    <n v="2.15"/>
  </r>
  <r>
    <d v="2008-03-10T00:00:00"/>
    <x v="162"/>
    <x v="11"/>
    <x v="3"/>
    <n v="2.15"/>
  </r>
  <r>
    <d v="2008-03-11T00:00:00"/>
    <x v="22"/>
    <x v="121"/>
    <x v="3"/>
    <n v="2.15"/>
  </r>
  <r>
    <d v="2008-03-12T00:00:00"/>
    <x v="10"/>
    <x v="65"/>
    <x v="3"/>
    <n v="2.15"/>
  </r>
  <r>
    <d v="2008-03-13T00:00:00"/>
    <x v="131"/>
    <x v="105"/>
    <x v="3"/>
    <n v="2.15"/>
  </r>
  <r>
    <d v="2008-03-15T00:00:00"/>
    <x v="28"/>
    <x v="166"/>
    <x v="3"/>
    <n v="2.15"/>
  </r>
  <r>
    <d v="2008-03-16T00:00:00"/>
    <x v="69"/>
    <x v="21"/>
    <x v="3"/>
    <n v="2.15"/>
  </r>
  <r>
    <d v="2008-03-17T00:00:00"/>
    <x v="163"/>
    <x v="0"/>
    <x v="3"/>
    <n v="2.15"/>
  </r>
  <r>
    <d v="2008-03-19T00:00:00"/>
    <x v="164"/>
    <x v="70"/>
    <x v="3"/>
    <n v="2.15"/>
  </r>
  <r>
    <d v="2008-03-19T00:00:00"/>
    <x v="165"/>
    <x v="1"/>
    <x v="3"/>
    <n v="2.15"/>
  </r>
  <r>
    <d v="2008-03-20T00:00:00"/>
    <x v="35"/>
    <x v="113"/>
    <x v="3"/>
    <n v="2.15"/>
  </r>
  <r>
    <d v="2008-03-20T00:00:00"/>
    <x v="22"/>
    <x v="295"/>
    <x v="3"/>
    <n v="2.15"/>
  </r>
  <r>
    <d v="2008-03-20T00:00:00"/>
    <x v="102"/>
    <x v="50"/>
    <x v="3"/>
    <n v="2.15"/>
  </r>
  <r>
    <d v="2008-03-21T00:00:00"/>
    <x v="22"/>
    <x v="296"/>
    <x v="3"/>
    <n v="2.15"/>
  </r>
  <r>
    <d v="2008-03-22T00:00:00"/>
    <x v="19"/>
    <x v="65"/>
    <x v="3"/>
    <n v="2.15"/>
  </r>
  <r>
    <d v="2008-03-23T00:00:00"/>
    <x v="69"/>
    <x v="95"/>
    <x v="3"/>
    <n v="2.15"/>
  </r>
  <r>
    <d v="2008-03-25T00:00:00"/>
    <x v="9"/>
    <x v="182"/>
    <x v="3"/>
    <n v="2.15"/>
  </r>
  <r>
    <d v="2008-03-29T00:00:00"/>
    <x v="45"/>
    <x v="139"/>
    <x v="3"/>
    <n v="2.15"/>
  </r>
  <r>
    <d v="2008-03-29T00:00:00"/>
    <x v="14"/>
    <x v="237"/>
    <x v="3"/>
    <n v="2.15"/>
  </r>
  <r>
    <d v="2008-03-30T00:00:00"/>
    <x v="50"/>
    <x v="297"/>
    <x v="3"/>
    <n v="2.15"/>
  </r>
  <r>
    <d v="2008-04-01T00:00:00"/>
    <x v="7"/>
    <x v="250"/>
    <x v="3"/>
    <n v="2.15"/>
  </r>
  <r>
    <d v="2008-04-03T00:00:00"/>
    <x v="69"/>
    <x v="148"/>
    <x v="3"/>
    <n v="2.15"/>
  </r>
  <r>
    <d v="2008-04-06T00:00:00"/>
    <x v="24"/>
    <x v="283"/>
    <x v="3"/>
    <n v="2.15"/>
  </r>
  <r>
    <d v="2008-04-07T00:00:00"/>
    <x v="51"/>
    <x v="1"/>
    <x v="3"/>
    <n v="2.15"/>
  </r>
  <r>
    <d v="2008-04-08T00:00:00"/>
    <x v="66"/>
    <x v="65"/>
    <x v="3"/>
    <n v="2.15"/>
  </r>
  <r>
    <d v="2008-04-11T00:00:00"/>
    <x v="102"/>
    <x v="298"/>
    <x v="3"/>
    <n v="2.15"/>
  </r>
  <r>
    <d v="2008-04-12T00:00:00"/>
    <x v="57"/>
    <x v="18"/>
    <x v="3"/>
    <n v="2.15"/>
  </r>
  <r>
    <d v="2008-04-14T00:00:00"/>
    <x v="48"/>
    <x v="11"/>
    <x v="3"/>
    <n v="2.15"/>
  </r>
  <r>
    <d v="2008-04-14T00:00:00"/>
    <x v="66"/>
    <x v="299"/>
    <x v="3"/>
    <n v="2.15"/>
  </r>
  <r>
    <d v="2008-04-14T00:00:00"/>
    <x v="18"/>
    <x v="136"/>
    <x v="3"/>
    <n v="2.15"/>
  </r>
  <r>
    <d v="2008-04-15T00:00:00"/>
    <x v="50"/>
    <x v="300"/>
    <x v="3"/>
    <n v="2.15"/>
  </r>
  <r>
    <d v="2008-04-15T00:00:00"/>
    <x v="39"/>
    <x v="198"/>
    <x v="3"/>
    <n v="2.15"/>
  </r>
  <r>
    <d v="2008-04-15T00:00:00"/>
    <x v="71"/>
    <x v="294"/>
    <x v="3"/>
    <n v="2.15"/>
  </r>
  <r>
    <d v="2008-04-16T00:00:00"/>
    <x v="14"/>
    <x v="79"/>
    <x v="3"/>
    <n v="2.15"/>
  </r>
  <r>
    <d v="2008-04-17T00:00:00"/>
    <x v="90"/>
    <x v="92"/>
    <x v="3"/>
    <n v="2.15"/>
  </r>
  <r>
    <d v="2008-04-18T00:00:00"/>
    <x v="80"/>
    <x v="203"/>
    <x v="3"/>
    <n v="2.15"/>
  </r>
  <r>
    <d v="2008-04-19T00:00:00"/>
    <x v="42"/>
    <x v="92"/>
    <x v="3"/>
    <n v="2.15"/>
  </r>
  <r>
    <d v="2008-04-20T00:00:00"/>
    <x v="66"/>
    <x v="276"/>
    <x v="3"/>
    <n v="2.15"/>
  </r>
  <r>
    <d v="2008-04-20T00:00:00"/>
    <x v="162"/>
    <x v="70"/>
    <x v="3"/>
    <n v="2.15"/>
  </r>
  <r>
    <d v="2008-04-21T00:00:00"/>
    <x v="23"/>
    <x v="139"/>
    <x v="3"/>
    <n v="2.15"/>
  </r>
  <r>
    <d v="2008-04-23T00:00:00"/>
    <x v="5"/>
    <x v="301"/>
    <x v="3"/>
    <n v="2.15"/>
  </r>
  <r>
    <d v="2008-04-25T00:00:00"/>
    <x v="50"/>
    <x v="294"/>
    <x v="3"/>
    <n v="2.15"/>
  </r>
  <r>
    <d v="2008-04-26T00:00:00"/>
    <x v="17"/>
    <x v="302"/>
    <x v="3"/>
    <n v="2.15"/>
  </r>
  <r>
    <d v="2008-04-30T00:00:00"/>
    <x v="151"/>
    <x v="44"/>
    <x v="3"/>
    <n v="2.15"/>
  </r>
  <r>
    <d v="2008-05-01T00:00:00"/>
    <x v="166"/>
    <x v="3"/>
    <x v="3"/>
    <n v="2.15"/>
  </r>
  <r>
    <d v="2008-05-03T00:00:00"/>
    <x v="14"/>
    <x v="281"/>
    <x v="3"/>
    <n v="2.15"/>
  </r>
  <r>
    <d v="2008-05-04T00:00:00"/>
    <x v="55"/>
    <x v="303"/>
    <x v="3"/>
    <n v="2.15"/>
  </r>
  <r>
    <d v="2008-05-05T00:00:00"/>
    <x v="10"/>
    <x v="304"/>
    <x v="3"/>
    <n v="2.15"/>
  </r>
  <r>
    <d v="2008-05-05T00:00:00"/>
    <x v="72"/>
    <x v="15"/>
    <x v="3"/>
    <n v="2.15"/>
  </r>
  <r>
    <d v="2008-05-09T00:00:00"/>
    <x v="9"/>
    <x v="54"/>
    <x v="3"/>
    <n v="2.15"/>
  </r>
  <r>
    <d v="2008-05-09T00:00:00"/>
    <x v="83"/>
    <x v="138"/>
    <x v="3"/>
    <n v="2.15"/>
  </r>
  <r>
    <d v="2008-05-11T00:00:00"/>
    <x v="66"/>
    <x v="31"/>
    <x v="3"/>
    <n v="2.15"/>
  </r>
  <r>
    <d v="2008-05-11T00:00:00"/>
    <x v="26"/>
    <x v="275"/>
    <x v="3"/>
    <n v="2.15"/>
  </r>
  <r>
    <d v="2008-05-11T00:00:00"/>
    <x v="52"/>
    <x v="262"/>
    <x v="3"/>
    <n v="2.15"/>
  </r>
  <r>
    <d v="2008-05-14T00:00:00"/>
    <x v="167"/>
    <x v="70"/>
    <x v="3"/>
    <n v="2.15"/>
  </r>
  <r>
    <d v="2008-05-14T00:00:00"/>
    <x v="17"/>
    <x v="226"/>
    <x v="3"/>
    <n v="2.15"/>
  </r>
  <r>
    <d v="2008-05-16T00:00:00"/>
    <x v="102"/>
    <x v="237"/>
    <x v="3"/>
    <n v="2.15"/>
  </r>
  <r>
    <d v="2008-05-16T00:00:00"/>
    <x v="7"/>
    <x v="305"/>
    <x v="3"/>
    <n v="2.15"/>
  </r>
  <r>
    <d v="2008-05-17T00:00:00"/>
    <x v="62"/>
    <x v="1"/>
    <x v="3"/>
    <n v="2.15"/>
  </r>
  <r>
    <d v="2008-05-18T00:00:00"/>
    <x v="6"/>
    <x v="194"/>
    <x v="3"/>
    <n v="2.15"/>
  </r>
  <r>
    <d v="2008-05-19T00:00:00"/>
    <x v="23"/>
    <x v="39"/>
    <x v="3"/>
    <n v="2.15"/>
  </r>
  <r>
    <d v="2008-05-19T00:00:00"/>
    <x v="59"/>
    <x v="158"/>
    <x v="3"/>
    <n v="2.15"/>
  </r>
  <r>
    <d v="2008-05-19T00:00:00"/>
    <x v="61"/>
    <x v="176"/>
    <x v="3"/>
    <n v="2.15"/>
  </r>
  <r>
    <d v="2008-05-22T00:00:00"/>
    <x v="18"/>
    <x v="306"/>
    <x v="3"/>
    <n v="2.15"/>
  </r>
  <r>
    <d v="2008-05-23T00:00:00"/>
    <x v="55"/>
    <x v="182"/>
    <x v="3"/>
    <n v="2.15"/>
  </r>
  <r>
    <d v="2008-05-24T00:00:00"/>
    <x v="18"/>
    <x v="307"/>
    <x v="3"/>
    <n v="2.15"/>
  </r>
  <r>
    <d v="2008-05-27T00:00:00"/>
    <x v="131"/>
    <x v="222"/>
    <x v="3"/>
    <n v="2.15"/>
  </r>
  <r>
    <d v="2008-05-28T00:00:00"/>
    <x v="61"/>
    <x v="32"/>
    <x v="3"/>
    <n v="2.15"/>
  </r>
  <r>
    <d v="2008-05-29T00:00:00"/>
    <x v="45"/>
    <x v="308"/>
    <x v="3"/>
    <n v="2.15"/>
  </r>
  <r>
    <d v="2008-05-30T00:00:00"/>
    <x v="7"/>
    <x v="174"/>
    <x v="3"/>
    <n v="2.15"/>
  </r>
  <r>
    <d v="2008-06-03T00:00:00"/>
    <x v="55"/>
    <x v="65"/>
    <x v="3"/>
    <n v="2.15"/>
  </r>
  <r>
    <d v="2008-06-04T00:00:00"/>
    <x v="134"/>
    <x v="36"/>
    <x v="3"/>
    <n v="2.15"/>
  </r>
  <r>
    <d v="2008-06-06T00:00:00"/>
    <x v="55"/>
    <x v="145"/>
    <x v="3"/>
    <n v="2.15"/>
  </r>
  <r>
    <d v="2008-06-06T00:00:00"/>
    <x v="168"/>
    <x v="92"/>
    <x v="3"/>
    <n v="2.15"/>
  </r>
  <r>
    <d v="2008-06-06T00:00:00"/>
    <x v="50"/>
    <x v="217"/>
    <x v="3"/>
    <n v="2.15"/>
  </r>
  <r>
    <d v="2008-06-06T00:00:00"/>
    <x v="31"/>
    <x v="309"/>
    <x v="3"/>
    <n v="2.15"/>
  </r>
  <r>
    <d v="2008-06-10T00:00:00"/>
    <x v="37"/>
    <x v="310"/>
    <x v="3"/>
    <n v="2.15"/>
  </r>
  <r>
    <d v="2008-06-15T00:00:00"/>
    <x v="10"/>
    <x v="203"/>
    <x v="3"/>
    <n v="2.15"/>
  </r>
  <r>
    <d v="2008-06-15T00:00:00"/>
    <x v="137"/>
    <x v="17"/>
    <x v="3"/>
    <n v="2.15"/>
  </r>
  <r>
    <d v="2008-06-16T00:00:00"/>
    <x v="71"/>
    <x v="277"/>
    <x v="3"/>
    <n v="2.15"/>
  </r>
  <r>
    <d v="2008-06-20T00:00:00"/>
    <x v="22"/>
    <x v="311"/>
    <x v="3"/>
    <n v="2.15"/>
  </r>
  <r>
    <d v="2008-06-23T00:00:00"/>
    <x v="23"/>
    <x v="306"/>
    <x v="3"/>
    <n v="2.15"/>
  </r>
  <r>
    <d v="2008-06-24T00:00:00"/>
    <x v="169"/>
    <x v="0"/>
    <x v="3"/>
    <n v="2.15"/>
  </r>
  <r>
    <d v="2008-06-25T00:00:00"/>
    <x v="18"/>
    <x v="210"/>
    <x v="3"/>
    <n v="2.15"/>
  </r>
  <r>
    <d v="2008-06-25T00:00:00"/>
    <x v="170"/>
    <x v="158"/>
    <x v="3"/>
    <n v="2.15"/>
  </r>
  <r>
    <d v="2008-06-27T00:00:00"/>
    <x v="171"/>
    <x v="1"/>
    <x v="3"/>
    <n v="2.15"/>
  </r>
  <r>
    <d v="2008-06-28T00:00:00"/>
    <x v="61"/>
    <x v="28"/>
    <x v="3"/>
    <n v="2.15"/>
  </r>
  <r>
    <d v="2008-06-29T00:00:00"/>
    <x v="35"/>
    <x v="122"/>
    <x v="3"/>
    <n v="2.15"/>
  </r>
  <r>
    <d v="2008-06-30T00:00:00"/>
    <x v="30"/>
    <x v="235"/>
    <x v="3"/>
    <n v="2.15"/>
  </r>
  <r>
    <d v="2008-07-02T00:00:00"/>
    <x v="55"/>
    <x v="203"/>
    <x v="3"/>
    <n v="2.15"/>
  </r>
  <r>
    <d v="2008-07-03T00:00:00"/>
    <x v="64"/>
    <x v="36"/>
    <x v="3"/>
    <n v="2.15"/>
  </r>
  <r>
    <d v="2008-07-08T00:00:00"/>
    <x v="50"/>
    <x v="312"/>
    <x v="3"/>
    <n v="2.15"/>
  </r>
  <r>
    <d v="2008-07-10T00:00:00"/>
    <x v="8"/>
    <x v="101"/>
    <x v="3"/>
    <n v="2.15"/>
  </r>
  <r>
    <d v="2008-07-10T00:00:00"/>
    <x v="46"/>
    <x v="18"/>
    <x v="3"/>
    <n v="2.15"/>
  </r>
  <r>
    <d v="2008-07-11T00:00:00"/>
    <x v="17"/>
    <x v="313"/>
    <x v="3"/>
    <n v="2.15"/>
  </r>
  <r>
    <d v="2008-07-14T00:00:00"/>
    <x v="69"/>
    <x v="37"/>
    <x v="3"/>
    <n v="2.15"/>
  </r>
  <r>
    <d v="2008-07-15T00:00:00"/>
    <x v="22"/>
    <x v="314"/>
    <x v="3"/>
    <n v="2.15"/>
  </r>
  <r>
    <d v="2008-07-16T00:00:00"/>
    <x v="50"/>
    <x v="111"/>
    <x v="3"/>
    <n v="2.15"/>
  </r>
  <r>
    <d v="2008-07-16T00:00:00"/>
    <x v="22"/>
    <x v="187"/>
    <x v="3"/>
    <n v="2.15"/>
  </r>
  <r>
    <d v="2008-07-17T00:00:00"/>
    <x v="45"/>
    <x v="207"/>
    <x v="3"/>
    <n v="2.15"/>
  </r>
  <r>
    <d v="2008-07-18T00:00:00"/>
    <x v="78"/>
    <x v="37"/>
    <x v="3"/>
    <n v="2.15"/>
  </r>
  <r>
    <d v="2008-07-18T00:00:00"/>
    <x v="25"/>
    <x v="45"/>
    <x v="3"/>
    <n v="2.15"/>
  </r>
  <r>
    <d v="2008-07-24T00:00:00"/>
    <x v="61"/>
    <x v="102"/>
    <x v="3"/>
    <n v="2.15"/>
  </r>
  <r>
    <d v="2008-07-27T00:00:00"/>
    <x v="22"/>
    <x v="52"/>
    <x v="3"/>
    <n v="2.15"/>
  </r>
  <r>
    <d v="2008-07-28T00:00:00"/>
    <x v="39"/>
    <x v="8"/>
    <x v="3"/>
    <n v="2.15"/>
  </r>
  <r>
    <d v="2008-08-02T00:00:00"/>
    <x v="28"/>
    <x v="96"/>
    <x v="3"/>
    <n v="2.15"/>
  </r>
  <r>
    <d v="2008-08-04T00:00:00"/>
    <x v="6"/>
    <x v="147"/>
    <x v="3"/>
    <n v="2.15"/>
  </r>
  <r>
    <d v="2008-08-04T00:00:00"/>
    <x v="105"/>
    <x v="44"/>
    <x v="3"/>
    <n v="2.15"/>
  </r>
  <r>
    <d v="2008-08-07T00:00:00"/>
    <x v="62"/>
    <x v="1"/>
    <x v="3"/>
    <n v="2.15"/>
  </r>
  <r>
    <d v="2008-08-07T00:00:00"/>
    <x v="101"/>
    <x v="24"/>
    <x v="3"/>
    <n v="2.15"/>
  </r>
  <r>
    <d v="2008-08-09T00:00:00"/>
    <x v="78"/>
    <x v="63"/>
    <x v="3"/>
    <n v="2.15"/>
  </r>
  <r>
    <d v="2008-08-10T00:00:00"/>
    <x v="172"/>
    <x v="24"/>
    <x v="3"/>
    <n v="2.15"/>
  </r>
  <r>
    <d v="2008-08-11T00:00:00"/>
    <x v="9"/>
    <x v="315"/>
    <x v="3"/>
    <n v="2.15"/>
  </r>
  <r>
    <d v="2008-08-11T00:00:00"/>
    <x v="78"/>
    <x v="316"/>
    <x v="3"/>
    <n v="2.15"/>
  </r>
  <r>
    <d v="2008-08-13T00:00:00"/>
    <x v="78"/>
    <x v="317"/>
    <x v="3"/>
    <n v="2.15"/>
  </r>
  <r>
    <d v="2008-08-14T00:00:00"/>
    <x v="69"/>
    <x v="318"/>
    <x v="3"/>
    <n v="2.15"/>
  </r>
  <r>
    <d v="2008-08-16T00:00:00"/>
    <x v="69"/>
    <x v="106"/>
    <x v="3"/>
    <n v="2.15"/>
  </r>
  <r>
    <d v="2008-08-19T00:00:00"/>
    <x v="173"/>
    <x v="108"/>
    <x v="3"/>
    <n v="2.15"/>
  </r>
  <r>
    <d v="2008-08-19T00:00:00"/>
    <x v="18"/>
    <x v="318"/>
    <x v="3"/>
    <n v="2.15"/>
  </r>
  <r>
    <d v="2008-08-21T00:00:00"/>
    <x v="22"/>
    <x v="251"/>
    <x v="3"/>
    <n v="2.15"/>
  </r>
  <r>
    <d v="2008-08-21T00:00:00"/>
    <x v="7"/>
    <x v="190"/>
    <x v="3"/>
    <n v="2.15"/>
  </r>
  <r>
    <d v="2008-08-22T00:00:00"/>
    <x v="44"/>
    <x v="3"/>
    <x v="3"/>
    <n v="2.15"/>
  </r>
  <r>
    <d v="2008-08-24T00:00:00"/>
    <x v="52"/>
    <x v="319"/>
    <x v="3"/>
    <n v="2.15"/>
  </r>
  <r>
    <d v="2008-08-26T00:00:00"/>
    <x v="151"/>
    <x v="11"/>
    <x v="3"/>
    <n v="2.15"/>
  </r>
  <r>
    <d v="2008-08-29T00:00:00"/>
    <x v="28"/>
    <x v="101"/>
    <x v="3"/>
    <n v="2.15"/>
  </r>
  <r>
    <d v="2008-08-30T00:00:00"/>
    <x v="160"/>
    <x v="92"/>
    <x v="3"/>
    <n v="2.15"/>
  </r>
  <r>
    <d v="2008-08-30T00:00:00"/>
    <x v="7"/>
    <x v="320"/>
    <x v="3"/>
    <n v="2.15"/>
  </r>
  <r>
    <d v="2008-08-31T00:00:00"/>
    <x v="174"/>
    <x v="158"/>
    <x v="3"/>
    <n v="2.15"/>
  </r>
  <r>
    <d v="2008-08-31T00:00:00"/>
    <x v="124"/>
    <x v="2"/>
    <x v="3"/>
    <n v="2.15"/>
  </r>
  <r>
    <d v="2008-09-01T00:00:00"/>
    <x v="102"/>
    <x v="178"/>
    <x v="3"/>
    <n v="2.15"/>
  </r>
  <r>
    <d v="2008-09-03T00:00:00"/>
    <x v="9"/>
    <x v="321"/>
    <x v="3"/>
    <n v="2.15"/>
  </r>
  <r>
    <d v="2008-09-05T00:00:00"/>
    <x v="123"/>
    <x v="87"/>
    <x v="3"/>
    <n v="2.15"/>
  </r>
  <r>
    <d v="2008-09-05T00:00:00"/>
    <x v="3"/>
    <x v="18"/>
    <x v="3"/>
    <n v="2.15"/>
  </r>
  <r>
    <d v="2008-09-06T00:00:00"/>
    <x v="50"/>
    <x v="240"/>
    <x v="3"/>
    <n v="2.15"/>
  </r>
  <r>
    <d v="2008-09-06T00:00:00"/>
    <x v="37"/>
    <x v="169"/>
    <x v="3"/>
    <n v="2.15"/>
  </r>
  <r>
    <d v="2008-09-07T00:00:00"/>
    <x v="14"/>
    <x v="49"/>
    <x v="3"/>
    <n v="2.15"/>
  </r>
  <r>
    <d v="2008-09-11T00:00:00"/>
    <x v="18"/>
    <x v="260"/>
    <x v="3"/>
    <n v="2.15"/>
  </r>
  <r>
    <d v="2008-09-14T00:00:00"/>
    <x v="61"/>
    <x v="309"/>
    <x v="3"/>
    <n v="2.15"/>
  </r>
  <r>
    <d v="2008-09-14T00:00:00"/>
    <x v="89"/>
    <x v="41"/>
    <x v="3"/>
    <n v="2.15"/>
  </r>
  <r>
    <d v="2008-09-14T00:00:00"/>
    <x v="18"/>
    <x v="322"/>
    <x v="3"/>
    <n v="2.15"/>
  </r>
  <r>
    <d v="2008-09-21T00:00:00"/>
    <x v="50"/>
    <x v="91"/>
    <x v="3"/>
    <n v="2.15"/>
  </r>
  <r>
    <d v="2008-09-22T00:00:00"/>
    <x v="19"/>
    <x v="187"/>
    <x v="3"/>
    <n v="2.15"/>
  </r>
  <r>
    <d v="2008-09-22T00:00:00"/>
    <x v="150"/>
    <x v="138"/>
    <x v="3"/>
    <n v="2.15"/>
  </r>
  <r>
    <d v="2008-09-23T00:00:00"/>
    <x v="31"/>
    <x v="194"/>
    <x v="3"/>
    <n v="2.15"/>
  </r>
  <r>
    <d v="2008-09-23T00:00:00"/>
    <x v="45"/>
    <x v="323"/>
    <x v="3"/>
    <n v="2.15"/>
  </r>
  <r>
    <d v="2008-09-25T00:00:00"/>
    <x v="30"/>
    <x v="324"/>
    <x v="3"/>
    <n v="2.15"/>
  </r>
  <r>
    <d v="2008-09-26T00:00:00"/>
    <x v="61"/>
    <x v="220"/>
    <x v="3"/>
    <n v="2.15"/>
  </r>
  <r>
    <d v="2008-09-28T00:00:00"/>
    <x v="45"/>
    <x v="121"/>
    <x v="3"/>
    <n v="2.15"/>
  </r>
  <r>
    <d v="2008-10-01T00:00:00"/>
    <x v="22"/>
    <x v="251"/>
    <x v="3"/>
    <n v="2.15"/>
  </r>
  <r>
    <d v="2008-10-01T00:00:00"/>
    <x v="63"/>
    <x v="325"/>
    <x v="3"/>
    <n v="2.15"/>
  </r>
  <r>
    <d v="2008-10-01T00:00:00"/>
    <x v="36"/>
    <x v="15"/>
    <x v="3"/>
    <n v="2.15"/>
  </r>
  <r>
    <d v="2008-10-04T00:00:00"/>
    <x v="116"/>
    <x v="2"/>
    <x v="3"/>
    <n v="2.15"/>
  </r>
  <r>
    <d v="2008-10-04T00:00:00"/>
    <x v="42"/>
    <x v="3"/>
    <x v="3"/>
    <n v="2.15"/>
  </r>
  <r>
    <d v="2008-10-06T00:00:00"/>
    <x v="71"/>
    <x v="221"/>
    <x v="3"/>
    <n v="2.15"/>
  </r>
  <r>
    <d v="2008-10-06T00:00:00"/>
    <x v="8"/>
    <x v="257"/>
    <x v="3"/>
    <n v="2.15"/>
  </r>
  <r>
    <d v="2008-10-08T00:00:00"/>
    <x v="175"/>
    <x v="3"/>
    <x v="3"/>
    <n v="2.15"/>
  </r>
  <r>
    <d v="2008-10-08T00:00:00"/>
    <x v="31"/>
    <x v="91"/>
    <x v="3"/>
    <n v="2.15"/>
  </r>
  <r>
    <d v="2008-10-08T00:00:00"/>
    <x v="5"/>
    <x v="313"/>
    <x v="3"/>
    <n v="2.15"/>
  </r>
  <r>
    <d v="2008-10-08T00:00:00"/>
    <x v="159"/>
    <x v="17"/>
    <x v="3"/>
    <n v="2.15"/>
  </r>
  <r>
    <d v="2008-10-11T00:00:00"/>
    <x v="45"/>
    <x v="107"/>
    <x v="3"/>
    <n v="2.15"/>
  </r>
  <r>
    <d v="2008-10-12T00:00:00"/>
    <x v="19"/>
    <x v="39"/>
    <x v="3"/>
    <n v="2.15"/>
  </r>
  <r>
    <d v="2008-10-12T00:00:00"/>
    <x v="31"/>
    <x v="13"/>
    <x v="3"/>
    <n v="2.15"/>
  </r>
  <r>
    <d v="2008-10-12T00:00:00"/>
    <x v="55"/>
    <x v="160"/>
    <x v="3"/>
    <n v="2.15"/>
  </r>
  <r>
    <d v="2008-10-17T00:00:00"/>
    <x v="9"/>
    <x v="326"/>
    <x v="3"/>
    <n v="2.15"/>
  </r>
  <r>
    <d v="2008-10-17T00:00:00"/>
    <x v="22"/>
    <x v="327"/>
    <x v="3"/>
    <n v="2.15"/>
  </r>
  <r>
    <d v="2008-10-17T00:00:00"/>
    <x v="33"/>
    <x v="158"/>
    <x v="3"/>
    <n v="2.15"/>
  </r>
  <r>
    <d v="2008-10-18T00:00:00"/>
    <x v="35"/>
    <x v="243"/>
    <x v="3"/>
    <n v="2.15"/>
  </r>
  <r>
    <d v="2008-10-19T00:00:00"/>
    <x v="50"/>
    <x v="113"/>
    <x v="3"/>
    <n v="2.15"/>
  </r>
  <r>
    <d v="2008-10-19T00:00:00"/>
    <x v="66"/>
    <x v="73"/>
    <x v="3"/>
    <n v="2.15"/>
  </r>
  <r>
    <d v="2008-10-22T00:00:00"/>
    <x v="66"/>
    <x v="136"/>
    <x v="3"/>
    <n v="2.15"/>
  </r>
  <r>
    <d v="2008-10-24T00:00:00"/>
    <x v="14"/>
    <x v="242"/>
    <x v="3"/>
    <n v="2.15"/>
  </r>
  <r>
    <d v="2008-10-26T00:00:00"/>
    <x v="9"/>
    <x v="328"/>
    <x v="3"/>
    <n v="2.15"/>
  </r>
  <r>
    <d v="2008-10-26T00:00:00"/>
    <x v="140"/>
    <x v="11"/>
    <x v="3"/>
    <n v="2.15"/>
  </r>
  <r>
    <d v="2008-10-26T00:00:00"/>
    <x v="45"/>
    <x v="155"/>
    <x v="3"/>
    <n v="2.15"/>
  </r>
  <r>
    <d v="2008-11-05T00:00:00"/>
    <x v="18"/>
    <x v="210"/>
    <x v="3"/>
    <n v="2.15"/>
  </r>
  <r>
    <d v="2008-11-07T00:00:00"/>
    <x v="22"/>
    <x v="300"/>
    <x v="3"/>
    <n v="2.15"/>
  </r>
  <r>
    <d v="2008-11-08T00:00:00"/>
    <x v="8"/>
    <x v="157"/>
    <x v="3"/>
    <n v="2.15"/>
  </r>
  <r>
    <d v="2008-11-11T00:00:00"/>
    <x v="22"/>
    <x v="83"/>
    <x v="3"/>
    <n v="2.15"/>
  </r>
  <r>
    <d v="2008-11-12T00:00:00"/>
    <x v="24"/>
    <x v="329"/>
    <x v="3"/>
    <n v="2.15"/>
  </r>
  <r>
    <d v="2008-11-13T00:00:00"/>
    <x v="55"/>
    <x v="205"/>
    <x v="3"/>
    <n v="2.15"/>
  </r>
  <r>
    <d v="2008-11-18T00:00:00"/>
    <x v="50"/>
    <x v="330"/>
    <x v="3"/>
    <n v="2.15"/>
  </r>
  <r>
    <d v="2008-11-19T00:00:00"/>
    <x v="69"/>
    <x v="194"/>
    <x v="3"/>
    <n v="2.15"/>
  </r>
  <r>
    <d v="2008-11-20T00:00:00"/>
    <x v="12"/>
    <x v="83"/>
    <x v="3"/>
    <n v="2.15"/>
  </r>
  <r>
    <d v="2008-11-22T00:00:00"/>
    <x v="17"/>
    <x v="51"/>
    <x v="3"/>
    <n v="2.15"/>
  </r>
  <r>
    <d v="2008-11-23T00:00:00"/>
    <x v="22"/>
    <x v="331"/>
    <x v="3"/>
    <n v="2.15"/>
  </r>
  <r>
    <d v="2008-11-24T00:00:00"/>
    <x v="55"/>
    <x v="198"/>
    <x v="3"/>
    <n v="2.15"/>
  </r>
  <r>
    <d v="2008-11-24T00:00:00"/>
    <x v="126"/>
    <x v="55"/>
    <x v="3"/>
    <n v="2.15"/>
  </r>
  <r>
    <d v="2008-11-24T00:00:00"/>
    <x v="20"/>
    <x v="38"/>
    <x v="3"/>
    <n v="2.15"/>
  </r>
  <r>
    <d v="2008-11-28T00:00:00"/>
    <x v="70"/>
    <x v="11"/>
    <x v="3"/>
    <n v="2.15"/>
  </r>
  <r>
    <d v="2008-11-28T00:00:00"/>
    <x v="176"/>
    <x v="112"/>
    <x v="3"/>
    <n v="2.15"/>
  </r>
  <r>
    <d v="2008-11-29T00:00:00"/>
    <x v="47"/>
    <x v="158"/>
    <x v="3"/>
    <n v="2.15"/>
  </r>
  <r>
    <d v="2008-12-03T00:00:00"/>
    <x v="54"/>
    <x v="112"/>
    <x v="3"/>
    <n v="2.15"/>
  </r>
  <r>
    <d v="2008-12-03T00:00:00"/>
    <x v="177"/>
    <x v="138"/>
    <x v="3"/>
    <n v="2.15"/>
  </r>
  <r>
    <d v="2008-12-08T00:00:00"/>
    <x v="13"/>
    <x v="18"/>
    <x v="3"/>
    <n v="2.15"/>
  </r>
  <r>
    <d v="2008-12-08T00:00:00"/>
    <x v="7"/>
    <x v="332"/>
    <x v="3"/>
    <n v="2.15"/>
  </r>
  <r>
    <d v="2008-12-12T00:00:00"/>
    <x v="5"/>
    <x v="333"/>
    <x v="3"/>
    <n v="2.15"/>
  </r>
  <r>
    <d v="2008-12-15T00:00:00"/>
    <x v="5"/>
    <x v="334"/>
    <x v="3"/>
    <n v="2.15"/>
  </r>
  <r>
    <d v="2008-12-15T00:00:00"/>
    <x v="17"/>
    <x v="135"/>
    <x v="3"/>
    <n v="2.15"/>
  </r>
  <r>
    <d v="2008-12-17T00:00:00"/>
    <x v="66"/>
    <x v="125"/>
    <x v="3"/>
    <n v="2.15"/>
  </r>
  <r>
    <d v="2008-12-18T00:00:00"/>
    <x v="20"/>
    <x v="87"/>
    <x v="3"/>
    <n v="2.15"/>
  </r>
  <r>
    <d v="2008-12-21T00:00:00"/>
    <x v="7"/>
    <x v="182"/>
    <x v="3"/>
    <n v="2.15"/>
  </r>
  <r>
    <d v="2008-12-21T00:00:00"/>
    <x v="50"/>
    <x v="335"/>
    <x v="3"/>
    <n v="2.15"/>
  </r>
  <r>
    <d v="2008-12-22T00:00:00"/>
    <x v="7"/>
    <x v="336"/>
    <x v="3"/>
    <n v="2.15"/>
  </r>
  <r>
    <d v="2008-12-23T00:00:00"/>
    <x v="31"/>
    <x v="205"/>
    <x v="3"/>
    <n v="2.15"/>
  </r>
  <r>
    <d v="2008-12-26T00:00:00"/>
    <x v="1"/>
    <x v="3"/>
    <x v="3"/>
    <n v="2.15"/>
  </r>
  <r>
    <d v="2008-12-27T00:00:00"/>
    <x v="94"/>
    <x v="1"/>
    <x v="3"/>
    <n v="2.15"/>
  </r>
  <r>
    <d v="2008-12-29T00:00:00"/>
    <x v="14"/>
    <x v="28"/>
    <x v="3"/>
    <n v="2.15"/>
  </r>
  <r>
    <d v="2008-12-30T00:00:00"/>
    <x v="87"/>
    <x v="92"/>
    <x v="3"/>
    <n v="2.15"/>
  </r>
  <r>
    <d v="2008-12-30T00:00:00"/>
    <x v="147"/>
    <x v="41"/>
    <x v="3"/>
    <n v="2.15"/>
  </r>
  <r>
    <d v="2009-01-01T00:00:00"/>
    <x v="178"/>
    <x v="1"/>
    <x v="4"/>
    <n v="2.13"/>
  </r>
  <r>
    <d v="2009-01-02T00:00:00"/>
    <x v="37"/>
    <x v="319"/>
    <x v="4"/>
    <n v="2.13"/>
  </r>
  <r>
    <d v="2009-01-06T00:00:00"/>
    <x v="92"/>
    <x v="11"/>
    <x v="4"/>
    <n v="2.13"/>
  </r>
  <r>
    <d v="2009-01-06T00:00:00"/>
    <x v="14"/>
    <x v="294"/>
    <x v="4"/>
    <n v="2.13"/>
  </r>
  <r>
    <d v="2009-01-06T00:00:00"/>
    <x v="61"/>
    <x v="312"/>
    <x v="4"/>
    <n v="2.13"/>
  </r>
  <r>
    <d v="2009-01-08T00:00:00"/>
    <x v="82"/>
    <x v="11"/>
    <x v="4"/>
    <n v="2.13"/>
  </r>
  <r>
    <d v="2009-01-10T00:00:00"/>
    <x v="61"/>
    <x v="212"/>
    <x v="4"/>
    <n v="2.13"/>
  </r>
  <r>
    <d v="2009-01-11T00:00:00"/>
    <x v="18"/>
    <x v="165"/>
    <x v="4"/>
    <n v="2.13"/>
  </r>
  <r>
    <d v="2009-01-16T00:00:00"/>
    <x v="47"/>
    <x v="18"/>
    <x v="4"/>
    <n v="2.13"/>
  </r>
  <r>
    <d v="2009-01-18T00:00:00"/>
    <x v="55"/>
    <x v="337"/>
    <x v="4"/>
    <n v="2.13"/>
  </r>
  <r>
    <d v="2009-01-19T00:00:00"/>
    <x v="45"/>
    <x v="144"/>
    <x v="4"/>
    <n v="2.13"/>
  </r>
  <r>
    <d v="2009-01-21T00:00:00"/>
    <x v="179"/>
    <x v="24"/>
    <x v="4"/>
    <n v="2.13"/>
  </r>
  <r>
    <d v="2009-01-22T00:00:00"/>
    <x v="25"/>
    <x v="122"/>
    <x v="4"/>
    <n v="2.13"/>
  </r>
  <r>
    <d v="2009-01-23T00:00:00"/>
    <x v="180"/>
    <x v="2"/>
    <x v="4"/>
    <n v="2.13"/>
  </r>
  <r>
    <d v="2009-01-26T00:00:00"/>
    <x v="30"/>
    <x v="229"/>
    <x v="4"/>
    <n v="2.13"/>
  </r>
  <r>
    <d v="2009-01-30T00:00:00"/>
    <x v="181"/>
    <x v="11"/>
    <x v="4"/>
    <n v="2.13"/>
  </r>
  <r>
    <d v="2009-02-03T00:00:00"/>
    <x v="96"/>
    <x v="3"/>
    <x v="4"/>
    <n v="2.13"/>
  </r>
  <r>
    <d v="2009-02-05T00:00:00"/>
    <x v="7"/>
    <x v="338"/>
    <x v="4"/>
    <n v="2.13"/>
  </r>
  <r>
    <d v="2009-02-09T00:00:00"/>
    <x v="166"/>
    <x v="11"/>
    <x v="4"/>
    <n v="2.13"/>
  </r>
  <r>
    <d v="2009-02-09T00:00:00"/>
    <x v="14"/>
    <x v="339"/>
    <x v="4"/>
    <n v="2.13"/>
  </r>
  <r>
    <d v="2009-02-09T00:00:00"/>
    <x v="172"/>
    <x v="53"/>
    <x v="4"/>
    <n v="2.13"/>
  </r>
  <r>
    <d v="2009-02-09T00:00:00"/>
    <x v="68"/>
    <x v="36"/>
    <x v="4"/>
    <n v="2.13"/>
  </r>
  <r>
    <d v="2009-02-10T00:00:00"/>
    <x v="22"/>
    <x v="212"/>
    <x v="4"/>
    <n v="2.13"/>
  </r>
  <r>
    <d v="2009-02-10T00:00:00"/>
    <x v="7"/>
    <x v="327"/>
    <x v="4"/>
    <n v="2.13"/>
  </r>
  <r>
    <d v="2009-02-11T00:00:00"/>
    <x v="5"/>
    <x v="253"/>
    <x v="4"/>
    <n v="2.13"/>
  </r>
  <r>
    <d v="2009-02-12T00:00:00"/>
    <x v="50"/>
    <x v="340"/>
    <x v="4"/>
    <n v="2.13"/>
  </r>
  <r>
    <d v="2009-02-12T00:00:00"/>
    <x v="29"/>
    <x v="36"/>
    <x v="4"/>
    <n v="2.13"/>
  </r>
  <r>
    <d v="2009-02-14T00:00:00"/>
    <x v="23"/>
    <x v="341"/>
    <x v="4"/>
    <n v="2.13"/>
  </r>
  <r>
    <d v="2009-02-15T00:00:00"/>
    <x v="24"/>
    <x v="107"/>
    <x v="4"/>
    <n v="2.13"/>
  </r>
  <r>
    <d v="2009-02-16T00:00:00"/>
    <x v="9"/>
    <x v="342"/>
    <x v="4"/>
    <n v="2.13"/>
  </r>
  <r>
    <d v="2009-02-18T00:00:00"/>
    <x v="5"/>
    <x v="185"/>
    <x v="4"/>
    <n v="2.13"/>
  </r>
  <r>
    <d v="2009-02-19T00:00:00"/>
    <x v="22"/>
    <x v="343"/>
    <x v="4"/>
    <n v="2.13"/>
  </r>
  <r>
    <d v="2009-02-21T00:00:00"/>
    <x v="17"/>
    <x v="254"/>
    <x v="4"/>
    <n v="2.13"/>
  </r>
  <r>
    <d v="2009-02-22T00:00:00"/>
    <x v="182"/>
    <x v="70"/>
    <x v="4"/>
    <n v="2.13"/>
  </r>
  <r>
    <d v="2009-02-24T00:00:00"/>
    <x v="52"/>
    <x v="310"/>
    <x v="4"/>
    <n v="2.13"/>
  </r>
  <r>
    <d v="2009-02-27T00:00:00"/>
    <x v="146"/>
    <x v="55"/>
    <x v="4"/>
    <n v="2.13"/>
  </r>
  <r>
    <d v="2009-02-27T00:00:00"/>
    <x v="45"/>
    <x v="233"/>
    <x v="4"/>
    <n v="2.13"/>
  </r>
  <r>
    <d v="2009-03-01T00:00:00"/>
    <x v="183"/>
    <x v="30"/>
    <x v="4"/>
    <n v="2.13"/>
  </r>
  <r>
    <d v="2009-03-02T00:00:00"/>
    <x v="12"/>
    <x v="344"/>
    <x v="4"/>
    <n v="2.13"/>
  </r>
  <r>
    <d v="2009-03-05T00:00:00"/>
    <x v="7"/>
    <x v="28"/>
    <x v="4"/>
    <n v="2.13"/>
  </r>
  <r>
    <d v="2009-03-06T00:00:00"/>
    <x v="184"/>
    <x v="158"/>
    <x v="4"/>
    <n v="2.13"/>
  </r>
  <r>
    <d v="2009-03-13T00:00:00"/>
    <x v="133"/>
    <x v="92"/>
    <x v="4"/>
    <n v="2.13"/>
  </r>
  <r>
    <d v="2009-03-17T00:00:00"/>
    <x v="20"/>
    <x v="125"/>
    <x v="4"/>
    <n v="2.13"/>
  </r>
  <r>
    <d v="2009-03-17T00:00:00"/>
    <x v="88"/>
    <x v="3"/>
    <x v="4"/>
    <n v="2.13"/>
  </r>
  <r>
    <d v="2009-03-17T00:00:00"/>
    <x v="28"/>
    <x v="345"/>
    <x v="4"/>
    <n v="2.13"/>
  </r>
  <r>
    <d v="2009-03-19T00:00:00"/>
    <x v="22"/>
    <x v="265"/>
    <x v="4"/>
    <n v="2.13"/>
  </r>
  <r>
    <d v="2009-03-19T00:00:00"/>
    <x v="50"/>
    <x v="346"/>
    <x v="4"/>
    <n v="2.13"/>
  </r>
  <r>
    <d v="2009-03-21T00:00:00"/>
    <x v="28"/>
    <x v="175"/>
    <x v="4"/>
    <n v="2.13"/>
  </r>
  <r>
    <d v="2009-03-21T00:00:00"/>
    <x v="8"/>
    <x v="91"/>
    <x v="4"/>
    <n v="2.13"/>
  </r>
  <r>
    <d v="2009-03-22T00:00:00"/>
    <x v="45"/>
    <x v="186"/>
    <x v="4"/>
    <n v="2.13"/>
  </r>
  <r>
    <d v="2009-03-23T00:00:00"/>
    <x v="9"/>
    <x v="127"/>
    <x v="4"/>
    <n v="2.13"/>
  </r>
  <r>
    <d v="2009-03-25T00:00:00"/>
    <x v="18"/>
    <x v="23"/>
    <x v="4"/>
    <n v="2.13"/>
  </r>
  <r>
    <d v="2009-03-26T00:00:00"/>
    <x v="45"/>
    <x v="4"/>
    <x v="4"/>
    <n v="2.13"/>
  </r>
  <r>
    <d v="2009-03-30T00:00:00"/>
    <x v="14"/>
    <x v="296"/>
    <x v="4"/>
    <n v="2.13"/>
  </r>
  <r>
    <d v="2009-04-01T00:00:00"/>
    <x v="14"/>
    <x v="197"/>
    <x v="4"/>
    <n v="2.13"/>
  </r>
  <r>
    <d v="2009-04-02T00:00:00"/>
    <x v="142"/>
    <x v="0"/>
    <x v="4"/>
    <n v="2.13"/>
  </r>
  <r>
    <d v="2009-04-03T00:00:00"/>
    <x v="37"/>
    <x v="337"/>
    <x v="4"/>
    <n v="2.13"/>
  </r>
  <r>
    <d v="2009-04-05T00:00:00"/>
    <x v="185"/>
    <x v="36"/>
    <x v="4"/>
    <n v="2.13"/>
  </r>
  <r>
    <d v="2009-04-06T00:00:00"/>
    <x v="31"/>
    <x v="347"/>
    <x v="4"/>
    <n v="2.13"/>
  </r>
  <r>
    <d v="2009-04-08T00:00:00"/>
    <x v="86"/>
    <x v="53"/>
    <x v="4"/>
    <n v="2.13"/>
  </r>
  <r>
    <d v="2009-04-08T00:00:00"/>
    <x v="52"/>
    <x v="344"/>
    <x v="4"/>
    <n v="2.13"/>
  </r>
  <r>
    <d v="2009-04-13T00:00:00"/>
    <x v="19"/>
    <x v="348"/>
    <x v="4"/>
    <n v="2.13"/>
  </r>
  <r>
    <d v="2009-04-13T00:00:00"/>
    <x v="50"/>
    <x v="349"/>
    <x v="4"/>
    <n v="2.13"/>
  </r>
  <r>
    <d v="2009-04-15T00:00:00"/>
    <x v="55"/>
    <x v="318"/>
    <x v="4"/>
    <n v="2.13"/>
  </r>
  <r>
    <d v="2009-04-18T00:00:00"/>
    <x v="8"/>
    <x v="131"/>
    <x v="4"/>
    <n v="2.13"/>
  </r>
  <r>
    <d v="2009-04-20T00:00:00"/>
    <x v="31"/>
    <x v="173"/>
    <x v="4"/>
    <n v="2.13"/>
  </r>
  <r>
    <d v="2009-04-21T00:00:00"/>
    <x v="169"/>
    <x v="158"/>
    <x v="4"/>
    <n v="2.13"/>
  </r>
  <r>
    <d v="2009-04-22T00:00:00"/>
    <x v="186"/>
    <x v="44"/>
    <x v="4"/>
    <n v="2.13"/>
  </r>
  <r>
    <d v="2009-04-26T00:00:00"/>
    <x v="66"/>
    <x v="77"/>
    <x v="4"/>
    <n v="2.13"/>
  </r>
  <r>
    <d v="2009-04-30T00:00:00"/>
    <x v="5"/>
    <x v="28"/>
    <x v="4"/>
    <n v="2.13"/>
  </r>
  <r>
    <d v="2009-04-30T00:00:00"/>
    <x v="37"/>
    <x v="101"/>
    <x v="4"/>
    <n v="2.13"/>
  </r>
  <r>
    <d v="2009-05-02T00:00:00"/>
    <x v="52"/>
    <x v="13"/>
    <x v="4"/>
    <n v="2.13"/>
  </r>
  <r>
    <d v="2009-05-04T00:00:00"/>
    <x v="145"/>
    <x v="138"/>
    <x v="4"/>
    <n v="2.13"/>
  </r>
  <r>
    <d v="2009-05-04T00:00:00"/>
    <x v="152"/>
    <x v="15"/>
    <x v="4"/>
    <n v="2.13"/>
  </r>
  <r>
    <d v="2009-05-06T00:00:00"/>
    <x v="9"/>
    <x v="244"/>
    <x v="4"/>
    <n v="2.13"/>
  </r>
  <r>
    <d v="2009-05-09T00:00:00"/>
    <x v="87"/>
    <x v="53"/>
    <x v="4"/>
    <n v="2.13"/>
  </r>
  <r>
    <d v="2009-05-15T00:00:00"/>
    <x v="9"/>
    <x v="248"/>
    <x v="4"/>
    <n v="2.13"/>
  </r>
  <r>
    <d v="2009-05-16T00:00:00"/>
    <x v="14"/>
    <x v="350"/>
    <x v="4"/>
    <n v="2.13"/>
  </r>
  <r>
    <d v="2009-05-18T00:00:00"/>
    <x v="52"/>
    <x v="156"/>
    <x v="4"/>
    <n v="2.13"/>
  </r>
  <r>
    <d v="2009-05-18T00:00:00"/>
    <x v="7"/>
    <x v="52"/>
    <x v="4"/>
    <n v="2.13"/>
  </r>
  <r>
    <d v="2009-05-20T00:00:00"/>
    <x v="45"/>
    <x v="346"/>
    <x v="4"/>
    <n v="2.13"/>
  </r>
  <r>
    <d v="2009-05-24T00:00:00"/>
    <x v="187"/>
    <x v="55"/>
    <x v="4"/>
    <n v="2.13"/>
  </r>
  <r>
    <d v="2009-05-25T00:00:00"/>
    <x v="50"/>
    <x v="207"/>
    <x v="4"/>
    <n v="2.13"/>
  </r>
  <r>
    <d v="2009-05-26T00:00:00"/>
    <x v="37"/>
    <x v="12"/>
    <x v="4"/>
    <n v="2.13"/>
  </r>
  <r>
    <d v="2009-05-29T00:00:00"/>
    <x v="173"/>
    <x v="60"/>
    <x v="4"/>
    <n v="2.13"/>
  </r>
  <r>
    <d v="2009-05-31T00:00:00"/>
    <x v="28"/>
    <x v="255"/>
    <x v="4"/>
    <n v="2.13"/>
  </r>
  <r>
    <d v="2009-06-01T00:00:00"/>
    <x v="8"/>
    <x v="12"/>
    <x v="4"/>
    <n v="2.13"/>
  </r>
  <r>
    <d v="2009-06-01T00:00:00"/>
    <x v="10"/>
    <x v="10"/>
    <x v="4"/>
    <n v="2.13"/>
  </r>
  <r>
    <d v="2009-06-05T00:00:00"/>
    <x v="188"/>
    <x v="11"/>
    <x v="4"/>
    <n v="2.13"/>
  </r>
  <r>
    <d v="2009-06-07T00:00:00"/>
    <x v="126"/>
    <x v="44"/>
    <x v="4"/>
    <n v="2.13"/>
  </r>
  <r>
    <d v="2009-06-07T00:00:00"/>
    <x v="43"/>
    <x v="158"/>
    <x v="4"/>
    <n v="2.13"/>
  </r>
  <r>
    <d v="2009-06-10T00:00:00"/>
    <x v="115"/>
    <x v="11"/>
    <x v="4"/>
    <n v="2.13"/>
  </r>
  <r>
    <d v="2009-06-13T00:00:00"/>
    <x v="189"/>
    <x v="53"/>
    <x v="4"/>
    <n v="2.13"/>
  </r>
  <r>
    <d v="2009-06-14T00:00:00"/>
    <x v="50"/>
    <x v="351"/>
    <x v="4"/>
    <n v="2.13"/>
  </r>
  <r>
    <d v="2009-06-16T00:00:00"/>
    <x v="45"/>
    <x v="6"/>
    <x v="4"/>
    <n v="2.13"/>
  </r>
  <r>
    <d v="2009-06-16T00:00:00"/>
    <x v="8"/>
    <x v="292"/>
    <x v="4"/>
    <n v="2.13"/>
  </r>
  <r>
    <d v="2009-06-16T00:00:00"/>
    <x v="9"/>
    <x v="352"/>
    <x v="4"/>
    <n v="2.13"/>
  </r>
  <r>
    <d v="2009-06-20T00:00:00"/>
    <x v="69"/>
    <x v="243"/>
    <x v="4"/>
    <n v="2.13"/>
  </r>
  <r>
    <d v="2009-06-21T00:00:00"/>
    <x v="190"/>
    <x v="36"/>
    <x v="4"/>
    <n v="2.13"/>
  </r>
  <r>
    <d v="2009-06-23T00:00:00"/>
    <x v="52"/>
    <x v="353"/>
    <x v="4"/>
    <n v="2.13"/>
  </r>
  <r>
    <d v="2009-06-28T00:00:00"/>
    <x v="191"/>
    <x v="41"/>
    <x v="4"/>
    <n v="2.13"/>
  </r>
  <r>
    <d v="2009-06-30T00:00:00"/>
    <x v="192"/>
    <x v="112"/>
    <x v="4"/>
    <n v="2.13"/>
  </r>
  <r>
    <d v="2009-06-30T00:00:00"/>
    <x v="9"/>
    <x v="354"/>
    <x v="4"/>
    <n v="2.13"/>
  </r>
  <r>
    <d v="2009-06-30T00:00:00"/>
    <x v="193"/>
    <x v="18"/>
    <x v="4"/>
    <n v="2.13"/>
  </r>
  <r>
    <d v="2009-06-30T00:00:00"/>
    <x v="16"/>
    <x v="0"/>
    <x v="4"/>
    <n v="2.13"/>
  </r>
  <r>
    <d v="2009-07-01T00:00:00"/>
    <x v="29"/>
    <x v="1"/>
    <x v="4"/>
    <n v="2.13"/>
  </r>
  <r>
    <d v="2009-07-03T00:00:00"/>
    <x v="194"/>
    <x v="55"/>
    <x v="4"/>
    <n v="2.13"/>
  </r>
  <r>
    <d v="2009-07-06T00:00:00"/>
    <x v="183"/>
    <x v="17"/>
    <x v="4"/>
    <n v="2.13"/>
  </r>
  <r>
    <d v="2009-07-06T00:00:00"/>
    <x v="5"/>
    <x v="292"/>
    <x v="4"/>
    <n v="2.13"/>
  </r>
  <r>
    <d v="2009-07-06T00:00:00"/>
    <x v="10"/>
    <x v="159"/>
    <x v="4"/>
    <n v="2.13"/>
  </r>
  <r>
    <d v="2009-07-07T00:00:00"/>
    <x v="18"/>
    <x v="86"/>
    <x v="4"/>
    <n v="2.13"/>
  </r>
  <r>
    <d v="2009-07-08T00:00:00"/>
    <x v="61"/>
    <x v="111"/>
    <x v="4"/>
    <n v="2.13"/>
  </r>
  <r>
    <d v="2009-07-12T00:00:00"/>
    <x v="195"/>
    <x v="53"/>
    <x v="4"/>
    <n v="2.13"/>
  </r>
  <r>
    <d v="2009-07-12T00:00:00"/>
    <x v="78"/>
    <x v="255"/>
    <x v="4"/>
    <n v="2.13"/>
  </r>
  <r>
    <d v="2009-07-13T00:00:00"/>
    <x v="19"/>
    <x v="144"/>
    <x v="4"/>
    <n v="2.13"/>
  </r>
  <r>
    <d v="2009-07-13T00:00:00"/>
    <x v="155"/>
    <x v="158"/>
    <x v="4"/>
    <n v="2.13"/>
  </r>
  <r>
    <d v="2009-07-15T00:00:00"/>
    <x v="145"/>
    <x v="0"/>
    <x v="4"/>
    <n v="2.13"/>
  </r>
  <r>
    <d v="2009-07-16T00:00:00"/>
    <x v="9"/>
    <x v="355"/>
    <x v="4"/>
    <n v="2.13"/>
  </r>
  <r>
    <d v="2009-07-18T00:00:00"/>
    <x v="50"/>
    <x v="258"/>
    <x v="4"/>
    <n v="2.13"/>
  </r>
  <r>
    <d v="2009-07-19T00:00:00"/>
    <x v="120"/>
    <x v="275"/>
    <x v="4"/>
    <n v="2.13"/>
  </r>
  <r>
    <d v="2009-07-20T00:00:00"/>
    <x v="50"/>
    <x v="77"/>
    <x v="4"/>
    <n v="2.13"/>
  </r>
  <r>
    <d v="2009-07-21T00:00:00"/>
    <x v="22"/>
    <x v="356"/>
    <x v="4"/>
    <n v="2.13"/>
  </r>
  <r>
    <d v="2009-07-23T00:00:00"/>
    <x v="196"/>
    <x v="0"/>
    <x v="4"/>
    <n v="2.13"/>
  </r>
  <r>
    <d v="2009-07-25T00:00:00"/>
    <x v="26"/>
    <x v="263"/>
    <x v="4"/>
    <n v="2.13"/>
  </r>
  <r>
    <d v="2009-07-27T00:00:00"/>
    <x v="35"/>
    <x v="345"/>
    <x v="4"/>
    <n v="2.13"/>
  </r>
  <r>
    <d v="2009-07-30T00:00:00"/>
    <x v="25"/>
    <x v="86"/>
    <x v="4"/>
    <n v="2.13"/>
  </r>
  <r>
    <d v="2009-08-02T00:00:00"/>
    <x v="45"/>
    <x v="284"/>
    <x v="4"/>
    <n v="2.13"/>
  </r>
  <r>
    <d v="2009-08-02T00:00:00"/>
    <x v="37"/>
    <x v="45"/>
    <x v="4"/>
    <n v="2.13"/>
  </r>
  <r>
    <d v="2009-08-06T00:00:00"/>
    <x v="18"/>
    <x v="325"/>
    <x v="4"/>
    <n v="2.13"/>
  </r>
  <r>
    <d v="2009-08-06T00:00:00"/>
    <x v="55"/>
    <x v="280"/>
    <x v="4"/>
    <n v="2.13"/>
  </r>
  <r>
    <d v="2009-08-06T00:00:00"/>
    <x v="1"/>
    <x v="92"/>
    <x v="4"/>
    <n v="2.13"/>
  </r>
  <r>
    <d v="2009-08-06T00:00:00"/>
    <x v="170"/>
    <x v="30"/>
    <x v="4"/>
    <n v="2.13"/>
  </r>
  <r>
    <d v="2009-08-08T00:00:00"/>
    <x v="55"/>
    <x v="229"/>
    <x v="4"/>
    <n v="2.13"/>
  </r>
  <r>
    <d v="2009-08-09T00:00:00"/>
    <x v="18"/>
    <x v="32"/>
    <x v="4"/>
    <n v="2.13"/>
  </r>
  <r>
    <d v="2009-08-09T00:00:00"/>
    <x v="61"/>
    <x v="235"/>
    <x v="4"/>
    <n v="2.13"/>
  </r>
  <r>
    <d v="2009-08-10T00:00:00"/>
    <x v="174"/>
    <x v="53"/>
    <x v="4"/>
    <n v="2.13"/>
  </r>
  <r>
    <d v="2009-08-14T00:00:00"/>
    <x v="50"/>
    <x v="357"/>
    <x v="4"/>
    <n v="2.13"/>
  </r>
  <r>
    <d v="2009-08-14T00:00:00"/>
    <x v="14"/>
    <x v="358"/>
    <x v="4"/>
    <n v="2.13"/>
  </r>
  <r>
    <d v="2009-08-16T00:00:00"/>
    <x v="174"/>
    <x v="1"/>
    <x v="4"/>
    <n v="2.13"/>
  </r>
  <r>
    <d v="2009-08-19T00:00:00"/>
    <x v="28"/>
    <x v="214"/>
    <x v="4"/>
    <n v="2.13"/>
  </r>
  <r>
    <d v="2009-08-19T00:00:00"/>
    <x v="22"/>
    <x v="171"/>
    <x v="4"/>
    <n v="2.13"/>
  </r>
  <r>
    <d v="2009-08-20T00:00:00"/>
    <x v="28"/>
    <x v="139"/>
    <x v="4"/>
    <n v="2.13"/>
  </r>
  <r>
    <d v="2009-08-22T00:00:00"/>
    <x v="71"/>
    <x v="171"/>
    <x v="4"/>
    <n v="2.13"/>
  </r>
  <r>
    <d v="2009-08-24T00:00:00"/>
    <x v="6"/>
    <x v="152"/>
    <x v="4"/>
    <n v="2.13"/>
  </r>
  <r>
    <d v="2009-08-31T00:00:00"/>
    <x v="50"/>
    <x v="191"/>
    <x v="4"/>
    <n v="2.13"/>
  </r>
  <r>
    <d v="2009-09-01T00:00:00"/>
    <x v="197"/>
    <x v="30"/>
    <x v="4"/>
    <n v="2.13"/>
  </r>
  <r>
    <d v="2009-09-03T00:00:00"/>
    <x v="198"/>
    <x v="44"/>
    <x v="4"/>
    <n v="2.13"/>
  </r>
  <r>
    <d v="2009-09-04T00:00:00"/>
    <x v="199"/>
    <x v="44"/>
    <x v="4"/>
    <n v="2.13"/>
  </r>
  <r>
    <d v="2009-09-05T00:00:00"/>
    <x v="58"/>
    <x v="101"/>
    <x v="4"/>
    <n v="2.13"/>
  </r>
  <r>
    <d v="2009-09-09T00:00:00"/>
    <x v="31"/>
    <x v="156"/>
    <x v="4"/>
    <n v="2.13"/>
  </r>
  <r>
    <d v="2009-09-09T00:00:00"/>
    <x v="80"/>
    <x v="74"/>
    <x v="4"/>
    <n v="2.13"/>
  </r>
  <r>
    <d v="2009-09-10T00:00:00"/>
    <x v="106"/>
    <x v="36"/>
    <x v="4"/>
    <n v="2.13"/>
  </r>
  <r>
    <d v="2009-09-10T00:00:00"/>
    <x v="17"/>
    <x v="359"/>
    <x v="4"/>
    <n v="2.13"/>
  </r>
  <r>
    <d v="2009-09-14T00:00:00"/>
    <x v="30"/>
    <x v="80"/>
    <x v="4"/>
    <n v="2.13"/>
  </r>
  <r>
    <d v="2009-09-15T00:00:00"/>
    <x v="20"/>
    <x v="197"/>
    <x v="4"/>
    <n v="2.13"/>
  </r>
  <r>
    <d v="2009-09-16T00:00:00"/>
    <x v="102"/>
    <x v="342"/>
    <x v="4"/>
    <n v="2.13"/>
  </r>
  <r>
    <d v="2009-09-17T00:00:00"/>
    <x v="200"/>
    <x v="36"/>
    <x v="4"/>
    <n v="2.13"/>
  </r>
  <r>
    <d v="2009-09-19T00:00:00"/>
    <x v="6"/>
    <x v="175"/>
    <x v="4"/>
    <n v="2.13"/>
  </r>
  <r>
    <d v="2009-09-19T00:00:00"/>
    <x v="45"/>
    <x v="360"/>
    <x v="4"/>
    <n v="2.13"/>
  </r>
  <r>
    <d v="2009-09-21T00:00:00"/>
    <x v="37"/>
    <x v="90"/>
    <x v="4"/>
    <n v="2.13"/>
  </r>
  <r>
    <d v="2009-09-27T00:00:00"/>
    <x v="17"/>
    <x v="361"/>
    <x v="4"/>
    <n v="2.13"/>
  </r>
  <r>
    <d v="2009-09-28T00:00:00"/>
    <x v="97"/>
    <x v="2"/>
    <x v="4"/>
    <n v="2.13"/>
  </r>
  <r>
    <d v="2009-09-28T00:00:00"/>
    <x v="69"/>
    <x v="73"/>
    <x v="4"/>
    <n v="2.13"/>
  </r>
  <r>
    <d v="2009-09-29T00:00:00"/>
    <x v="8"/>
    <x v="23"/>
    <x v="4"/>
    <n v="2.13"/>
  </r>
  <r>
    <d v="2009-09-29T00:00:00"/>
    <x v="55"/>
    <x v="60"/>
    <x v="4"/>
    <n v="2.13"/>
  </r>
  <r>
    <d v="2009-10-01T00:00:00"/>
    <x v="38"/>
    <x v="92"/>
    <x v="4"/>
    <n v="2.13"/>
  </r>
  <r>
    <d v="2009-10-02T00:00:00"/>
    <x v="51"/>
    <x v="158"/>
    <x v="4"/>
    <n v="2.13"/>
  </r>
  <r>
    <d v="2009-10-02T00:00:00"/>
    <x v="33"/>
    <x v="138"/>
    <x v="4"/>
    <n v="2.13"/>
  </r>
  <r>
    <d v="2009-10-03T00:00:00"/>
    <x v="31"/>
    <x v="224"/>
    <x v="4"/>
    <n v="2.13"/>
  </r>
  <r>
    <d v="2009-10-04T00:00:00"/>
    <x v="14"/>
    <x v="185"/>
    <x v="4"/>
    <n v="2.13"/>
  </r>
  <r>
    <d v="2009-10-06T00:00:00"/>
    <x v="184"/>
    <x v="3"/>
    <x v="4"/>
    <n v="2.13"/>
  </r>
  <r>
    <d v="2009-10-08T00:00:00"/>
    <x v="39"/>
    <x v="10"/>
    <x v="4"/>
    <n v="2.13"/>
  </r>
  <r>
    <d v="2009-10-08T00:00:00"/>
    <x v="123"/>
    <x v="147"/>
    <x v="4"/>
    <n v="2.13"/>
  </r>
  <r>
    <d v="2009-10-09T00:00:00"/>
    <x v="9"/>
    <x v="227"/>
    <x v="4"/>
    <n v="2.13"/>
  </r>
  <r>
    <d v="2009-10-15T00:00:00"/>
    <x v="108"/>
    <x v="0"/>
    <x v="4"/>
    <n v="2.13"/>
  </r>
  <r>
    <d v="2009-10-16T00:00:00"/>
    <x v="69"/>
    <x v="115"/>
    <x v="4"/>
    <n v="2.13"/>
  </r>
  <r>
    <d v="2009-10-17T00:00:00"/>
    <x v="30"/>
    <x v="362"/>
    <x v="4"/>
    <n v="2.13"/>
  </r>
  <r>
    <d v="2009-10-17T00:00:00"/>
    <x v="74"/>
    <x v="18"/>
    <x v="4"/>
    <n v="2.13"/>
  </r>
  <r>
    <d v="2009-10-21T00:00:00"/>
    <x v="9"/>
    <x v="22"/>
    <x v="4"/>
    <n v="2.13"/>
  </r>
  <r>
    <d v="2009-10-21T00:00:00"/>
    <x v="70"/>
    <x v="2"/>
    <x v="4"/>
    <n v="2.13"/>
  </r>
  <r>
    <d v="2009-10-22T00:00:00"/>
    <x v="18"/>
    <x v="100"/>
    <x v="4"/>
    <n v="2.13"/>
  </r>
  <r>
    <d v="2009-10-27T00:00:00"/>
    <x v="35"/>
    <x v="363"/>
    <x v="4"/>
    <n v="2.13"/>
  </r>
  <r>
    <d v="2009-10-28T00:00:00"/>
    <x v="18"/>
    <x v="151"/>
    <x v="4"/>
    <n v="2.13"/>
  </r>
  <r>
    <d v="2009-11-03T00:00:00"/>
    <x v="109"/>
    <x v="15"/>
    <x v="4"/>
    <n v="2.13"/>
  </r>
  <r>
    <d v="2009-11-03T00:00:00"/>
    <x v="18"/>
    <x v="157"/>
    <x v="4"/>
    <n v="2.13"/>
  </r>
  <r>
    <d v="2009-11-04T00:00:00"/>
    <x v="95"/>
    <x v="18"/>
    <x v="4"/>
    <n v="2.13"/>
  </r>
  <r>
    <d v="2009-11-04T00:00:00"/>
    <x v="23"/>
    <x v="235"/>
    <x v="4"/>
    <n v="2.13"/>
  </r>
  <r>
    <d v="2009-11-04T00:00:00"/>
    <x v="102"/>
    <x v="229"/>
    <x v="4"/>
    <n v="2.13"/>
  </r>
  <r>
    <d v="2009-11-05T00:00:00"/>
    <x v="5"/>
    <x v="215"/>
    <x v="4"/>
    <n v="2.13"/>
  </r>
  <r>
    <d v="2009-11-05T00:00:00"/>
    <x v="78"/>
    <x v="74"/>
    <x v="4"/>
    <n v="2.13"/>
  </r>
  <r>
    <d v="2009-11-05T00:00:00"/>
    <x v="7"/>
    <x v="50"/>
    <x v="4"/>
    <n v="2.13"/>
  </r>
  <r>
    <d v="2009-11-07T00:00:00"/>
    <x v="17"/>
    <x v="150"/>
    <x v="4"/>
    <n v="2.13"/>
  </r>
  <r>
    <d v="2009-11-09T00:00:00"/>
    <x v="5"/>
    <x v="191"/>
    <x v="4"/>
    <n v="2.13"/>
  </r>
  <r>
    <d v="2009-11-11T00:00:00"/>
    <x v="45"/>
    <x v="364"/>
    <x v="4"/>
    <n v="2.13"/>
  </r>
  <r>
    <d v="2009-11-11T00:00:00"/>
    <x v="120"/>
    <x v="31"/>
    <x v="4"/>
    <n v="2.13"/>
  </r>
  <r>
    <d v="2009-11-12T00:00:00"/>
    <x v="7"/>
    <x v="365"/>
    <x v="4"/>
    <n v="2.13"/>
  </r>
  <r>
    <d v="2009-11-13T00:00:00"/>
    <x v="19"/>
    <x v="5"/>
    <x v="4"/>
    <n v="2.13"/>
  </r>
  <r>
    <d v="2009-11-17T00:00:00"/>
    <x v="136"/>
    <x v="41"/>
    <x v="4"/>
    <n v="2.13"/>
  </r>
  <r>
    <d v="2009-11-17T00:00:00"/>
    <x v="14"/>
    <x v="366"/>
    <x v="4"/>
    <n v="2.13"/>
  </r>
  <r>
    <d v="2009-11-17T00:00:00"/>
    <x v="139"/>
    <x v="18"/>
    <x v="4"/>
    <n v="2.13"/>
  </r>
  <r>
    <d v="2009-11-19T00:00:00"/>
    <x v="45"/>
    <x v="367"/>
    <x v="4"/>
    <n v="2.13"/>
  </r>
  <r>
    <d v="2009-11-19T00:00:00"/>
    <x v="66"/>
    <x v="155"/>
    <x v="4"/>
    <n v="2.13"/>
  </r>
  <r>
    <d v="2009-11-22T00:00:00"/>
    <x v="10"/>
    <x v="86"/>
    <x v="4"/>
    <n v="2.13"/>
  </r>
  <r>
    <d v="2009-11-22T00:00:00"/>
    <x v="157"/>
    <x v="1"/>
    <x v="4"/>
    <n v="2.13"/>
  </r>
  <r>
    <d v="2009-11-22T00:00:00"/>
    <x v="12"/>
    <x v="306"/>
    <x v="4"/>
    <n v="2.13"/>
  </r>
  <r>
    <d v="2009-11-22T00:00:00"/>
    <x v="201"/>
    <x v="1"/>
    <x v="4"/>
    <n v="2.13"/>
  </r>
  <r>
    <d v="2009-11-25T00:00:00"/>
    <x v="20"/>
    <x v="123"/>
    <x v="4"/>
    <n v="2.13"/>
  </r>
  <r>
    <d v="2009-11-25T00:00:00"/>
    <x v="37"/>
    <x v="348"/>
    <x v="4"/>
    <n v="2.13"/>
  </r>
  <r>
    <d v="2009-11-25T00:00:00"/>
    <x v="35"/>
    <x v="21"/>
    <x v="4"/>
    <n v="2.13"/>
  </r>
  <r>
    <d v="2009-11-27T00:00:00"/>
    <x v="19"/>
    <x v="113"/>
    <x v="4"/>
    <n v="2.13"/>
  </r>
  <r>
    <d v="2009-11-29T00:00:00"/>
    <x v="61"/>
    <x v="165"/>
    <x v="4"/>
    <n v="2.13"/>
  </r>
  <r>
    <d v="2009-11-29T00:00:00"/>
    <x v="9"/>
    <x v="118"/>
    <x v="4"/>
    <n v="2.13"/>
  </r>
  <r>
    <d v="2009-11-30T00:00:00"/>
    <x v="11"/>
    <x v="15"/>
    <x v="4"/>
    <n v="2.13"/>
  </r>
  <r>
    <d v="2009-12-04T00:00:00"/>
    <x v="71"/>
    <x v="45"/>
    <x v="4"/>
    <n v="2.13"/>
  </r>
  <r>
    <d v="2009-12-05T00:00:00"/>
    <x v="6"/>
    <x v="94"/>
    <x v="4"/>
    <n v="2.13"/>
  </r>
  <r>
    <d v="2009-12-06T00:00:00"/>
    <x v="14"/>
    <x v="286"/>
    <x v="4"/>
    <n v="2.13"/>
  </r>
  <r>
    <d v="2009-12-06T00:00:00"/>
    <x v="155"/>
    <x v="70"/>
    <x v="4"/>
    <n v="2.13"/>
  </r>
  <r>
    <d v="2009-12-08T00:00:00"/>
    <x v="153"/>
    <x v="24"/>
    <x v="4"/>
    <n v="2.13"/>
  </r>
  <r>
    <d v="2009-12-11T00:00:00"/>
    <x v="27"/>
    <x v="92"/>
    <x v="4"/>
    <n v="2.13"/>
  </r>
  <r>
    <d v="2009-12-11T00:00:00"/>
    <x v="7"/>
    <x v="368"/>
    <x v="4"/>
    <n v="2.13"/>
  </r>
  <r>
    <d v="2009-12-13T00:00:00"/>
    <x v="202"/>
    <x v="11"/>
    <x v="4"/>
    <n v="2.13"/>
  </r>
  <r>
    <d v="2009-12-17T00:00:00"/>
    <x v="23"/>
    <x v="163"/>
    <x v="4"/>
    <n v="2.13"/>
  </r>
  <r>
    <d v="2009-12-18T00:00:00"/>
    <x v="39"/>
    <x v="66"/>
    <x v="4"/>
    <n v="2.13"/>
  </r>
  <r>
    <d v="2009-12-19T00:00:00"/>
    <x v="10"/>
    <x v="218"/>
    <x v="4"/>
    <n v="2.13"/>
  </r>
  <r>
    <d v="2009-12-24T00:00:00"/>
    <x v="23"/>
    <x v="101"/>
    <x v="4"/>
    <n v="2.13"/>
  </r>
  <r>
    <d v="2009-12-25T00:00:00"/>
    <x v="71"/>
    <x v="111"/>
    <x v="4"/>
    <n v="2.13"/>
  </r>
  <r>
    <d v="2009-12-25T00:00:00"/>
    <x v="17"/>
    <x v="74"/>
    <x v="4"/>
    <n v="2.13"/>
  </r>
  <r>
    <d v="2009-12-25T00:00:00"/>
    <x v="203"/>
    <x v="112"/>
    <x v="4"/>
    <n v="2.13"/>
  </r>
  <r>
    <d v="2009-12-26T00:00:00"/>
    <x v="7"/>
    <x v="54"/>
    <x v="4"/>
    <n v="2.13"/>
  </r>
  <r>
    <d v="2009-12-26T00:00:00"/>
    <x v="50"/>
    <x v="261"/>
    <x v="4"/>
    <n v="2.13"/>
  </r>
  <r>
    <d v="2009-12-27T00:00:00"/>
    <x v="7"/>
    <x v="369"/>
    <x v="4"/>
    <n v="2.13"/>
  </r>
  <r>
    <d v="2009-12-29T00:00:00"/>
    <x v="35"/>
    <x v="94"/>
    <x v="4"/>
    <n v="2.13"/>
  </r>
  <r>
    <d v="2009-12-30T00:00:00"/>
    <x v="8"/>
    <x v="123"/>
    <x v="4"/>
    <n v="2.13"/>
  </r>
  <r>
    <d v="2009-12-30T00:00:00"/>
    <x v="30"/>
    <x v="299"/>
    <x v="4"/>
    <n v="2.13"/>
  </r>
  <r>
    <d v="2010-01-02T00:00:00"/>
    <x v="28"/>
    <x v="175"/>
    <x v="5"/>
    <n v="2.1"/>
  </r>
  <r>
    <d v="2010-01-02T00:00:00"/>
    <x v="22"/>
    <x v="370"/>
    <x v="5"/>
    <n v="2.1"/>
  </r>
  <r>
    <d v="2010-01-03T00:00:00"/>
    <x v="7"/>
    <x v="346"/>
    <x v="5"/>
    <n v="2.1"/>
  </r>
  <r>
    <d v="2010-01-06T00:00:00"/>
    <x v="143"/>
    <x v="55"/>
    <x v="5"/>
    <n v="2.1"/>
  </r>
  <r>
    <d v="2010-01-07T00:00:00"/>
    <x v="22"/>
    <x v="286"/>
    <x v="5"/>
    <n v="2.1"/>
  </r>
  <r>
    <d v="2010-01-11T00:00:00"/>
    <x v="61"/>
    <x v="61"/>
    <x v="5"/>
    <n v="2.1"/>
  </r>
  <r>
    <d v="2010-01-11T00:00:00"/>
    <x v="0"/>
    <x v="53"/>
    <x v="5"/>
    <n v="2.1"/>
  </r>
  <r>
    <d v="2010-01-15T00:00:00"/>
    <x v="45"/>
    <x v="312"/>
    <x v="5"/>
    <n v="2.1"/>
  </r>
  <r>
    <d v="2010-01-16T00:00:00"/>
    <x v="50"/>
    <x v="371"/>
    <x v="5"/>
    <n v="2.1"/>
  </r>
  <r>
    <d v="2010-01-20T00:00:00"/>
    <x v="152"/>
    <x v="53"/>
    <x v="5"/>
    <n v="2.1"/>
  </r>
  <r>
    <d v="2010-01-21T00:00:00"/>
    <x v="17"/>
    <x v="75"/>
    <x v="5"/>
    <n v="2.1"/>
  </r>
  <r>
    <d v="2010-01-22T00:00:00"/>
    <x v="37"/>
    <x v="277"/>
    <x v="5"/>
    <n v="2.1"/>
  </r>
  <r>
    <d v="2010-01-23T00:00:00"/>
    <x v="81"/>
    <x v="11"/>
    <x v="5"/>
    <n v="2.1"/>
  </r>
  <r>
    <d v="2010-01-23T00:00:00"/>
    <x v="52"/>
    <x v="244"/>
    <x v="5"/>
    <n v="2.1"/>
  </r>
  <r>
    <d v="2010-01-24T00:00:00"/>
    <x v="17"/>
    <x v="372"/>
    <x v="5"/>
    <n v="2.1"/>
  </r>
  <r>
    <d v="2010-01-25T00:00:00"/>
    <x v="17"/>
    <x v="182"/>
    <x v="5"/>
    <n v="2.1"/>
  </r>
  <r>
    <d v="2010-01-25T00:00:00"/>
    <x v="14"/>
    <x v="229"/>
    <x v="5"/>
    <n v="2.1"/>
  </r>
  <r>
    <d v="2010-01-26T00:00:00"/>
    <x v="17"/>
    <x v="232"/>
    <x v="5"/>
    <n v="2.1"/>
  </r>
  <r>
    <d v="2010-01-28T00:00:00"/>
    <x v="71"/>
    <x v="197"/>
    <x v="5"/>
    <n v="2.1"/>
  </r>
  <r>
    <d v="2010-01-29T00:00:00"/>
    <x v="25"/>
    <x v="133"/>
    <x v="5"/>
    <n v="2.1"/>
  </r>
  <r>
    <d v="2010-01-30T00:00:00"/>
    <x v="10"/>
    <x v="292"/>
    <x v="5"/>
    <n v="2.1"/>
  </r>
  <r>
    <d v="2010-01-31T00:00:00"/>
    <x v="19"/>
    <x v="83"/>
    <x v="5"/>
    <n v="2.1"/>
  </r>
  <r>
    <d v="2010-02-02T00:00:00"/>
    <x v="45"/>
    <x v="373"/>
    <x v="5"/>
    <n v="2.1"/>
  </r>
  <r>
    <d v="2010-02-02T00:00:00"/>
    <x v="35"/>
    <x v="134"/>
    <x v="5"/>
    <n v="2.1"/>
  </r>
  <r>
    <d v="2010-02-03T00:00:00"/>
    <x v="204"/>
    <x v="18"/>
    <x v="5"/>
    <n v="2.1"/>
  </r>
  <r>
    <d v="2010-02-04T00:00:00"/>
    <x v="205"/>
    <x v="138"/>
    <x v="5"/>
    <n v="2.1"/>
  </r>
  <r>
    <d v="2010-02-05T00:00:00"/>
    <x v="50"/>
    <x v="374"/>
    <x v="5"/>
    <n v="2.1"/>
  </r>
  <r>
    <d v="2010-02-08T00:00:00"/>
    <x v="14"/>
    <x v="126"/>
    <x v="5"/>
    <n v="2.1"/>
  </r>
  <r>
    <d v="2010-02-09T00:00:00"/>
    <x v="45"/>
    <x v="375"/>
    <x v="5"/>
    <n v="2.1"/>
  </r>
  <r>
    <d v="2010-02-09T00:00:00"/>
    <x v="85"/>
    <x v="158"/>
    <x v="5"/>
    <n v="2.1"/>
  </r>
  <r>
    <d v="2010-02-11T00:00:00"/>
    <x v="28"/>
    <x v="182"/>
    <x v="5"/>
    <n v="2.1"/>
  </r>
  <r>
    <d v="2010-02-12T00:00:00"/>
    <x v="6"/>
    <x v="71"/>
    <x v="5"/>
    <n v="2.1"/>
  </r>
  <r>
    <d v="2010-02-12T00:00:00"/>
    <x v="84"/>
    <x v="138"/>
    <x v="5"/>
    <n v="2.1"/>
  </r>
  <r>
    <d v="2010-02-14T00:00:00"/>
    <x v="30"/>
    <x v="74"/>
    <x v="5"/>
    <n v="2.1"/>
  </r>
  <r>
    <d v="2010-02-15T00:00:00"/>
    <x v="22"/>
    <x v="376"/>
    <x v="5"/>
    <n v="2.1"/>
  </r>
  <r>
    <d v="2010-02-16T00:00:00"/>
    <x v="6"/>
    <x v="45"/>
    <x v="5"/>
    <n v="2.1"/>
  </r>
  <r>
    <d v="2010-02-16T00:00:00"/>
    <x v="161"/>
    <x v="44"/>
    <x v="5"/>
    <n v="2.1"/>
  </r>
  <r>
    <d v="2010-02-18T00:00:00"/>
    <x v="10"/>
    <x v="230"/>
    <x v="5"/>
    <n v="2.1"/>
  </r>
  <r>
    <d v="2010-02-18T00:00:00"/>
    <x v="22"/>
    <x v="118"/>
    <x v="5"/>
    <n v="2.1"/>
  </r>
  <r>
    <d v="2010-02-20T00:00:00"/>
    <x v="206"/>
    <x v="138"/>
    <x v="5"/>
    <n v="2.1"/>
  </r>
  <r>
    <d v="2010-02-25T00:00:00"/>
    <x v="22"/>
    <x v="377"/>
    <x v="5"/>
    <n v="2.1"/>
  </r>
  <r>
    <d v="2010-02-25T00:00:00"/>
    <x v="7"/>
    <x v="342"/>
    <x v="5"/>
    <n v="2.1"/>
  </r>
  <r>
    <d v="2010-02-27T00:00:00"/>
    <x v="71"/>
    <x v="21"/>
    <x v="5"/>
    <n v="2.1"/>
  </r>
  <r>
    <d v="2010-02-27T00:00:00"/>
    <x v="25"/>
    <x v="104"/>
    <x v="5"/>
    <n v="2.1"/>
  </r>
  <r>
    <d v="2010-02-27T00:00:00"/>
    <x v="22"/>
    <x v="378"/>
    <x v="5"/>
    <n v="2.1"/>
  </r>
  <r>
    <d v="2010-02-28T00:00:00"/>
    <x v="207"/>
    <x v="30"/>
    <x v="5"/>
    <n v="2.1"/>
  </r>
  <r>
    <d v="2010-03-03T00:00:00"/>
    <x v="28"/>
    <x v="87"/>
    <x v="5"/>
    <n v="2.1"/>
  </r>
  <r>
    <d v="2010-03-05T00:00:00"/>
    <x v="203"/>
    <x v="30"/>
    <x v="5"/>
    <n v="2.1"/>
  </r>
  <r>
    <d v="2010-03-08T00:00:00"/>
    <x v="30"/>
    <x v="113"/>
    <x v="5"/>
    <n v="2.1"/>
  </r>
  <r>
    <d v="2010-03-08T00:00:00"/>
    <x v="45"/>
    <x v="88"/>
    <x v="5"/>
    <n v="2.1"/>
  </r>
  <r>
    <d v="2010-03-09T00:00:00"/>
    <x v="208"/>
    <x v="41"/>
    <x v="5"/>
    <n v="2.1"/>
  </r>
  <r>
    <d v="2010-03-10T00:00:00"/>
    <x v="78"/>
    <x v="133"/>
    <x v="5"/>
    <n v="2.1"/>
  </r>
  <r>
    <d v="2010-03-13T00:00:00"/>
    <x v="14"/>
    <x v="321"/>
    <x v="5"/>
    <n v="2.1"/>
  </r>
  <r>
    <d v="2010-03-13T00:00:00"/>
    <x v="45"/>
    <x v="123"/>
    <x v="5"/>
    <n v="2.1"/>
  </r>
  <r>
    <d v="2010-03-16T00:00:00"/>
    <x v="54"/>
    <x v="18"/>
    <x v="5"/>
    <n v="2.1"/>
  </r>
  <r>
    <d v="2010-03-17T00:00:00"/>
    <x v="19"/>
    <x v="271"/>
    <x v="5"/>
    <n v="2.1"/>
  </r>
  <r>
    <d v="2010-03-19T00:00:00"/>
    <x v="12"/>
    <x v="23"/>
    <x v="5"/>
    <n v="2.1"/>
  </r>
  <r>
    <d v="2010-03-19T00:00:00"/>
    <x v="25"/>
    <x v="160"/>
    <x v="5"/>
    <n v="2.1"/>
  </r>
  <r>
    <d v="2010-03-21T00:00:00"/>
    <x v="209"/>
    <x v="18"/>
    <x v="5"/>
    <n v="2.1"/>
  </r>
  <r>
    <d v="2010-03-22T00:00:00"/>
    <x v="12"/>
    <x v="117"/>
    <x v="5"/>
    <n v="2.1"/>
  </r>
  <r>
    <d v="2010-03-26T00:00:00"/>
    <x v="7"/>
    <x v="379"/>
    <x v="5"/>
    <n v="2.1"/>
  </r>
  <r>
    <d v="2010-03-26T00:00:00"/>
    <x v="81"/>
    <x v="0"/>
    <x v="5"/>
    <n v="2.1"/>
  </r>
  <r>
    <d v="2010-03-28T00:00:00"/>
    <x v="28"/>
    <x v="81"/>
    <x v="5"/>
    <n v="2.1"/>
  </r>
  <r>
    <d v="2010-03-30T00:00:00"/>
    <x v="55"/>
    <x v="276"/>
    <x v="5"/>
    <n v="2.1"/>
  </r>
  <r>
    <d v="2010-03-31T00:00:00"/>
    <x v="22"/>
    <x v="141"/>
    <x v="5"/>
    <n v="2.1"/>
  </r>
  <r>
    <d v="2010-04-02T00:00:00"/>
    <x v="39"/>
    <x v="270"/>
    <x v="5"/>
    <n v="2.1"/>
  </r>
  <r>
    <d v="2010-04-02T00:00:00"/>
    <x v="61"/>
    <x v="380"/>
    <x v="5"/>
    <n v="2.1"/>
  </r>
  <r>
    <d v="2010-04-02T00:00:00"/>
    <x v="52"/>
    <x v="241"/>
    <x v="5"/>
    <n v="2.1"/>
  </r>
  <r>
    <d v="2010-04-04T00:00:00"/>
    <x v="14"/>
    <x v="381"/>
    <x v="5"/>
    <n v="2.1"/>
  </r>
  <r>
    <d v="2010-04-06T00:00:00"/>
    <x v="37"/>
    <x v="84"/>
    <x v="5"/>
    <n v="2.1"/>
  </r>
  <r>
    <d v="2010-04-07T00:00:00"/>
    <x v="98"/>
    <x v="70"/>
    <x v="5"/>
    <n v="2.1"/>
  </r>
  <r>
    <d v="2010-04-09T00:00:00"/>
    <x v="7"/>
    <x v="61"/>
    <x v="5"/>
    <n v="2.1"/>
  </r>
  <r>
    <d v="2010-04-11T00:00:00"/>
    <x v="22"/>
    <x v="270"/>
    <x v="5"/>
    <n v="2.1"/>
  </r>
  <r>
    <d v="2010-04-12T00:00:00"/>
    <x v="9"/>
    <x v="72"/>
    <x v="5"/>
    <n v="2.1"/>
  </r>
  <r>
    <d v="2010-04-14T00:00:00"/>
    <x v="9"/>
    <x v="382"/>
    <x v="5"/>
    <n v="2.1"/>
  </r>
  <r>
    <d v="2010-04-14T00:00:00"/>
    <x v="52"/>
    <x v="271"/>
    <x v="5"/>
    <n v="2.1"/>
  </r>
  <r>
    <d v="2010-04-15T00:00:00"/>
    <x v="45"/>
    <x v="220"/>
    <x v="5"/>
    <n v="2.1"/>
  </r>
  <r>
    <d v="2010-04-17T00:00:00"/>
    <x v="9"/>
    <x v="220"/>
    <x v="5"/>
    <n v="2.1"/>
  </r>
  <r>
    <d v="2010-04-17T00:00:00"/>
    <x v="52"/>
    <x v="116"/>
    <x v="5"/>
    <n v="2.1"/>
  </r>
  <r>
    <d v="2010-04-18T00:00:00"/>
    <x v="40"/>
    <x v="92"/>
    <x v="5"/>
    <n v="2.1"/>
  </r>
  <r>
    <d v="2010-04-18T00:00:00"/>
    <x v="210"/>
    <x v="1"/>
    <x v="5"/>
    <n v="2.1"/>
  </r>
  <r>
    <d v="2010-04-19T00:00:00"/>
    <x v="184"/>
    <x v="44"/>
    <x v="5"/>
    <n v="2.1"/>
  </r>
  <r>
    <d v="2010-04-20T00:00:00"/>
    <x v="211"/>
    <x v="70"/>
    <x v="5"/>
    <n v="2.1"/>
  </r>
  <r>
    <d v="2010-04-21T00:00:00"/>
    <x v="37"/>
    <x v="86"/>
    <x v="5"/>
    <n v="2.1"/>
  </r>
  <r>
    <d v="2010-04-21T00:00:00"/>
    <x v="170"/>
    <x v="17"/>
    <x v="5"/>
    <n v="2.1"/>
  </r>
  <r>
    <d v="2010-04-22T00:00:00"/>
    <x v="118"/>
    <x v="70"/>
    <x v="5"/>
    <n v="2.1"/>
  </r>
  <r>
    <d v="2010-04-22T00:00:00"/>
    <x v="23"/>
    <x v="202"/>
    <x v="5"/>
    <n v="2.1"/>
  </r>
  <r>
    <d v="2010-04-25T00:00:00"/>
    <x v="9"/>
    <x v="383"/>
    <x v="5"/>
    <n v="2.1"/>
  </r>
  <r>
    <d v="2010-04-27T00:00:00"/>
    <x v="28"/>
    <x v="195"/>
    <x v="5"/>
    <n v="2.1"/>
  </r>
  <r>
    <d v="2010-05-01T00:00:00"/>
    <x v="14"/>
    <x v="384"/>
    <x v="5"/>
    <n v="2.1"/>
  </r>
  <r>
    <d v="2010-05-02T00:00:00"/>
    <x v="7"/>
    <x v="155"/>
    <x v="5"/>
    <n v="2.1"/>
  </r>
  <r>
    <d v="2010-05-04T00:00:00"/>
    <x v="7"/>
    <x v="169"/>
    <x v="5"/>
    <n v="2.1"/>
  </r>
  <r>
    <d v="2010-05-05T00:00:00"/>
    <x v="50"/>
    <x v="177"/>
    <x v="5"/>
    <n v="2.1"/>
  </r>
  <r>
    <d v="2010-05-07T00:00:00"/>
    <x v="19"/>
    <x v="324"/>
    <x v="5"/>
    <n v="2.1"/>
  </r>
  <r>
    <d v="2010-05-17T00:00:00"/>
    <x v="7"/>
    <x v="75"/>
    <x v="5"/>
    <n v="2.1"/>
  </r>
  <r>
    <d v="2010-05-20T00:00:00"/>
    <x v="175"/>
    <x v="3"/>
    <x v="5"/>
    <n v="2.1"/>
  </r>
  <r>
    <d v="2010-05-21T00:00:00"/>
    <x v="195"/>
    <x v="1"/>
    <x v="5"/>
    <n v="2.1"/>
  </r>
  <r>
    <d v="2010-05-22T00:00:00"/>
    <x v="22"/>
    <x v="121"/>
    <x v="5"/>
    <n v="2.1"/>
  </r>
  <r>
    <d v="2010-05-23T00:00:00"/>
    <x v="0"/>
    <x v="3"/>
    <x v="5"/>
    <n v="2.1"/>
  </r>
  <r>
    <d v="2010-05-23T00:00:00"/>
    <x v="52"/>
    <x v="106"/>
    <x v="5"/>
    <n v="2.1"/>
  </r>
  <r>
    <d v="2010-05-24T00:00:00"/>
    <x v="30"/>
    <x v="60"/>
    <x v="5"/>
    <n v="2.1"/>
  </r>
  <r>
    <d v="2010-05-25T00:00:00"/>
    <x v="23"/>
    <x v="247"/>
    <x v="5"/>
    <n v="2.1"/>
  </r>
  <r>
    <d v="2010-05-25T00:00:00"/>
    <x v="50"/>
    <x v="385"/>
    <x v="5"/>
    <n v="2.1"/>
  </r>
  <r>
    <d v="2010-05-29T00:00:00"/>
    <x v="66"/>
    <x v="136"/>
    <x v="5"/>
    <n v="2.1"/>
  </r>
  <r>
    <d v="2010-05-31T00:00:00"/>
    <x v="31"/>
    <x v="66"/>
    <x v="5"/>
    <n v="2.1"/>
  </r>
  <r>
    <d v="2010-06-02T00:00:00"/>
    <x v="7"/>
    <x v="35"/>
    <x v="5"/>
    <n v="2.1"/>
  </r>
  <r>
    <d v="2010-06-02T00:00:00"/>
    <x v="39"/>
    <x v="173"/>
    <x v="5"/>
    <n v="2.1"/>
  </r>
  <r>
    <d v="2010-06-03T00:00:00"/>
    <x v="52"/>
    <x v="386"/>
    <x v="5"/>
    <n v="2.1"/>
  </r>
  <r>
    <d v="2010-06-04T00:00:00"/>
    <x v="71"/>
    <x v="363"/>
    <x v="5"/>
    <n v="2.1"/>
  </r>
  <r>
    <d v="2010-06-04T00:00:00"/>
    <x v="92"/>
    <x v="2"/>
    <x v="5"/>
    <n v="2.1"/>
  </r>
  <r>
    <d v="2010-06-07T00:00:00"/>
    <x v="72"/>
    <x v="112"/>
    <x v="5"/>
    <n v="2.1"/>
  </r>
  <r>
    <d v="2010-06-08T00:00:00"/>
    <x v="45"/>
    <x v="387"/>
    <x v="5"/>
    <n v="2.1"/>
  </r>
  <r>
    <d v="2010-06-08T00:00:00"/>
    <x v="14"/>
    <x v="33"/>
    <x v="5"/>
    <n v="2.1"/>
  </r>
  <r>
    <d v="2010-06-08T00:00:00"/>
    <x v="112"/>
    <x v="0"/>
    <x v="5"/>
    <n v="2.1"/>
  </r>
  <r>
    <d v="2010-06-12T00:00:00"/>
    <x v="30"/>
    <x v="101"/>
    <x v="5"/>
    <n v="2.1"/>
  </r>
  <r>
    <d v="2010-06-13T00:00:00"/>
    <x v="69"/>
    <x v="131"/>
    <x v="5"/>
    <n v="2.1"/>
  </r>
  <r>
    <d v="2010-06-14T00:00:00"/>
    <x v="39"/>
    <x v="182"/>
    <x v="5"/>
    <n v="2.1"/>
  </r>
  <r>
    <d v="2010-06-16T00:00:00"/>
    <x v="8"/>
    <x v="47"/>
    <x v="5"/>
    <n v="2.1"/>
  </r>
  <r>
    <d v="2010-06-17T00:00:00"/>
    <x v="14"/>
    <x v="388"/>
    <x v="5"/>
    <n v="2.1"/>
  </r>
  <r>
    <d v="2010-06-18T00:00:00"/>
    <x v="10"/>
    <x v="312"/>
    <x v="5"/>
    <n v="2.1"/>
  </r>
  <r>
    <d v="2010-06-19T00:00:00"/>
    <x v="72"/>
    <x v="11"/>
    <x v="5"/>
    <n v="2.1"/>
  </r>
  <r>
    <d v="2010-06-19T00:00:00"/>
    <x v="212"/>
    <x v="92"/>
    <x v="5"/>
    <n v="2.1"/>
  </r>
  <r>
    <d v="2010-06-19T00:00:00"/>
    <x v="45"/>
    <x v="365"/>
    <x v="5"/>
    <n v="2.1"/>
  </r>
  <r>
    <d v="2010-06-20T00:00:00"/>
    <x v="156"/>
    <x v="18"/>
    <x v="5"/>
    <n v="2.1"/>
  </r>
  <r>
    <d v="2010-06-21T00:00:00"/>
    <x v="102"/>
    <x v="258"/>
    <x v="5"/>
    <n v="2.1"/>
  </r>
  <r>
    <d v="2010-06-21T00:00:00"/>
    <x v="80"/>
    <x v="363"/>
    <x v="5"/>
    <n v="2.1"/>
  </r>
  <r>
    <d v="2010-06-23T00:00:00"/>
    <x v="129"/>
    <x v="53"/>
    <x v="5"/>
    <n v="2.1"/>
  </r>
  <r>
    <d v="2010-06-24T00:00:00"/>
    <x v="66"/>
    <x v="386"/>
    <x v="5"/>
    <n v="2.1"/>
  </r>
  <r>
    <d v="2010-06-26T00:00:00"/>
    <x v="45"/>
    <x v="269"/>
    <x v="5"/>
    <n v="2.1"/>
  </r>
  <r>
    <d v="2010-07-01T00:00:00"/>
    <x v="9"/>
    <x v="325"/>
    <x v="5"/>
    <n v="2.1"/>
  </r>
  <r>
    <d v="2010-07-01T00:00:00"/>
    <x v="35"/>
    <x v="139"/>
    <x v="5"/>
    <n v="2.1"/>
  </r>
  <r>
    <d v="2010-07-02T00:00:00"/>
    <x v="213"/>
    <x v="55"/>
    <x v="5"/>
    <n v="2.1"/>
  </r>
  <r>
    <d v="2010-07-05T00:00:00"/>
    <x v="18"/>
    <x v="348"/>
    <x v="5"/>
    <n v="2.1"/>
  </r>
  <r>
    <d v="2010-07-07T00:00:00"/>
    <x v="19"/>
    <x v="146"/>
    <x v="5"/>
    <n v="2.1"/>
  </r>
  <r>
    <d v="2010-07-11T00:00:00"/>
    <x v="176"/>
    <x v="30"/>
    <x v="5"/>
    <n v="2.1"/>
  </r>
  <r>
    <d v="2010-07-11T00:00:00"/>
    <x v="9"/>
    <x v="330"/>
    <x v="5"/>
    <n v="2.1"/>
  </r>
  <r>
    <d v="2010-07-13T00:00:00"/>
    <x v="39"/>
    <x v="389"/>
    <x v="5"/>
    <n v="2.1"/>
  </r>
  <r>
    <d v="2010-07-15T00:00:00"/>
    <x v="37"/>
    <x v="318"/>
    <x v="5"/>
    <n v="2.1"/>
  </r>
  <r>
    <d v="2010-07-20T00:00:00"/>
    <x v="10"/>
    <x v="203"/>
    <x v="5"/>
    <n v="2.1"/>
  </r>
  <r>
    <d v="2010-07-22T00:00:00"/>
    <x v="24"/>
    <x v="277"/>
    <x v="5"/>
    <n v="2.1"/>
  </r>
  <r>
    <d v="2010-07-23T00:00:00"/>
    <x v="22"/>
    <x v="103"/>
    <x v="5"/>
    <n v="2.1"/>
  </r>
  <r>
    <d v="2010-07-27T00:00:00"/>
    <x v="37"/>
    <x v="312"/>
    <x v="5"/>
    <n v="2.1"/>
  </r>
  <r>
    <d v="2010-07-30T00:00:00"/>
    <x v="9"/>
    <x v="219"/>
    <x v="5"/>
    <n v="2.1"/>
  </r>
  <r>
    <d v="2010-07-31T00:00:00"/>
    <x v="52"/>
    <x v="379"/>
    <x v="5"/>
    <n v="2.1"/>
  </r>
  <r>
    <d v="2010-08-01T00:00:00"/>
    <x v="28"/>
    <x v="122"/>
    <x v="5"/>
    <n v="2.1"/>
  </r>
  <r>
    <d v="2010-08-05T00:00:00"/>
    <x v="12"/>
    <x v="146"/>
    <x v="5"/>
    <n v="2.1"/>
  </r>
  <r>
    <d v="2010-08-05T00:00:00"/>
    <x v="172"/>
    <x v="53"/>
    <x v="5"/>
    <n v="2.1"/>
  </r>
  <r>
    <d v="2010-08-06T00:00:00"/>
    <x v="12"/>
    <x v="390"/>
    <x v="5"/>
    <n v="2.1"/>
  </r>
  <r>
    <d v="2010-08-09T00:00:00"/>
    <x v="113"/>
    <x v="92"/>
    <x v="5"/>
    <n v="2.1"/>
  </r>
  <r>
    <d v="2010-08-11T00:00:00"/>
    <x v="10"/>
    <x v="169"/>
    <x v="5"/>
    <n v="2.1"/>
  </r>
  <r>
    <d v="2010-08-15T00:00:00"/>
    <x v="214"/>
    <x v="24"/>
    <x v="5"/>
    <n v="2.1"/>
  </r>
  <r>
    <d v="2010-08-22T00:00:00"/>
    <x v="69"/>
    <x v="81"/>
    <x v="5"/>
    <n v="2.1"/>
  </r>
  <r>
    <d v="2010-08-24T00:00:00"/>
    <x v="61"/>
    <x v="348"/>
    <x v="5"/>
    <n v="2.1"/>
  </r>
  <r>
    <d v="2010-09-02T00:00:00"/>
    <x v="106"/>
    <x v="18"/>
    <x v="5"/>
    <n v="2.1"/>
  </r>
  <r>
    <d v="2010-09-02T00:00:00"/>
    <x v="9"/>
    <x v="391"/>
    <x v="5"/>
    <n v="2.1"/>
  </r>
  <r>
    <d v="2010-09-04T00:00:00"/>
    <x v="35"/>
    <x v="229"/>
    <x v="5"/>
    <n v="2.1"/>
  </r>
  <r>
    <d v="2010-09-06T00:00:00"/>
    <x v="10"/>
    <x v="147"/>
    <x v="5"/>
    <n v="2.1"/>
  </r>
  <r>
    <d v="2010-09-10T00:00:00"/>
    <x v="10"/>
    <x v="147"/>
    <x v="5"/>
    <n v="2.1"/>
  </r>
  <r>
    <d v="2010-09-11T00:00:00"/>
    <x v="9"/>
    <x v="190"/>
    <x v="5"/>
    <n v="2.1"/>
  </r>
  <r>
    <d v="2010-09-13T00:00:00"/>
    <x v="17"/>
    <x v="392"/>
    <x v="5"/>
    <n v="2.1"/>
  </r>
  <r>
    <d v="2010-09-13T00:00:00"/>
    <x v="140"/>
    <x v="3"/>
    <x v="5"/>
    <n v="2.1"/>
  </r>
  <r>
    <d v="2010-09-16T00:00:00"/>
    <x v="98"/>
    <x v="30"/>
    <x v="5"/>
    <n v="2.1"/>
  </r>
  <r>
    <d v="2010-09-18T00:00:00"/>
    <x v="63"/>
    <x v="45"/>
    <x v="5"/>
    <n v="2.1"/>
  </r>
  <r>
    <d v="2010-09-18T00:00:00"/>
    <x v="35"/>
    <x v="23"/>
    <x v="5"/>
    <n v="2.1"/>
  </r>
  <r>
    <d v="2010-09-19T00:00:00"/>
    <x v="66"/>
    <x v="203"/>
    <x v="5"/>
    <n v="2.1"/>
  </r>
  <r>
    <d v="2010-09-19T00:00:00"/>
    <x v="17"/>
    <x v="160"/>
    <x v="5"/>
    <n v="2.1"/>
  </r>
  <r>
    <d v="2010-09-22T00:00:00"/>
    <x v="22"/>
    <x v="118"/>
    <x v="5"/>
    <n v="2.1"/>
  </r>
  <r>
    <d v="2010-09-23T00:00:00"/>
    <x v="26"/>
    <x v="8"/>
    <x v="5"/>
    <n v="2.1"/>
  </r>
  <r>
    <d v="2010-09-25T00:00:00"/>
    <x v="36"/>
    <x v="41"/>
    <x v="5"/>
    <n v="2.1"/>
  </r>
  <r>
    <d v="2010-09-26T00:00:00"/>
    <x v="22"/>
    <x v="325"/>
    <x v="5"/>
    <n v="2.1"/>
  </r>
  <r>
    <d v="2010-09-26T00:00:00"/>
    <x v="50"/>
    <x v="369"/>
    <x v="5"/>
    <n v="2.1"/>
  </r>
  <r>
    <d v="2010-09-27T00:00:00"/>
    <x v="14"/>
    <x v="359"/>
    <x v="5"/>
    <n v="2.1"/>
  </r>
  <r>
    <d v="2010-09-28T00:00:00"/>
    <x v="30"/>
    <x v="195"/>
    <x v="5"/>
    <n v="2.1"/>
  </r>
  <r>
    <d v="2010-09-28T00:00:00"/>
    <x v="12"/>
    <x v="306"/>
    <x v="5"/>
    <n v="2.1"/>
  </r>
  <r>
    <d v="2010-10-03T00:00:00"/>
    <x v="45"/>
    <x v="43"/>
    <x v="5"/>
    <n v="2.1"/>
  </r>
  <r>
    <d v="2010-10-05T00:00:00"/>
    <x v="28"/>
    <x v="105"/>
    <x v="5"/>
    <n v="2.1"/>
  </r>
  <r>
    <d v="2010-10-05T00:00:00"/>
    <x v="50"/>
    <x v="170"/>
    <x v="5"/>
    <n v="2.1"/>
  </r>
  <r>
    <d v="2010-10-06T00:00:00"/>
    <x v="61"/>
    <x v="147"/>
    <x v="5"/>
    <n v="2.1"/>
  </r>
  <r>
    <d v="2010-10-06T00:00:00"/>
    <x v="45"/>
    <x v="93"/>
    <x v="5"/>
    <n v="2.1"/>
  </r>
  <r>
    <d v="2010-10-09T00:00:00"/>
    <x v="14"/>
    <x v="172"/>
    <x v="5"/>
    <n v="2.1"/>
  </r>
  <r>
    <d v="2010-10-12T00:00:00"/>
    <x v="14"/>
    <x v="393"/>
    <x v="5"/>
    <n v="2.1"/>
  </r>
  <r>
    <d v="2010-10-12T00:00:00"/>
    <x v="12"/>
    <x v="394"/>
    <x v="5"/>
    <n v="2.1"/>
  </r>
  <r>
    <d v="2010-10-12T00:00:00"/>
    <x v="141"/>
    <x v="112"/>
    <x v="5"/>
    <n v="2.1"/>
  </r>
  <r>
    <d v="2010-10-14T00:00:00"/>
    <x v="35"/>
    <x v="219"/>
    <x v="5"/>
    <n v="2.1"/>
  </r>
  <r>
    <d v="2010-10-16T00:00:00"/>
    <x v="7"/>
    <x v="296"/>
    <x v="5"/>
    <n v="2.1"/>
  </r>
  <r>
    <d v="2010-10-16T00:00:00"/>
    <x v="52"/>
    <x v="91"/>
    <x v="5"/>
    <n v="2.1"/>
  </r>
  <r>
    <d v="2010-10-17T00:00:00"/>
    <x v="25"/>
    <x v="303"/>
    <x v="5"/>
    <n v="2.1"/>
  </r>
  <r>
    <d v="2010-10-19T00:00:00"/>
    <x v="39"/>
    <x v="37"/>
    <x v="5"/>
    <n v="2.1"/>
  </r>
  <r>
    <d v="2010-10-22T00:00:00"/>
    <x v="19"/>
    <x v="187"/>
    <x v="5"/>
    <n v="2.1"/>
  </r>
  <r>
    <d v="2010-10-23T00:00:00"/>
    <x v="12"/>
    <x v="318"/>
    <x v="5"/>
    <n v="2.1"/>
  </r>
  <r>
    <d v="2010-10-26T00:00:00"/>
    <x v="22"/>
    <x v="236"/>
    <x v="5"/>
    <n v="2.1"/>
  </r>
  <r>
    <d v="2010-10-29T00:00:00"/>
    <x v="45"/>
    <x v="395"/>
    <x v="5"/>
    <n v="2.1"/>
  </r>
  <r>
    <d v="2010-10-30T00:00:00"/>
    <x v="45"/>
    <x v="59"/>
    <x v="5"/>
    <n v="2.1"/>
  </r>
  <r>
    <d v="2010-10-30T00:00:00"/>
    <x v="14"/>
    <x v="299"/>
    <x v="5"/>
    <n v="2.1"/>
  </r>
  <r>
    <d v="2010-11-01T00:00:00"/>
    <x v="25"/>
    <x v="30"/>
    <x v="5"/>
    <n v="2.1"/>
  </r>
  <r>
    <d v="2010-11-02T00:00:00"/>
    <x v="69"/>
    <x v="146"/>
    <x v="5"/>
    <n v="2.1"/>
  </r>
  <r>
    <d v="2010-11-03T00:00:00"/>
    <x v="136"/>
    <x v="53"/>
    <x v="5"/>
    <n v="2.1"/>
  </r>
  <r>
    <d v="2010-11-05T00:00:00"/>
    <x v="19"/>
    <x v="341"/>
    <x v="5"/>
    <n v="2.1"/>
  </r>
  <r>
    <d v="2010-11-06T00:00:00"/>
    <x v="23"/>
    <x v="280"/>
    <x v="5"/>
    <n v="2.1"/>
  </r>
  <r>
    <d v="2010-11-07T00:00:00"/>
    <x v="142"/>
    <x v="1"/>
    <x v="5"/>
    <n v="2.1"/>
  </r>
  <r>
    <d v="2010-11-08T00:00:00"/>
    <x v="17"/>
    <x v="75"/>
    <x v="5"/>
    <n v="2.1"/>
  </r>
  <r>
    <d v="2010-11-09T00:00:00"/>
    <x v="70"/>
    <x v="112"/>
    <x v="5"/>
    <n v="2.1"/>
  </r>
  <r>
    <d v="2010-11-10T00:00:00"/>
    <x v="45"/>
    <x v="328"/>
    <x v="5"/>
    <n v="2.1"/>
  </r>
  <r>
    <d v="2010-11-14T00:00:00"/>
    <x v="172"/>
    <x v="1"/>
    <x v="5"/>
    <n v="2.1"/>
  </r>
  <r>
    <d v="2010-11-21T00:00:00"/>
    <x v="12"/>
    <x v="160"/>
    <x v="5"/>
    <n v="2.1"/>
  </r>
  <r>
    <d v="2010-11-22T00:00:00"/>
    <x v="28"/>
    <x v="380"/>
    <x v="5"/>
    <n v="2.1"/>
  </r>
  <r>
    <d v="2010-11-23T00:00:00"/>
    <x v="37"/>
    <x v="159"/>
    <x v="5"/>
    <n v="2.1"/>
  </r>
  <r>
    <d v="2010-11-23T00:00:00"/>
    <x v="28"/>
    <x v="310"/>
    <x v="5"/>
    <n v="2.1"/>
  </r>
  <r>
    <d v="2010-11-23T00:00:00"/>
    <x v="7"/>
    <x v="366"/>
    <x v="5"/>
    <n v="2.1"/>
  </r>
  <r>
    <d v="2010-11-26T00:00:00"/>
    <x v="14"/>
    <x v="292"/>
    <x v="5"/>
    <n v="2.1"/>
  </r>
  <r>
    <d v="2010-11-28T00:00:00"/>
    <x v="215"/>
    <x v="53"/>
    <x v="5"/>
    <n v="2.1"/>
  </r>
  <r>
    <d v="2010-11-29T00:00:00"/>
    <x v="30"/>
    <x v="47"/>
    <x v="5"/>
    <n v="2.1"/>
  </r>
  <r>
    <d v="2010-11-30T00:00:00"/>
    <x v="69"/>
    <x v="104"/>
    <x v="5"/>
    <n v="2.1"/>
  </r>
  <r>
    <d v="2010-12-01T00:00:00"/>
    <x v="7"/>
    <x v="396"/>
    <x v="5"/>
    <n v="2.1"/>
  </r>
  <r>
    <d v="2010-12-01T00:00:00"/>
    <x v="146"/>
    <x v="2"/>
    <x v="5"/>
    <n v="2.1"/>
  </r>
  <r>
    <d v="2010-12-04T00:00:00"/>
    <x v="14"/>
    <x v="46"/>
    <x v="5"/>
    <n v="2.1"/>
  </r>
  <r>
    <d v="2010-12-08T00:00:00"/>
    <x v="131"/>
    <x v="324"/>
    <x v="5"/>
    <n v="2.1"/>
  </r>
  <r>
    <d v="2010-12-08T00:00:00"/>
    <x v="45"/>
    <x v="339"/>
    <x v="5"/>
    <n v="2.1"/>
  </r>
  <r>
    <d v="2010-12-08T00:00:00"/>
    <x v="52"/>
    <x v="176"/>
    <x v="5"/>
    <n v="2.1"/>
  </r>
  <r>
    <d v="2010-12-09T00:00:00"/>
    <x v="17"/>
    <x v="340"/>
    <x v="5"/>
    <n v="2.1"/>
  </r>
  <r>
    <d v="2010-12-10T00:00:00"/>
    <x v="12"/>
    <x v="246"/>
    <x v="5"/>
    <n v="2.1"/>
  </r>
  <r>
    <d v="2010-12-16T00:00:00"/>
    <x v="78"/>
    <x v="171"/>
    <x v="5"/>
    <n v="2.1"/>
  </r>
  <r>
    <d v="2010-12-17T00:00:00"/>
    <x v="94"/>
    <x v="30"/>
    <x v="5"/>
    <n v="2.1"/>
  </r>
  <r>
    <d v="2010-12-21T00:00:00"/>
    <x v="182"/>
    <x v="15"/>
    <x v="5"/>
    <n v="2.1"/>
  </r>
  <r>
    <d v="2010-12-21T00:00:00"/>
    <x v="156"/>
    <x v="158"/>
    <x v="5"/>
    <n v="2.1"/>
  </r>
  <r>
    <d v="2010-12-26T00:00:00"/>
    <x v="22"/>
    <x v="76"/>
    <x v="5"/>
    <n v="2.1"/>
  </r>
  <r>
    <d v="2011-01-01T00:00:00"/>
    <x v="142"/>
    <x v="30"/>
    <x v="6"/>
    <n v="2.2000000000000002"/>
  </r>
  <r>
    <d v="2011-01-02T00:00:00"/>
    <x v="31"/>
    <x v="31"/>
    <x v="6"/>
    <n v="2.2000000000000002"/>
  </r>
  <r>
    <d v="2011-01-03T00:00:00"/>
    <x v="9"/>
    <x v="383"/>
    <x v="6"/>
    <n v="2.2000000000000002"/>
  </r>
  <r>
    <d v="2011-01-05T00:00:00"/>
    <x v="10"/>
    <x v="219"/>
    <x v="6"/>
    <n v="2.2000000000000002"/>
  </r>
  <r>
    <d v="2011-01-07T00:00:00"/>
    <x v="45"/>
    <x v="396"/>
    <x v="6"/>
    <n v="2.2000000000000002"/>
  </r>
  <r>
    <d v="2011-01-11T00:00:00"/>
    <x v="26"/>
    <x v="127"/>
    <x v="6"/>
    <n v="2.2000000000000002"/>
  </r>
  <r>
    <d v="2011-01-18T00:00:00"/>
    <x v="52"/>
    <x v="116"/>
    <x v="6"/>
    <n v="2.2000000000000002"/>
  </r>
  <r>
    <d v="2011-01-19T00:00:00"/>
    <x v="5"/>
    <x v="397"/>
    <x v="6"/>
    <n v="2.2000000000000002"/>
  </r>
  <r>
    <d v="2011-01-21T00:00:00"/>
    <x v="39"/>
    <x v="119"/>
    <x v="6"/>
    <n v="2.2000000000000002"/>
  </r>
  <r>
    <d v="2011-01-23T00:00:00"/>
    <x v="9"/>
    <x v="330"/>
    <x v="6"/>
    <n v="2.2000000000000002"/>
  </r>
  <r>
    <d v="2011-01-25T00:00:00"/>
    <x v="55"/>
    <x v="353"/>
    <x v="6"/>
    <n v="2.2000000000000002"/>
  </r>
  <r>
    <d v="2011-01-25T00:00:00"/>
    <x v="93"/>
    <x v="36"/>
    <x v="6"/>
    <n v="2.2000000000000002"/>
  </r>
  <r>
    <d v="2011-01-25T00:00:00"/>
    <x v="170"/>
    <x v="11"/>
    <x v="6"/>
    <n v="2.2000000000000002"/>
  </r>
  <r>
    <d v="2011-01-30T00:00:00"/>
    <x v="216"/>
    <x v="92"/>
    <x v="6"/>
    <n v="2.2000000000000002"/>
  </r>
  <r>
    <d v="2011-01-30T00:00:00"/>
    <x v="45"/>
    <x v="325"/>
    <x v="6"/>
    <n v="2.2000000000000002"/>
  </r>
  <r>
    <d v="2011-01-31T00:00:00"/>
    <x v="50"/>
    <x v="339"/>
    <x v="6"/>
    <n v="2.2000000000000002"/>
  </r>
  <r>
    <d v="2011-02-02T00:00:00"/>
    <x v="127"/>
    <x v="18"/>
    <x v="6"/>
    <n v="2.2000000000000002"/>
  </r>
  <r>
    <d v="2011-02-06T00:00:00"/>
    <x v="28"/>
    <x v="214"/>
    <x v="6"/>
    <n v="2.2000000000000002"/>
  </r>
  <r>
    <d v="2011-02-07T00:00:00"/>
    <x v="136"/>
    <x v="44"/>
    <x v="6"/>
    <n v="2.2000000000000002"/>
  </r>
  <r>
    <d v="2011-02-09T00:00:00"/>
    <x v="9"/>
    <x v="385"/>
    <x v="6"/>
    <n v="2.2000000000000002"/>
  </r>
  <r>
    <d v="2011-02-10T00:00:00"/>
    <x v="19"/>
    <x v="106"/>
    <x v="6"/>
    <n v="2.2000000000000002"/>
  </r>
  <r>
    <d v="2011-02-11T00:00:00"/>
    <x v="22"/>
    <x v="297"/>
    <x v="6"/>
    <n v="2.2000000000000002"/>
  </r>
  <r>
    <d v="2011-02-14T00:00:00"/>
    <x v="217"/>
    <x v="53"/>
    <x v="6"/>
    <n v="2.2000000000000002"/>
  </r>
  <r>
    <d v="2011-02-19T00:00:00"/>
    <x v="20"/>
    <x v="210"/>
    <x v="6"/>
    <n v="2.2000000000000002"/>
  </r>
  <r>
    <d v="2011-02-24T00:00:00"/>
    <x v="218"/>
    <x v="41"/>
    <x v="6"/>
    <n v="2.2000000000000002"/>
  </r>
  <r>
    <d v="2011-02-28T00:00:00"/>
    <x v="35"/>
    <x v="173"/>
    <x v="6"/>
    <n v="2.2000000000000002"/>
  </r>
  <r>
    <d v="2011-03-03T00:00:00"/>
    <x v="123"/>
    <x v="218"/>
    <x v="6"/>
    <n v="2.2000000000000002"/>
  </r>
  <r>
    <d v="2011-03-06T00:00:00"/>
    <x v="10"/>
    <x v="61"/>
    <x v="6"/>
    <n v="2.2000000000000002"/>
  </r>
  <r>
    <d v="2011-03-07T00:00:00"/>
    <x v="12"/>
    <x v="37"/>
    <x v="6"/>
    <n v="2.2000000000000002"/>
  </r>
  <r>
    <d v="2011-03-08T00:00:00"/>
    <x v="6"/>
    <x v="353"/>
    <x v="6"/>
    <n v="2.2000000000000002"/>
  </r>
  <r>
    <d v="2011-03-12T00:00:00"/>
    <x v="31"/>
    <x v="246"/>
    <x v="6"/>
    <n v="2.2000000000000002"/>
  </r>
  <r>
    <d v="2011-03-14T00:00:00"/>
    <x v="80"/>
    <x v="197"/>
    <x v="6"/>
    <n v="2.2000000000000002"/>
  </r>
  <r>
    <d v="2011-03-15T00:00:00"/>
    <x v="7"/>
    <x v="151"/>
    <x v="6"/>
    <n v="2.2000000000000002"/>
  </r>
  <r>
    <d v="2011-03-15T00:00:00"/>
    <x v="45"/>
    <x v="244"/>
    <x v="6"/>
    <n v="2.2000000000000002"/>
  </r>
  <r>
    <d v="2011-03-16T00:00:00"/>
    <x v="58"/>
    <x v="310"/>
    <x v="6"/>
    <n v="2.2000000000000002"/>
  </r>
  <r>
    <d v="2011-03-23T00:00:00"/>
    <x v="30"/>
    <x v="218"/>
    <x v="6"/>
    <n v="2.2000000000000002"/>
  </r>
  <r>
    <d v="2011-03-24T00:00:00"/>
    <x v="153"/>
    <x v="15"/>
    <x v="6"/>
    <n v="2.2000000000000002"/>
  </r>
  <r>
    <d v="2011-03-25T00:00:00"/>
    <x v="14"/>
    <x v="311"/>
    <x v="6"/>
    <n v="2.2000000000000002"/>
  </r>
  <r>
    <d v="2011-03-26T00:00:00"/>
    <x v="52"/>
    <x v="241"/>
    <x v="6"/>
    <n v="2.2000000000000002"/>
  </r>
  <r>
    <d v="2011-03-28T00:00:00"/>
    <x v="17"/>
    <x v="56"/>
    <x v="6"/>
    <n v="2.2000000000000002"/>
  </r>
  <r>
    <d v="2011-03-31T00:00:00"/>
    <x v="69"/>
    <x v="30"/>
    <x v="6"/>
    <n v="2.2000000000000002"/>
  </r>
  <r>
    <d v="2011-04-02T00:00:00"/>
    <x v="123"/>
    <x v="219"/>
    <x v="6"/>
    <n v="2.2000000000000002"/>
  </r>
  <r>
    <d v="2011-04-02T00:00:00"/>
    <x v="10"/>
    <x v="203"/>
    <x v="6"/>
    <n v="2.2000000000000002"/>
  </r>
  <r>
    <d v="2011-04-03T00:00:00"/>
    <x v="14"/>
    <x v="217"/>
    <x v="6"/>
    <n v="2.2000000000000002"/>
  </r>
  <r>
    <d v="2011-04-05T00:00:00"/>
    <x v="22"/>
    <x v="254"/>
    <x v="6"/>
    <n v="2.2000000000000002"/>
  </r>
  <r>
    <d v="2011-04-09T00:00:00"/>
    <x v="45"/>
    <x v="155"/>
    <x v="6"/>
    <n v="2.2000000000000002"/>
  </r>
  <r>
    <d v="2011-04-14T00:00:00"/>
    <x v="35"/>
    <x v="65"/>
    <x v="6"/>
    <n v="2.2000000000000002"/>
  </r>
  <r>
    <d v="2011-04-14T00:00:00"/>
    <x v="219"/>
    <x v="55"/>
    <x v="6"/>
    <n v="2.2000000000000002"/>
  </r>
  <r>
    <d v="2011-04-14T00:00:00"/>
    <x v="118"/>
    <x v="3"/>
    <x v="6"/>
    <n v="2.2000000000000002"/>
  </r>
  <r>
    <d v="2011-04-14T00:00:00"/>
    <x v="220"/>
    <x v="158"/>
    <x v="6"/>
    <n v="2.2000000000000002"/>
  </r>
  <r>
    <d v="2011-04-18T00:00:00"/>
    <x v="9"/>
    <x v="398"/>
    <x v="6"/>
    <n v="2.2000000000000002"/>
  </r>
  <r>
    <d v="2011-04-18T00:00:00"/>
    <x v="221"/>
    <x v="53"/>
    <x v="6"/>
    <n v="2.2000000000000002"/>
  </r>
  <r>
    <d v="2011-04-18T00:00:00"/>
    <x v="58"/>
    <x v="246"/>
    <x v="6"/>
    <n v="2.2000000000000002"/>
  </r>
  <r>
    <d v="2011-04-19T00:00:00"/>
    <x v="28"/>
    <x v="317"/>
    <x v="6"/>
    <n v="2.2000000000000002"/>
  </r>
  <r>
    <d v="2011-04-21T00:00:00"/>
    <x v="55"/>
    <x v="243"/>
    <x v="6"/>
    <n v="2.2000000000000002"/>
  </r>
  <r>
    <d v="2011-04-23T00:00:00"/>
    <x v="222"/>
    <x v="17"/>
    <x v="6"/>
    <n v="2.2000000000000002"/>
  </r>
  <r>
    <d v="2011-04-25T00:00:00"/>
    <x v="12"/>
    <x v="30"/>
    <x v="6"/>
    <n v="2.2000000000000002"/>
  </r>
  <r>
    <d v="2011-04-29T00:00:00"/>
    <x v="50"/>
    <x v="399"/>
    <x v="6"/>
    <n v="2.2000000000000002"/>
  </r>
  <r>
    <d v="2011-05-01T00:00:00"/>
    <x v="22"/>
    <x v="161"/>
    <x v="6"/>
    <n v="2.2000000000000002"/>
  </r>
  <r>
    <d v="2011-05-02T00:00:00"/>
    <x v="57"/>
    <x v="138"/>
    <x v="6"/>
    <n v="2.2000000000000002"/>
  </r>
  <r>
    <d v="2011-05-02T00:00:00"/>
    <x v="149"/>
    <x v="44"/>
    <x v="6"/>
    <n v="2.2000000000000002"/>
  </r>
  <r>
    <d v="2011-05-05T00:00:00"/>
    <x v="7"/>
    <x v="381"/>
    <x v="6"/>
    <n v="2.2000000000000002"/>
  </r>
  <r>
    <d v="2011-05-06T00:00:00"/>
    <x v="108"/>
    <x v="138"/>
    <x v="6"/>
    <n v="2.2000000000000002"/>
  </r>
  <r>
    <d v="2011-05-07T00:00:00"/>
    <x v="8"/>
    <x v="316"/>
    <x v="6"/>
    <n v="2.2000000000000002"/>
  </r>
  <r>
    <d v="2011-05-07T00:00:00"/>
    <x v="6"/>
    <x v="20"/>
    <x v="6"/>
    <n v="2.2000000000000002"/>
  </r>
  <r>
    <d v="2011-05-08T00:00:00"/>
    <x v="10"/>
    <x v="270"/>
    <x v="6"/>
    <n v="2.2000000000000002"/>
  </r>
  <r>
    <d v="2011-05-09T00:00:00"/>
    <x v="30"/>
    <x v="316"/>
    <x v="6"/>
    <n v="2.2000000000000002"/>
  </r>
  <r>
    <d v="2011-05-13T00:00:00"/>
    <x v="163"/>
    <x v="36"/>
    <x v="6"/>
    <n v="2.2000000000000002"/>
  </r>
  <r>
    <d v="2011-05-13T00:00:00"/>
    <x v="18"/>
    <x v="201"/>
    <x v="6"/>
    <n v="2.2000000000000002"/>
  </r>
  <r>
    <d v="2011-05-17T00:00:00"/>
    <x v="4"/>
    <x v="92"/>
    <x v="6"/>
    <n v="2.2000000000000002"/>
  </r>
  <r>
    <d v="2011-05-22T00:00:00"/>
    <x v="0"/>
    <x v="41"/>
    <x v="6"/>
    <n v="2.2000000000000002"/>
  </r>
  <r>
    <d v="2011-05-23T00:00:00"/>
    <x v="9"/>
    <x v="400"/>
    <x v="6"/>
    <n v="2.2000000000000002"/>
  </r>
  <r>
    <d v="2011-05-26T00:00:00"/>
    <x v="61"/>
    <x v="206"/>
    <x v="6"/>
    <n v="2.2000000000000002"/>
  </r>
  <r>
    <d v="2011-05-28T00:00:00"/>
    <x v="17"/>
    <x v="401"/>
    <x v="6"/>
    <n v="2.2000000000000002"/>
  </r>
  <r>
    <d v="2011-06-01T00:00:00"/>
    <x v="17"/>
    <x v="389"/>
    <x v="6"/>
    <n v="2.2000000000000002"/>
  </r>
  <r>
    <d v="2011-06-01T00:00:00"/>
    <x v="52"/>
    <x v="111"/>
    <x v="6"/>
    <n v="2.2000000000000002"/>
  </r>
  <r>
    <d v="2011-06-02T00:00:00"/>
    <x v="19"/>
    <x v="204"/>
    <x v="6"/>
    <n v="2.2000000000000002"/>
  </r>
  <r>
    <d v="2011-06-05T00:00:00"/>
    <x v="221"/>
    <x v="2"/>
    <x v="6"/>
    <n v="2.2000000000000002"/>
  </r>
  <r>
    <d v="2011-06-07T00:00:00"/>
    <x v="24"/>
    <x v="28"/>
    <x v="6"/>
    <n v="2.2000000000000002"/>
  </r>
  <r>
    <d v="2011-06-08T00:00:00"/>
    <x v="52"/>
    <x v="39"/>
    <x v="6"/>
    <n v="2.2000000000000002"/>
  </r>
  <r>
    <d v="2011-06-09T00:00:00"/>
    <x v="209"/>
    <x v="18"/>
    <x v="6"/>
    <n v="2.2000000000000002"/>
  </r>
  <r>
    <d v="2011-06-10T00:00:00"/>
    <x v="50"/>
    <x v="267"/>
    <x v="6"/>
    <n v="2.2000000000000002"/>
  </r>
  <r>
    <d v="2011-06-10T00:00:00"/>
    <x v="19"/>
    <x v="187"/>
    <x v="6"/>
    <n v="2.2000000000000002"/>
  </r>
  <r>
    <d v="2011-06-10T00:00:00"/>
    <x v="31"/>
    <x v="187"/>
    <x v="6"/>
    <n v="2.2000000000000002"/>
  </r>
  <r>
    <d v="2011-06-12T00:00:00"/>
    <x v="18"/>
    <x v="89"/>
    <x v="6"/>
    <n v="2.2000000000000002"/>
  </r>
  <r>
    <d v="2011-06-12T00:00:00"/>
    <x v="35"/>
    <x v="106"/>
    <x v="6"/>
    <n v="2.2000000000000002"/>
  </r>
  <r>
    <d v="2011-06-14T00:00:00"/>
    <x v="25"/>
    <x v="270"/>
    <x v="6"/>
    <n v="2.2000000000000002"/>
  </r>
  <r>
    <d v="2011-06-17T00:00:00"/>
    <x v="58"/>
    <x v="275"/>
    <x v="6"/>
    <n v="2.2000000000000002"/>
  </r>
  <r>
    <d v="2011-06-20T00:00:00"/>
    <x v="19"/>
    <x v="177"/>
    <x v="6"/>
    <n v="2.2000000000000002"/>
  </r>
  <r>
    <d v="2011-06-23T00:00:00"/>
    <x v="52"/>
    <x v="127"/>
    <x v="6"/>
    <n v="2.2000000000000002"/>
  </r>
  <r>
    <d v="2011-06-23T00:00:00"/>
    <x v="201"/>
    <x v="11"/>
    <x v="6"/>
    <n v="2.2000000000000002"/>
  </r>
  <r>
    <d v="2011-06-24T00:00:00"/>
    <x v="55"/>
    <x v="139"/>
    <x v="6"/>
    <n v="2.2000000000000002"/>
  </r>
  <r>
    <d v="2011-06-29T00:00:00"/>
    <x v="116"/>
    <x v="41"/>
    <x v="6"/>
    <n v="2.2000000000000002"/>
  </r>
  <r>
    <d v="2011-07-03T00:00:00"/>
    <x v="12"/>
    <x v="94"/>
    <x v="6"/>
    <n v="2.2000000000000002"/>
  </r>
  <r>
    <d v="2011-07-03T00:00:00"/>
    <x v="205"/>
    <x v="158"/>
    <x v="6"/>
    <n v="2.2000000000000002"/>
  </r>
  <r>
    <d v="2011-07-03T00:00:00"/>
    <x v="9"/>
    <x v="265"/>
    <x v="6"/>
    <n v="2.2000000000000002"/>
  </r>
  <r>
    <d v="2011-07-06T00:00:00"/>
    <x v="19"/>
    <x v="117"/>
    <x v="6"/>
    <n v="2.2000000000000002"/>
  </r>
  <r>
    <d v="2011-07-08T00:00:00"/>
    <x v="17"/>
    <x v="402"/>
    <x v="6"/>
    <n v="2.2000000000000002"/>
  </r>
  <r>
    <d v="2011-07-09T00:00:00"/>
    <x v="35"/>
    <x v="257"/>
    <x v="6"/>
    <n v="2.2000000000000002"/>
  </r>
  <r>
    <d v="2011-07-09T00:00:00"/>
    <x v="194"/>
    <x v="18"/>
    <x v="6"/>
    <n v="2.2000000000000002"/>
  </r>
  <r>
    <d v="2011-07-09T00:00:00"/>
    <x v="178"/>
    <x v="24"/>
    <x v="6"/>
    <n v="2.2000000000000002"/>
  </r>
  <r>
    <d v="2011-07-11T00:00:00"/>
    <x v="17"/>
    <x v="366"/>
    <x v="6"/>
    <n v="2.2000000000000002"/>
  </r>
  <r>
    <d v="2011-07-12T00:00:00"/>
    <x v="102"/>
    <x v="33"/>
    <x v="6"/>
    <n v="2.2000000000000002"/>
  </r>
  <r>
    <d v="2011-07-13T00:00:00"/>
    <x v="52"/>
    <x v="229"/>
    <x v="6"/>
    <n v="2.2000000000000002"/>
  </r>
  <r>
    <d v="2011-07-16T00:00:00"/>
    <x v="10"/>
    <x v="262"/>
    <x v="6"/>
    <n v="2.2000000000000002"/>
  </r>
  <r>
    <d v="2011-07-16T00:00:00"/>
    <x v="37"/>
    <x v="86"/>
    <x v="6"/>
    <n v="2.2000000000000002"/>
  </r>
  <r>
    <d v="2011-07-21T00:00:00"/>
    <x v="22"/>
    <x v="169"/>
    <x v="6"/>
    <n v="2.2000000000000002"/>
  </r>
  <r>
    <d v="2011-07-21T00:00:00"/>
    <x v="69"/>
    <x v="97"/>
    <x v="6"/>
    <n v="2.2000000000000002"/>
  </r>
  <r>
    <d v="2011-07-22T00:00:00"/>
    <x v="66"/>
    <x v="10"/>
    <x v="6"/>
    <n v="2.2000000000000002"/>
  </r>
  <r>
    <d v="2011-07-23T00:00:00"/>
    <x v="7"/>
    <x v="379"/>
    <x v="6"/>
    <n v="2.2000000000000002"/>
  </r>
  <r>
    <d v="2011-07-24T00:00:00"/>
    <x v="19"/>
    <x v="203"/>
    <x v="6"/>
    <n v="2.2000000000000002"/>
  </r>
  <r>
    <d v="2011-07-24T00:00:00"/>
    <x v="71"/>
    <x v="403"/>
    <x v="6"/>
    <n v="2.2000000000000002"/>
  </r>
  <r>
    <d v="2011-07-29T00:00:00"/>
    <x v="12"/>
    <x v="203"/>
    <x v="6"/>
    <n v="2.2000000000000002"/>
  </r>
  <r>
    <d v="2011-07-29T00:00:00"/>
    <x v="6"/>
    <x v="155"/>
    <x v="6"/>
    <n v="2.2000000000000002"/>
  </r>
  <r>
    <d v="2011-07-30T00:00:00"/>
    <x v="63"/>
    <x v="304"/>
    <x v="6"/>
    <n v="2.2000000000000002"/>
  </r>
  <r>
    <d v="2011-07-31T00:00:00"/>
    <x v="155"/>
    <x v="24"/>
    <x v="6"/>
    <n v="2.2000000000000002"/>
  </r>
  <r>
    <d v="2011-08-04T00:00:00"/>
    <x v="35"/>
    <x v="116"/>
    <x v="6"/>
    <n v="2.2000000000000002"/>
  </r>
  <r>
    <d v="2011-08-05T00:00:00"/>
    <x v="35"/>
    <x v="204"/>
    <x v="6"/>
    <n v="2.2000000000000002"/>
  </r>
  <r>
    <d v="2011-08-06T00:00:00"/>
    <x v="84"/>
    <x v="1"/>
    <x v="6"/>
    <n v="2.2000000000000002"/>
  </r>
  <r>
    <d v="2011-08-11T00:00:00"/>
    <x v="37"/>
    <x v="255"/>
    <x v="6"/>
    <n v="2.2000000000000002"/>
  </r>
  <r>
    <d v="2011-08-12T00:00:00"/>
    <x v="35"/>
    <x v="244"/>
    <x v="6"/>
    <n v="2.2000000000000002"/>
  </r>
  <r>
    <d v="2011-08-13T00:00:00"/>
    <x v="110"/>
    <x v="41"/>
    <x v="6"/>
    <n v="2.2000000000000002"/>
  </r>
  <r>
    <d v="2011-08-13T00:00:00"/>
    <x v="9"/>
    <x v="286"/>
    <x v="6"/>
    <n v="2.2000000000000002"/>
  </r>
  <r>
    <d v="2011-08-13T00:00:00"/>
    <x v="6"/>
    <x v="316"/>
    <x v="6"/>
    <n v="2.2000000000000002"/>
  </r>
  <r>
    <d v="2011-08-16T00:00:00"/>
    <x v="14"/>
    <x v="404"/>
    <x v="6"/>
    <n v="2.2000000000000002"/>
  </r>
  <r>
    <d v="2011-08-16T00:00:00"/>
    <x v="120"/>
    <x v="243"/>
    <x v="6"/>
    <n v="2.2000000000000002"/>
  </r>
  <r>
    <d v="2011-08-20T00:00:00"/>
    <x v="8"/>
    <x v="194"/>
    <x v="6"/>
    <n v="2.2000000000000002"/>
  </r>
  <r>
    <d v="2011-08-22T00:00:00"/>
    <x v="181"/>
    <x v="1"/>
    <x v="6"/>
    <n v="2.2000000000000002"/>
  </r>
  <r>
    <d v="2011-08-22T00:00:00"/>
    <x v="96"/>
    <x v="55"/>
    <x v="6"/>
    <n v="2.2000000000000002"/>
  </r>
  <r>
    <d v="2011-08-22T00:00:00"/>
    <x v="37"/>
    <x v="175"/>
    <x v="6"/>
    <n v="2.2000000000000002"/>
  </r>
  <r>
    <d v="2011-08-26T00:00:00"/>
    <x v="18"/>
    <x v="159"/>
    <x v="6"/>
    <n v="2.2000000000000002"/>
  </r>
  <r>
    <d v="2011-08-28T00:00:00"/>
    <x v="68"/>
    <x v="36"/>
    <x v="6"/>
    <n v="2.2000000000000002"/>
  </r>
  <r>
    <d v="2011-08-29T00:00:00"/>
    <x v="12"/>
    <x v="260"/>
    <x v="6"/>
    <n v="2.2000000000000002"/>
  </r>
  <r>
    <d v="2011-09-03T00:00:00"/>
    <x v="24"/>
    <x v="349"/>
    <x v="6"/>
    <n v="2.2000000000000002"/>
  </r>
  <r>
    <d v="2011-09-03T00:00:00"/>
    <x v="6"/>
    <x v="307"/>
    <x v="6"/>
    <n v="2.2000000000000002"/>
  </r>
  <r>
    <d v="2011-09-07T00:00:00"/>
    <x v="10"/>
    <x v="222"/>
    <x v="6"/>
    <n v="2.2000000000000002"/>
  </r>
  <r>
    <d v="2011-09-11T00:00:00"/>
    <x v="21"/>
    <x v="36"/>
    <x v="6"/>
    <n v="2.2000000000000002"/>
  </r>
  <r>
    <d v="2011-09-13T00:00:00"/>
    <x v="28"/>
    <x v="283"/>
    <x v="6"/>
    <n v="2.2000000000000002"/>
  </r>
  <r>
    <d v="2011-09-13T00:00:00"/>
    <x v="13"/>
    <x v="30"/>
    <x v="6"/>
    <n v="2.2000000000000002"/>
  </r>
  <r>
    <d v="2011-09-14T00:00:00"/>
    <x v="24"/>
    <x v="141"/>
    <x v="6"/>
    <n v="2.2000000000000002"/>
  </r>
  <r>
    <d v="2011-09-14T00:00:00"/>
    <x v="155"/>
    <x v="0"/>
    <x v="6"/>
    <n v="2.2000000000000002"/>
  </r>
  <r>
    <d v="2011-09-16T00:00:00"/>
    <x v="163"/>
    <x v="17"/>
    <x v="6"/>
    <n v="2.2000000000000002"/>
  </r>
  <r>
    <d v="2011-09-16T00:00:00"/>
    <x v="152"/>
    <x v="11"/>
    <x v="6"/>
    <n v="2.2000000000000002"/>
  </r>
  <r>
    <d v="2011-09-17T00:00:00"/>
    <x v="9"/>
    <x v="121"/>
    <x v="6"/>
    <n v="2.2000000000000002"/>
  </r>
  <r>
    <d v="2011-09-21T00:00:00"/>
    <x v="102"/>
    <x v="405"/>
    <x v="6"/>
    <n v="2.2000000000000002"/>
  </r>
  <r>
    <d v="2011-09-24T00:00:00"/>
    <x v="164"/>
    <x v="15"/>
    <x v="6"/>
    <n v="2.2000000000000002"/>
  </r>
  <r>
    <d v="2011-09-26T00:00:00"/>
    <x v="30"/>
    <x v="209"/>
    <x v="6"/>
    <n v="2.2000000000000002"/>
  </r>
  <r>
    <d v="2011-09-29T00:00:00"/>
    <x v="223"/>
    <x v="138"/>
    <x v="6"/>
    <n v="2.2000000000000002"/>
  </r>
  <r>
    <d v="2011-09-29T00:00:00"/>
    <x v="22"/>
    <x v="358"/>
    <x v="6"/>
    <n v="2.2000000000000002"/>
  </r>
  <r>
    <d v="2011-10-01T00:00:00"/>
    <x v="17"/>
    <x v="406"/>
    <x v="6"/>
    <n v="2.2000000000000002"/>
  </r>
  <r>
    <d v="2011-10-01T00:00:00"/>
    <x v="5"/>
    <x v="283"/>
    <x v="6"/>
    <n v="2.2000000000000002"/>
  </r>
  <r>
    <d v="2011-10-02T00:00:00"/>
    <x v="28"/>
    <x v="275"/>
    <x v="6"/>
    <n v="2.2000000000000002"/>
  </r>
  <r>
    <d v="2011-10-06T00:00:00"/>
    <x v="55"/>
    <x v="131"/>
    <x v="6"/>
    <n v="2.2000000000000002"/>
  </r>
  <r>
    <d v="2011-10-10T00:00:00"/>
    <x v="25"/>
    <x v="175"/>
    <x v="6"/>
    <n v="2.2000000000000002"/>
  </r>
  <r>
    <d v="2011-10-14T00:00:00"/>
    <x v="50"/>
    <x v="369"/>
    <x v="6"/>
    <n v="2.2000000000000002"/>
  </r>
  <r>
    <d v="2011-10-17T00:00:00"/>
    <x v="212"/>
    <x v="15"/>
    <x v="6"/>
    <n v="2.2000000000000002"/>
  </r>
  <r>
    <d v="2011-10-17T00:00:00"/>
    <x v="21"/>
    <x v="17"/>
    <x v="6"/>
    <n v="2.2000000000000002"/>
  </r>
  <r>
    <d v="2011-10-21T00:00:00"/>
    <x v="50"/>
    <x v="332"/>
    <x v="6"/>
    <n v="2.2000000000000002"/>
  </r>
  <r>
    <d v="2011-10-22T00:00:00"/>
    <x v="184"/>
    <x v="2"/>
    <x v="6"/>
    <n v="2.2000000000000002"/>
  </r>
  <r>
    <d v="2011-10-23T00:00:00"/>
    <x v="75"/>
    <x v="1"/>
    <x v="6"/>
    <n v="2.2000000000000002"/>
  </r>
  <r>
    <d v="2011-10-23T00:00:00"/>
    <x v="66"/>
    <x v="307"/>
    <x v="6"/>
    <n v="2.2000000000000002"/>
  </r>
  <r>
    <d v="2011-10-31T00:00:00"/>
    <x v="25"/>
    <x v="389"/>
    <x v="6"/>
    <n v="2.2000000000000002"/>
  </r>
  <r>
    <d v="2011-11-01T00:00:00"/>
    <x v="197"/>
    <x v="158"/>
    <x v="6"/>
    <n v="2.2000000000000002"/>
  </r>
  <r>
    <d v="2011-11-03T00:00:00"/>
    <x v="55"/>
    <x v="65"/>
    <x v="6"/>
    <n v="2.2000000000000002"/>
  </r>
  <r>
    <d v="2011-11-05T00:00:00"/>
    <x v="123"/>
    <x v="264"/>
    <x v="6"/>
    <n v="2.2000000000000002"/>
  </r>
  <r>
    <d v="2011-11-08T00:00:00"/>
    <x v="21"/>
    <x v="1"/>
    <x v="6"/>
    <n v="2.2000000000000002"/>
  </r>
  <r>
    <d v="2011-11-10T00:00:00"/>
    <x v="19"/>
    <x v="280"/>
    <x v="6"/>
    <n v="2.2000000000000002"/>
  </r>
  <r>
    <d v="2011-11-10T00:00:00"/>
    <x v="22"/>
    <x v="282"/>
    <x v="6"/>
    <n v="2.2000000000000002"/>
  </r>
  <r>
    <d v="2011-11-12T00:00:00"/>
    <x v="26"/>
    <x v="271"/>
    <x v="6"/>
    <n v="2.2000000000000002"/>
  </r>
  <r>
    <d v="2011-11-17T00:00:00"/>
    <x v="8"/>
    <x v="363"/>
    <x v="6"/>
    <n v="2.2000000000000002"/>
  </r>
  <r>
    <d v="2011-11-18T00:00:00"/>
    <x v="55"/>
    <x v="193"/>
    <x v="6"/>
    <n v="2.2000000000000002"/>
  </r>
  <r>
    <d v="2011-11-22T00:00:00"/>
    <x v="177"/>
    <x v="2"/>
    <x v="6"/>
    <n v="2.2000000000000002"/>
  </r>
  <r>
    <d v="2011-11-25T00:00:00"/>
    <x v="58"/>
    <x v="214"/>
    <x v="6"/>
    <n v="2.2000000000000002"/>
  </r>
  <r>
    <d v="2011-11-27T00:00:00"/>
    <x v="220"/>
    <x v="15"/>
    <x v="6"/>
    <n v="2.2000000000000002"/>
  </r>
  <r>
    <d v="2011-11-29T00:00:00"/>
    <x v="56"/>
    <x v="92"/>
    <x v="6"/>
    <n v="2.2000000000000002"/>
  </r>
  <r>
    <d v="2011-12-04T00:00:00"/>
    <x v="25"/>
    <x v="276"/>
    <x v="6"/>
    <n v="2.2000000000000002"/>
  </r>
  <r>
    <d v="2011-12-04T00:00:00"/>
    <x v="118"/>
    <x v="2"/>
    <x v="6"/>
    <n v="2.2000000000000002"/>
  </r>
  <r>
    <d v="2011-12-12T00:00:00"/>
    <x v="19"/>
    <x v="30"/>
    <x v="6"/>
    <n v="2.2000000000000002"/>
  </r>
  <r>
    <d v="2011-12-12T00:00:00"/>
    <x v="22"/>
    <x v="337"/>
    <x v="6"/>
    <n v="2.2000000000000002"/>
  </r>
  <r>
    <d v="2011-12-13T00:00:00"/>
    <x v="45"/>
    <x v="392"/>
    <x v="6"/>
    <n v="2.2000000000000002"/>
  </r>
  <r>
    <d v="2011-12-14T00:00:00"/>
    <x v="12"/>
    <x v="194"/>
    <x v="6"/>
    <n v="2.2000000000000002"/>
  </r>
  <r>
    <d v="2011-12-15T00:00:00"/>
    <x v="6"/>
    <x v="197"/>
    <x v="6"/>
    <n v="2.2000000000000002"/>
  </r>
  <r>
    <d v="2011-12-18T00:00:00"/>
    <x v="24"/>
    <x v="407"/>
    <x v="6"/>
    <n v="2.2000000000000002"/>
  </r>
  <r>
    <d v="2011-12-20T00:00:00"/>
    <x v="30"/>
    <x v="113"/>
    <x v="6"/>
    <n v="2.2000000000000002"/>
  </r>
  <r>
    <d v="2011-12-21T00:00:00"/>
    <x v="10"/>
    <x v="324"/>
    <x v="6"/>
    <n v="2.2000000000000002"/>
  </r>
  <r>
    <d v="2011-12-22T00:00:00"/>
    <x v="8"/>
    <x v="193"/>
    <x v="6"/>
    <n v="2.2000000000000002"/>
  </r>
  <r>
    <d v="2011-12-22T00:00:00"/>
    <x v="224"/>
    <x v="158"/>
    <x v="6"/>
    <n v="2.2000000000000002"/>
  </r>
  <r>
    <d v="2011-12-23T00:00:00"/>
    <x v="225"/>
    <x v="36"/>
    <x v="6"/>
    <n v="2.2000000000000002"/>
  </r>
  <r>
    <d v="2011-12-24T00:00:00"/>
    <x v="226"/>
    <x v="24"/>
    <x v="6"/>
    <n v="2.2000000000000002"/>
  </r>
  <r>
    <d v="2011-12-26T00:00:00"/>
    <x v="6"/>
    <x v="201"/>
    <x v="6"/>
    <n v="2.2000000000000002"/>
  </r>
  <r>
    <d v="2011-12-26T00:00:00"/>
    <x v="152"/>
    <x v="158"/>
    <x v="6"/>
    <n v="2.2000000000000002"/>
  </r>
  <r>
    <d v="2011-12-27T00:00:00"/>
    <x v="52"/>
    <x v="195"/>
    <x v="6"/>
    <n v="2.2000000000000002"/>
  </r>
  <r>
    <d v="2011-12-29T00:00:00"/>
    <x v="92"/>
    <x v="24"/>
    <x v="6"/>
    <n v="2.2000000000000002"/>
  </r>
  <r>
    <d v="2011-12-30T00:00:00"/>
    <x v="63"/>
    <x v="100"/>
    <x v="6"/>
    <n v="2.2000000000000002"/>
  </r>
  <r>
    <d v="2012-01-04T00:00:00"/>
    <x v="66"/>
    <x v="247"/>
    <x v="7"/>
    <n v="2.25"/>
  </r>
  <r>
    <d v="2012-01-05T00:00:00"/>
    <x v="9"/>
    <x v="167"/>
    <x v="7"/>
    <n v="2.25"/>
  </r>
  <r>
    <d v="2012-01-07T00:00:00"/>
    <x v="22"/>
    <x v="168"/>
    <x v="7"/>
    <n v="2.25"/>
  </r>
  <r>
    <d v="2012-01-07T00:00:00"/>
    <x v="227"/>
    <x v="30"/>
    <x v="7"/>
    <n v="2.25"/>
  </r>
  <r>
    <d v="2012-01-09T00:00:00"/>
    <x v="22"/>
    <x v="408"/>
    <x v="7"/>
    <n v="2.25"/>
  </r>
  <r>
    <d v="2012-01-15T00:00:00"/>
    <x v="10"/>
    <x v="198"/>
    <x v="7"/>
    <n v="2.25"/>
  </r>
  <r>
    <d v="2012-01-17T00:00:00"/>
    <x v="8"/>
    <x v="139"/>
    <x v="7"/>
    <n v="2.25"/>
  </r>
  <r>
    <d v="2012-01-19T00:00:00"/>
    <x v="52"/>
    <x v="244"/>
    <x v="7"/>
    <n v="2.25"/>
  </r>
  <r>
    <d v="2012-01-19T00:00:00"/>
    <x v="61"/>
    <x v="115"/>
    <x v="7"/>
    <n v="2.25"/>
  </r>
  <r>
    <d v="2012-01-20T00:00:00"/>
    <x v="14"/>
    <x v="137"/>
    <x v="7"/>
    <n v="2.25"/>
  </r>
  <r>
    <d v="2012-01-25T00:00:00"/>
    <x v="52"/>
    <x v="89"/>
    <x v="7"/>
    <n v="2.25"/>
  </r>
  <r>
    <d v="2012-01-25T00:00:00"/>
    <x v="37"/>
    <x v="344"/>
    <x v="7"/>
    <n v="2.25"/>
  </r>
  <r>
    <d v="2012-01-27T00:00:00"/>
    <x v="50"/>
    <x v="51"/>
    <x v="7"/>
    <n v="2.25"/>
  </r>
  <r>
    <d v="2012-01-28T00:00:00"/>
    <x v="25"/>
    <x v="182"/>
    <x v="7"/>
    <n v="2.25"/>
  </r>
  <r>
    <d v="2012-01-31T00:00:00"/>
    <x v="7"/>
    <x v="409"/>
    <x v="7"/>
    <n v="2.25"/>
  </r>
  <r>
    <d v="2012-02-02T00:00:00"/>
    <x v="22"/>
    <x v="284"/>
    <x v="7"/>
    <n v="2.25"/>
  </r>
  <r>
    <d v="2012-02-04T00:00:00"/>
    <x v="108"/>
    <x v="53"/>
    <x v="7"/>
    <n v="2.25"/>
  </r>
  <r>
    <d v="2012-02-06T00:00:00"/>
    <x v="25"/>
    <x v="187"/>
    <x v="7"/>
    <n v="2.25"/>
  </r>
  <r>
    <d v="2012-02-06T00:00:00"/>
    <x v="173"/>
    <x v="187"/>
    <x v="7"/>
    <n v="2.25"/>
  </r>
  <r>
    <d v="2012-02-08T00:00:00"/>
    <x v="18"/>
    <x v="198"/>
    <x v="7"/>
    <n v="2.25"/>
  </r>
  <r>
    <d v="2012-02-11T00:00:00"/>
    <x v="30"/>
    <x v="115"/>
    <x v="7"/>
    <n v="2.25"/>
  </r>
  <r>
    <d v="2012-02-12T00:00:00"/>
    <x v="45"/>
    <x v="410"/>
    <x v="7"/>
    <n v="2.25"/>
  </r>
  <r>
    <d v="2012-02-14T00:00:00"/>
    <x v="9"/>
    <x v="333"/>
    <x v="7"/>
    <n v="2.25"/>
  </r>
  <r>
    <d v="2012-02-16T00:00:00"/>
    <x v="228"/>
    <x v="70"/>
    <x v="7"/>
    <n v="2.25"/>
  </r>
  <r>
    <d v="2012-02-16T00:00:00"/>
    <x v="102"/>
    <x v="295"/>
    <x v="7"/>
    <n v="2.25"/>
  </r>
  <r>
    <d v="2012-02-16T00:00:00"/>
    <x v="19"/>
    <x v="309"/>
    <x v="7"/>
    <n v="2.25"/>
  </r>
  <r>
    <d v="2012-02-17T00:00:00"/>
    <x v="50"/>
    <x v="411"/>
    <x v="7"/>
    <n v="2.25"/>
  </r>
  <r>
    <d v="2012-02-18T00:00:00"/>
    <x v="144"/>
    <x v="92"/>
    <x v="7"/>
    <n v="2.25"/>
  </r>
  <r>
    <d v="2012-02-20T00:00:00"/>
    <x v="31"/>
    <x v="39"/>
    <x v="7"/>
    <n v="2.25"/>
  </r>
  <r>
    <d v="2012-02-20T00:00:00"/>
    <x v="201"/>
    <x v="36"/>
    <x v="7"/>
    <n v="2.25"/>
  </r>
  <r>
    <d v="2012-02-21T00:00:00"/>
    <x v="65"/>
    <x v="53"/>
    <x v="7"/>
    <n v="2.25"/>
  </r>
  <r>
    <d v="2012-02-22T00:00:00"/>
    <x v="149"/>
    <x v="70"/>
    <x v="7"/>
    <n v="2.25"/>
  </r>
  <r>
    <d v="2012-02-22T00:00:00"/>
    <x v="26"/>
    <x v="157"/>
    <x v="7"/>
    <n v="2.25"/>
  </r>
  <r>
    <d v="2012-02-27T00:00:00"/>
    <x v="5"/>
    <x v="321"/>
    <x v="7"/>
    <n v="2.25"/>
  </r>
  <r>
    <d v="2012-03-03T00:00:00"/>
    <x v="102"/>
    <x v="371"/>
    <x v="7"/>
    <n v="2.25"/>
  </r>
  <r>
    <d v="2012-03-03T00:00:00"/>
    <x v="18"/>
    <x v="115"/>
    <x v="7"/>
    <n v="2.25"/>
  </r>
  <r>
    <d v="2012-03-05T00:00:00"/>
    <x v="69"/>
    <x v="106"/>
    <x v="7"/>
    <n v="2.25"/>
  </r>
  <r>
    <d v="2012-03-06T00:00:00"/>
    <x v="14"/>
    <x v="358"/>
    <x v="7"/>
    <n v="2.25"/>
  </r>
  <r>
    <d v="2012-03-09T00:00:00"/>
    <x v="7"/>
    <x v="349"/>
    <x v="7"/>
    <n v="2.25"/>
  </r>
  <r>
    <d v="2012-03-11T00:00:00"/>
    <x v="222"/>
    <x v="15"/>
    <x v="7"/>
    <n v="2.25"/>
  </r>
  <r>
    <d v="2012-03-12T00:00:00"/>
    <x v="61"/>
    <x v="111"/>
    <x v="7"/>
    <n v="2.25"/>
  </r>
  <r>
    <d v="2012-03-12T00:00:00"/>
    <x v="26"/>
    <x v="94"/>
    <x v="7"/>
    <n v="2.25"/>
  </r>
  <r>
    <d v="2012-03-14T00:00:00"/>
    <x v="26"/>
    <x v="58"/>
    <x v="7"/>
    <n v="2.25"/>
  </r>
  <r>
    <d v="2012-03-16T00:00:00"/>
    <x v="37"/>
    <x v="243"/>
    <x v="7"/>
    <n v="2.25"/>
  </r>
  <r>
    <d v="2012-03-18T00:00:00"/>
    <x v="35"/>
    <x v="243"/>
    <x v="7"/>
    <n v="2.25"/>
  </r>
  <r>
    <d v="2012-03-18T00:00:00"/>
    <x v="23"/>
    <x v="45"/>
    <x v="7"/>
    <n v="2.25"/>
  </r>
  <r>
    <d v="2012-03-24T00:00:00"/>
    <x v="23"/>
    <x v="159"/>
    <x v="7"/>
    <n v="2.25"/>
  </r>
  <r>
    <d v="2012-03-24T00:00:00"/>
    <x v="74"/>
    <x v="11"/>
    <x v="7"/>
    <n v="2.25"/>
  </r>
  <r>
    <d v="2012-03-26T00:00:00"/>
    <x v="150"/>
    <x v="138"/>
    <x v="7"/>
    <n v="2.25"/>
  </r>
  <r>
    <d v="2012-03-27T00:00:00"/>
    <x v="9"/>
    <x v="412"/>
    <x v="7"/>
    <n v="2.25"/>
  </r>
  <r>
    <d v="2012-03-30T00:00:00"/>
    <x v="149"/>
    <x v="3"/>
    <x v="7"/>
    <n v="2.25"/>
  </r>
  <r>
    <d v="2012-03-31T00:00:00"/>
    <x v="20"/>
    <x v="390"/>
    <x v="7"/>
    <n v="2.25"/>
  </r>
  <r>
    <d v="2012-03-31T00:00:00"/>
    <x v="9"/>
    <x v="213"/>
    <x v="7"/>
    <n v="2.25"/>
  </r>
  <r>
    <d v="2012-04-04T00:00:00"/>
    <x v="123"/>
    <x v="304"/>
    <x v="7"/>
    <n v="2.25"/>
  </r>
  <r>
    <d v="2012-04-05T00:00:00"/>
    <x v="66"/>
    <x v="87"/>
    <x v="7"/>
    <n v="2.25"/>
  </r>
  <r>
    <d v="2012-04-06T00:00:00"/>
    <x v="22"/>
    <x v="61"/>
    <x v="7"/>
    <n v="2.25"/>
  </r>
  <r>
    <d v="2012-04-07T00:00:00"/>
    <x v="6"/>
    <x v="306"/>
    <x v="7"/>
    <n v="2.25"/>
  </r>
  <r>
    <d v="2012-04-12T00:00:00"/>
    <x v="7"/>
    <x v="34"/>
    <x v="7"/>
    <n v="2.25"/>
  </r>
  <r>
    <d v="2012-04-12T00:00:00"/>
    <x v="81"/>
    <x v="41"/>
    <x v="7"/>
    <n v="2.25"/>
  </r>
  <r>
    <d v="2012-04-12T00:00:00"/>
    <x v="102"/>
    <x v="413"/>
    <x v="7"/>
    <n v="2.25"/>
  </r>
  <r>
    <d v="2012-04-13T00:00:00"/>
    <x v="187"/>
    <x v="36"/>
    <x v="7"/>
    <n v="2.25"/>
  </r>
  <r>
    <d v="2012-04-14T00:00:00"/>
    <x v="14"/>
    <x v="166"/>
    <x v="7"/>
    <n v="2.25"/>
  </r>
  <r>
    <d v="2012-04-15T00:00:00"/>
    <x v="224"/>
    <x v="3"/>
    <x v="7"/>
    <n v="2.25"/>
  </r>
  <r>
    <d v="2012-04-15T00:00:00"/>
    <x v="6"/>
    <x v="257"/>
    <x v="7"/>
    <n v="2.25"/>
  </r>
  <r>
    <d v="2012-04-15T00:00:00"/>
    <x v="229"/>
    <x v="44"/>
    <x v="7"/>
    <n v="2.25"/>
  </r>
  <r>
    <d v="2012-04-21T00:00:00"/>
    <x v="22"/>
    <x v="183"/>
    <x v="7"/>
    <n v="2.25"/>
  </r>
  <r>
    <d v="2012-04-26T00:00:00"/>
    <x v="9"/>
    <x v="292"/>
    <x v="7"/>
    <n v="2.25"/>
  </r>
  <r>
    <d v="2012-04-27T00:00:00"/>
    <x v="36"/>
    <x v="41"/>
    <x v="7"/>
    <n v="2.25"/>
  </r>
  <r>
    <d v="2012-04-28T00:00:00"/>
    <x v="26"/>
    <x v="229"/>
    <x v="7"/>
    <n v="2.25"/>
  </r>
  <r>
    <d v="2012-05-04T00:00:00"/>
    <x v="149"/>
    <x v="44"/>
    <x v="7"/>
    <n v="2.25"/>
  </r>
  <r>
    <d v="2012-05-04T00:00:00"/>
    <x v="171"/>
    <x v="41"/>
    <x v="7"/>
    <n v="2.25"/>
  </r>
  <r>
    <d v="2012-05-04T00:00:00"/>
    <x v="14"/>
    <x v="331"/>
    <x v="7"/>
    <n v="2.25"/>
  </r>
  <r>
    <d v="2012-05-05T00:00:00"/>
    <x v="50"/>
    <x v="414"/>
    <x v="7"/>
    <n v="2.25"/>
  </r>
  <r>
    <d v="2012-05-07T00:00:00"/>
    <x v="5"/>
    <x v="91"/>
    <x v="7"/>
    <n v="2.25"/>
  </r>
  <r>
    <d v="2012-05-07T00:00:00"/>
    <x v="126"/>
    <x v="2"/>
    <x v="7"/>
    <n v="2.25"/>
  </r>
  <r>
    <d v="2012-05-08T00:00:00"/>
    <x v="7"/>
    <x v="415"/>
    <x v="7"/>
    <n v="2.25"/>
  </r>
  <r>
    <d v="2012-05-08T00:00:00"/>
    <x v="65"/>
    <x v="36"/>
    <x v="7"/>
    <n v="2.25"/>
  </r>
  <r>
    <d v="2012-05-11T00:00:00"/>
    <x v="206"/>
    <x v="3"/>
    <x v="7"/>
    <n v="2.25"/>
  </r>
  <r>
    <d v="2012-05-12T00:00:00"/>
    <x v="10"/>
    <x v="386"/>
    <x v="7"/>
    <n v="2.25"/>
  </r>
  <r>
    <d v="2012-05-13T00:00:00"/>
    <x v="173"/>
    <x v="224"/>
    <x v="7"/>
    <n v="2.25"/>
  </r>
  <r>
    <d v="2012-05-13T00:00:00"/>
    <x v="23"/>
    <x v="152"/>
    <x v="7"/>
    <n v="2.25"/>
  </r>
  <r>
    <d v="2012-05-14T00:00:00"/>
    <x v="20"/>
    <x v="83"/>
    <x v="7"/>
    <n v="2.25"/>
  </r>
  <r>
    <d v="2012-05-14T00:00:00"/>
    <x v="55"/>
    <x v="255"/>
    <x v="7"/>
    <n v="2.25"/>
  </r>
  <r>
    <d v="2012-05-17T00:00:00"/>
    <x v="19"/>
    <x v="81"/>
    <x v="7"/>
    <n v="2.25"/>
  </r>
  <r>
    <d v="2012-05-22T00:00:00"/>
    <x v="66"/>
    <x v="84"/>
    <x v="7"/>
    <n v="2.25"/>
  </r>
  <r>
    <d v="2012-05-23T00:00:00"/>
    <x v="50"/>
    <x v="60"/>
    <x v="7"/>
    <n v="2.25"/>
  </r>
  <r>
    <d v="2012-05-24T00:00:00"/>
    <x v="104"/>
    <x v="70"/>
    <x v="7"/>
    <n v="2.25"/>
  </r>
  <r>
    <d v="2012-05-24T00:00:00"/>
    <x v="28"/>
    <x v="195"/>
    <x v="7"/>
    <n v="2.25"/>
  </r>
  <r>
    <d v="2012-05-25T00:00:00"/>
    <x v="50"/>
    <x v="288"/>
    <x v="7"/>
    <n v="2.25"/>
  </r>
  <r>
    <d v="2012-05-31T00:00:00"/>
    <x v="164"/>
    <x v="17"/>
    <x v="7"/>
    <n v="2.25"/>
  </r>
  <r>
    <d v="2012-06-01T00:00:00"/>
    <x v="125"/>
    <x v="1"/>
    <x v="7"/>
    <n v="2.25"/>
  </r>
  <r>
    <d v="2012-06-01T00:00:00"/>
    <x v="50"/>
    <x v="217"/>
    <x v="7"/>
    <n v="2.25"/>
  </r>
  <r>
    <d v="2012-06-04T00:00:00"/>
    <x v="7"/>
    <x v="278"/>
    <x v="7"/>
    <n v="2.25"/>
  </r>
  <r>
    <d v="2012-06-04T00:00:00"/>
    <x v="125"/>
    <x v="15"/>
    <x v="7"/>
    <n v="2.25"/>
  </r>
  <r>
    <d v="2012-06-07T00:00:00"/>
    <x v="35"/>
    <x v="102"/>
    <x v="7"/>
    <n v="2.25"/>
  </r>
  <r>
    <d v="2012-06-09T00:00:00"/>
    <x v="22"/>
    <x v="150"/>
    <x v="7"/>
    <n v="2.25"/>
  </r>
  <r>
    <d v="2012-06-10T00:00:00"/>
    <x v="177"/>
    <x v="11"/>
    <x v="7"/>
    <n v="2.25"/>
  </r>
  <r>
    <d v="2012-06-14T00:00:00"/>
    <x v="37"/>
    <x v="316"/>
    <x v="7"/>
    <n v="2.25"/>
  </r>
  <r>
    <d v="2012-06-16T00:00:00"/>
    <x v="168"/>
    <x v="30"/>
    <x v="7"/>
    <n v="2.25"/>
  </r>
  <r>
    <d v="2012-06-16T00:00:00"/>
    <x v="50"/>
    <x v="371"/>
    <x v="7"/>
    <n v="2.25"/>
  </r>
  <r>
    <d v="2012-06-19T00:00:00"/>
    <x v="37"/>
    <x v="155"/>
    <x v="7"/>
    <n v="2.25"/>
  </r>
  <r>
    <d v="2012-06-23T00:00:00"/>
    <x v="91"/>
    <x v="70"/>
    <x v="7"/>
    <n v="2.25"/>
  </r>
  <r>
    <d v="2012-06-28T00:00:00"/>
    <x v="178"/>
    <x v="138"/>
    <x v="7"/>
    <n v="2.25"/>
  </r>
  <r>
    <d v="2012-06-30T00:00:00"/>
    <x v="12"/>
    <x v="108"/>
    <x v="7"/>
    <n v="2.25"/>
  </r>
  <r>
    <d v="2012-06-30T00:00:00"/>
    <x v="17"/>
    <x v="144"/>
    <x v="7"/>
    <n v="2.25"/>
  </r>
  <r>
    <d v="2012-07-01T00:00:00"/>
    <x v="66"/>
    <x v="348"/>
    <x v="7"/>
    <n v="2.25"/>
  </r>
  <r>
    <d v="2012-07-05T00:00:00"/>
    <x v="55"/>
    <x v="95"/>
    <x v="7"/>
    <n v="2.25"/>
  </r>
  <r>
    <d v="2012-07-06T00:00:00"/>
    <x v="14"/>
    <x v="344"/>
    <x v="7"/>
    <n v="2.25"/>
  </r>
  <r>
    <d v="2012-07-07T00:00:00"/>
    <x v="28"/>
    <x v="322"/>
    <x v="7"/>
    <n v="2.25"/>
  </r>
  <r>
    <d v="2012-07-09T00:00:00"/>
    <x v="16"/>
    <x v="41"/>
    <x v="7"/>
    <n v="2.25"/>
  </r>
  <r>
    <d v="2012-07-09T00:00:00"/>
    <x v="23"/>
    <x v="221"/>
    <x v="7"/>
    <n v="2.25"/>
  </r>
  <r>
    <d v="2012-07-09T00:00:00"/>
    <x v="61"/>
    <x v="119"/>
    <x v="7"/>
    <n v="2.25"/>
  </r>
  <r>
    <d v="2012-07-10T00:00:00"/>
    <x v="22"/>
    <x v="337"/>
    <x v="7"/>
    <n v="2.25"/>
  </r>
  <r>
    <d v="2012-07-12T00:00:00"/>
    <x v="61"/>
    <x v="347"/>
    <x v="7"/>
    <n v="2.25"/>
  </r>
  <r>
    <d v="2012-07-14T00:00:00"/>
    <x v="211"/>
    <x v="0"/>
    <x v="7"/>
    <n v="2.25"/>
  </r>
  <r>
    <d v="2012-07-14T00:00:00"/>
    <x v="79"/>
    <x v="0"/>
    <x v="7"/>
    <n v="2.25"/>
  </r>
  <r>
    <d v="2012-07-16T00:00:00"/>
    <x v="131"/>
    <x v="322"/>
    <x v="7"/>
    <n v="2.25"/>
  </r>
  <r>
    <d v="2012-07-16T00:00:00"/>
    <x v="58"/>
    <x v="403"/>
    <x v="7"/>
    <n v="2.25"/>
  </r>
  <r>
    <d v="2012-07-18T00:00:00"/>
    <x v="9"/>
    <x v="95"/>
    <x v="7"/>
    <n v="2.25"/>
  </r>
  <r>
    <d v="2012-07-19T00:00:00"/>
    <x v="9"/>
    <x v="416"/>
    <x v="7"/>
    <n v="2.25"/>
  </r>
  <r>
    <d v="2012-07-25T00:00:00"/>
    <x v="17"/>
    <x v="416"/>
    <x v="7"/>
    <n v="2.25"/>
  </r>
  <r>
    <d v="2012-07-25T00:00:00"/>
    <x v="47"/>
    <x v="30"/>
    <x v="7"/>
    <n v="2.25"/>
  </r>
  <r>
    <d v="2012-07-25T00:00:00"/>
    <x v="45"/>
    <x v="350"/>
    <x v="7"/>
    <n v="2.25"/>
  </r>
  <r>
    <d v="2012-07-28T00:00:00"/>
    <x v="147"/>
    <x v="0"/>
    <x v="7"/>
    <n v="2.25"/>
  </r>
  <r>
    <d v="2012-07-28T00:00:00"/>
    <x v="7"/>
    <x v="381"/>
    <x v="7"/>
    <n v="2.25"/>
  </r>
  <r>
    <d v="2012-08-01T00:00:00"/>
    <x v="14"/>
    <x v="330"/>
    <x v="7"/>
    <n v="2.25"/>
  </r>
  <r>
    <d v="2012-08-03T00:00:00"/>
    <x v="55"/>
    <x v="139"/>
    <x v="7"/>
    <n v="2.25"/>
  </r>
  <r>
    <d v="2012-08-04T00:00:00"/>
    <x v="22"/>
    <x v="219"/>
    <x v="7"/>
    <n v="2.25"/>
  </r>
  <r>
    <d v="2012-08-06T00:00:00"/>
    <x v="201"/>
    <x v="55"/>
    <x v="7"/>
    <n v="2.25"/>
  </r>
  <r>
    <d v="2012-08-09T00:00:00"/>
    <x v="19"/>
    <x v="394"/>
    <x v="7"/>
    <n v="2.25"/>
  </r>
  <r>
    <d v="2012-08-09T00:00:00"/>
    <x v="24"/>
    <x v="136"/>
    <x v="7"/>
    <n v="2.25"/>
  </r>
  <r>
    <d v="2012-08-09T00:00:00"/>
    <x v="50"/>
    <x v="228"/>
    <x v="7"/>
    <n v="2.25"/>
  </r>
  <r>
    <d v="2012-08-11T00:00:00"/>
    <x v="181"/>
    <x v="24"/>
    <x v="7"/>
    <n v="2.25"/>
  </r>
  <r>
    <d v="2012-08-12T00:00:00"/>
    <x v="71"/>
    <x v="209"/>
    <x v="7"/>
    <n v="2.25"/>
  </r>
  <r>
    <d v="2012-08-13T00:00:00"/>
    <x v="23"/>
    <x v="152"/>
    <x v="7"/>
    <n v="2.25"/>
  </r>
  <r>
    <d v="2012-08-15T00:00:00"/>
    <x v="52"/>
    <x v="83"/>
    <x v="7"/>
    <n v="2.25"/>
  </r>
  <r>
    <d v="2012-08-16T00:00:00"/>
    <x v="55"/>
    <x v="309"/>
    <x v="7"/>
    <n v="2.25"/>
  </r>
  <r>
    <d v="2012-08-20T00:00:00"/>
    <x v="35"/>
    <x v="37"/>
    <x v="7"/>
    <n v="2.25"/>
  </r>
  <r>
    <d v="2012-08-21T00:00:00"/>
    <x v="49"/>
    <x v="11"/>
    <x v="7"/>
    <n v="2.25"/>
  </r>
  <r>
    <d v="2012-08-21T00:00:00"/>
    <x v="66"/>
    <x v="202"/>
    <x v="7"/>
    <n v="2.25"/>
  </r>
  <r>
    <d v="2012-08-22T00:00:00"/>
    <x v="111"/>
    <x v="112"/>
    <x v="7"/>
    <n v="2.25"/>
  </r>
  <r>
    <d v="2012-08-22T00:00:00"/>
    <x v="18"/>
    <x v="417"/>
    <x v="7"/>
    <n v="2.25"/>
  </r>
  <r>
    <d v="2012-08-23T00:00:00"/>
    <x v="8"/>
    <x v="37"/>
    <x v="7"/>
    <n v="2.25"/>
  </r>
  <r>
    <d v="2012-08-25T00:00:00"/>
    <x v="10"/>
    <x v="307"/>
    <x v="7"/>
    <n v="2.25"/>
  </r>
  <r>
    <d v="2012-08-26T00:00:00"/>
    <x v="102"/>
    <x v="387"/>
    <x v="7"/>
    <n v="2.25"/>
  </r>
  <r>
    <d v="2012-08-26T00:00:00"/>
    <x v="7"/>
    <x v="418"/>
    <x v="7"/>
    <n v="2.25"/>
  </r>
  <r>
    <d v="2012-08-27T00:00:00"/>
    <x v="50"/>
    <x v="123"/>
    <x v="7"/>
    <n v="2.25"/>
  </r>
  <r>
    <d v="2012-08-28T00:00:00"/>
    <x v="80"/>
    <x v="270"/>
    <x v="7"/>
    <n v="2.25"/>
  </r>
  <r>
    <d v="2012-08-28T00:00:00"/>
    <x v="137"/>
    <x v="138"/>
    <x v="7"/>
    <n v="2.25"/>
  </r>
  <r>
    <d v="2012-09-02T00:00:00"/>
    <x v="69"/>
    <x v="191"/>
    <x v="7"/>
    <n v="2.25"/>
  </r>
  <r>
    <d v="2012-09-02T00:00:00"/>
    <x v="17"/>
    <x v="332"/>
    <x v="7"/>
    <n v="2.25"/>
  </r>
  <r>
    <d v="2012-09-02T00:00:00"/>
    <x v="108"/>
    <x v="2"/>
    <x v="7"/>
    <n v="2.25"/>
  </r>
  <r>
    <d v="2012-09-04T00:00:00"/>
    <x v="172"/>
    <x v="15"/>
    <x v="7"/>
    <n v="2.25"/>
  </r>
  <r>
    <d v="2012-09-05T00:00:00"/>
    <x v="52"/>
    <x v="133"/>
    <x v="7"/>
    <n v="2.25"/>
  </r>
  <r>
    <d v="2012-09-05T00:00:00"/>
    <x v="17"/>
    <x v="419"/>
    <x v="7"/>
    <n v="2.25"/>
  </r>
  <r>
    <d v="2012-09-06T00:00:00"/>
    <x v="9"/>
    <x v="116"/>
    <x v="7"/>
    <n v="2.25"/>
  </r>
  <r>
    <d v="2012-09-10T00:00:00"/>
    <x v="48"/>
    <x v="55"/>
    <x v="7"/>
    <n v="2.25"/>
  </r>
  <r>
    <d v="2012-09-11T00:00:00"/>
    <x v="69"/>
    <x v="270"/>
    <x v="7"/>
    <n v="2.25"/>
  </r>
  <r>
    <d v="2012-09-15T00:00:00"/>
    <x v="230"/>
    <x v="30"/>
    <x v="7"/>
    <n v="2.25"/>
  </r>
  <r>
    <d v="2012-09-19T00:00:00"/>
    <x v="54"/>
    <x v="158"/>
    <x v="7"/>
    <n v="2.25"/>
  </r>
  <r>
    <d v="2012-09-23T00:00:00"/>
    <x v="131"/>
    <x v="31"/>
    <x v="7"/>
    <n v="2.25"/>
  </r>
  <r>
    <d v="2012-09-25T00:00:00"/>
    <x v="6"/>
    <x v="379"/>
    <x v="7"/>
    <n v="2.25"/>
  </r>
  <r>
    <d v="2012-09-27T00:00:00"/>
    <x v="7"/>
    <x v="329"/>
    <x v="7"/>
    <n v="2.25"/>
  </r>
  <r>
    <d v="2012-09-27T00:00:00"/>
    <x v="14"/>
    <x v="178"/>
    <x v="7"/>
    <n v="2.25"/>
  </r>
  <r>
    <d v="2012-09-28T00:00:00"/>
    <x v="52"/>
    <x v="206"/>
    <x v="7"/>
    <n v="2.25"/>
  </r>
  <r>
    <d v="2012-09-30T00:00:00"/>
    <x v="151"/>
    <x v="11"/>
    <x v="7"/>
    <n v="2.25"/>
  </r>
  <r>
    <d v="2012-10-03T00:00:00"/>
    <x v="130"/>
    <x v="3"/>
    <x v="7"/>
    <n v="2.25"/>
  </r>
  <r>
    <d v="2012-10-08T00:00:00"/>
    <x v="51"/>
    <x v="17"/>
    <x v="7"/>
    <n v="2.25"/>
  </r>
  <r>
    <d v="2012-10-13T00:00:00"/>
    <x v="154"/>
    <x v="11"/>
    <x v="7"/>
    <n v="2.25"/>
  </r>
  <r>
    <d v="2012-10-13T00:00:00"/>
    <x v="26"/>
    <x v="74"/>
    <x v="7"/>
    <n v="2.25"/>
  </r>
  <r>
    <d v="2012-10-19T00:00:00"/>
    <x v="71"/>
    <x v="316"/>
    <x v="7"/>
    <n v="2.25"/>
  </r>
  <r>
    <d v="2012-10-20T00:00:00"/>
    <x v="45"/>
    <x v="327"/>
    <x v="7"/>
    <n v="2.25"/>
  </r>
  <r>
    <d v="2012-10-24T00:00:00"/>
    <x v="37"/>
    <x v="28"/>
    <x v="7"/>
    <n v="2.25"/>
  </r>
  <r>
    <d v="2012-10-25T00:00:00"/>
    <x v="19"/>
    <x v="417"/>
    <x v="7"/>
    <n v="2.25"/>
  </r>
  <r>
    <d v="2012-10-26T00:00:00"/>
    <x v="68"/>
    <x v="2"/>
    <x v="7"/>
    <n v="2.25"/>
  </r>
  <r>
    <d v="2012-10-26T00:00:00"/>
    <x v="229"/>
    <x v="1"/>
    <x v="7"/>
    <n v="2.25"/>
  </r>
  <r>
    <d v="2012-10-28T00:00:00"/>
    <x v="175"/>
    <x v="3"/>
    <x v="7"/>
    <n v="2.25"/>
  </r>
  <r>
    <d v="2012-10-31T00:00:00"/>
    <x v="84"/>
    <x v="18"/>
    <x v="7"/>
    <n v="2.25"/>
  </r>
  <r>
    <d v="2012-11-01T00:00:00"/>
    <x v="18"/>
    <x v="148"/>
    <x v="7"/>
    <n v="2.25"/>
  </r>
  <r>
    <d v="2012-11-01T00:00:00"/>
    <x v="69"/>
    <x v="206"/>
    <x v="7"/>
    <n v="2.25"/>
  </r>
  <r>
    <d v="2012-11-01T00:00:00"/>
    <x v="7"/>
    <x v="197"/>
    <x v="7"/>
    <n v="2.25"/>
  </r>
  <r>
    <d v="2012-11-02T00:00:00"/>
    <x v="37"/>
    <x v="160"/>
    <x v="7"/>
    <n v="2.25"/>
  </r>
  <r>
    <d v="2012-11-06T00:00:00"/>
    <x v="19"/>
    <x v="257"/>
    <x v="7"/>
    <n v="2.25"/>
  </r>
  <r>
    <d v="2012-11-06T00:00:00"/>
    <x v="38"/>
    <x v="3"/>
    <x v="7"/>
    <n v="2.25"/>
  </r>
  <r>
    <d v="2012-11-09T00:00:00"/>
    <x v="10"/>
    <x v="74"/>
    <x v="7"/>
    <n v="2.25"/>
  </r>
  <r>
    <d v="2012-11-10T00:00:00"/>
    <x v="9"/>
    <x v="380"/>
    <x v="7"/>
    <n v="2.25"/>
  </r>
  <r>
    <d v="2012-11-11T00:00:00"/>
    <x v="175"/>
    <x v="17"/>
    <x v="7"/>
    <n v="2.25"/>
  </r>
  <r>
    <d v="2012-11-16T00:00:00"/>
    <x v="28"/>
    <x v="127"/>
    <x v="7"/>
    <n v="2.25"/>
  </r>
  <r>
    <d v="2012-11-19T00:00:00"/>
    <x v="41"/>
    <x v="3"/>
    <x v="7"/>
    <n v="2.25"/>
  </r>
  <r>
    <d v="2012-11-22T00:00:00"/>
    <x v="165"/>
    <x v="0"/>
    <x v="7"/>
    <n v="2.25"/>
  </r>
  <r>
    <d v="2012-11-23T00:00:00"/>
    <x v="22"/>
    <x v="328"/>
    <x v="7"/>
    <n v="2.25"/>
  </r>
  <r>
    <d v="2012-11-23T00:00:00"/>
    <x v="5"/>
    <x v="420"/>
    <x v="7"/>
    <n v="2.25"/>
  </r>
  <r>
    <d v="2012-11-24T00:00:00"/>
    <x v="9"/>
    <x v="421"/>
    <x v="7"/>
    <n v="2.25"/>
  </r>
  <r>
    <d v="2012-11-26T00:00:00"/>
    <x v="2"/>
    <x v="17"/>
    <x v="7"/>
    <n v="2.25"/>
  </r>
  <r>
    <d v="2012-12-01T00:00:00"/>
    <x v="93"/>
    <x v="24"/>
    <x v="7"/>
    <n v="2.25"/>
  </r>
  <r>
    <d v="2012-12-04T00:00:00"/>
    <x v="17"/>
    <x v="388"/>
    <x v="7"/>
    <n v="2.25"/>
  </r>
  <r>
    <d v="2012-12-05T00:00:00"/>
    <x v="132"/>
    <x v="0"/>
    <x v="7"/>
    <n v="2.25"/>
  </r>
  <r>
    <d v="2012-12-08T00:00:00"/>
    <x v="10"/>
    <x v="94"/>
    <x v="7"/>
    <n v="2.25"/>
  </r>
  <r>
    <d v="2012-12-08T00:00:00"/>
    <x v="5"/>
    <x v="422"/>
    <x v="7"/>
    <n v="2.25"/>
  </r>
  <r>
    <d v="2012-12-09T00:00:00"/>
    <x v="50"/>
    <x v="52"/>
    <x v="7"/>
    <n v="2.25"/>
  </r>
  <r>
    <d v="2012-12-11T00:00:00"/>
    <x v="67"/>
    <x v="17"/>
    <x v="7"/>
    <n v="2.25"/>
  </r>
  <r>
    <d v="2012-12-13T00:00:00"/>
    <x v="173"/>
    <x v="169"/>
    <x v="7"/>
    <n v="2.25"/>
  </r>
  <r>
    <d v="2012-12-15T00:00:00"/>
    <x v="9"/>
    <x v="374"/>
    <x v="7"/>
    <n v="2.25"/>
  </r>
  <r>
    <d v="2012-12-16T00:00:00"/>
    <x v="23"/>
    <x v="64"/>
    <x v="7"/>
    <n v="2.25"/>
  </r>
  <r>
    <d v="2012-12-19T00:00:00"/>
    <x v="45"/>
    <x v="72"/>
    <x v="7"/>
    <n v="2.25"/>
  </r>
  <r>
    <d v="2012-12-30T00:00:00"/>
    <x v="49"/>
    <x v="53"/>
    <x v="7"/>
    <n v="2.25"/>
  </r>
  <r>
    <d v="2012-12-30T00:00:00"/>
    <x v="231"/>
    <x v="3"/>
    <x v="7"/>
    <n v="2.25"/>
  </r>
  <r>
    <d v="2013-01-01T00:00:00"/>
    <x v="3"/>
    <x v="41"/>
    <x v="8"/>
    <n v="2.2200000000000002"/>
  </r>
  <r>
    <d v="2013-01-05T00:00:00"/>
    <x v="66"/>
    <x v="153"/>
    <x v="8"/>
    <n v="2.2200000000000002"/>
  </r>
  <r>
    <d v="2013-01-09T00:00:00"/>
    <x v="208"/>
    <x v="24"/>
    <x v="8"/>
    <n v="2.2200000000000002"/>
  </r>
  <r>
    <d v="2013-01-10T00:00:00"/>
    <x v="18"/>
    <x v="283"/>
    <x v="8"/>
    <n v="2.2200000000000002"/>
  </r>
  <r>
    <d v="2013-01-13T00:00:00"/>
    <x v="55"/>
    <x v="246"/>
    <x v="8"/>
    <n v="2.2200000000000002"/>
  </r>
  <r>
    <d v="2013-01-16T00:00:00"/>
    <x v="18"/>
    <x v="212"/>
    <x v="8"/>
    <n v="2.2200000000000002"/>
  </r>
  <r>
    <d v="2013-01-16T00:00:00"/>
    <x v="61"/>
    <x v="206"/>
    <x v="8"/>
    <n v="2.2200000000000002"/>
  </r>
  <r>
    <d v="2013-01-20T00:00:00"/>
    <x v="52"/>
    <x v="212"/>
    <x v="8"/>
    <n v="2.2200000000000002"/>
  </r>
  <r>
    <d v="2013-01-20T00:00:00"/>
    <x v="14"/>
    <x v="286"/>
    <x v="8"/>
    <n v="2.2200000000000002"/>
  </r>
  <r>
    <d v="2013-01-26T00:00:00"/>
    <x v="9"/>
    <x v="396"/>
    <x v="8"/>
    <n v="2.2200000000000002"/>
  </r>
  <r>
    <d v="2013-01-27T00:00:00"/>
    <x v="14"/>
    <x v="389"/>
    <x v="8"/>
    <n v="2.2200000000000002"/>
  </r>
  <r>
    <d v="2013-01-27T00:00:00"/>
    <x v="9"/>
    <x v="225"/>
    <x v="8"/>
    <n v="2.2200000000000002"/>
  </r>
  <r>
    <d v="2013-01-28T00:00:00"/>
    <x v="26"/>
    <x v="119"/>
    <x v="8"/>
    <n v="2.2200000000000002"/>
  </r>
  <r>
    <d v="2013-01-29T00:00:00"/>
    <x v="67"/>
    <x v="36"/>
    <x v="8"/>
    <n v="2.2200000000000002"/>
  </r>
  <r>
    <d v="2013-01-31T00:00:00"/>
    <x v="30"/>
    <x v="275"/>
    <x v="8"/>
    <n v="2.2200000000000002"/>
  </r>
  <r>
    <d v="2013-02-04T00:00:00"/>
    <x v="17"/>
    <x v="423"/>
    <x v="8"/>
    <n v="2.2200000000000002"/>
  </r>
  <r>
    <d v="2013-02-05T00:00:00"/>
    <x v="45"/>
    <x v="377"/>
    <x v="8"/>
    <n v="2.2200000000000002"/>
  </r>
  <r>
    <d v="2013-02-05T00:00:00"/>
    <x v="52"/>
    <x v="424"/>
    <x v="8"/>
    <n v="2.2200000000000002"/>
  </r>
  <r>
    <d v="2013-02-09T00:00:00"/>
    <x v="12"/>
    <x v="230"/>
    <x v="8"/>
    <n v="2.2200000000000002"/>
  </r>
  <r>
    <d v="2013-02-09T00:00:00"/>
    <x v="131"/>
    <x v="251"/>
    <x v="8"/>
    <n v="2.2200000000000002"/>
  </r>
  <r>
    <d v="2013-02-10T00:00:00"/>
    <x v="200"/>
    <x v="70"/>
    <x v="8"/>
    <n v="2.2200000000000002"/>
  </r>
  <r>
    <d v="2013-02-11T00:00:00"/>
    <x v="78"/>
    <x v="319"/>
    <x v="8"/>
    <n v="2.2200000000000002"/>
  </r>
  <r>
    <d v="2013-02-11T00:00:00"/>
    <x v="7"/>
    <x v="336"/>
    <x v="8"/>
    <n v="2.2200000000000002"/>
  </r>
  <r>
    <d v="2013-02-12T00:00:00"/>
    <x v="31"/>
    <x v="146"/>
    <x v="8"/>
    <n v="2.2200000000000002"/>
  </r>
  <r>
    <d v="2013-02-13T00:00:00"/>
    <x v="171"/>
    <x v="30"/>
    <x v="8"/>
    <n v="2.2200000000000002"/>
  </r>
  <r>
    <d v="2013-02-16T00:00:00"/>
    <x v="159"/>
    <x v="138"/>
    <x v="8"/>
    <n v="2.2200000000000002"/>
  </r>
  <r>
    <d v="2013-02-17T00:00:00"/>
    <x v="52"/>
    <x v="229"/>
    <x v="8"/>
    <n v="2.2200000000000002"/>
  </r>
  <r>
    <d v="2013-02-18T00:00:00"/>
    <x v="5"/>
    <x v="172"/>
    <x v="8"/>
    <n v="2.2200000000000002"/>
  </r>
  <r>
    <d v="2013-02-19T00:00:00"/>
    <x v="12"/>
    <x v="324"/>
    <x v="8"/>
    <n v="2.2200000000000002"/>
  </r>
  <r>
    <d v="2013-02-20T00:00:00"/>
    <x v="10"/>
    <x v="131"/>
    <x v="8"/>
    <n v="2.2200000000000002"/>
  </r>
  <r>
    <d v="2013-02-21T00:00:00"/>
    <x v="180"/>
    <x v="1"/>
    <x v="8"/>
    <n v="2.2200000000000002"/>
  </r>
  <r>
    <d v="2013-02-23T00:00:00"/>
    <x v="7"/>
    <x v="47"/>
    <x v="8"/>
    <n v="2.2200000000000002"/>
  </r>
  <r>
    <d v="2013-02-24T00:00:00"/>
    <x v="52"/>
    <x v="145"/>
    <x v="8"/>
    <n v="2.2200000000000002"/>
  </r>
  <r>
    <d v="2013-02-24T00:00:00"/>
    <x v="185"/>
    <x v="11"/>
    <x v="8"/>
    <n v="2.2200000000000002"/>
  </r>
  <r>
    <d v="2013-02-27T00:00:00"/>
    <x v="28"/>
    <x v="23"/>
    <x v="8"/>
    <n v="2.2200000000000002"/>
  </r>
  <r>
    <d v="2013-03-03T00:00:00"/>
    <x v="15"/>
    <x v="112"/>
    <x v="8"/>
    <n v="2.2200000000000002"/>
  </r>
  <r>
    <d v="2013-03-04T00:00:00"/>
    <x v="17"/>
    <x v="270"/>
    <x v="8"/>
    <n v="2.2200000000000002"/>
  </r>
  <r>
    <d v="2013-03-06T00:00:00"/>
    <x v="52"/>
    <x v="197"/>
    <x v="8"/>
    <n v="2.2200000000000002"/>
  </r>
  <r>
    <d v="2013-03-13T00:00:00"/>
    <x v="102"/>
    <x v="268"/>
    <x v="8"/>
    <n v="2.2200000000000002"/>
  </r>
  <r>
    <d v="2013-03-18T00:00:00"/>
    <x v="221"/>
    <x v="53"/>
    <x v="8"/>
    <n v="2.2200000000000002"/>
  </r>
  <r>
    <d v="2013-03-19T00:00:00"/>
    <x v="28"/>
    <x v="293"/>
    <x v="8"/>
    <n v="2.2200000000000002"/>
  </r>
  <r>
    <d v="2013-03-23T00:00:00"/>
    <x v="14"/>
    <x v="425"/>
    <x v="8"/>
    <n v="2.2200000000000002"/>
  </r>
  <r>
    <d v="2013-03-24T00:00:00"/>
    <x v="45"/>
    <x v="225"/>
    <x v="8"/>
    <n v="2.2200000000000002"/>
  </r>
  <r>
    <d v="2013-03-28T00:00:00"/>
    <x v="58"/>
    <x v="318"/>
    <x v="8"/>
    <n v="2.2200000000000002"/>
  </r>
  <r>
    <d v="2013-03-29T00:00:00"/>
    <x v="35"/>
    <x v="246"/>
    <x v="8"/>
    <n v="2.2200000000000002"/>
  </r>
  <r>
    <d v="2013-03-30T00:00:00"/>
    <x v="61"/>
    <x v="264"/>
    <x v="8"/>
    <n v="2.2200000000000002"/>
  </r>
  <r>
    <d v="2013-04-01T00:00:00"/>
    <x v="9"/>
    <x v="382"/>
    <x v="8"/>
    <n v="2.2200000000000002"/>
  </r>
  <r>
    <d v="2013-04-04T00:00:00"/>
    <x v="18"/>
    <x v="205"/>
    <x v="8"/>
    <n v="2.2200000000000002"/>
  </r>
  <r>
    <d v="2013-04-04T00:00:00"/>
    <x v="66"/>
    <x v="344"/>
    <x v="8"/>
    <n v="2.2200000000000002"/>
  </r>
  <r>
    <d v="2013-04-05T00:00:00"/>
    <x v="61"/>
    <x v="91"/>
    <x v="8"/>
    <n v="2.2200000000000002"/>
  </r>
  <r>
    <d v="2013-04-06T00:00:00"/>
    <x v="78"/>
    <x v="424"/>
    <x v="8"/>
    <n v="2.2200000000000002"/>
  </r>
  <r>
    <d v="2013-04-08T00:00:00"/>
    <x v="14"/>
    <x v="426"/>
    <x v="8"/>
    <n v="2.2200000000000002"/>
  </r>
  <r>
    <d v="2013-04-09T00:00:00"/>
    <x v="7"/>
    <x v="181"/>
    <x v="8"/>
    <n v="2.2200000000000002"/>
  </r>
  <r>
    <d v="2013-04-09T00:00:00"/>
    <x v="25"/>
    <x v="71"/>
    <x v="8"/>
    <n v="2.2200000000000002"/>
  </r>
  <r>
    <d v="2013-04-10T00:00:00"/>
    <x v="14"/>
    <x v="7"/>
    <x v="8"/>
    <n v="2.2200000000000002"/>
  </r>
  <r>
    <d v="2013-04-11T00:00:00"/>
    <x v="17"/>
    <x v="48"/>
    <x v="8"/>
    <n v="2.2200000000000002"/>
  </r>
  <r>
    <d v="2013-04-11T00:00:00"/>
    <x v="132"/>
    <x v="36"/>
    <x v="8"/>
    <n v="2.2200000000000002"/>
  </r>
  <r>
    <d v="2013-04-12T00:00:00"/>
    <x v="14"/>
    <x v="385"/>
    <x v="8"/>
    <n v="2.2200000000000002"/>
  </r>
  <r>
    <d v="2013-04-15T00:00:00"/>
    <x v="66"/>
    <x v="182"/>
    <x v="8"/>
    <n v="2.2200000000000002"/>
  </r>
  <r>
    <d v="2013-04-16T00:00:00"/>
    <x v="153"/>
    <x v="44"/>
    <x v="8"/>
    <n v="2.2200000000000002"/>
  </r>
  <r>
    <d v="2013-04-17T00:00:00"/>
    <x v="136"/>
    <x v="3"/>
    <x v="8"/>
    <n v="2.2200000000000002"/>
  </r>
  <r>
    <d v="2013-04-17T00:00:00"/>
    <x v="7"/>
    <x v="383"/>
    <x v="8"/>
    <n v="2.2200000000000002"/>
  </r>
  <r>
    <d v="2013-04-19T00:00:00"/>
    <x v="56"/>
    <x v="17"/>
    <x v="8"/>
    <n v="2.2200000000000002"/>
  </r>
  <r>
    <d v="2013-04-21T00:00:00"/>
    <x v="199"/>
    <x v="138"/>
    <x v="8"/>
    <n v="2.2200000000000002"/>
  </r>
  <r>
    <d v="2013-04-24T00:00:00"/>
    <x v="232"/>
    <x v="17"/>
    <x v="8"/>
    <n v="2.2200000000000002"/>
  </r>
  <r>
    <d v="2013-04-27T00:00:00"/>
    <x v="18"/>
    <x v="136"/>
    <x v="8"/>
    <n v="2.2200000000000002"/>
  </r>
  <r>
    <d v="2013-04-28T00:00:00"/>
    <x v="63"/>
    <x v="60"/>
    <x v="8"/>
    <n v="2.2200000000000002"/>
  </r>
  <r>
    <d v="2013-04-30T00:00:00"/>
    <x v="22"/>
    <x v="95"/>
    <x v="8"/>
    <n v="2.2200000000000002"/>
  </r>
  <r>
    <d v="2013-05-02T00:00:00"/>
    <x v="7"/>
    <x v="412"/>
    <x v="8"/>
    <n v="2.2200000000000002"/>
  </r>
  <r>
    <d v="2013-05-02T00:00:00"/>
    <x v="123"/>
    <x v="86"/>
    <x v="8"/>
    <n v="2.2200000000000002"/>
  </r>
  <r>
    <d v="2013-05-04T00:00:00"/>
    <x v="14"/>
    <x v="427"/>
    <x v="8"/>
    <n v="2.2200000000000002"/>
  </r>
  <r>
    <d v="2013-05-05T00:00:00"/>
    <x v="60"/>
    <x v="2"/>
    <x v="8"/>
    <n v="2.2200000000000002"/>
  </r>
  <r>
    <d v="2013-05-07T00:00:00"/>
    <x v="221"/>
    <x v="11"/>
    <x v="8"/>
    <n v="2.2200000000000002"/>
  </r>
  <r>
    <d v="2013-05-09T00:00:00"/>
    <x v="71"/>
    <x v="117"/>
    <x v="8"/>
    <n v="2.2200000000000002"/>
  </r>
  <r>
    <d v="2013-05-09T00:00:00"/>
    <x v="19"/>
    <x v="417"/>
    <x v="8"/>
    <n v="2.2200000000000002"/>
  </r>
  <r>
    <d v="2013-05-11T00:00:00"/>
    <x v="10"/>
    <x v="123"/>
    <x v="8"/>
    <n v="2.2200000000000002"/>
  </r>
  <r>
    <d v="2013-05-12T00:00:00"/>
    <x v="52"/>
    <x v="214"/>
    <x v="8"/>
    <n v="2.2200000000000002"/>
  </r>
  <r>
    <d v="2013-05-12T00:00:00"/>
    <x v="5"/>
    <x v="308"/>
    <x v="8"/>
    <n v="2.2200000000000002"/>
  </r>
  <r>
    <d v="2013-05-12T00:00:00"/>
    <x v="30"/>
    <x v="71"/>
    <x v="8"/>
    <n v="2.2200000000000002"/>
  </r>
  <r>
    <d v="2013-05-13T00:00:00"/>
    <x v="9"/>
    <x v="164"/>
    <x v="8"/>
    <n v="2.2200000000000002"/>
  </r>
  <r>
    <d v="2013-05-15T00:00:00"/>
    <x v="45"/>
    <x v="274"/>
    <x v="8"/>
    <n v="2.2200000000000002"/>
  </r>
  <r>
    <d v="2013-05-20T00:00:00"/>
    <x v="45"/>
    <x v="428"/>
    <x v="8"/>
    <n v="2.2200000000000002"/>
  </r>
  <r>
    <d v="2013-05-20T00:00:00"/>
    <x v="71"/>
    <x v="277"/>
    <x v="8"/>
    <n v="2.2200000000000002"/>
  </r>
  <r>
    <d v="2013-05-24T00:00:00"/>
    <x v="47"/>
    <x v="112"/>
    <x v="8"/>
    <n v="2.2200000000000002"/>
  </r>
  <r>
    <d v="2013-05-28T00:00:00"/>
    <x v="197"/>
    <x v="15"/>
    <x v="8"/>
    <n v="2.2200000000000002"/>
  </r>
  <r>
    <d v="2013-05-30T00:00:00"/>
    <x v="9"/>
    <x v="429"/>
    <x v="8"/>
    <n v="2.2200000000000002"/>
  </r>
  <r>
    <d v="2013-06-01T00:00:00"/>
    <x v="9"/>
    <x v="383"/>
    <x v="8"/>
    <n v="2.2200000000000002"/>
  </r>
  <r>
    <d v="2013-06-02T00:00:00"/>
    <x v="22"/>
    <x v="422"/>
    <x v="8"/>
    <n v="2.2200000000000002"/>
  </r>
  <r>
    <d v="2013-06-04T00:00:00"/>
    <x v="7"/>
    <x v="430"/>
    <x v="8"/>
    <n v="2.2200000000000002"/>
  </r>
  <r>
    <d v="2013-06-04T00:00:00"/>
    <x v="17"/>
    <x v="328"/>
    <x v="8"/>
    <n v="2.2200000000000002"/>
  </r>
  <r>
    <d v="2013-06-07T00:00:00"/>
    <x v="6"/>
    <x v="71"/>
    <x v="8"/>
    <n v="2.2200000000000002"/>
  </r>
  <r>
    <d v="2013-06-07T00:00:00"/>
    <x v="10"/>
    <x v="20"/>
    <x v="8"/>
    <n v="2.2200000000000002"/>
  </r>
  <r>
    <d v="2013-06-12T00:00:00"/>
    <x v="170"/>
    <x v="17"/>
    <x v="8"/>
    <n v="2.2200000000000002"/>
  </r>
  <r>
    <d v="2013-06-14T00:00:00"/>
    <x v="233"/>
    <x v="158"/>
    <x v="8"/>
    <n v="2.2200000000000002"/>
  </r>
  <r>
    <d v="2013-06-15T00:00:00"/>
    <x v="30"/>
    <x v="111"/>
    <x v="8"/>
    <n v="2.2200000000000002"/>
  </r>
  <r>
    <d v="2013-06-16T00:00:00"/>
    <x v="131"/>
    <x v="63"/>
    <x v="8"/>
    <n v="2.2200000000000002"/>
  </r>
  <r>
    <d v="2013-06-21T00:00:00"/>
    <x v="205"/>
    <x v="41"/>
    <x v="8"/>
    <n v="2.2200000000000002"/>
  </r>
  <r>
    <d v="2013-06-22T00:00:00"/>
    <x v="154"/>
    <x v="53"/>
    <x v="8"/>
    <n v="2.2200000000000002"/>
  </r>
  <r>
    <d v="2013-06-23T00:00:00"/>
    <x v="159"/>
    <x v="30"/>
    <x v="8"/>
    <n v="2.2200000000000002"/>
  </r>
  <r>
    <d v="2013-06-24T00:00:00"/>
    <x v="10"/>
    <x v="145"/>
    <x v="8"/>
    <n v="2.2200000000000002"/>
  </r>
  <r>
    <d v="2013-06-26T00:00:00"/>
    <x v="137"/>
    <x v="53"/>
    <x v="8"/>
    <n v="2.2200000000000002"/>
  </r>
  <r>
    <d v="2013-06-28T00:00:00"/>
    <x v="64"/>
    <x v="55"/>
    <x v="8"/>
    <n v="2.2200000000000002"/>
  </r>
  <r>
    <d v="2013-07-01T00:00:00"/>
    <x v="50"/>
    <x v="268"/>
    <x v="8"/>
    <n v="2.2200000000000002"/>
  </r>
  <r>
    <d v="2013-07-06T00:00:00"/>
    <x v="39"/>
    <x v="96"/>
    <x v="8"/>
    <n v="2.2200000000000002"/>
  </r>
  <r>
    <d v="2013-07-07T00:00:00"/>
    <x v="57"/>
    <x v="92"/>
    <x v="8"/>
    <n v="2.2200000000000002"/>
  </r>
  <r>
    <d v="2013-07-09T00:00:00"/>
    <x v="6"/>
    <x v="84"/>
    <x v="8"/>
    <n v="2.2200000000000002"/>
  </r>
  <r>
    <d v="2013-07-09T00:00:00"/>
    <x v="45"/>
    <x v="259"/>
    <x v="8"/>
    <n v="2.2200000000000002"/>
  </r>
  <r>
    <d v="2013-07-10T00:00:00"/>
    <x v="17"/>
    <x v="93"/>
    <x v="8"/>
    <n v="2.2200000000000002"/>
  </r>
  <r>
    <d v="2013-07-16T00:00:00"/>
    <x v="37"/>
    <x v="30"/>
    <x v="8"/>
    <n v="2.2200000000000002"/>
  </r>
  <r>
    <d v="2013-07-17T00:00:00"/>
    <x v="69"/>
    <x v="100"/>
    <x v="8"/>
    <n v="2.2200000000000002"/>
  </r>
  <r>
    <d v="2013-07-17T00:00:00"/>
    <x v="35"/>
    <x v="125"/>
    <x v="8"/>
    <n v="2.2200000000000002"/>
  </r>
  <r>
    <d v="2013-07-20T00:00:00"/>
    <x v="3"/>
    <x v="2"/>
    <x v="8"/>
    <n v="2.2200000000000002"/>
  </r>
  <r>
    <d v="2013-07-21T00:00:00"/>
    <x v="102"/>
    <x v="113"/>
    <x v="8"/>
    <n v="2.2200000000000002"/>
  </r>
  <r>
    <d v="2013-07-21T00:00:00"/>
    <x v="12"/>
    <x v="64"/>
    <x v="8"/>
    <n v="2.2200000000000002"/>
  </r>
  <r>
    <d v="2013-07-22T00:00:00"/>
    <x v="20"/>
    <x v="23"/>
    <x v="8"/>
    <n v="2.2200000000000002"/>
  </r>
  <r>
    <d v="2013-07-23T00:00:00"/>
    <x v="19"/>
    <x v="47"/>
    <x v="8"/>
    <n v="2.2200000000000002"/>
  </r>
  <r>
    <d v="2013-07-24T00:00:00"/>
    <x v="7"/>
    <x v="431"/>
    <x v="8"/>
    <n v="2.2200000000000002"/>
  </r>
  <r>
    <d v="2013-07-26T00:00:00"/>
    <x v="232"/>
    <x v="41"/>
    <x v="8"/>
    <n v="2.2200000000000002"/>
  </r>
  <r>
    <d v="2013-07-27T00:00:00"/>
    <x v="9"/>
    <x v="347"/>
    <x v="8"/>
    <n v="2.2200000000000002"/>
  </r>
  <r>
    <d v="2013-07-30T00:00:00"/>
    <x v="6"/>
    <x v="61"/>
    <x v="8"/>
    <n v="2.2200000000000002"/>
  </r>
  <r>
    <d v="2013-07-31T00:00:00"/>
    <x v="39"/>
    <x v="113"/>
    <x v="8"/>
    <n v="2.2200000000000002"/>
  </r>
  <r>
    <d v="2013-07-31T00:00:00"/>
    <x v="222"/>
    <x v="44"/>
    <x v="8"/>
    <n v="2.2200000000000002"/>
  </r>
  <r>
    <d v="2013-08-02T00:00:00"/>
    <x v="177"/>
    <x v="158"/>
    <x v="8"/>
    <n v="2.2200000000000002"/>
  </r>
  <r>
    <d v="2013-08-03T00:00:00"/>
    <x v="144"/>
    <x v="55"/>
    <x v="8"/>
    <n v="2.2200000000000002"/>
  </r>
  <r>
    <d v="2013-08-05T00:00:00"/>
    <x v="102"/>
    <x v="336"/>
    <x v="8"/>
    <n v="2.2200000000000002"/>
  </r>
  <r>
    <d v="2013-08-06T00:00:00"/>
    <x v="167"/>
    <x v="1"/>
    <x v="8"/>
    <n v="2.2200000000000002"/>
  </r>
  <r>
    <d v="2013-08-07T00:00:00"/>
    <x v="37"/>
    <x v="197"/>
    <x v="8"/>
    <n v="2.2200000000000002"/>
  </r>
  <r>
    <d v="2013-08-08T00:00:00"/>
    <x v="61"/>
    <x v="241"/>
    <x v="8"/>
    <n v="2.2200000000000002"/>
  </r>
  <r>
    <d v="2013-08-09T00:00:00"/>
    <x v="7"/>
    <x v="162"/>
    <x v="8"/>
    <n v="2.2200000000000002"/>
  </r>
  <r>
    <d v="2013-08-09T00:00:00"/>
    <x v="45"/>
    <x v="432"/>
    <x v="8"/>
    <n v="2.2200000000000002"/>
  </r>
  <r>
    <d v="2013-08-12T00:00:00"/>
    <x v="229"/>
    <x v="15"/>
    <x v="8"/>
    <n v="2.2200000000000002"/>
  </r>
  <r>
    <d v="2013-08-13T00:00:00"/>
    <x v="17"/>
    <x v="359"/>
    <x v="8"/>
    <n v="2.2200000000000002"/>
  </r>
  <r>
    <d v="2013-08-17T00:00:00"/>
    <x v="25"/>
    <x v="165"/>
    <x v="8"/>
    <n v="2.2200000000000002"/>
  </r>
  <r>
    <d v="2013-08-17T00:00:00"/>
    <x v="102"/>
    <x v="166"/>
    <x v="8"/>
    <n v="2.2200000000000002"/>
  </r>
  <r>
    <d v="2013-08-18T00:00:00"/>
    <x v="66"/>
    <x v="94"/>
    <x v="8"/>
    <n v="2.2200000000000002"/>
  </r>
  <r>
    <d v="2013-08-19T00:00:00"/>
    <x v="131"/>
    <x v="202"/>
    <x v="8"/>
    <n v="2.2200000000000002"/>
  </r>
  <r>
    <d v="2013-08-20T00:00:00"/>
    <x v="10"/>
    <x v="230"/>
    <x v="8"/>
    <n v="2.2200000000000002"/>
  </r>
  <r>
    <d v="2013-08-23T00:00:00"/>
    <x v="177"/>
    <x v="15"/>
    <x v="8"/>
    <n v="2.2200000000000002"/>
  </r>
  <r>
    <d v="2013-08-23T00:00:00"/>
    <x v="106"/>
    <x v="138"/>
    <x v="8"/>
    <n v="2.2200000000000002"/>
  </r>
  <r>
    <d v="2013-08-23T00:00:00"/>
    <x v="15"/>
    <x v="158"/>
    <x v="8"/>
    <n v="2.2200000000000002"/>
  </r>
  <r>
    <d v="2013-08-26T00:00:00"/>
    <x v="120"/>
    <x v="139"/>
    <x v="8"/>
    <n v="2.2200000000000002"/>
  </r>
  <r>
    <d v="2013-08-28T00:00:00"/>
    <x v="45"/>
    <x v="109"/>
    <x v="8"/>
    <n v="2.2200000000000002"/>
  </r>
  <r>
    <d v="2013-08-31T00:00:00"/>
    <x v="234"/>
    <x v="2"/>
    <x v="8"/>
    <n v="2.2200000000000002"/>
  </r>
  <r>
    <d v="2013-09-03T00:00:00"/>
    <x v="62"/>
    <x v="2"/>
    <x v="8"/>
    <n v="2.2200000000000002"/>
  </r>
  <r>
    <d v="2013-09-03T00:00:00"/>
    <x v="64"/>
    <x v="44"/>
    <x v="8"/>
    <n v="2.2200000000000002"/>
  </r>
  <r>
    <d v="2013-09-08T00:00:00"/>
    <x v="109"/>
    <x v="3"/>
    <x v="8"/>
    <n v="2.2200000000000002"/>
  </r>
  <r>
    <d v="2013-09-08T00:00:00"/>
    <x v="37"/>
    <x v="202"/>
    <x v="8"/>
    <n v="2.2200000000000002"/>
  </r>
  <r>
    <d v="2013-09-12T00:00:00"/>
    <x v="162"/>
    <x v="138"/>
    <x v="8"/>
    <n v="2.2200000000000002"/>
  </r>
  <r>
    <d v="2013-09-16T00:00:00"/>
    <x v="69"/>
    <x v="171"/>
    <x v="8"/>
    <n v="2.2200000000000002"/>
  </r>
  <r>
    <d v="2013-09-17T00:00:00"/>
    <x v="22"/>
    <x v="101"/>
    <x v="8"/>
    <n v="2.2200000000000002"/>
  </r>
  <r>
    <d v="2013-09-19T00:00:00"/>
    <x v="210"/>
    <x v="112"/>
    <x v="8"/>
    <n v="2.2200000000000002"/>
  </r>
  <r>
    <d v="2013-09-21T00:00:00"/>
    <x v="200"/>
    <x v="2"/>
    <x v="8"/>
    <n v="2.2200000000000002"/>
  </r>
  <r>
    <d v="2013-09-26T00:00:00"/>
    <x v="45"/>
    <x v="69"/>
    <x v="8"/>
    <n v="2.2200000000000002"/>
  </r>
  <r>
    <d v="2013-09-26T00:00:00"/>
    <x v="9"/>
    <x v="244"/>
    <x v="8"/>
    <n v="2.2200000000000002"/>
  </r>
  <r>
    <d v="2013-09-26T00:00:00"/>
    <x v="28"/>
    <x v="102"/>
    <x v="8"/>
    <n v="2.2200000000000002"/>
  </r>
  <r>
    <d v="2013-09-27T00:00:00"/>
    <x v="14"/>
    <x v="4"/>
    <x v="8"/>
    <n v="2.2200000000000002"/>
  </r>
  <r>
    <d v="2013-09-28T00:00:00"/>
    <x v="235"/>
    <x v="158"/>
    <x v="8"/>
    <n v="2.2200000000000002"/>
  </r>
  <r>
    <d v="2013-09-28T00:00:00"/>
    <x v="154"/>
    <x v="158"/>
    <x v="8"/>
    <n v="2.2200000000000002"/>
  </r>
  <r>
    <d v="2013-10-04T00:00:00"/>
    <x v="131"/>
    <x v="198"/>
    <x v="8"/>
    <n v="2.2200000000000002"/>
  </r>
  <r>
    <d v="2013-10-11T00:00:00"/>
    <x v="10"/>
    <x v="160"/>
    <x v="8"/>
    <n v="2.2200000000000002"/>
  </r>
  <r>
    <d v="2013-10-11T00:00:00"/>
    <x v="8"/>
    <x v="117"/>
    <x v="8"/>
    <n v="2.2200000000000002"/>
  </r>
  <r>
    <d v="2013-10-12T00:00:00"/>
    <x v="52"/>
    <x v="195"/>
    <x v="8"/>
    <n v="2.2200000000000002"/>
  </r>
  <r>
    <d v="2013-10-12T00:00:00"/>
    <x v="20"/>
    <x v="182"/>
    <x v="8"/>
    <n v="2.2200000000000002"/>
  </r>
  <r>
    <d v="2013-10-12T00:00:00"/>
    <x v="77"/>
    <x v="3"/>
    <x v="8"/>
    <n v="2.2200000000000002"/>
  </r>
  <r>
    <d v="2013-10-13T00:00:00"/>
    <x v="44"/>
    <x v="1"/>
    <x v="8"/>
    <n v="2.2200000000000002"/>
  </r>
  <r>
    <d v="2013-10-13T00:00:00"/>
    <x v="53"/>
    <x v="70"/>
    <x v="8"/>
    <n v="2.2200000000000002"/>
  </r>
  <r>
    <d v="2013-10-14T00:00:00"/>
    <x v="236"/>
    <x v="30"/>
    <x v="8"/>
    <n v="2.2200000000000002"/>
  </r>
  <r>
    <d v="2013-10-15T00:00:00"/>
    <x v="14"/>
    <x v="129"/>
    <x v="8"/>
    <n v="2.2200000000000002"/>
  </r>
  <r>
    <d v="2013-10-15T00:00:00"/>
    <x v="9"/>
    <x v="223"/>
    <x v="8"/>
    <n v="2.2200000000000002"/>
  </r>
  <r>
    <d v="2013-10-16T00:00:00"/>
    <x v="45"/>
    <x v="280"/>
    <x v="8"/>
    <n v="2.2200000000000002"/>
  </r>
  <r>
    <d v="2013-10-16T00:00:00"/>
    <x v="6"/>
    <x v="214"/>
    <x v="8"/>
    <n v="2.2200000000000002"/>
  </r>
  <r>
    <d v="2013-10-20T00:00:00"/>
    <x v="6"/>
    <x v="316"/>
    <x v="8"/>
    <n v="2.2200000000000002"/>
  </r>
  <r>
    <d v="2013-10-21T00:00:00"/>
    <x v="19"/>
    <x v="233"/>
    <x v="8"/>
    <n v="2.2200000000000002"/>
  </r>
  <r>
    <d v="2013-10-22T00:00:00"/>
    <x v="7"/>
    <x v="74"/>
    <x v="8"/>
    <n v="2.2200000000000002"/>
  </r>
  <r>
    <d v="2013-10-23T00:00:00"/>
    <x v="6"/>
    <x v="73"/>
    <x v="8"/>
    <n v="2.2200000000000002"/>
  </r>
  <r>
    <d v="2013-10-23T00:00:00"/>
    <x v="7"/>
    <x v="91"/>
    <x v="8"/>
    <n v="2.2200000000000002"/>
  </r>
  <r>
    <d v="2013-10-23T00:00:00"/>
    <x v="131"/>
    <x v="197"/>
    <x v="8"/>
    <n v="2.2200000000000002"/>
  </r>
  <r>
    <d v="2013-10-25T00:00:00"/>
    <x v="25"/>
    <x v="13"/>
    <x v="8"/>
    <n v="2.2200000000000002"/>
  </r>
  <r>
    <d v="2013-10-27T00:00:00"/>
    <x v="130"/>
    <x v="41"/>
    <x v="8"/>
    <n v="2.2200000000000002"/>
  </r>
  <r>
    <d v="2013-10-29T00:00:00"/>
    <x v="99"/>
    <x v="70"/>
    <x v="8"/>
    <n v="2.2200000000000002"/>
  </r>
  <r>
    <d v="2013-10-30T00:00:00"/>
    <x v="75"/>
    <x v="158"/>
    <x v="8"/>
    <n v="2.2200000000000002"/>
  </r>
  <r>
    <d v="2013-11-02T00:00:00"/>
    <x v="45"/>
    <x v="144"/>
    <x v="8"/>
    <n v="2.2200000000000002"/>
  </r>
  <r>
    <d v="2013-11-02T00:00:00"/>
    <x v="30"/>
    <x v="116"/>
    <x v="8"/>
    <n v="2.2200000000000002"/>
  </r>
  <r>
    <d v="2013-11-03T00:00:00"/>
    <x v="210"/>
    <x v="3"/>
    <x v="8"/>
    <n v="2.2200000000000002"/>
  </r>
  <r>
    <d v="2013-11-05T00:00:00"/>
    <x v="28"/>
    <x v="64"/>
    <x v="8"/>
    <n v="2.2200000000000002"/>
  </r>
  <r>
    <d v="2013-11-06T00:00:00"/>
    <x v="147"/>
    <x v="138"/>
    <x v="8"/>
    <n v="2.2200000000000002"/>
  </r>
  <r>
    <d v="2013-11-07T00:00:00"/>
    <x v="131"/>
    <x v="109"/>
    <x v="8"/>
    <n v="2.2200000000000002"/>
  </r>
  <r>
    <d v="2013-11-07T00:00:00"/>
    <x v="110"/>
    <x v="15"/>
    <x v="8"/>
    <n v="2.2200000000000002"/>
  </r>
  <r>
    <d v="2013-11-10T00:00:00"/>
    <x v="233"/>
    <x v="11"/>
    <x v="8"/>
    <n v="2.2200000000000002"/>
  </r>
  <r>
    <d v="2013-11-16T00:00:00"/>
    <x v="22"/>
    <x v="405"/>
    <x v="8"/>
    <n v="2.2200000000000002"/>
  </r>
  <r>
    <d v="2013-11-20T00:00:00"/>
    <x v="5"/>
    <x v="433"/>
    <x v="8"/>
    <n v="2.2200000000000002"/>
  </r>
  <r>
    <d v="2013-11-24T00:00:00"/>
    <x v="26"/>
    <x v="212"/>
    <x v="8"/>
    <n v="2.2200000000000002"/>
  </r>
  <r>
    <d v="2013-11-25T00:00:00"/>
    <x v="52"/>
    <x v="348"/>
    <x v="8"/>
    <n v="2.2200000000000002"/>
  </r>
  <r>
    <d v="2013-11-28T00:00:00"/>
    <x v="30"/>
    <x v="47"/>
    <x v="8"/>
    <n v="2.2200000000000002"/>
  </r>
  <r>
    <d v="2013-11-29T00:00:00"/>
    <x v="7"/>
    <x v="163"/>
    <x v="8"/>
    <n v="2.2200000000000002"/>
  </r>
  <r>
    <d v="2013-12-01T00:00:00"/>
    <x v="7"/>
    <x v="183"/>
    <x v="8"/>
    <n v="2.2200000000000002"/>
  </r>
  <r>
    <d v="2013-12-01T00:00:00"/>
    <x v="14"/>
    <x v="107"/>
    <x v="8"/>
    <n v="2.2200000000000002"/>
  </r>
  <r>
    <d v="2013-12-02T00:00:00"/>
    <x v="17"/>
    <x v="434"/>
    <x v="8"/>
    <n v="2.2200000000000002"/>
  </r>
  <r>
    <d v="2013-12-04T00:00:00"/>
    <x v="81"/>
    <x v="55"/>
    <x v="8"/>
    <n v="2.2200000000000002"/>
  </r>
  <r>
    <d v="2013-12-06T00:00:00"/>
    <x v="85"/>
    <x v="24"/>
    <x v="8"/>
    <n v="2.2200000000000002"/>
  </r>
  <r>
    <d v="2013-12-06T00:00:00"/>
    <x v="22"/>
    <x v="199"/>
    <x v="8"/>
    <n v="2.2200000000000002"/>
  </r>
  <r>
    <d v="2013-12-07T00:00:00"/>
    <x v="44"/>
    <x v="24"/>
    <x v="8"/>
    <n v="2.2200000000000002"/>
  </r>
  <r>
    <d v="2013-12-07T00:00:00"/>
    <x v="49"/>
    <x v="36"/>
    <x v="8"/>
    <n v="2.2200000000000002"/>
  </r>
  <r>
    <d v="2013-12-08T00:00:00"/>
    <x v="207"/>
    <x v="53"/>
    <x v="8"/>
    <n v="2.2200000000000002"/>
  </r>
  <r>
    <d v="2013-12-09T00:00:00"/>
    <x v="206"/>
    <x v="18"/>
    <x v="8"/>
    <n v="2.2200000000000002"/>
  </r>
  <r>
    <d v="2013-12-13T00:00:00"/>
    <x v="71"/>
    <x v="312"/>
    <x v="8"/>
    <n v="2.2200000000000002"/>
  </r>
  <r>
    <d v="2013-12-14T00:00:00"/>
    <x v="42"/>
    <x v="18"/>
    <x v="8"/>
    <n v="2.2200000000000002"/>
  </r>
  <r>
    <d v="2013-12-15T00:00:00"/>
    <x v="9"/>
    <x v="212"/>
    <x v="8"/>
    <n v="2.2200000000000002"/>
  </r>
  <r>
    <d v="2013-12-15T00:00:00"/>
    <x v="42"/>
    <x v="24"/>
    <x v="8"/>
    <n v="2.2200000000000002"/>
  </r>
  <r>
    <d v="2013-12-16T00:00:00"/>
    <x v="6"/>
    <x v="280"/>
    <x v="8"/>
    <n v="2.2200000000000002"/>
  </r>
  <r>
    <d v="2013-12-21T00:00:00"/>
    <x v="1"/>
    <x v="30"/>
    <x v="8"/>
    <n v="2.2200000000000002"/>
  </r>
  <r>
    <d v="2013-12-21T00:00:00"/>
    <x v="35"/>
    <x v="156"/>
    <x v="8"/>
    <n v="2.2200000000000002"/>
  </r>
  <r>
    <d v="2013-12-22T00:00:00"/>
    <x v="35"/>
    <x v="417"/>
    <x v="8"/>
    <n v="2.2200000000000002"/>
  </r>
  <r>
    <d v="2013-12-23T00:00:00"/>
    <x v="118"/>
    <x v="11"/>
    <x v="8"/>
    <n v="2.2200000000000002"/>
  </r>
  <r>
    <d v="2013-12-25T00:00:00"/>
    <x v="237"/>
    <x v="0"/>
    <x v="8"/>
    <n v="2.2200000000000002"/>
  </r>
  <r>
    <d v="2013-12-26T00:00:00"/>
    <x v="71"/>
    <x v="204"/>
    <x v="8"/>
    <n v="2.2200000000000002"/>
  </r>
  <r>
    <d v="2013-12-29T00:00:00"/>
    <x v="38"/>
    <x v="17"/>
    <x v="8"/>
    <n v="2.2200000000000002"/>
  </r>
  <r>
    <d v="2013-12-30T00:00:00"/>
    <x v="222"/>
    <x v="17"/>
    <x v="8"/>
    <n v="2.2200000000000002"/>
  </r>
  <r>
    <d v="2013-12-31T00:00:00"/>
    <x v="97"/>
    <x v="15"/>
    <x v="8"/>
    <n v="2.2200000000000002"/>
  </r>
  <r>
    <d v="2014-01-02T00:00:00"/>
    <x v="12"/>
    <x v="424"/>
    <x v="9"/>
    <n v="2.23"/>
  </r>
  <r>
    <d v="2014-01-03T00:00:00"/>
    <x v="82"/>
    <x v="92"/>
    <x v="9"/>
    <n v="2.23"/>
  </r>
  <r>
    <d v="2014-01-03T00:00:00"/>
    <x v="14"/>
    <x v="171"/>
    <x v="9"/>
    <n v="2.23"/>
  </r>
  <r>
    <d v="2014-01-06T00:00:00"/>
    <x v="30"/>
    <x v="255"/>
    <x v="9"/>
    <n v="2.23"/>
  </r>
  <r>
    <d v="2014-01-07T00:00:00"/>
    <x v="190"/>
    <x v="3"/>
    <x v="9"/>
    <n v="2.23"/>
  </r>
  <r>
    <d v="2014-01-08T00:00:00"/>
    <x v="102"/>
    <x v="270"/>
    <x v="9"/>
    <n v="2.23"/>
  </r>
  <r>
    <d v="2014-01-09T00:00:00"/>
    <x v="10"/>
    <x v="309"/>
    <x v="9"/>
    <n v="2.23"/>
  </r>
  <r>
    <d v="2014-01-12T00:00:00"/>
    <x v="234"/>
    <x v="36"/>
    <x v="9"/>
    <n v="2.23"/>
  </r>
  <r>
    <d v="2014-01-13T00:00:00"/>
    <x v="45"/>
    <x v="306"/>
    <x v="9"/>
    <n v="2.23"/>
  </r>
  <r>
    <d v="2014-01-14T00:00:00"/>
    <x v="10"/>
    <x v="306"/>
    <x v="9"/>
    <n v="2.23"/>
  </r>
  <r>
    <d v="2014-01-16T00:00:00"/>
    <x v="221"/>
    <x v="44"/>
    <x v="9"/>
    <n v="2.23"/>
  </r>
  <r>
    <d v="2014-01-17T00:00:00"/>
    <x v="71"/>
    <x v="312"/>
    <x v="9"/>
    <n v="2.23"/>
  </r>
  <r>
    <d v="2014-01-17T00:00:00"/>
    <x v="215"/>
    <x v="3"/>
    <x v="9"/>
    <n v="2.23"/>
  </r>
  <r>
    <d v="2014-01-17T00:00:00"/>
    <x v="45"/>
    <x v="237"/>
    <x v="9"/>
    <n v="2.23"/>
  </r>
  <r>
    <d v="2014-01-19T00:00:00"/>
    <x v="22"/>
    <x v="327"/>
    <x v="9"/>
    <n v="2.23"/>
  </r>
  <r>
    <d v="2014-01-24T00:00:00"/>
    <x v="222"/>
    <x v="138"/>
    <x v="9"/>
    <n v="2.23"/>
  </r>
  <r>
    <d v="2014-01-27T00:00:00"/>
    <x v="17"/>
    <x v="110"/>
    <x v="9"/>
    <n v="2.23"/>
  </r>
  <r>
    <d v="2014-01-29T00:00:00"/>
    <x v="37"/>
    <x v="46"/>
    <x v="9"/>
    <n v="2.23"/>
  </r>
  <r>
    <d v="2014-01-29T00:00:00"/>
    <x v="55"/>
    <x v="22"/>
    <x v="9"/>
    <n v="2.23"/>
  </r>
  <r>
    <d v="2014-02-02T00:00:00"/>
    <x v="9"/>
    <x v="190"/>
    <x v="9"/>
    <n v="2.23"/>
  </r>
  <r>
    <d v="2014-02-06T00:00:00"/>
    <x v="23"/>
    <x v="100"/>
    <x v="9"/>
    <n v="2.23"/>
  </r>
  <r>
    <d v="2014-02-06T00:00:00"/>
    <x v="22"/>
    <x v="220"/>
    <x v="9"/>
    <n v="2.23"/>
  </r>
  <r>
    <d v="2014-02-07T00:00:00"/>
    <x v="10"/>
    <x v="193"/>
    <x v="9"/>
    <n v="2.23"/>
  </r>
  <r>
    <d v="2014-02-10T00:00:00"/>
    <x v="26"/>
    <x v="127"/>
    <x v="9"/>
    <n v="2.23"/>
  </r>
  <r>
    <d v="2014-02-11T00:00:00"/>
    <x v="50"/>
    <x v="166"/>
    <x v="9"/>
    <n v="2.23"/>
  </r>
  <r>
    <d v="2014-02-12T00:00:00"/>
    <x v="23"/>
    <x v="23"/>
    <x v="9"/>
    <n v="2.23"/>
  </r>
  <r>
    <d v="2014-02-16T00:00:00"/>
    <x v="25"/>
    <x v="127"/>
    <x v="9"/>
    <n v="2.23"/>
  </r>
  <r>
    <d v="2014-02-17T00:00:00"/>
    <x v="23"/>
    <x v="23"/>
    <x v="9"/>
    <n v="2.23"/>
  </r>
  <r>
    <d v="2014-02-19T00:00:00"/>
    <x v="60"/>
    <x v="70"/>
    <x v="9"/>
    <n v="2.23"/>
  </r>
  <r>
    <d v="2014-02-19T00:00:00"/>
    <x v="9"/>
    <x v="422"/>
    <x v="9"/>
    <n v="2.23"/>
  </r>
  <r>
    <d v="2014-02-20T00:00:00"/>
    <x v="105"/>
    <x v="30"/>
    <x v="9"/>
    <n v="2.23"/>
  </r>
  <r>
    <d v="2014-02-20T00:00:00"/>
    <x v="6"/>
    <x v="119"/>
    <x v="9"/>
    <n v="2.23"/>
  </r>
  <r>
    <d v="2014-02-20T00:00:00"/>
    <x v="66"/>
    <x v="292"/>
    <x v="9"/>
    <n v="2.23"/>
  </r>
  <r>
    <d v="2014-02-21T00:00:00"/>
    <x v="87"/>
    <x v="138"/>
    <x v="9"/>
    <n v="2.23"/>
  </r>
  <r>
    <d v="2014-02-22T00:00:00"/>
    <x v="71"/>
    <x v="322"/>
    <x v="9"/>
    <n v="2.23"/>
  </r>
  <r>
    <d v="2014-02-26T00:00:00"/>
    <x v="9"/>
    <x v="114"/>
    <x v="9"/>
    <n v="2.23"/>
  </r>
  <r>
    <d v="2014-03-01T00:00:00"/>
    <x v="45"/>
    <x v="69"/>
    <x v="9"/>
    <n v="2.23"/>
  </r>
  <r>
    <d v="2014-03-03T00:00:00"/>
    <x v="45"/>
    <x v="435"/>
    <x v="9"/>
    <n v="2.23"/>
  </r>
  <r>
    <d v="2014-03-03T00:00:00"/>
    <x v="35"/>
    <x v="31"/>
    <x v="9"/>
    <n v="2.23"/>
  </r>
  <r>
    <d v="2014-03-03T00:00:00"/>
    <x v="10"/>
    <x v="271"/>
    <x v="9"/>
    <n v="2.23"/>
  </r>
  <r>
    <d v="2014-03-10T00:00:00"/>
    <x v="175"/>
    <x v="2"/>
    <x v="9"/>
    <n v="2.23"/>
  </r>
  <r>
    <d v="2014-03-15T00:00:00"/>
    <x v="69"/>
    <x v="276"/>
    <x v="9"/>
    <n v="2.23"/>
  </r>
  <r>
    <d v="2014-03-16T00:00:00"/>
    <x v="20"/>
    <x v="173"/>
    <x v="9"/>
    <n v="2.23"/>
  </r>
  <r>
    <d v="2014-03-18T00:00:00"/>
    <x v="14"/>
    <x v="376"/>
    <x v="9"/>
    <n v="2.23"/>
  </r>
  <r>
    <d v="2014-03-18T00:00:00"/>
    <x v="128"/>
    <x v="138"/>
    <x v="9"/>
    <n v="2.23"/>
  </r>
  <r>
    <d v="2014-03-21T00:00:00"/>
    <x v="156"/>
    <x v="24"/>
    <x v="9"/>
    <n v="2.23"/>
  </r>
  <r>
    <d v="2014-03-23T00:00:00"/>
    <x v="191"/>
    <x v="11"/>
    <x v="9"/>
    <n v="2.23"/>
  </r>
  <r>
    <d v="2014-03-23T00:00:00"/>
    <x v="22"/>
    <x v="22"/>
    <x v="9"/>
    <n v="2.23"/>
  </r>
  <r>
    <d v="2014-03-30T00:00:00"/>
    <x v="45"/>
    <x v="227"/>
    <x v="9"/>
    <n v="2.23"/>
  </r>
  <r>
    <d v="2014-04-03T00:00:00"/>
    <x v="9"/>
    <x v="276"/>
    <x v="9"/>
    <n v="2.23"/>
  </r>
  <r>
    <d v="2014-04-05T00:00:00"/>
    <x v="124"/>
    <x v="18"/>
    <x v="9"/>
    <n v="2.23"/>
  </r>
  <r>
    <d v="2014-04-07T00:00:00"/>
    <x v="45"/>
    <x v="110"/>
    <x v="9"/>
    <n v="2.23"/>
  </r>
  <r>
    <d v="2014-04-07T00:00:00"/>
    <x v="102"/>
    <x v="186"/>
    <x v="9"/>
    <n v="2.23"/>
  </r>
  <r>
    <d v="2014-04-11T00:00:00"/>
    <x v="22"/>
    <x v="436"/>
    <x v="9"/>
    <n v="2.23"/>
  </r>
  <r>
    <d v="2014-04-12T00:00:00"/>
    <x v="55"/>
    <x v="166"/>
    <x v="9"/>
    <n v="2.23"/>
  </r>
  <r>
    <d v="2014-04-14T00:00:00"/>
    <x v="55"/>
    <x v="182"/>
    <x v="9"/>
    <n v="2.23"/>
  </r>
  <r>
    <d v="2014-04-15T00:00:00"/>
    <x v="17"/>
    <x v="296"/>
    <x v="9"/>
    <n v="2.23"/>
  </r>
  <r>
    <d v="2014-04-17T00:00:00"/>
    <x v="26"/>
    <x v="90"/>
    <x v="9"/>
    <n v="2.23"/>
  </r>
  <r>
    <d v="2014-04-21T00:00:00"/>
    <x v="50"/>
    <x v="437"/>
    <x v="9"/>
    <n v="2.23"/>
  </r>
  <r>
    <d v="2014-04-21T00:00:00"/>
    <x v="9"/>
    <x v="356"/>
    <x v="9"/>
    <n v="2.23"/>
  </r>
  <r>
    <d v="2014-04-26T00:00:00"/>
    <x v="19"/>
    <x v="263"/>
    <x v="9"/>
    <n v="2.23"/>
  </r>
  <r>
    <d v="2014-04-26T00:00:00"/>
    <x v="5"/>
    <x v="285"/>
    <x v="9"/>
    <n v="2.23"/>
  </r>
  <r>
    <d v="2014-04-27T00:00:00"/>
    <x v="20"/>
    <x v="30"/>
    <x v="9"/>
    <n v="2.23"/>
  </r>
  <r>
    <d v="2014-05-02T00:00:00"/>
    <x v="137"/>
    <x v="158"/>
    <x v="9"/>
    <n v="2.23"/>
  </r>
  <r>
    <d v="2014-05-05T00:00:00"/>
    <x v="45"/>
    <x v="438"/>
    <x v="9"/>
    <n v="2.23"/>
  </r>
  <r>
    <d v="2014-05-07T00:00:00"/>
    <x v="12"/>
    <x v="277"/>
    <x v="9"/>
    <n v="2.23"/>
  </r>
  <r>
    <d v="2014-05-07T00:00:00"/>
    <x v="7"/>
    <x v="332"/>
    <x v="9"/>
    <n v="2.23"/>
  </r>
  <r>
    <d v="2014-05-08T00:00:00"/>
    <x v="37"/>
    <x v="379"/>
    <x v="9"/>
    <n v="2.23"/>
  </r>
  <r>
    <d v="2014-05-11T00:00:00"/>
    <x v="24"/>
    <x v="314"/>
    <x v="9"/>
    <n v="2.23"/>
  </r>
  <r>
    <d v="2014-05-14T00:00:00"/>
    <x v="71"/>
    <x v="219"/>
    <x v="9"/>
    <n v="2.23"/>
  </r>
  <r>
    <d v="2014-05-15T00:00:00"/>
    <x v="14"/>
    <x v="78"/>
    <x v="9"/>
    <n v="2.23"/>
  </r>
  <r>
    <d v="2014-05-17T00:00:00"/>
    <x v="35"/>
    <x v="122"/>
    <x v="9"/>
    <n v="2.23"/>
  </r>
  <r>
    <d v="2014-05-19T00:00:00"/>
    <x v="69"/>
    <x v="102"/>
    <x v="9"/>
    <n v="2.23"/>
  </r>
  <r>
    <d v="2014-05-25T00:00:00"/>
    <x v="22"/>
    <x v="330"/>
    <x v="9"/>
    <n v="2.23"/>
  </r>
  <r>
    <d v="2014-05-25T00:00:00"/>
    <x v="50"/>
    <x v="402"/>
    <x v="9"/>
    <n v="2.23"/>
  </r>
  <r>
    <d v="2014-05-26T00:00:00"/>
    <x v="22"/>
    <x v="245"/>
    <x v="9"/>
    <n v="2.23"/>
  </r>
  <r>
    <d v="2014-05-27T00:00:00"/>
    <x v="14"/>
    <x v="439"/>
    <x v="9"/>
    <n v="2.23"/>
  </r>
  <r>
    <d v="2014-05-28T00:00:00"/>
    <x v="219"/>
    <x v="24"/>
    <x v="9"/>
    <n v="2.23"/>
  </r>
  <r>
    <d v="2014-05-29T00:00:00"/>
    <x v="71"/>
    <x v="45"/>
    <x v="9"/>
    <n v="2.23"/>
  </r>
  <r>
    <d v="2014-05-30T00:00:00"/>
    <x v="102"/>
    <x v="201"/>
    <x v="9"/>
    <n v="2.23"/>
  </r>
  <r>
    <d v="2014-05-30T00:00:00"/>
    <x v="23"/>
    <x v="230"/>
    <x v="9"/>
    <n v="2.23"/>
  </r>
  <r>
    <d v="2014-05-31T00:00:00"/>
    <x v="12"/>
    <x v="277"/>
    <x v="9"/>
    <n v="2.23"/>
  </r>
  <r>
    <d v="2014-06-01T00:00:00"/>
    <x v="61"/>
    <x v="182"/>
    <x v="9"/>
    <n v="2.23"/>
  </r>
  <r>
    <d v="2014-06-03T00:00:00"/>
    <x v="204"/>
    <x v="0"/>
    <x v="9"/>
    <n v="2.23"/>
  </r>
  <r>
    <d v="2014-06-05T00:00:00"/>
    <x v="130"/>
    <x v="53"/>
    <x v="9"/>
    <n v="2.23"/>
  </r>
  <r>
    <d v="2014-06-08T00:00:00"/>
    <x v="52"/>
    <x v="87"/>
    <x v="9"/>
    <n v="2.23"/>
  </r>
  <r>
    <d v="2014-06-12T00:00:00"/>
    <x v="35"/>
    <x v="325"/>
    <x v="9"/>
    <n v="2.23"/>
  </r>
  <r>
    <d v="2014-06-16T00:00:00"/>
    <x v="113"/>
    <x v="138"/>
    <x v="9"/>
    <n v="2.23"/>
  </r>
  <r>
    <d v="2014-06-17T00:00:00"/>
    <x v="14"/>
    <x v="405"/>
    <x v="9"/>
    <n v="2.23"/>
  </r>
  <r>
    <d v="2014-06-17T00:00:00"/>
    <x v="37"/>
    <x v="221"/>
    <x v="9"/>
    <n v="2.23"/>
  </r>
  <r>
    <d v="2014-06-19T00:00:00"/>
    <x v="12"/>
    <x v="380"/>
    <x v="9"/>
    <n v="2.23"/>
  </r>
  <r>
    <d v="2014-06-20T00:00:00"/>
    <x v="12"/>
    <x v="304"/>
    <x v="9"/>
    <n v="2.23"/>
  </r>
  <r>
    <d v="2014-06-20T00:00:00"/>
    <x v="83"/>
    <x v="55"/>
    <x v="9"/>
    <n v="2.23"/>
  </r>
  <r>
    <d v="2014-06-21T00:00:00"/>
    <x v="30"/>
    <x v="322"/>
    <x v="9"/>
    <n v="2.23"/>
  </r>
  <r>
    <d v="2014-06-24T00:00:00"/>
    <x v="9"/>
    <x v="95"/>
    <x v="9"/>
    <n v="2.23"/>
  </r>
  <r>
    <d v="2014-06-25T00:00:00"/>
    <x v="66"/>
    <x v="195"/>
    <x v="9"/>
    <n v="2.23"/>
  </r>
  <r>
    <d v="2014-06-25T00:00:00"/>
    <x v="18"/>
    <x v="133"/>
    <x v="9"/>
    <n v="2.23"/>
  </r>
  <r>
    <d v="2014-06-27T00:00:00"/>
    <x v="79"/>
    <x v="11"/>
    <x v="9"/>
    <n v="2.23"/>
  </r>
  <r>
    <d v="2014-06-28T00:00:00"/>
    <x v="102"/>
    <x v="343"/>
    <x v="9"/>
    <n v="2.23"/>
  </r>
  <r>
    <d v="2014-06-29T00:00:00"/>
    <x v="8"/>
    <x v="337"/>
    <x v="9"/>
    <n v="2.23"/>
  </r>
  <r>
    <d v="2014-06-30T00:00:00"/>
    <x v="147"/>
    <x v="41"/>
    <x v="9"/>
    <n v="2.23"/>
  </r>
  <r>
    <d v="2014-07-01T00:00:00"/>
    <x v="71"/>
    <x v="148"/>
    <x v="9"/>
    <n v="2.23"/>
  </r>
  <r>
    <d v="2014-07-03T00:00:00"/>
    <x v="9"/>
    <x v="291"/>
    <x v="9"/>
    <n v="2.23"/>
  </r>
  <r>
    <d v="2014-07-05T00:00:00"/>
    <x v="63"/>
    <x v="97"/>
    <x v="9"/>
    <n v="2.23"/>
  </r>
  <r>
    <d v="2014-07-06T00:00:00"/>
    <x v="7"/>
    <x v="423"/>
    <x v="9"/>
    <n v="2.23"/>
  </r>
  <r>
    <d v="2014-07-10T00:00:00"/>
    <x v="52"/>
    <x v="21"/>
    <x v="9"/>
    <n v="2.23"/>
  </r>
  <r>
    <d v="2014-07-11T00:00:00"/>
    <x v="12"/>
    <x v="175"/>
    <x v="9"/>
    <n v="2.23"/>
  </r>
  <r>
    <d v="2014-07-12T00:00:00"/>
    <x v="6"/>
    <x v="316"/>
    <x v="9"/>
    <n v="2.23"/>
  </r>
  <r>
    <d v="2014-07-16T00:00:00"/>
    <x v="61"/>
    <x v="292"/>
    <x v="9"/>
    <n v="2.23"/>
  </r>
  <r>
    <d v="2014-07-17T00:00:00"/>
    <x v="17"/>
    <x v="397"/>
    <x v="9"/>
    <n v="2.23"/>
  </r>
  <r>
    <d v="2014-07-18T00:00:00"/>
    <x v="22"/>
    <x v="431"/>
    <x v="9"/>
    <n v="2.23"/>
  </r>
  <r>
    <d v="2014-07-18T00:00:00"/>
    <x v="37"/>
    <x v="417"/>
    <x v="9"/>
    <n v="2.23"/>
  </r>
  <r>
    <d v="2014-07-20T00:00:00"/>
    <x v="17"/>
    <x v="335"/>
    <x v="9"/>
    <n v="2.23"/>
  </r>
  <r>
    <d v="2014-07-21T00:00:00"/>
    <x v="8"/>
    <x v="303"/>
    <x v="9"/>
    <n v="2.23"/>
  </r>
  <r>
    <d v="2014-07-23T00:00:00"/>
    <x v="39"/>
    <x v="104"/>
    <x v="9"/>
    <n v="2.23"/>
  </r>
  <r>
    <d v="2014-07-28T00:00:00"/>
    <x v="17"/>
    <x v="411"/>
    <x v="9"/>
    <n v="2.23"/>
  </r>
  <r>
    <d v="2014-07-28T00:00:00"/>
    <x v="190"/>
    <x v="158"/>
    <x v="9"/>
    <n v="2.23"/>
  </r>
  <r>
    <d v="2014-07-31T00:00:00"/>
    <x v="238"/>
    <x v="18"/>
    <x v="9"/>
    <n v="2.23"/>
  </r>
  <r>
    <d v="2014-07-31T00:00:00"/>
    <x v="116"/>
    <x v="53"/>
    <x v="9"/>
    <n v="2.23"/>
  </r>
  <r>
    <d v="2014-08-01T00:00:00"/>
    <x v="37"/>
    <x v="362"/>
    <x v="9"/>
    <n v="2.23"/>
  </r>
  <r>
    <d v="2014-08-02T00:00:00"/>
    <x v="50"/>
    <x v="430"/>
    <x v="9"/>
    <n v="2.23"/>
  </r>
  <r>
    <d v="2014-08-03T00:00:00"/>
    <x v="78"/>
    <x v="424"/>
    <x v="9"/>
    <n v="2.23"/>
  </r>
  <r>
    <d v="2014-08-07T00:00:00"/>
    <x v="61"/>
    <x v="65"/>
    <x v="9"/>
    <n v="2.23"/>
  </r>
  <r>
    <d v="2014-08-08T00:00:00"/>
    <x v="124"/>
    <x v="44"/>
    <x v="9"/>
    <n v="2.23"/>
  </r>
  <r>
    <d v="2014-08-09T00:00:00"/>
    <x v="8"/>
    <x v="193"/>
    <x v="9"/>
    <n v="2.23"/>
  </r>
  <r>
    <d v="2014-08-10T00:00:00"/>
    <x v="20"/>
    <x v="325"/>
    <x v="9"/>
    <n v="2.23"/>
  </r>
  <r>
    <d v="2014-08-10T00:00:00"/>
    <x v="8"/>
    <x v="80"/>
    <x v="9"/>
    <n v="2.23"/>
  </r>
  <r>
    <d v="2014-08-12T00:00:00"/>
    <x v="58"/>
    <x v="241"/>
    <x v="9"/>
    <n v="2.23"/>
  </r>
  <r>
    <d v="2014-08-12T00:00:00"/>
    <x v="50"/>
    <x v="277"/>
    <x v="9"/>
    <n v="2.23"/>
  </r>
  <r>
    <d v="2014-08-13T00:00:00"/>
    <x v="50"/>
    <x v="216"/>
    <x v="9"/>
    <n v="2.23"/>
  </r>
  <r>
    <d v="2014-08-15T00:00:00"/>
    <x v="18"/>
    <x v="175"/>
    <x v="9"/>
    <n v="2.23"/>
  </r>
  <r>
    <d v="2014-08-17T00:00:00"/>
    <x v="55"/>
    <x v="87"/>
    <x v="9"/>
    <n v="2.23"/>
  </r>
  <r>
    <d v="2014-08-17T00:00:00"/>
    <x v="14"/>
    <x v="27"/>
    <x v="9"/>
    <n v="2.23"/>
  </r>
  <r>
    <d v="2014-08-20T00:00:00"/>
    <x v="9"/>
    <x v="267"/>
    <x v="9"/>
    <n v="2.23"/>
  </r>
  <r>
    <d v="2014-08-23T00:00:00"/>
    <x v="7"/>
    <x v="314"/>
    <x v="9"/>
    <n v="2.23"/>
  </r>
  <r>
    <d v="2014-08-26T00:00:00"/>
    <x v="10"/>
    <x v="102"/>
    <x v="9"/>
    <n v="2.23"/>
  </r>
  <r>
    <d v="2014-08-29T00:00:00"/>
    <x v="14"/>
    <x v="344"/>
    <x v="9"/>
    <n v="2.23"/>
  </r>
  <r>
    <d v="2014-09-03T00:00:00"/>
    <x v="61"/>
    <x v="233"/>
    <x v="9"/>
    <n v="2.23"/>
  </r>
  <r>
    <d v="2014-09-04T00:00:00"/>
    <x v="102"/>
    <x v="95"/>
    <x v="9"/>
    <n v="2.23"/>
  </r>
  <r>
    <d v="2014-09-06T00:00:00"/>
    <x v="139"/>
    <x v="1"/>
    <x v="9"/>
    <n v="2.23"/>
  </r>
  <r>
    <d v="2014-09-06T00:00:00"/>
    <x v="86"/>
    <x v="70"/>
    <x v="9"/>
    <n v="2.23"/>
  </r>
  <r>
    <d v="2014-09-07T00:00:00"/>
    <x v="59"/>
    <x v="92"/>
    <x v="9"/>
    <n v="2.23"/>
  </r>
  <r>
    <d v="2014-09-10T00:00:00"/>
    <x v="102"/>
    <x v="365"/>
    <x v="9"/>
    <n v="2.23"/>
  </r>
  <r>
    <d v="2014-09-11T00:00:00"/>
    <x v="110"/>
    <x v="138"/>
    <x v="9"/>
    <n v="2.23"/>
  </r>
  <r>
    <d v="2014-09-12T00:00:00"/>
    <x v="17"/>
    <x v="282"/>
    <x v="9"/>
    <n v="2.23"/>
  </r>
  <r>
    <d v="2014-09-13T00:00:00"/>
    <x v="19"/>
    <x v="353"/>
    <x v="9"/>
    <n v="2.23"/>
  </r>
  <r>
    <d v="2014-09-15T00:00:00"/>
    <x v="14"/>
    <x v="192"/>
    <x v="9"/>
    <n v="2.23"/>
  </r>
  <r>
    <d v="2014-09-15T00:00:00"/>
    <x v="39"/>
    <x v="89"/>
    <x v="9"/>
    <n v="2.23"/>
  </r>
  <r>
    <d v="2014-09-15T00:00:00"/>
    <x v="239"/>
    <x v="138"/>
    <x v="9"/>
    <n v="2.23"/>
  </r>
  <r>
    <d v="2014-09-16T00:00:00"/>
    <x v="186"/>
    <x v="3"/>
    <x v="9"/>
    <n v="2.23"/>
  </r>
  <r>
    <d v="2014-09-17T00:00:00"/>
    <x v="9"/>
    <x v="111"/>
    <x v="9"/>
    <n v="2.23"/>
  </r>
  <r>
    <d v="2014-09-22T00:00:00"/>
    <x v="146"/>
    <x v="92"/>
    <x v="9"/>
    <n v="2.23"/>
  </r>
  <r>
    <d v="2014-09-24T00:00:00"/>
    <x v="9"/>
    <x v="440"/>
    <x v="9"/>
    <n v="2.23"/>
  </r>
  <r>
    <d v="2014-09-25T00:00:00"/>
    <x v="8"/>
    <x v="203"/>
    <x v="9"/>
    <n v="2.23"/>
  </r>
  <r>
    <d v="2014-09-27T00:00:00"/>
    <x v="45"/>
    <x v="287"/>
    <x v="9"/>
    <n v="2.23"/>
  </r>
  <r>
    <d v="2014-09-29T00:00:00"/>
    <x v="5"/>
    <x v="441"/>
    <x v="9"/>
    <n v="2.23"/>
  </r>
  <r>
    <d v="2014-09-30T00:00:00"/>
    <x v="61"/>
    <x v="145"/>
    <x v="9"/>
    <n v="2.23"/>
  </r>
  <r>
    <d v="2014-10-01T00:00:00"/>
    <x v="58"/>
    <x v="28"/>
    <x v="9"/>
    <n v="2.23"/>
  </r>
  <r>
    <d v="2014-10-01T00:00:00"/>
    <x v="8"/>
    <x v="195"/>
    <x v="9"/>
    <n v="2.23"/>
  </r>
  <r>
    <d v="2014-10-01T00:00:00"/>
    <x v="157"/>
    <x v="24"/>
    <x v="9"/>
    <n v="2.23"/>
  </r>
  <r>
    <d v="2014-10-04T00:00:00"/>
    <x v="104"/>
    <x v="2"/>
    <x v="9"/>
    <n v="2.23"/>
  </r>
  <r>
    <d v="2014-10-07T00:00:00"/>
    <x v="22"/>
    <x v="79"/>
    <x v="9"/>
    <n v="2.23"/>
  </r>
  <r>
    <d v="2014-10-08T00:00:00"/>
    <x v="69"/>
    <x v="204"/>
    <x v="9"/>
    <n v="2.23"/>
  </r>
  <r>
    <d v="2014-10-08T00:00:00"/>
    <x v="22"/>
    <x v="400"/>
    <x v="9"/>
    <n v="2.23"/>
  </r>
  <r>
    <d v="2014-10-09T00:00:00"/>
    <x v="70"/>
    <x v="24"/>
    <x v="9"/>
    <n v="2.23"/>
  </r>
  <r>
    <d v="2014-10-09T00:00:00"/>
    <x v="28"/>
    <x v="272"/>
    <x v="9"/>
    <n v="2.23"/>
  </r>
  <r>
    <d v="2014-10-09T00:00:00"/>
    <x v="25"/>
    <x v="246"/>
    <x v="9"/>
    <n v="2.23"/>
  </r>
  <r>
    <d v="2014-10-12T00:00:00"/>
    <x v="20"/>
    <x v="271"/>
    <x v="9"/>
    <n v="2.23"/>
  </r>
  <r>
    <d v="2014-10-13T00:00:00"/>
    <x v="7"/>
    <x v="302"/>
    <x v="9"/>
    <n v="2.23"/>
  </r>
  <r>
    <d v="2014-10-16T00:00:00"/>
    <x v="22"/>
    <x v="334"/>
    <x v="9"/>
    <n v="2.23"/>
  </r>
  <r>
    <d v="2014-10-19T00:00:00"/>
    <x v="23"/>
    <x v="95"/>
    <x v="9"/>
    <n v="2.23"/>
  </r>
  <r>
    <d v="2014-10-23T00:00:00"/>
    <x v="52"/>
    <x v="319"/>
    <x v="9"/>
    <n v="2.23"/>
  </r>
  <r>
    <d v="2014-10-23T00:00:00"/>
    <x v="8"/>
    <x v="163"/>
    <x v="9"/>
    <n v="2.23"/>
  </r>
  <r>
    <d v="2014-10-24T00:00:00"/>
    <x v="148"/>
    <x v="53"/>
    <x v="9"/>
    <n v="2.23"/>
  </r>
  <r>
    <d v="2014-10-26T00:00:00"/>
    <x v="45"/>
    <x v="226"/>
    <x v="9"/>
    <n v="2.23"/>
  </r>
  <r>
    <d v="2014-10-31T00:00:00"/>
    <x v="22"/>
    <x v="166"/>
    <x v="9"/>
    <n v="2.23"/>
  </r>
  <r>
    <d v="2014-11-02T00:00:00"/>
    <x v="55"/>
    <x v="153"/>
    <x v="9"/>
    <n v="2.23"/>
  </r>
  <r>
    <d v="2014-11-02T00:00:00"/>
    <x v="119"/>
    <x v="11"/>
    <x v="9"/>
    <n v="2.23"/>
  </r>
  <r>
    <d v="2014-11-03T00:00:00"/>
    <x v="20"/>
    <x v="194"/>
    <x v="9"/>
    <n v="2.23"/>
  </r>
  <r>
    <d v="2014-11-06T00:00:00"/>
    <x v="120"/>
    <x v="424"/>
    <x v="9"/>
    <n v="2.23"/>
  </r>
  <r>
    <d v="2014-11-07T00:00:00"/>
    <x v="54"/>
    <x v="18"/>
    <x v="9"/>
    <n v="2.23"/>
  </r>
  <r>
    <d v="2014-11-07T00:00:00"/>
    <x v="55"/>
    <x v="60"/>
    <x v="9"/>
    <n v="2.23"/>
  </r>
  <r>
    <d v="2014-11-08T00:00:00"/>
    <x v="22"/>
    <x v="442"/>
    <x v="9"/>
    <n v="2.23"/>
  </r>
  <r>
    <d v="2014-11-09T00:00:00"/>
    <x v="69"/>
    <x v="235"/>
    <x v="9"/>
    <n v="2.23"/>
  </r>
  <r>
    <d v="2014-11-09T00:00:00"/>
    <x v="12"/>
    <x v="390"/>
    <x v="9"/>
    <n v="2.23"/>
  </r>
  <r>
    <d v="2014-11-10T00:00:00"/>
    <x v="12"/>
    <x v="324"/>
    <x v="9"/>
    <n v="2.23"/>
  </r>
  <r>
    <d v="2014-11-11T00:00:00"/>
    <x v="22"/>
    <x v="362"/>
    <x v="9"/>
    <n v="2.23"/>
  </r>
  <r>
    <d v="2014-11-12T00:00:00"/>
    <x v="7"/>
    <x v="400"/>
    <x v="9"/>
    <n v="2.23"/>
  </r>
  <r>
    <d v="2014-11-14T00:00:00"/>
    <x v="62"/>
    <x v="17"/>
    <x v="9"/>
    <n v="2.23"/>
  </r>
  <r>
    <d v="2014-11-16T00:00:00"/>
    <x v="28"/>
    <x v="61"/>
    <x v="9"/>
    <n v="2.23"/>
  </r>
  <r>
    <d v="2014-11-18T00:00:00"/>
    <x v="7"/>
    <x v="312"/>
    <x v="9"/>
    <n v="2.23"/>
  </r>
  <r>
    <d v="2014-11-18T00:00:00"/>
    <x v="69"/>
    <x v="96"/>
    <x v="9"/>
    <n v="2.23"/>
  </r>
  <r>
    <d v="2014-11-19T00:00:00"/>
    <x v="8"/>
    <x v="163"/>
    <x v="9"/>
    <n v="2.23"/>
  </r>
  <r>
    <d v="2014-11-19T00:00:00"/>
    <x v="10"/>
    <x v="222"/>
    <x v="9"/>
    <n v="2.23"/>
  </r>
  <r>
    <d v="2014-11-20T00:00:00"/>
    <x v="9"/>
    <x v="443"/>
    <x v="9"/>
    <n v="2.23"/>
  </r>
  <r>
    <d v="2014-11-20T00:00:00"/>
    <x v="18"/>
    <x v="310"/>
    <x v="9"/>
    <n v="2.23"/>
  </r>
  <r>
    <d v="2014-11-23T00:00:00"/>
    <x v="132"/>
    <x v="158"/>
    <x v="9"/>
    <n v="2.23"/>
  </r>
  <r>
    <d v="2014-11-24T00:00:00"/>
    <x v="45"/>
    <x v="141"/>
    <x v="9"/>
    <n v="2.23"/>
  </r>
  <r>
    <d v="2014-11-25T00:00:00"/>
    <x v="61"/>
    <x v="171"/>
    <x v="9"/>
    <n v="2.23"/>
  </r>
  <r>
    <d v="2014-11-26T00:00:00"/>
    <x v="98"/>
    <x v="158"/>
    <x v="9"/>
    <n v="2.23"/>
  </r>
  <r>
    <d v="2014-11-29T00:00:00"/>
    <x v="20"/>
    <x v="202"/>
    <x v="9"/>
    <n v="2.23"/>
  </r>
  <r>
    <d v="2014-12-02T00:00:00"/>
    <x v="131"/>
    <x v="205"/>
    <x v="9"/>
    <n v="2.23"/>
  </r>
  <r>
    <d v="2014-12-02T00:00:00"/>
    <x v="71"/>
    <x v="222"/>
    <x v="9"/>
    <n v="2.23"/>
  </r>
  <r>
    <d v="2014-12-04T00:00:00"/>
    <x v="7"/>
    <x v="294"/>
    <x v="9"/>
    <n v="2.23"/>
  </r>
  <r>
    <d v="2014-12-04T00:00:00"/>
    <x v="25"/>
    <x v="201"/>
    <x v="9"/>
    <n v="2.23"/>
  </r>
  <r>
    <d v="2014-12-05T00:00:00"/>
    <x v="113"/>
    <x v="24"/>
    <x v="9"/>
    <n v="2.23"/>
  </r>
  <r>
    <d v="2014-12-05T00:00:00"/>
    <x v="24"/>
    <x v="365"/>
    <x v="9"/>
    <n v="2.23"/>
  </r>
  <r>
    <d v="2014-12-07T00:00:00"/>
    <x v="69"/>
    <x v="210"/>
    <x v="9"/>
    <n v="2.23"/>
  </r>
  <r>
    <d v="2014-12-08T00:00:00"/>
    <x v="74"/>
    <x v="0"/>
    <x v="9"/>
    <n v="2.23"/>
  </r>
  <r>
    <d v="2014-12-09T00:00:00"/>
    <x v="37"/>
    <x v="260"/>
    <x v="9"/>
    <n v="2.23"/>
  </r>
  <r>
    <d v="2014-12-10T00:00:00"/>
    <x v="45"/>
    <x v="276"/>
    <x v="9"/>
    <n v="2.23"/>
  </r>
  <r>
    <d v="2014-12-11T00:00:00"/>
    <x v="58"/>
    <x v="201"/>
    <x v="9"/>
    <n v="2.23"/>
  </r>
  <r>
    <d v="2014-12-13T00:00:00"/>
    <x v="17"/>
    <x v="278"/>
    <x v="9"/>
    <n v="2.23"/>
  </r>
  <r>
    <d v="2014-12-15T00:00:00"/>
    <x v="8"/>
    <x v="264"/>
    <x v="9"/>
    <n v="2.23"/>
  </r>
  <r>
    <d v="2014-12-16T00:00:00"/>
    <x v="22"/>
    <x v="129"/>
    <x v="9"/>
    <n v="2.23"/>
  </r>
  <r>
    <d v="2014-12-16T00:00:00"/>
    <x v="14"/>
    <x v="369"/>
    <x v="9"/>
    <n v="2.23"/>
  </r>
  <r>
    <d v="2014-12-18T00:00:00"/>
    <x v="17"/>
    <x v="208"/>
    <x v="9"/>
    <n v="2.23"/>
  </r>
  <r>
    <d v="2014-12-19T00:00:00"/>
    <x v="55"/>
    <x v="145"/>
    <x v="9"/>
    <n v="2.23"/>
  </r>
  <r>
    <d v="2014-12-20T00:00:00"/>
    <x v="22"/>
    <x v="431"/>
    <x v="9"/>
    <n v="2.23"/>
  </r>
  <r>
    <d v="2014-12-21T00:00:00"/>
    <x v="167"/>
    <x v="36"/>
    <x v="9"/>
    <n v="2.23"/>
  </r>
  <r>
    <d v="2014-12-23T00:00:00"/>
    <x v="45"/>
    <x v="35"/>
    <x v="9"/>
    <n v="2.23"/>
  </r>
  <r>
    <d v="2014-12-24T00:00:00"/>
    <x v="8"/>
    <x v="169"/>
    <x v="9"/>
    <n v="2.23"/>
  </r>
  <r>
    <d v="2014-12-25T00:00:00"/>
    <x v="7"/>
    <x v="444"/>
    <x v="9"/>
    <n v="2.23"/>
  </r>
  <r>
    <d v="2014-12-26T00:00:00"/>
    <x v="159"/>
    <x v="15"/>
    <x v="9"/>
    <n v="2.23"/>
  </r>
  <r>
    <d v="2014-12-26T00:00:00"/>
    <x v="12"/>
    <x v="362"/>
    <x v="9"/>
    <n v="2.23"/>
  </r>
  <r>
    <d v="2014-12-28T00:00:00"/>
    <x v="19"/>
    <x v="166"/>
    <x v="9"/>
    <n v="2.23"/>
  </r>
  <r>
    <d v="2014-12-29T00:00:00"/>
    <x v="232"/>
    <x v="3"/>
    <x v="9"/>
    <n v="2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8AC36-1DC5-4123-A600-6C8FD9B4A018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244" firstHeaderRow="1" firstDataRow="1" firstDataCol="1"/>
  <pivotFields count="5">
    <pivotField numFmtId="14" showAll="0"/>
    <pivotField axis="axisRow" showAll="0" sortType="descending">
      <items count="241">
        <item x="83"/>
        <item x="93"/>
        <item x="33"/>
        <item x="95"/>
        <item x="23"/>
        <item x="122"/>
        <item x="223"/>
        <item x="6"/>
        <item x="15"/>
        <item x="200"/>
        <item x="72"/>
        <item x="108"/>
        <item x="77"/>
        <item x="82"/>
        <item x="186"/>
        <item x="231"/>
        <item x="229"/>
        <item x="19"/>
        <item x="126"/>
        <item x="46"/>
        <item x="222"/>
        <item x="172"/>
        <item x="218"/>
        <item x="165"/>
        <item x="123"/>
        <item x="57"/>
        <item x="235"/>
        <item x="11"/>
        <item x="189"/>
        <item x="161"/>
        <item x="162"/>
        <item x="88"/>
        <item x="65"/>
        <item x="42"/>
        <item x="103"/>
        <item x="148"/>
        <item x="109"/>
        <item x="171"/>
        <item x="136"/>
        <item x="96"/>
        <item x="41"/>
        <item x="237"/>
        <item x="22"/>
        <item x="67"/>
        <item x="209"/>
        <item x="131"/>
        <item x="175"/>
        <item x="90"/>
        <item x="113"/>
        <item x="152"/>
        <item x="105"/>
        <item x="214"/>
        <item x="183"/>
        <item x="36"/>
        <item x="155"/>
        <item x="118"/>
        <item x="210"/>
        <item x="153"/>
        <item x="202"/>
        <item x="163"/>
        <item x="146"/>
        <item x="38"/>
        <item x="116"/>
        <item x="225"/>
        <item x="7"/>
        <item x="217"/>
        <item x="236"/>
        <item x="173"/>
        <item x="18"/>
        <item x="194"/>
        <item x="159"/>
        <item x="181"/>
        <item x="144"/>
        <item x="87"/>
        <item x="192"/>
        <item x="133"/>
        <item x="68"/>
        <item x="151"/>
        <item x="26"/>
        <item x="145"/>
        <item x="91"/>
        <item x="164"/>
        <item x="156"/>
        <item x="73"/>
        <item x="154"/>
        <item x="187"/>
        <item x="79"/>
        <item x="117"/>
        <item x="167"/>
        <item x="55"/>
        <item x="208"/>
        <item x="97"/>
        <item x="213"/>
        <item x="230"/>
        <item x="24"/>
        <item x="179"/>
        <item x="74"/>
        <item x="207"/>
        <item x="107"/>
        <item x="16"/>
        <item x="219"/>
        <item x="64"/>
        <item x="1"/>
        <item x="157"/>
        <item x="125"/>
        <item x="98"/>
        <item x="40"/>
        <item x="28"/>
        <item x="141"/>
        <item x="220"/>
        <item x="45"/>
        <item x="212"/>
        <item x="190"/>
        <item x="21"/>
        <item x="89"/>
        <item x="193"/>
        <item x="2"/>
        <item x="25"/>
        <item x="17"/>
        <item x="112"/>
        <item x="135"/>
        <item x="143"/>
        <item x="101"/>
        <item x="121"/>
        <item x="138"/>
        <item x="224"/>
        <item x="137"/>
        <item x="130"/>
        <item x="52"/>
        <item x="58"/>
        <item x="69"/>
        <item x="206"/>
        <item x="66"/>
        <item x="48"/>
        <item x="81"/>
        <item x="111"/>
        <item x="59"/>
        <item x="196"/>
        <item x="178"/>
        <item x="182"/>
        <item x="30"/>
        <item x="176"/>
        <item x="195"/>
        <item x="170"/>
        <item x="92"/>
        <item x="134"/>
        <item x="110"/>
        <item x="203"/>
        <item x="129"/>
        <item x="149"/>
        <item x="49"/>
        <item x="5"/>
        <item x="47"/>
        <item x="44"/>
        <item x="124"/>
        <item x="211"/>
        <item x="63"/>
        <item x="174"/>
        <item x="4"/>
        <item x="238"/>
        <item x="239"/>
        <item x="185"/>
        <item x="53"/>
        <item x="29"/>
        <item x="221"/>
        <item x="201"/>
        <item x="61"/>
        <item x="188"/>
        <item x="43"/>
        <item x="198"/>
        <item x="150"/>
        <item x="191"/>
        <item x="76"/>
        <item x="10"/>
        <item x="54"/>
        <item x="39"/>
        <item x="166"/>
        <item x="60"/>
        <item x="78"/>
        <item x="142"/>
        <item x="13"/>
        <item x="158"/>
        <item x="168"/>
        <item x="106"/>
        <item x="199"/>
        <item x="184"/>
        <item x="14"/>
        <item x="56"/>
        <item x="180"/>
        <item x="86"/>
        <item x="228"/>
        <item x="160"/>
        <item x="233"/>
        <item x="197"/>
        <item x="140"/>
        <item x="94"/>
        <item x="51"/>
        <item x="9"/>
        <item x="62"/>
        <item x="177"/>
        <item x="226"/>
        <item x="139"/>
        <item x="0"/>
        <item x="205"/>
        <item x="232"/>
        <item x="71"/>
        <item x="8"/>
        <item x="84"/>
        <item x="127"/>
        <item x="12"/>
        <item x="20"/>
        <item x="37"/>
        <item x="234"/>
        <item x="169"/>
        <item x="31"/>
        <item x="80"/>
        <item x="115"/>
        <item x="50"/>
        <item x="215"/>
        <item x="3"/>
        <item x="120"/>
        <item x="204"/>
        <item x="85"/>
        <item x="132"/>
        <item x="27"/>
        <item x="34"/>
        <item x="104"/>
        <item x="147"/>
        <item x="227"/>
        <item x="100"/>
        <item x="35"/>
        <item x="75"/>
        <item x="128"/>
        <item x="216"/>
        <item x="70"/>
        <item x="119"/>
        <item x="99"/>
        <item x="114"/>
        <item x="102"/>
        <item x="3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46">
        <item x="138"/>
        <item x="1"/>
        <item x="36"/>
        <item x="158"/>
        <item x="2"/>
        <item x="18"/>
        <item x="41"/>
        <item x="15"/>
        <item x="53"/>
        <item x="0"/>
        <item x="11"/>
        <item x="17"/>
        <item x="55"/>
        <item x="3"/>
        <item x="44"/>
        <item x="24"/>
        <item x="112"/>
        <item x="92"/>
        <item x="70"/>
        <item x="30"/>
        <item x="222"/>
        <item x="363"/>
        <item x="230"/>
        <item x="345"/>
        <item x="353"/>
        <item x="131"/>
        <item x="221"/>
        <item x="147"/>
        <item x="348"/>
        <item x="203"/>
        <item x="96"/>
        <item x="310"/>
        <item x="124"/>
        <item x="403"/>
        <item x="87"/>
        <item x="12"/>
        <item x="246"/>
        <item x="8"/>
        <item x="104"/>
        <item x="165"/>
        <item x="90"/>
        <item x="209"/>
        <item x="264"/>
        <item x="303"/>
        <item x="206"/>
        <item x="65"/>
        <item x="89"/>
        <item x="32"/>
        <item x="58"/>
        <item x="341"/>
        <item x="13"/>
        <item x="194"/>
        <item x="115"/>
        <item x="39"/>
        <item x="317"/>
        <item x="424"/>
        <item x="195"/>
        <item x="23"/>
        <item x="133"/>
        <item x="125"/>
        <item x="105"/>
        <item x="214"/>
        <item x="97"/>
        <item x="309"/>
        <item x="148"/>
        <item x="86"/>
        <item x="66"/>
        <item x="235"/>
        <item x="271"/>
        <item x="152"/>
        <item x="304"/>
        <item x="132"/>
        <item x="175"/>
        <item x="247"/>
        <item x="210"/>
        <item x="37"/>
        <item x="307"/>
        <item x="198"/>
        <item x="386"/>
        <item x="146"/>
        <item x="71"/>
        <item x="262"/>
        <item x="63"/>
        <item x="85"/>
        <item x="272"/>
        <item x="224"/>
        <item x="394"/>
        <item x="176"/>
        <item x="100"/>
        <item x="322"/>
        <item x="21"/>
        <item x="417"/>
        <item x="260"/>
        <item x="205"/>
        <item x="5"/>
        <item x="202"/>
        <item x="73"/>
        <item x="145"/>
        <item x="20"/>
        <item x="280"/>
        <item x="402"/>
        <item x="31"/>
        <item x="117"/>
        <item x="187"/>
        <item x="101"/>
        <item x="95"/>
        <item x="318"/>
        <item x="197"/>
        <item x="347"/>
        <item x="28"/>
        <item x="255"/>
        <item x="344"/>
        <item x="251"/>
        <item x="173"/>
        <item x="123"/>
        <item x="61"/>
        <item x="312"/>
        <item x="22"/>
        <item x="241"/>
        <item x="10"/>
        <item x="182"/>
        <item x="108"/>
        <item x="159"/>
        <item x="219"/>
        <item x="113"/>
        <item x="299"/>
        <item x="106"/>
        <item x="244"/>
        <item x="294"/>
        <item x="193"/>
        <item x="163"/>
        <item x="111"/>
        <item x="191"/>
        <item x="389"/>
        <item x="293"/>
        <item x="91"/>
        <item x="80"/>
        <item x="277"/>
        <item x="177"/>
        <item x="243"/>
        <item x="257"/>
        <item x="74"/>
        <item x="270"/>
        <item x="77"/>
        <item x="265"/>
        <item x="276"/>
        <item x="102"/>
        <item x="263"/>
        <item x="48"/>
        <item x="169"/>
        <item x="218"/>
        <item x="306"/>
        <item x="337"/>
        <item x="325"/>
        <item x="379"/>
        <item x="233"/>
        <item x="183"/>
        <item x="81"/>
        <item x="160"/>
        <item x="390"/>
        <item x="122"/>
        <item x="155"/>
        <item x="144"/>
        <item x="171"/>
        <item x="116"/>
        <item x="166"/>
        <item x="380"/>
        <item x="94"/>
        <item x="245"/>
        <item x="139"/>
        <item x="153"/>
        <item x="84"/>
        <item x="78"/>
        <item x="47"/>
        <item x="46"/>
        <item x="283"/>
        <item x="64"/>
        <item x="362"/>
        <item x="60"/>
        <item x="204"/>
        <item x="275"/>
        <item x="220"/>
        <item x="324"/>
        <item x="316"/>
        <item x="119"/>
        <item x="212"/>
        <item x="127"/>
        <item x="319"/>
        <item x="83"/>
        <item x="136"/>
        <item x="292"/>
        <item x="156"/>
        <item x="109"/>
        <item x="45"/>
        <item x="134"/>
        <item x="38"/>
        <item x="201"/>
        <item x="157"/>
        <item x="151"/>
        <item x="229"/>
        <item x="51"/>
        <item x="425"/>
        <item x="323"/>
        <item x="29"/>
        <item x="249"/>
        <item x="360"/>
        <item x="286"/>
        <item x="69"/>
        <item x="227"/>
        <item x="75"/>
        <item x="438"/>
        <item x="273"/>
        <item x="170"/>
        <item x="418"/>
        <item x="359"/>
        <item x="192"/>
        <item x="371"/>
        <item x="72"/>
        <item x="137"/>
        <item x="150"/>
        <item x="128"/>
        <item x="329"/>
        <item x="392"/>
        <item x="421"/>
        <item x="416"/>
        <item x="141"/>
        <item x="7"/>
        <item x="367"/>
        <item x="388"/>
        <item x="114"/>
        <item x="331"/>
        <item x="407"/>
        <item x="217"/>
        <item x="432"/>
        <item x="383"/>
        <item x="340"/>
        <item x="167"/>
        <item x="226"/>
        <item x="356"/>
        <item x="373"/>
        <item x="295"/>
        <item x="405"/>
        <item x="408"/>
        <item x="59"/>
        <item x="305"/>
        <item x="62"/>
        <item x="437"/>
        <item x="196"/>
        <item x="188"/>
        <item x="234"/>
        <item x="57"/>
        <item x="258"/>
        <item x="350"/>
        <item x="149"/>
        <item x="43"/>
        <item x="143"/>
        <item x="376"/>
        <item x="440"/>
        <item x="412"/>
        <item x="238"/>
        <item x="328"/>
        <item x="375"/>
        <item x="419"/>
        <item x="369"/>
        <item x="366"/>
        <item x="40"/>
        <item x="118"/>
        <item x="415"/>
        <item x="290"/>
        <item x="208"/>
        <item x="107"/>
        <item x="426"/>
        <item x="16"/>
        <item x="411"/>
        <item x="161"/>
        <item x="185"/>
        <item x="248"/>
        <item x="434"/>
        <item x="154"/>
        <item x="261"/>
        <item x="130"/>
        <item x="181"/>
        <item x="190"/>
        <item x="50"/>
        <item x="93"/>
        <item x="443"/>
        <item x="414"/>
        <item x="216"/>
        <item x="302"/>
        <item x="410"/>
        <item x="441"/>
        <item x="289"/>
        <item x="34"/>
        <item x="349"/>
        <item x="385"/>
        <item x="378"/>
        <item x="395"/>
        <item x="126"/>
        <item x="52"/>
        <item x="281"/>
        <item x="19"/>
        <item x="240"/>
        <item x="179"/>
        <item x="439"/>
        <item x="364"/>
        <item x="420"/>
        <item x="33"/>
        <item x="396"/>
        <item x="35"/>
        <item x="365"/>
        <item x="284"/>
        <item x="288"/>
        <item x="26"/>
        <item x="231"/>
        <item x="336"/>
        <item x="236"/>
        <item x="358"/>
        <item x="200"/>
        <item x="387"/>
        <item x="178"/>
        <item x="374"/>
        <item x="25"/>
        <item x="228"/>
        <item x="6"/>
        <item x="326"/>
        <item x="382"/>
        <item x="413"/>
        <item x="250"/>
        <item x="254"/>
        <item x="300"/>
        <item x="433"/>
        <item x="343"/>
        <item x="333"/>
        <item x="199"/>
        <item x="285"/>
        <item x="56"/>
        <item x="129"/>
        <item x="98"/>
        <item x="135"/>
        <item x="397"/>
        <item x="435"/>
        <item x="259"/>
        <item x="372"/>
        <item x="274"/>
        <item x="313"/>
        <item x="207"/>
        <item x="400"/>
        <item x="180"/>
        <item x="121"/>
        <item x="162"/>
        <item x="314"/>
        <item x="142"/>
        <item x="422"/>
        <item x="327"/>
        <item x="110"/>
        <item x="346"/>
        <item x="406"/>
        <item x="342"/>
        <item x="88"/>
        <item x="315"/>
        <item x="442"/>
        <item x="368"/>
        <item x="381"/>
        <item x="330"/>
        <item x="352"/>
        <item x="211"/>
        <item x="103"/>
        <item x="256"/>
        <item x="296"/>
        <item x="189"/>
        <item x="76"/>
        <item x="291"/>
        <item x="311"/>
        <item x="164"/>
        <item x="370"/>
        <item x="242"/>
        <item x="42"/>
        <item x="321"/>
        <item x="320"/>
        <item x="308"/>
        <item x="186"/>
        <item x="339"/>
        <item x="268"/>
        <item x="67"/>
        <item x="215"/>
        <item x="393"/>
        <item x="301"/>
        <item x="172"/>
        <item x="237"/>
        <item x="79"/>
        <item x="120"/>
        <item x="27"/>
        <item x="4"/>
        <item x="213"/>
        <item x="282"/>
        <item x="9"/>
        <item x="423"/>
        <item x="335"/>
        <item x="174"/>
        <item x="54"/>
        <item x="253"/>
        <item x="252"/>
        <item x="99"/>
        <item x="429"/>
        <item x="404"/>
        <item x="287"/>
        <item x="68"/>
        <item x="430"/>
        <item x="355"/>
        <item x="223"/>
        <item x="225"/>
        <item x="168"/>
        <item x="428"/>
        <item x="409"/>
        <item x="444"/>
        <item x="140"/>
        <item x="14"/>
        <item x="266"/>
        <item x="82"/>
        <item x="338"/>
        <item x="398"/>
        <item x="427"/>
        <item x="436"/>
        <item x="384"/>
        <item x="267"/>
        <item x="298"/>
        <item x="399"/>
        <item x="354"/>
        <item x="269"/>
        <item x="279"/>
        <item x="278"/>
        <item x="297"/>
        <item x="431"/>
        <item x="377"/>
        <item x="361"/>
        <item x="391"/>
        <item x="334"/>
        <item x="49"/>
        <item x="357"/>
        <item x="239"/>
        <item x="332"/>
        <item x="184"/>
        <item x="351"/>
        <item x="401"/>
        <item x="232"/>
        <item t="default"/>
      </items>
    </pivotField>
    <pivotField showAll="0"/>
    <pivotField showAll="0"/>
  </pivotFields>
  <rowFields count="1">
    <field x="1"/>
  </rowFields>
  <rowItems count="241">
    <i>
      <x v="64"/>
    </i>
    <i>
      <x v="197"/>
    </i>
    <i>
      <x v="110"/>
    </i>
    <i>
      <x v="42"/>
    </i>
    <i>
      <x v="186"/>
    </i>
    <i>
      <x v="217"/>
    </i>
    <i>
      <x v="118"/>
    </i>
    <i>
      <x v="151"/>
    </i>
    <i>
      <x v="238"/>
    </i>
    <i>
      <x v="94"/>
    </i>
    <i>
      <x v="209"/>
    </i>
    <i>
      <x v="128"/>
    </i>
    <i>
      <x v="211"/>
    </i>
    <i>
      <x v="68"/>
    </i>
    <i>
      <x v="140"/>
    </i>
    <i>
      <x v="89"/>
    </i>
    <i>
      <x v="173"/>
    </i>
    <i>
      <x v="17"/>
    </i>
    <i>
      <x v="107"/>
    </i>
    <i>
      <x v="230"/>
    </i>
    <i>
      <x v="7"/>
    </i>
    <i>
      <x v="4"/>
    </i>
    <i>
      <x v="206"/>
    </i>
    <i>
      <x v="130"/>
    </i>
    <i>
      <x v="132"/>
    </i>
    <i>
      <x v="166"/>
    </i>
    <i>
      <x v="205"/>
    </i>
    <i>
      <x v="117"/>
    </i>
    <i>
      <x v="78"/>
    </i>
    <i>
      <x v="178"/>
    </i>
    <i>
      <x v="175"/>
    </i>
    <i>
      <x v="210"/>
    </i>
    <i>
      <x v="214"/>
    </i>
    <i>
      <x v="45"/>
    </i>
    <i>
      <x v="129"/>
    </i>
    <i>
      <x v="156"/>
    </i>
    <i>
      <x v="215"/>
    </i>
    <i>
      <x v="220"/>
    </i>
    <i>
      <x v="24"/>
    </i>
    <i>
      <x v="67"/>
    </i>
    <i>
      <x v="50"/>
    </i>
    <i>
      <x v="55"/>
    </i>
    <i>
      <x v="102"/>
    </i>
    <i>
      <x v="195"/>
    </i>
    <i>
      <x v="119"/>
    </i>
    <i>
      <x v="149"/>
    </i>
    <i>
      <x v="224"/>
    </i>
    <i>
      <x v="38"/>
    </i>
    <i>
      <x v="33"/>
    </i>
    <i>
      <x v="48"/>
    </i>
    <i>
      <x v="10"/>
    </i>
    <i>
      <x v="54"/>
    </i>
    <i>
      <x v="187"/>
    </i>
    <i>
      <x v="202"/>
    </i>
    <i>
      <x v="47"/>
    </i>
    <i>
      <x v="46"/>
    </i>
    <i>
      <x v="143"/>
    </i>
    <i>
      <x v="162"/>
    </i>
    <i>
      <x v="134"/>
    </i>
    <i>
      <x v="153"/>
    </i>
    <i>
      <x v="189"/>
    </i>
    <i>
      <x v="86"/>
    </i>
    <i>
      <x v="73"/>
    </i>
    <i>
      <x v="105"/>
    </i>
    <i>
      <x v="234"/>
    </i>
    <i>
      <x v="13"/>
    </i>
    <i>
      <x v="36"/>
    </i>
    <i>
      <x v="179"/>
    </i>
    <i>
      <x v="152"/>
    </i>
    <i>
      <x v="77"/>
    </i>
    <i>
      <x v="106"/>
    </i>
    <i>
      <x v="60"/>
    </i>
    <i>
      <x v="18"/>
    </i>
    <i>
      <x v="40"/>
    </i>
    <i>
      <x v="164"/>
    </i>
    <i>
      <x v="72"/>
    </i>
    <i>
      <x v="53"/>
    </i>
    <i>
      <x v="61"/>
    </i>
    <i>
      <x v="25"/>
    </i>
    <i>
      <x v="229"/>
    </i>
    <i>
      <x v="20"/>
    </i>
    <i>
      <x v="70"/>
    </i>
    <i>
      <x v="177"/>
    </i>
    <i>
      <x v="57"/>
    </i>
    <i>
      <x v="180"/>
    </i>
    <i>
      <x v="11"/>
    </i>
    <i>
      <x v="21"/>
    </i>
    <i>
      <x v="91"/>
    </i>
    <i>
      <x v="127"/>
    </i>
    <i>
      <x v="236"/>
    </i>
    <i>
      <x v="194"/>
    </i>
    <i>
      <x v="126"/>
    </i>
    <i>
      <x v="8"/>
    </i>
    <i>
      <x v="81"/>
    </i>
    <i>
      <x v="99"/>
    </i>
    <i>
      <x v="185"/>
    </i>
    <i>
      <x v="96"/>
    </i>
    <i>
      <x v="182"/>
    </i>
    <i>
      <x v="141"/>
    </i>
    <i>
      <x v="168"/>
    </i>
    <i>
      <x v="158"/>
    </i>
    <i>
      <x v="147"/>
    </i>
    <i>
      <x v="76"/>
    </i>
    <i>
      <x v="144"/>
    </i>
    <i>
      <x v="133"/>
    </i>
    <i>
      <x v="113"/>
    </i>
    <i>
      <x v="235"/>
    </i>
    <i>
      <x v="62"/>
    </i>
    <i>
      <x v="174"/>
    </i>
    <i>
      <x v="49"/>
    </i>
    <i>
      <x v="198"/>
    </i>
    <i>
      <x v="80"/>
    </i>
    <i>
      <x v="122"/>
    </i>
    <i>
      <x v="136"/>
    </i>
    <i>
      <x v="227"/>
    </i>
    <i>
      <x v="1"/>
    </i>
    <i>
      <x v="135"/>
    </i>
    <i>
      <x v="39"/>
    </i>
    <i>
      <x v="43"/>
    </i>
    <i>
      <x v="101"/>
    </i>
    <i>
      <x v="204"/>
    </i>
    <i>
      <x v="56"/>
    </i>
    <i>
      <x v="52"/>
    </i>
    <i>
      <x v="193"/>
    </i>
    <i>
      <x v="219"/>
    </i>
    <i>
      <x v="154"/>
    </i>
    <i>
      <x v="114"/>
    </i>
    <i>
      <x v="223"/>
    </i>
    <i>
      <x v="30"/>
    </i>
    <i>
      <x v="82"/>
    </i>
    <i>
      <x v="84"/>
    </i>
    <i>
      <x v="222"/>
    </i>
    <i>
      <x v="14"/>
    </i>
    <i>
      <x v="100"/>
    </i>
    <i>
      <x v="165"/>
    </i>
    <i>
      <x v="216"/>
    </i>
    <i>
      <x v="108"/>
    </i>
    <i>
      <x v="97"/>
    </i>
    <i>
      <x v="199"/>
    </i>
    <i>
      <x v="71"/>
    </i>
    <i>
      <x v="155"/>
    </i>
    <i>
      <x v="37"/>
    </i>
    <i>
      <x v="226"/>
    </i>
    <i>
      <x v="2"/>
    </i>
    <i>
      <x v="9"/>
    </i>
    <i>
      <x v="183"/>
    </i>
    <i>
      <x v="139"/>
    </i>
    <i>
      <x v="5"/>
    </i>
    <i>
      <x v="231"/>
    </i>
    <i>
      <x v="150"/>
    </i>
    <i>
      <x v="35"/>
    </i>
    <i>
      <x v="111"/>
    </i>
    <i>
      <x v="208"/>
    </i>
    <i>
      <x v="16"/>
    </i>
    <i>
      <x v="59"/>
    </i>
    <i>
      <x v="29"/>
    </i>
    <i>
      <x v="176"/>
    </i>
    <i>
      <x v="27"/>
    </i>
    <i>
      <x v="196"/>
    </i>
    <i>
      <x v="88"/>
    </i>
    <i>
      <x v="218"/>
    </i>
    <i>
      <x v="90"/>
    </i>
    <i>
      <x v="32"/>
    </i>
    <i>
      <x v="19"/>
    </i>
    <i>
      <x v="31"/>
    </i>
    <i>
      <x v="121"/>
    </i>
    <i>
      <x v="12"/>
    </i>
    <i>
      <x v="75"/>
    </i>
    <i>
      <x v="112"/>
    </i>
    <i>
      <x v="131"/>
    </i>
    <i>
      <x v="191"/>
    </i>
    <i>
      <x v="93"/>
    </i>
    <i>
      <x v="103"/>
    </i>
    <i>
      <x v="228"/>
    </i>
    <i>
      <x v="66"/>
    </i>
    <i>
      <x v="201"/>
    </i>
    <i>
      <x v="98"/>
    </i>
    <i>
      <x v="172"/>
    </i>
    <i>
      <x v="69"/>
    </i>
    <i>
      <x v="190"/>
    </i>
    <i>
      <x v="207"/>
    </i>
    <i>
      <x v="138"/>
    </i>
    <i>
      <x v="171"/>
    </i>
    <i>
      <x v="146"/>
    </i>
    <i>
      <x v="233"/>
    </i>
    <i>
      <x v="104"/>
    </i>
    <i>
      <x v="125"/>
    </i>
    <i>
      <x v="83"/>
    </i>
    <i>
      <x v="74"/>
    </i>
    <i>
      <x v="85"/>
    </i>
    <i>
      <x v="200"/>
    </i>
    <i>
      <x v="239"/>
    </i>
    <i>
      <x v="148"/>
    </i>
    <i>
      <x v="95"/>
    </i>
    <i>
      <x v="51"/>
    </i>
    <i>
      <x/>
    </i>
    <i>
      <x v="184"/>
    </i>
    <i>
      <x v="145"/>
    </i>
    <i>
      <x v="221"/>
    </i>
    <i>
      <x v="192"/>
    </i>
    <i>
      <x v="169"/>
    </i>
    <i>
      <x v="157"/>
    </i>
    <i>
      <x v="163"/>
    </i>
    <i>
      <x v="120"/>
    </i>
    <i>
      <x v="161"/>
    </i>
    <i>
      <x v="15"/>
    </i>
    <i>
      <x v="79"/>
    </i>
    <i>
      <x v="116"/>
    </i>
    <i>
      <x v="213"/>
    </i>
    <i>
      <x v="92"/>
    </i>
    <i>
      <x v="109"/>
    </i>
    <i>
      <x v="203"/>
    </i>
    <i>
      <x v="181"/>
    </i>
    <i>
      <x v="123"/>
    </i>
    <i>
      <x v="44"/>
    </i>
    <i>
      <x v="23"/>
    </i>
    <i>
      <x v="58"/>
    </i>
    <i>
      <x v="167"/>
    </i>
    <i>
      <x v="142"/>
    </i>
    <i>
      <x v="41"/>
    </i>
    <i>
      <x v="137"/>
    </i>
    <i>
      <x v="124"/>
    </i>
    <i>
      <x v="28"/>
    </i>
    <i>
      <x v="65"/>
    </i>
    <i>
      <x v="225"/>
    </i>
    <i>
      <x v="87"/>
    </i>
    <i>
      <x v="3"/>
    </i>
    <i>
      <x v="212"/>
    </i>
    <i>
      <x v="237"/>
    </i>
    <i>
      <x v="188"/>
    </i>
    <i>
      <x v="22"/>
    </i>
    <i>
      <x v="232"/>
    </i>
    <i>
      <x v="115"/>
    </i>
    <i>
      <x v="159"/>
    </i>
    <i>
      <x v="170"/>
    </i>
    <i>
      <x v="26"/>
    </i>
    <i>
      <x v="63"/>
    </i>
    <i>
      <x v="34"/>
    </i>
    <i>
      <x v="6"/>
    </i>
    <i>
      <x v="160"/>
    </i>
    <i t="grand">
      <x/>
    </i>
  </rowItems>
  <colItems count="1">
    <i/>
  </colItems>
  <dataFields count="1">
    <dataField name="Suma z sprzedaż" fld="2" baseField="0" baseItem="0"/>
  </dataFields>
  <formats count="3">
    <format dxfId="9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  <format dxfId="8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  <format dxfId="7">
      <pivotArea dataOnly="0" labelOnly="1" fieldPosition="0">
        <references count="1">
          <reference field="1" count="3">
            <x v="64"/>
            <x v="110"/>
            <x v="19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CEEEE-0979-4041-A9F8-4C03191EFD6D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4" firstHeaderRow="1" firstDataRow="1" firstDataCol="1"/>
  <pivotFields count="5">
    <pivotField numFmtId="14" showAll="0"/>
    <pivotField showAll="0"/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sprzedaż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79E331A-26F4-4049-9921-E4F729EB6A2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19A4EBFB-9003-4F25-A4FF-195B70BF2D6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DDF09CE9-CD65-436B-ACC2-1A7FE2CB73D7}" autoFormatId="16" applyNumberFormats="0" applyBorderFormats="0" applyFontFormats="0" applyPatternFormats="0" applyAlignmentFormats="0" applyWidthHeightFormats="0">
  <queryTableRefresh nextId="13" unboundColumnsRight="9">
    <queryTableFields count="12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03E0CA-53C2-4917-8071-27C473AF1FFE}" name="cukier" displayName="cukier" ref="A1:C2163" tableType="queryTable" totalsRowShown="0">
  <autoFilter ref="A1:C2163" xr:uid="{F7DB11D6-B186-4CA2-B860-A9FD4C2265BD}"/>
  <tableColumns count="3">
    <tableColumn id="1" xr3:uid="{806CB241-71CF-4337-8B9C-A7D6A3B91423}" uniqueName="1" name="Data" queryTableFieldId="1" dataDxfId="15"/>
    <tableColumn id="2" xr3:uid="{9A30E046-9659-43D7-B3BC-6E94CAF09B9E}" uniqueName="2" name="NIP" queryTableFieldId="2" dataDxfId="14"/>
    <tableColumn id="3" xr3:uid="{10D34F08-CEFD-4E93-8707-5F81C938A8AC}" uniqueName="3" name="sprzedaż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F4964F-BA5E-4AB4-AC68-F94088A43045}" name="cennik" displayName="cennik" ref="A1:B11" tableType="queryTable" totalsRowShown="0">
  <autoFilter ref="A1:B11" xr:uid="{B7BFC493-1E3C-407C-9A4E-7E2618B1367E}"/>
  <tableColumns count="2">
    <tableColumn id="1" xr3:uid="{46EFAC55-2E47-45A5-B55E-DADF757D80C7}" uniqueName="1" name="rok" queryTableFieldId="1"/>
    <tableColumn id="2" xr3:uid="{7C57F33E-FC1D-4DAA-912D-30CEB514D576}" uniqueName="2" name="cena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39D6DC-8BEC-4B07-B082-6652BB54B13B}" name="cukier4" displayName="cukier4" ref="A1:L2163" tableType="queryTable" totalsRowShown="0">
  <autoFilter ref="A1:L2163" xr:uid="{CD5F5E57-204F-4AC7-9693-305D98B4D428}"/>
  <tableColumns count="12">
    <tableColumn id="1" xr3:uid="{32F41716-B2D9-4478-94EE-B797CEAB67E7}" uniqueName="1" name="Data" queryTableFieldId="1" dataDxfId="13"/>
    <tableColumn id="2" xr3:uid="{4A7F7858-310E-4A29-9E4B-9A055B30B88D}" uniqueName="2" name="NIP" queryTableFieldId="2" dataDxfId="12"/>
    <tableColumn id="3" xr3:uid="{70B80F43-EB79-404B-B50E-895B892196E6}" uniqueName="3" name="sprzedaż" queryTableFieldId="3"/>
    <tableColumn id="4" xr3:uid="{E90A7777-590B-4792-9277-77184953B3DA}" uniqueName="4" name="rok" queryTableFieldId="4" dataDxfId="11">
      <calculatedColumnFormula>YEAR(cukier4[[#This Row],[Data]])</calculatedColumnFormula>
    </tableColumn>
    <tableColumn id="5" xr3:uid="{BFDC6989-EF6D-4613-A25A-5890413B65C3}" uniqueName="5" name="cena cukru" queryTableFieldId="5" dataDxfId="10">
      <calculatedColumnFormula>VLOOKUP(cukier4[[#This Row],[rok]],cennik[],2,FALSE)</calculatedColumnFormula>
    </tableColumn>
    <tableColumn id="6" xr3:uid="{731E023B-4769-4CB9-8784-0BAC5289DEE3}" uniqueName="6" name="przychód" queryTableFieldId="6" dataDxfId="6">
      <calculatedColumnFormula>cukier4[[#This Row],[sprzedaż]]*cukier4[[#This Row],[cena cukru]]</calculatedColumnFormula>
    </tableColumn>
    <tableColumn id="7" xr3:uid="{0787BBCA-484A-48FC-9575-E7B3EF9294A1}" uniqueName="7" name="łączna ilość zakupionego cukru" queryTableFieldId="7" dataDxfId="5">
      <calculatedColumnFormula>SUMIFS(cukier4[sprzedaż],cukier4[Data],"&lt;="&amp;cukier4[[#This Row],[Data]],cukier4[NIP],"="&amp;cukier4[[#This Row],[NIP]])</calculatedColumnFormula>
    </tableColumn>
    <tableColumn id="8" xr3:uid="{93F506E0-8081-4C46-9A4F-E62F6BCB8EA8}" uniqueName="8" name="rabat na kg" queryTableFieldId="8" dataDxfId="4">
      <calculatedColumnFormula>IF(cukier4[[#This Row],[łączna ilość zakupionego cukru]]&gt;=10000,0.2,IF(cukier4[[#This Row],[łączna ilość zakupionego cukru]]&gt;=1000,0.1,IF(cukier4[[#This Row],[łączna ilość zakupionego cukru]]&gt;=100,0.05,0)))</calculatedColumnFormula>
    </tableColumn>
    <tableColumn id="9" xr3:uid="{6815D23D-B11E-494A-9F13-24CB97DDAA91}" uniqueName="9" name="rabat łącznie" queryTableFieldId="9" dataDxfId="3">
      <calculatedColumnFormula>cukier4[[#This Row],[rabat na kg]]*cukier4[[#This Row],[sprzedaż]]</calculatedColumnFormula>
    </tableColumn>
    <tableColumn id="10" xr3:uid="{42E32387-09D1-40CC-9A23-EFFB524381C1}" uniqueName="10" name="ilość cukru w magazynie" queryTableFieldId="10" dataDxfId="2">
      <calculatedColumnFormula>5000-cukier4[[#This Row],[sprzedaż]]</calculatedColumnFormula>
    </tableColumn>
    <tableColumn id="11" xr3:uid="{8157D6B1-D6FC-44E1-8BE9-65982881164D}" uniqueName="11" name="miesiąc" queryTableFieldId="11" dataDxfId="1">
      <calculatedColumnFormula>MONTH(cukier4[[#This Row],[Data]])</calculatedColumnFormula>
    </tableColumn>
    <tableColumn id="12" xr3:uid="{55153C87-71E4-4BE4-B59D-96F31D7DDE9F}" uniqueName="12" name="cukru do dokupienia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9B12B-AAD8-46A4-8FEB-E303A22DA624}">
  <dimension ref="A1:C2163"/>
  <sheetViews>
    <sheetView workbookViewId="0">
      <selection sqref="A1:XFD1048576"/>
    </sheetView>
  </sheetViews>
  <sheetFormatPr defaultRowHeight="14.25" x14ac:dyDescent="0.45"/>
  <cols>
    <col min="1" max="1" width="10.19921875" bestFit="1" customWidth="1"/>
    <col min="2" max="2" width="12.53125" bestFit="1" customWidth="1"/>
    <col min="3" max="3" width="10.19921875" bestFit="1" customWidth="1"/>
  </cols>
  <sheetData>
    <row r="1" spans="1:3" x14ac:dyDescent="0.45">
      <c r="A1" t="s">
        <v>240</v>
      </c>
      <c r="B1" t="s">
        <v>241</v>
      </c>
      <c r="C1" t="s">
        <v>242</v>
      </c>
    </row>
    <row r="2" spans="1:3" x14ac:dyDescent="0.45">
      <c r="A2" s="1">
        <v>38353</v>
      </c>
      <c r="B2" s="2" t="s">
        <v>0</v>
      </c>
      <c r="C2">
        <v>10</v>
      </c>
    </row>
    <row r="3" spans="1:3" x14ac:dyDescent="0.45">
      <c r="A3" s="1">
        <v>38356</v>
      </c>
      <c r="B3" s="2" t="s">
        <v>1</v>
      </c>
      <c r="C3">
        <v>2</v>
      </c>
    </row>
    <row r="4" spans="1:3" x14ac:dyDescent="0.45">
      <c r="A4" s="1">
        <v>38357</v>
      </c>
      <c r="B4" s="2" t="s">
        <v>2</v>
      </c>
      <c r="C4">
        <v>2</v>
      </c>
    </row>
    <row r="5" spans="1:3" x14ac:dyDescent="0.45">
      <c r="A5" s="1">
        <v>38362</v>
      </c>
      <c r="B5" s="2" t="s">
        <v>3</v>
      </c>
      <c r="C5">
        <v>5</v>
      </c>
    </row>
    <row r="6" spans="1:3" x14ac:dyDescent="0.45">
      <c r="A6" s="1">
        <v>38363</v>
      </c>
      <c r="B6" s="2" t="s">
        <v>4</v>
      </c>
      <c r="C6">
        <v>14</v>
      </c>
    </row>
    <row r="7" spans="1:3" x14ac:dyDescent="0.45">
      <c r="A7" s="1">
        <v>38365</v>
      </c>
      <c r="B7" s="2" t="s">
        <v>5</v>
      </c>
      <c r="C7">
        <v>436</v>
      </c>
    </row>
    <row r="8" spans="1:3" x14ac:dyDescent="0.45">
      <c r="A8" s="1">
        <v>38366</v>
      </c>
      <c r="B8" s="2" t="s">
        <v>6</v>
      </c>
      <c r="C8">
        <v>95</v>
      </c>
    </row>
    <row r="9" spans="1:3" x14ac:dyDescent="0.45">
      <c r="A9" s="1">
        <v>38370</v>
      </c>
      <c r="B9" s="2" t="s">
        <v>7</v>
      </c>
      <c r="C9">
        <v>350</v>
      </c>
    </row>
    <row r="10" spans="1:3" x14ac:dyDescent="0.45">
      <c r="A10" s="1">
        <v>38371</v>
      </c>
      <c r="B10" s="2" t="s">
        <v>7</v>
      </c>
      <c r="C10">
        <v>231</v>
      </c>
    </row>
    <row r="11" spans="1:3" x14ac:dyDescent="0.45">
      <c r="A11" s="1">
        <v>38372</v>
      </c>
      <c r="B11" s="2" t="s">
        <v>8</v>
      </c>
      <c r="C11">
        <v>38</v>
      </c>
    </row>
    <row r="12" spans="1:3" x14ac:dyDescent="0.45">
      <c r="A12" s="1">
        <v>38374</v>
      </c>
      <c r="B12" s="2" t="s">
        <v>9</v>
      </c>
      <c r="C12">
        <v>440</v>
      </c>
    </row>
    <row r="13" spans="1:3" x14ac:dyDescent="0.45">
      <c r="A13" s="1">
        <v>38376</v>
      </c>
      <c r="B13" s="2" t="s">
        <v>10</v>
      </c>
      <c r="C13">
        <v>120</v>
      </c>
    </row>
    <row r="14" spans="1:3" x14ac:dyDescent="0.45">
      <c r="A14" s="1">
        <v>38377</v>
      </c>
      <c r="B14" s="2" t="s">
        <v>11</v>
      </c>
      <c r="C14">
        <v>11</v>
      </c>
    </row>
    <row r="15" spans="1:3" x14ac:dyDescent="0.45">
      <c r="A15" s="1">
        <v>38378</v>
      </c>
      <c r="B15" s="2" t="s">
        <v>12</v>
      </c>
      <c r="C15">
        <v>36</v>
      </c>
    </row>
    <row r="16" spans="1:3" x14ac:dyDescent="0.45">
      <c r="A16" s="1">
        <v>38379</v>
      </c>
      <c r="B16" s="2" t="s">
        <v>10</v>
      </c>
      <c r="C16">
        <v>51</v>
      </c>
    </row>
    <row r="17" spans="1:3" x14ac:dyDescent="0.45">
      <c r="A17" s="1">
        <v>38385</v>
      </c>
      <c r="B17" s="2" t="s">
        <v>7</v>
      </c>
      <c r="C17">
        <v>465</v>
      </c>
    </row>
    <row r="18" spans="1:3" x14ac:dyDescent="0.45">
      <c r="A18" s="1">
        <v>38386</v>
      </c>
      <c r="B18" s="2" t="s">
        <v>13</v>
      </c>
      <c r="C18">
        <v>8</v>
      </c>
    </row>
    <row r="19" spans="1:3" x14ac:dyDescent="0.45">
      <c r="A19" s="1">
        <v>38388</v>
      </c>
      <c r="B19" s="2" t="s">
        <v>14</v>
      </c>
      <c r="C19">
        <v>287</v>
      </c>
    </row>
    <row r="20" spans="1:3" x14ac:dyDescent="0.45">
      <c r="A20" s="1">
        <v>38388</v>
      </c>
      <c r="B20" s="2" t="s">
        <v>15</v>
      </c>
      <c r="C20">
        <v>12</v>
      </c>
    </row>
    <row r="21" spans="1:3" x14ac:dyDescent="0.45">
      <c r="A21" s="1">
        <v>38393</v>
      </c>
      <c r="B21" s="2" t="s">
        <v>16</v>
      </c>
      <c r="C21">
        <v>6</v>
      </c>
    </row>
    <row r="22" spans="1:3" x14ac:dyDescent="0.45">
      <c r="A22" s="1">
        <v>38397</v>
      </c>
      <c r="B22" s="2" t="s">
        <v>17</v>
      </c>
      <c r="C22">
        <v>321</v>
      </c>
    </row>
    <row r="23" spans="1:3" x14ac:dyDescent="0.45">
      <c r="A23" s="1">
        <v>38401</v>
      </c>
      <c r="B23" s="2" t="s">
        <v>18</v>
      </c>
      <c r="C23">
        <v>99</v>
      </c>
    </row>
    <row r="24" spans="1:3" x14ac:dyDescent="0.45">
      <c r="A24" s="1">
        <v>38401</v>
      </c>
      <c r="B24" s="2" t="s">
        <v>19</v>
      </c>
      <c r="C24">
        <v>91</v>
      </c>
    </row>
    <row r="25" spans="1:3" x14ac:dyDescent="0.45">
      <c r="A25" s="1">
        <v>38407</v>
      </c>
      <c r="B25" s="2" t="s">
        <v>14</v>
      </c>
      <c r="C25">
        <v>118</v>
      </c>
    </row>
    <row r="26" spans="1:3" x14ac:dyDescent="0.45">
      <c r="A26" s="1">
        <v>38408</v>
      </c>
      <c r="B26" s="2" t="s">
        <v>20</v>
      </c>
      <c r="C26">
        <v>58</v>
      </c>
    </row>
    <row r="27" spans="1:3" x14ac:dyDescent="0.45">
      <c r="A27" s="1">
        <v>38409</v>
      </c>
      <c r="B27" s="2" t="s">
        <v>21</v>
      </c>
      <c r="C27">
        <v>16</v>
      </c>
    </row>
    <row r="28" spans="1:3" x14ac:dyDescent="0.45">
      <c r="A28" s="1">
        <v>38409</v>
      </c>
      <c r="B28" s="2" t="s">
        <v>22</v>
      </c>
      <c r="C28">
        <v>348</v>
      </c>
    </row>
    <row r="29" spans="1:3" x14ac:dyDescent="0.45">
      <c r="A29" s="1">
        <v>38410</v>
      </c>
      <c r="B29" s="2" t="s">
        <v>5</v>
      </c>
      <c r="C29">
        <v>336</v>
      </c>
    </row>
    <row r="30" spans="1:3" x14ac:dyDescent="0.45">
      <c r="A30" s="1">
        <v>38410</v>
      </c>
      <c r="B30" s="2" t="s">
        <v>22</v>
      </c>
      <c r="C30">
        <v>435</v>
      </c>
    </row>
    <row r="31" spans="1:3" x14ac:dyDescent="0.45">
      <c r="A31" s="1">
        <v>38410</v>
      </c>
      <c r="B31" s="2" t="s">
        <v>23</v>
      </c>
      <c r="C31">
        <v>110</v>
      </c>
    </row>
    <row r="32" spans="1:3" x14ac:dyDescent="0.45">
      <c r="A32" s="1">
        <v>38412</v>
      </c>
      <c r="B32" s="2" t="s">
        <v>24</v>
      </c>
      <c r="C32">
        <v>204</v>
      </c>
    </row>
    <row r="33" spans="1:3" x14ac:dyDescent="0.45">
      <c r="A33" s="1">
        <v>38412</v>
      </c>
      <c r="B33" s="2" t="s">
        <v>18</v>
      </c>
      <c r="C33">
        <v>20</v>
      </c>
    </row>
    <row r="34" spans="1:3" x14ac:dyDescent="0.45">
      <c r="A34" s="1">
        <v>38414</v>
      </c>
      <c r="B34" s="2" t="s">
        <v>25</v>
      </c>
      <c r="C34">
        <v>102</v>
      </c>
    </row>
    <row r="35" spans="1:3" x14ac:dyDescent="0.45">
      <c r="A35" s="1">
        <v>38416</v>
      </c>
      <c r="B35" s="2" t="s">
        <v>26</v>
      </c>
      <c r="C35">
        <v>48</v>
      </c>
    </row>
    <row r="36" spans="1:3" x14ac:dyDescent="0.45">
      <c r="A36" s="1">
        <v>38418</v>
      </c>
      <c r="B36" s="2" t="s">
        <v>22</v>
      </c>
      <c r="C36">
        <v>329</v>
      </c>
    </row>
    <row r="37" spans="1:3" x14ac:dyDescent="0.45">
      <c r="A37" s="1">
        <v>38420</v>
      </c>
      <c r="B37" s="2" t="s">
        <v>27</v>
      </c>
      <c r="C37">
        <v>16</v>
      </c>
    </row>
    <row r="38" spans="1:3" x14ac:dyDescent="0.45">
      <c r="A38" s="1">
        <v>38421</v>
      </c>
      <c r="B38" s="2" t="s">
        <v>28</v>
      </c>
      <c r="C38">
        <v>102</v>
      </c>
    </row>
    <row r="39" spans="1:3" x14ac:dyDescent="0.45">
      <c r="A39" s="1">
        <v>38421</v>
      </c>
      <c r="B39" s="2" t="s">
        <v>14</v>
      </c>
      <c r="C39">
        <v>309</v>
      </c>
    </row>
    <row r="40" spans="1:3" x14ac:dyDescent="0.45">
      <c r="A40" s="1">
        <v>38423</v>
      </c>
      <c r="B40" s="2" t="s">
        <v>5</v>
      </c>
      <c r="C40">
        <v>331</v>
      </c>
    </row>
    <row r="41" spans="1:3" x14ac:dyDescent="0.45">
      <c r="A41" s="1">
        <v>38428</v>
      </c>
      <c r="B41" s="2" t="s">
        <v>29</v>
      </c>
      <c r="C41">
        <v>3</v>
      </c>
    </row>
    <row r="42" spans="1:3" x14ac:dyDescent="0.45">
      <c r="A42" s="1">
        <v>38429</v>
      </c>
      <c r="B42" s="2" t="s">
        <v>30</v>
      </c>
      <c r="C42">
        <v>76</v>
      </c>
    </row>
    <row r="43" spans="1:3" x14ac:dyDescent="0.45">
      <c r="A43" s="1">
        <v>38429</v>
      </c>
      <c r="B43" s="2" t="s">
        <v>31</v>
      </c>
      <c r="C43">
        <v>196</v>
      </c>
    </row>
    <row r="44" spans="1:3" x14ac:dyDescent="0.45">
      <c r="A44" s="1">
        <v>38431</v>
      </c>
      <c r="B44" s="2" t="s">
        <v>18</v>
      </c>
      <c r="C44">
        <v>54</v>
      </c>
    </row>
    <row r="45" spans="1:3" x14ac:dyDescent="0.45">
      <c r="A45" s="1">
        <v>38435</v>
      </c>
      <c r="B45" s="2" t="s">
        <v>9</v>
      </c>
      <c r="C45">
        <v>277</v>
      </c>
    </row>
    <row r="46" spans="1:3" x14ac:dyDescent="0.45">
      <c r="A46" s="1">
        <v>38437</v>
      </c>
      <c r="B46" s="2" t="s">
        <v>32</v>
      </c>
      <c r="C46">
        <v>7</v>
      </c>
    </row>
    <row r="47" spans="1:3" x14ac:dyDescent="0.45">
      <c r="A47" s="1">
        <v>38439</v>
      </c>
      <c r="B47" s="2" t="s">
        <v>33</v>
      </c>
      <c r="C47">
        <v>12</v>
      </c>
    </row>
    <row r="48" spans="1:3" x14ac:dyDescent="0.45">
      <c r="A48" s="1">
        <v>38440</v>
      </c>
      <c r="B48" s="2" t="s">
        <v>34</v>
      </c>
      <c r="C48">
        <v>7</v>
      </c>
    </row>
    <row r="49" spans="1:3" x14ac:dyDescent="0.45">
      <c r="A49" s="1">
        <v>38442</v>
      </c>
      <c r="B49" s="2" t="s">
        <v>7</v>
      </c>
      <c r="C49">
        <v>416</v>
      </c>
    </row>
    <row r="50" spans="1:3" x14ac:dyDescent="0.45">
      <c r="A50" s="1">
        <v>38445</v>
      </c>
      <c r="B50" s="2" t="s">
        <v>7</v>
      </c>
      <c r="C50">
        <v>263</v>
      </c>
    </row>
    <row r="51" spans="1:3" x14ac:dyDescent="0.45">
      <c r="A51" s="1">
        <v>38448</v>
      </c>
      <c r="B51" s="2" t="s">
        <v>1</v>
      </c>
      <c r="C51">
        <v>15</v>
      </c>
    </row>
    <row r="52" spans="1:3" x14ac:dyDescent="0.45">
      <c r="A52" s="1">
        <v>38452</v>
      </c>
      <c r="B52" s="2" t="s">
        <v>25</v>
      </c>
      <c r="C52">
        <v>194</v>
      </c>
    </row>
    <row r="53" spans="1:3" x14ac:dyDescent="0.45">
      <c r="A53" s="1">
        <v>38453</v>
      </c>
      <c r="B53" s="2" t="s">
        <v>35</v>
      </c>
      <c r="C53">
        <v>120</v>
      </c>
    </row>
    <row r="54" spans="1:3" x14ac:dyDescent="0.45">
      <c r="A54" s="1">
        <v>38454</v>
      </c>
      <c r="B54" s="2" t="s">
        <v>7</v>
      </c>
      <c r="C54">
        <v>175</v>
      </c>
    </row>
    <row r="55" spans="1:3" x14ac:dyDescent="0.45">
      <c r="A55" s="1">
        <v>38456</v>
      </c>
      <c r="B55" s="2" t="s">
        <v>36</v>
      </c>
      <c r="C55">
        <v>12</v>
      </c>
    </row>
    <row r="56" spans="1:3" x14ac:dyDescent="0.45">
      <c r="A56" s="1">
        <v>38457</v>
      </c>
      <c r="B56" s="2" t="s">
        <v>37</v>
      </c>
      <c r="C56">
        <v>174</v>
      </c>
    </row>
    <row r="57" spans="1:3" x14ac:dyDescent="0.45">
      <c r="A57" s="1">
        <v>38458</v>
      </c>
      <c r="B57" s="2" t="s">
        <v>38</v>
      </c>
      <c r="C57">
        <v>3</v>
      </c>
    </row>
    <row r="58" spans="1:3" x14ac:dyDescent="0.45">
      <c r="A58" s="1">
        <v>38459</v>
      </c>
      <c r="B58" s="2" t="s">
        <v>39</v>
      </c>
      <c r="C58">
        <v>149</v>
      </c>
    </row>
    <row r="59" spans="1:3" x14ac:dyDescent="0.45">
      <c r="A59" s="1">
        <v>38460</v>
      </c>
      <c r="B59" s="2" t="s">
        <v>17</v>
      </c>
      <c r="C59">
        <v>492</v>
      </c>
    </row>
    <row r="60" spans="1:3" x14ac:dyDescent="0.45">
      <c r="A60" s="1">
        <v>38460</v>
      </c>
      <c r="B60" s="2" t="s">
        <v>40</v>
      </c>
      <c r="C60">
        <v>2</v>
      </c>
    </row>
    <row r="61" spans="1:3" x14ac:dyDescent="0.45">
      <c r="A61" s="1">
        <v>38461</v>
      </c>
      <c r="B61" s="2" t="s">
        <v>14</v>
      </c>
      <c r="C61">
        <v>298</v>
      </c>
    </row>
    <row r="62" spans="1:3" x14ac:dyDescent="0.45">
      <c r="A62" s="1">
        <v>38472</v>
      </c>
      <c r="B62" s="2" t="s">
        <v>17</v>
      </c>
      <c r="C62">
        <v>201</v>
      </c>
    </row>
    <row r="63" spans="1:3" x14ac:dyDescent="0.45">
      <c r="A63" s="1">
        <v>38473</v>
      </c>
      <c r="B63" s="2" t="s">
        <v>41</v>
      </c>
      <c r="C63">
        <v>15</v>
      </c>
    </row>
    <row r="64" spans="1:3" x14ac:dyDescent="0.45">
      <c r="A64" s="1">
        <v>38473</v>
      </c>
      <c r="B64" s="2" t="s">
        <v>14</v>
      </c>
      <c r="C64">
        <v>319</v>
      </c>
    </row>
    <row r="65" spans="1:3" x14ac:dyDescent="0.45">
      <c r="A65" s="1">
        <v>38474</v>
      </c>
      <c r="B65" s="2" t="s">
        <v>42</v>
      </c>
      <c r="C65">
        <v>9</v>
      </c>
    </row>
    <row r="66" spans="1:3" x14ac:dyDescent="0.45">
      <c r="A66" s="1">
        <v>38476</v>
      </c>
      <c r="B66" s="2" t="s">
        <v>43</v>
      </c>
      <c r="C66">
        <v>15</v>
      </c>
    </row>
    <row r="67" spans="1:3" x14ac:dyDescent="0.45">
      <c r="A67" s="1">
        <v>38479</v>
      </c>
      <c r="B67" s="2" t="s">
        <v>22</v>
      </c>
      <c r="C67">
        <v>444</v>
      </c>
    </row>
    <row r="68" spans="1:3" x14ac:dyDescent="0.45">
      <c r="A68" s="1">
        <v>38479</v>
      </c>
      <c r="B68" s="2" t="s">
        <v>44</v>
      </c>
      <c r="C68">
        <v>13</v>
      </c>
    </row>
    <row r="69" spans="1:3" x14ac:dyDescent="0.45">
      <c r="A69" s="1">
        <v>38481</v>
      </c>
      <c r="B69" s="2" t="s">
        <v>45</v>
      </c>
      <c r="C69">
        <v>366</v>
      </c>
    </row>
    <row r="70" spans="1:3" x14ac:dyDescent="0.45">
      <c r="A70" s="1">
        <v>38492</v>
      </c>
      <c r="B70" s="2" t="s">
        <v>9</v>
      </c>
      <c r="C70">
        <v>259</v>
      </c>
    </row>
    <row r="71" spans="1:3" x14ac:dyDescent="0.45">
      <c r="A71" s="1">
        <v>38493</v>
      </c>
      <c r="B71" s="2" t="s">
        <v>46</v>
      </c>
      <c r="C71">
        <v>16</v>
      </c>
    </row>
    <row r="72" spans="1:3" x14ac:dyDescent="0.45">
      <c r="A72" s="1">
        <v>38496</v>
      </c>
      <c r="B72" s="2" t="s">
        <v>28</v>
      </c>
      <c r="C72">
        <v>49</v>
      </c>
    </row>
    <row r="73" spans="1:3" x14ac:dyDescent="0.45">
      <c r="A73" s="1">
        <v>38497</v>
      </c>
      <c r="B73" s="2" t="s">
        <v>47</v>
      </c>
      <c r="C73">
        <v>3</v>
      </c>
    </row>
    <row r="74" spans="1:3" x14ac:dyDescent="0.45">
      <c r="A74" s="1">
        <v>38497</v>
      </c>
      <c r="B74" s="2" t="s">
        <v>22</v>
      </c>
      <c r="C74">
        <v>251</v>
      </c>
    </row>
    <row r="75" spans="1:3" x14ac:dyDescent="0.45">
      <c r="A75" s="1">
        <v>38499</v>
      </c>
      <c r="B75" s="2" t="s">
        <v>30</v>
      </c>
      <c r="C75">
        <v>179</v>
      </c>
    </row>
    <row r="76" spans="1:3" x14ac:dyDescent="0.45">
      <c r="A76" s="1">
        <v>38501</v>
      </c>
      <c r="B76" s="2" t="s">
        <v>10</v>
      </c>
      <c r="C76">
        <v>116</v>
      </c>
    </row>
    <row r="77" spans="1:3" x14ac:dyDescent="0.45">
      <c r="A77" s="1">
        <v>38501</v>
      </c>
      <c r="B77" s="2" t="s">
        <v>48</v>
      </c>
      <c r="C77">
        <v>13</v>
      </c>
    </row>
    <row r="78" spans="1:3" x14ac:dyDescent="0.45">
      <c r="A78" s="1">
        <v>38503</v>
      </c>
      <c r="B78" s="2" t="s">
        <v>49</v>
      </c>
      <c r="C78">
        <v>3</v>
      </c>
    </row>
    <row r="79" spans="1:3" x14ac:dyDescent="0.45">
      <c r="A79" s="1">
        <v>38503</v>
      </c>
      <c r="B79" s="2" t="s">
        <v>50</v>
      </c>
      <c r="C79">
        <v>253</v>
      </c>
    </row>
    <row r="80" spans="1:3" x14ac:dyDescent="0.45">
      <c r="A80" s="1">
        <v>38510</v>
      </c>
      <c r="B80" s="2" t="s">
        <v>23</v>
      </c>
      <c r="C80">
        <v>83</v>
      </c>
    </row>
    <row r="81" spans="1:3" x14ac:dyDescent="0.45">
      <c r="A81" s="1">
        <v>38512</v>
      </c>
      <c r="B81" s="2" t="s">
        <v>18</v>
      </c>
      <c r="C81">
        <v>177</v>
      </c>
    </row>
    <row r="82" spans="1:3" x14ac:dyDescent="0.45">
      <c r="A82" s="1">
        <v>38512</v>
      </c>
      <c r="B82" s="2" t="s">
        <v>51</v>
      </c>
      <c r="C82">
        <v>7</v>
      </c>
    </row>
    <row r="83" spans="1:3" x14ac:dyDescent="0.45">
      <c r="A83" s="1">
        <v>38513</v>
      </c>
      <c r="B83" s="2" t="s">
        <v>52</v>
      </c>
      <c r="C83">
        <v>46</v>
      </c>
    </row>
    <row r="84" spans="1:3" x14ac:dyDescent="0.45">
      <c r="A84" s="1">
        <v>38514</v>
      </c>
      <c r="B84" s="2" t="s">
        <v>53</v>
      </c>
      <c r="C84">
        <v>2</v>
      </c>
    </row>
    <row r="85" spans="1:3" x14ac:dyDescent="0.45">
      <c r="A85" s="1">
        <v>38515</v>
      </c>
      <c r="B85" s="2" t="s">
        <v>3</v>
      </c>
      <c r="C85">
        <v>9</v>
      </c>
    </row>
    <row r="86" spans="1:3" x14ac:dyDescent="0.45">
      <c r="A86" s="1">
        <v>38517</v>
      </c>
      <c r="B86" s="2" t="s">
        <v>54</v>
      </c>
      <c r="C86">
        <v>3</v>
      </c>
    </row>
    <row r="87" spans="1:3" x14ac:dyDescent="0.45">
      <c r="A87" s="1">
        <v>38517</v>
      </c>
      <c r="B87" s="2" t="s">
        <v>55</v>
      </c>
      <c r="C87">
        <v>67</v>
      </c>
    </row>
    <row r="88" spans="1:3" x14ac:dyDescent="0.45">
      <c r="A88" s="1">
        <v>38517</v>
      </c>
      <c r="B88" s="2" t="s">
        <v>45</v>
      </c>
      <c r="C88">
        <v>425</v>
      </c>
    </row>
    <row r="89" spans="1:3" x14ac:dyDescent="0.45">
      <c r="A89" s="1">
        <v>38518</v>
      </c>
      <c r="B89" s="2" t="s">
        <v>5</v>
      </c>
      <c r="C89">
        <v>453</v>
      </c>
    </row>
    <row r="90" spans="1:3" x14ac:dyDescent="0.45">
      <c r="A90" s="1">
        <v>38523</v>
      </c>
      <c r="B90" s="2" t="s">
        <v>22</v>
      </c>
      <c r="C90">
        <v>212</v>
      </c>
    </row>
    <row r="91" spans="1:3" x14ac:dyDescent="0.45">
      <c r="A91" s="1">
        <v>38525</v>
      </c>
      <c r="B91" s="2" t="s">
        <v>56</v>
      </c>
      <c r="C91">
        <v>19</v>
      </c>
    </row>
    <row r="92" spans="1:3" x14ac:dyDescent="0.45">
      <c r="A92" s="1">
        <v>38526</v>
      </c>
      <c r="B92" s="2" t="s">
        <v>6</v>
      </c>
      <c r="C92">
        <v>81</v>
      </c>
    </row>
    <row r="93" spans="1:3" x14ac:dyDescent="0.45">
      <c r="A93" s="1">
        <v>38528</v>
      </c>
      <c r="B93" s="2" t="s">
        <v>57</v>
      </c>
      <c r="C93">
        <v>7</v>
      </c>
    </row>
    <row r="94" spans="1:3" x14ac:dyDescent="0.45">
      <c r="A94" s="1">
        <v>38529</v>
      </c>
      <c r="B94" s="2" t="s">
        <v>58</v>
      </c>
      <c r="C94">
        <v>179</v>
      </c>
    </row>
    <row r="95" spans="1:3" x14ac:dyDescent="0.45">
      <c r="A95" s="1">
        <v>38531</v>
      </c>
      <c r="B95" s="2" t="s">
        <v>14</v>
      </c>
      <c r="C95">
        <v>222</v>
      </c>
    </row>
    <row r="96" spans="1:3" x14ac:dyDescent="0.45">
      <c r="A96" s="1">
        <v>38532</v>
      </c>
      <c r="B96" s="2" t="s">
        <v>59</v>
      </c>
      <c r="C96">
        <v>14</v>
      </c>
    </row>
    <row r="97" spans="1:3" x14ac:dyDescent="0.45">
      <c r="A97" s="1">
        <v>38534</v>
      </c>
      <c r="B97" s="2" t="s">
        <v>60</v>
      </c>
      <c r="C97">
        <v>15</v>
      </c>
    </row>
    <row r="98" spans="1:3" x14ac:dyDescent="0.45">
      <c r="A98" s="1">
        <v>38536</v>
      </c>
      <c r="B98" s="2" t="s">
        <v>61</v>
      </c>
      <c r="C98">
        <v>97</v>
      </c>
    </row>
    <row r="99" spans="1:3" x14ac:dyDescent="0.45">
      <c r="A99" s="1">
        <v>38542</v>
      </c>
      <c r="B99" s="2" t="s">
        <v>20</v>
      </c>
      <c r="C99">
        <v>142</v>
      </c>
    </row>
    <row r="100" spans="1:3" x14ac:dyDescent="0.45">
      <c r="A100" s="1">
        <v>38546</v>
      </c>
      <c r="B100" s="2" t="s">
        <v>45</v>
      </c>
      <c r="C100">
        <v>214</v>
      </c>
    </row>
    <row r="101" spans="1:3" x14ac:dyDescent="0.45">
      <c r="A101" s="1">
        <v>38546</v>
      </c>
      <c r="B101" s="2" t="s">
        <v>14</v>
      </c>
      <c r="C101">
        <v>408</v>
      </c>
    </row>
    <row r="102" spans="1:3" x14ac:dyDescent="0.45">
      <c r="A102" s="1">
        <v>38547</v>
      </c>
      <c r="B102" s="2" t="s">
        <v>12</v>
      </c>
      <c r="C102">
        <v>144</v>
      </c>
    </row>
    <row r="103" spans="1:3" x14ac:dyDescent="0.45">
      <c r="A103" s="1">
        <v>38547</v>
      </c>
      <c r="B103" s="2" t="s">
        <v>6</v>
      </c>
      <c r="C103">
        <v>173</v>
      </c>
    </row>
    <row r="104" spans="1:3" x14ac:dyDescent="0.45">
      <c r="A104" s="1">
        <v>38549</v>
      </c>
      <c r="B104" s="2" t="s">
        <v>62</v>
      </c>
      <c r="C104">
        <v>15</v>
      </c>
    </row>
    <row r="105" spans="1:3" x14ac:dyDescent="0.45">
      <c r="A105" s="1">
        <v>38551</v>
      </c>
      <c r="B105" s="2" t="s">
        <v>50</v>
      </c>
      <c r="C105">
        <v>433</v>
      </c>
    </row>
    <row r="106" spans="1:3" x14ac:dyDescent="0.45">
      <c r="A106" s="1">
        <v>38555</v>
      </c>
      <c r="B106" s="2" t="s">
        <v>63</v>
      </c>
      <c r="C106">
        <v>137</v>
      </c>
    </row>
    <row r="107" spans="1:3" x14ac:dyDescent="0.45">
      <c r="A107" s="1">
        <v>38558</v>
      </c>
      <c r="B107" s="2" t="s">
        <v>50</v>
      </c>
      <c r="C107">
        <v>118</v>
      </c>
    </row>
    <row r="108" spans="1:3" x14ac:dyDescent="0.45">
      <c r="A108" s="1">
        <v>38558</v>
      </c>
      <c r="B108" s="2" t="s">
        <v>9</v>
      </c>
      <c r="C108">
        <v>158</v>
      </c>
    </row>
    <row r="109" spans="1:3" x14ac:dyDescent="0.45">
      <c r="A109" s="1">
        <v>38559</v>
      </c>
      <c r="B109" s="2" t="s">
        <v>44</v>
      </c>
      <c r="C109">
        <v>13</v>
      </c>
    </row>
    <row r="110" spans="1:3" x14ac:dyDescent="0.45">
      <c r="A110" s="1">
        <v>38560</v>
      </c>
      <c r="B110" s="2" t="s">
        <v>64</v>
      </c>
      <c r="C110">
        <v>2</v>
      </c>
    </row>
    <row r="111" spans="1:3" x14ac:dyDescent="0.45">
      <c r="A111" s="1">
        <v>38562</v>
      </c>
      <c r="B111" s="2" t="s">
        <v>50</v>
      </c>
      <c r="C111">
        <v>467</v>
      </c>
    </row>
    <row r="112" spans="1:3" x14ac:dyDescent="0.45">
      <c r="A112" s="1">
        <v>38563</v>
      </c>
      <c r="B112" s="2" t="s">
        <v>65</v>
      </c>
      <c r="C112">
        <v>9</v>
      </c>
    </row>
    <row r="113" spans="1:3" x14ac:dyDescent="0.45">
      <c r="A113" s="1">
        <v>38567</v>
      </c>
      <c r="B113" s="2" t="s">
        <v>66</v>
      </c>
      <c r="C113">
        <v>189</v>
      </c>
    </row>
    <row r="114" spans="1:3" x14ac:dyDescent="0.45">
      <c r="A114" s="1">
        <v>38568</v>
      </c>
      <c r="B114" s="2" t="s">
        <v>67</v>
      </c>
      <c r="C114">
        <v>19</v>
      </c>
    </row>
    <row r="115" spans="1:3" x14ac:dyDescent="0.45">
      <c r="A115" s="1">
        <v>38569</v>
      </c>
      <c r="B115" s="2" t="s">
        <v>9</v>
      </c>
      <c r="C115">
        <v>172</v>
      </c>
    </row>
    <row r="116" spans="1:3" x14ac:dyDescent="0.45">
      <c r="A116" s="1">
        <v>38570</v>
      </c>
      <c r="B116" s="2" t="s">
        <v>55</v>
      </c>
      <c r="C116">
        <v>84</v>
      </c>
    </row>
    <row r="117" spans="1:3" x14ac:dyDescent="0.45">
      <c r="A117" s="1">
        <v>38570</v>
      </c>
      <c r="B117" s="2" t="s">
        <v>68</v>
      </c>
      <c r="C117">
        <v>8</v>
      </c>
    </row>
    <row r="118" spans="1:3" x14ac:dyDescent="0.45">
      <c r="A118" s="1">
        <v>38570</v>
      </c>
      <c r="B118" s="2" t="s">
        <v>69</v>
      </c>
      <c r="C118">
        <v>66</v>
      </c>
    </row>
    <row r="119" spans="1:3" x14ac:dyDescent="0.45">
      <c r="A119" s="1">
        <v>38571</v>
      </c>
      <c r="B119" s="2" t="s">
        <v>37</v>
      </c>
      <c r="C119">
        <v>35</v>
      </c>
    </row>
    <row r="120" spans="1:3" x14ac:dyDescent="0.45">
      <c r="A120" s="1">
        <v>38572</v>
      </c>
      <c r="B120" s="2" t="s">
        <v>30</v>
      </c>
      <c r="C120">
        <v>91</v>
      </c>
    </row>
    <row r="121" spans="1:3" x14ac:dyDescent="0.45">
      <c r="A121" s="1">
        <v>38577</v>
      </c>
      <c r="B121" s="2" t="s">
        <v>7</v>
      </c>
      <c r="C121">
        <v>396</v>
      </c>
    </row>
    <row r="122" spans="1:3" x14ac:dyDescent="0.45">
      <c r="A122" s="1">
        <v>38577</v>
      </c>
      <c r="B122" s="2" t="s">
        <v>70</v>
      </c>
      <c r="C122">
        <v>6</v>
      </c>
    </row>
    <row r="123" spans="1:3" x14ac:dyDescent="0.45">
      <c r="A123" s="1">
        <v>38579</v>
      </c>
      <c r="B123" s="2" t="s">
        <v>28</v>
      </c>
      <c r="C123">
        <v>47</v>
      </c>
    </row>
    <row r="124" spans="1:3" x14ac:dyDescent="0.45">
      <c r="A124" s="1">
        <v>38581</v>
      </c>
      <c r="B124" s="2" t="s">
        <v>19</v>
      </c>
      <c r="C124">
        <v>41</v>
      </c>
    </row>
    <row r="125" spans="1:3" x14ac:dyDescent="0.45">
      <c r="A125" s="1">
        <v>38582</v>
      </c>
      <c r="B125" s="2" t="s">
        <v>71</v>
      </c>
      <c r="C125">
        <v>136</v>
      </c>
    </row>
    <row r="126" spans="1:3" x14ac:dyDescent="0.45">
      <c r="A126" s="1">
        <v>38583</v>
      </c>
      <c r="B126" s="2" t="s">
        <v>72</v>
      </c>
      <c r="C126">
        <v>16</v>
      </c>
    </row>
    <row r="127" spans="1:3" x14ac:dyDescent="0.45">
      <c r="A127" s="1">
        <v>38585</v>
      </c>
      <c r="B127" s="2" t="s">
        <v>73</v>
      </c>
      <c r="C127">
        <v>18</v>
      </c>
    </row>
    <row r="128" spans="1:3" x14ac:dyDescent="0.45">
      <c r="A128" s="1">
        <v>38589</v>
      </c>
      <c r="B128" s="2" t="s">
        <v>74</v>
      </c>
      <c r="C128">
        <v>11</v>
      </c>
    </row>
    <row r="129" spans="1:3" x14ac:dyDescent="0.45">
      <c r="A129" s="1">
        <v>38589</v>
      </c>
      <c r="B129" s="2" t="s">
        <v>75</v>
      </c>
      <c r="C129">
        <v>8</v>
      </c>
    </row>
    <row r="130" spans="1:3" x14ac:dyDescent="0.45">
      <c r="A130" s="1">
        <v>38589</v>
      </c>
      <c r="B130" s="2" t="s">
        <v>76</v>
      </c>
      <c r="C130">
        <v>16</v>
      </c>
    </row>
    <row r="131" spans="1:3" x14ac:dyDescent="0.45">
      <c r="A131" s="1">
        <v>38589</v>
      </c>
      <c r="B131" s="2" t="s">
        <v>28</v>
      </c>
      <c r="C131">
        <v>54</v>
      </c>
    </row>
    <row r="132" spans="1:3" x14ac:dyDescent="0.45">
      <c r="A132" s="1">
        <v>38590</v>
      </c>
      <c r="B132" s="2" t="s">
        <v>50</v>
      </c>
      <c r="C132">
        <v>299</v>
      </c>
    </row>
    <row r="133" spans="1:3" x14ac:dyDescent="0.45">
      <c r="A133" s="1">
        <v>38592</v>
      </c>
      <c r="B133" s="2" t="s">
        <v>69</v>
      </c>
      <c r="C133">
        <v>168</v>
      </c>
    </row>
    <row r="134" spans="1:3" x14ac:dyDescent="0.45">
      <c r="A134" s="1">
        <v>38593</v>
      </c>
      <c r="B134" s="2" t="s">
        <v>9</v>
      </c>
      <c r="C134">
        <v>106</v>
      </c>
    </row>
    <row r="135" spans="1:3" x14ac:dyDescent="0.45">
      <c r="A135" s="1">
        <v>38594</v>
      </c>
      <c r="B135" s="2" t="s">
        <v>12</v>
      </c>
      <c r="C135">
        <v>41</v>
      </c>
    </row>
    <row r="136" spans="1:3" x14ac:dyDescent="0.45">
      <c r="A136" s="1">
        <v>38594</v>
      </c>
      <c r="B136" s="2" t="s">
        <v>39</v>
      </c>
      <c r="C136">
        <v>31</v>
      </c>
    </row>
    <row r="137" spans="1:3" x14ac:dyDescent="0.45">
      <c r="A137" s="1">
        <v>38596</v>
      </c>
      <c r="B137" s="2" t="s">
        <v>77</v>
      </c>
      <c r="C137">
        <v>8</v>
      </c>
    </row>
    <row r="138" spans="1:3" x14ac:dyDescent="0.45">
      <c r="A138" s="1">
        <v>38599</v>
      </c>
      <c r="B138" s="2" t="s">
        <v>19</v>
      </c>
      <c r="C138">
        <v>63</v>
      </c>
    </row>
    <row r="139" spans="1:3" x14ac:dyDescent="0.45">
      <c r="A139" s="1">
        <v>38602</v>
      </c>
      <c r="B139" s="2" t="s">
        <v>5</v>
      </c>
      <c r="C139">
        <v>368</v>
      </c>
    </row>
    <row r="140" spans="1:3" x14ac:dyDescent="0.45">
      <c r="A140" s="1">
        <v>38603</v>
      </c>
      <c r="B140" s="2" t="s">
        <v>78</v>
      </c>
      <c r="C140">
        <v>106</v>
      </c>
    </row>
    <row r="141" spans="1:3" x14ac:dyDescent="0.45">
      <c r="A141" s="1">
        <v>38604</v>
      </c>
      <c r="B141" s="2" t="s">
        <v>8</v>
      </c>
      <c r="C141">
        <v>47</v>
      </c>
    </row>
    <row r="142" spans="1:3" x14ac:dyDescent="0.45">
      <c r="A142" s="1">
        <v>38604</v>
      </c>
      <c r="B142" s="2" t="s">
        <v>50</v>
      </c>
      <c r="C142">
        <v>447</v>
      </c>
    </row>
    <row r="143" spans="1:3" x14ac:dyDescent="0.45">
      <c r="A143" s="1">
        <v>38605</v>
      </c>
      <c r="B143" s="2" t="s">
        <v>69</v>
      </c>
      <c r="C143">
        <v>106</v>
      </c>
    </row>
    <row r="144" spans="1:3" x14ac:dyDescent="0.45">
      <c r="A144" s="1">
        <v>38606</v>
      </c>
      <c r="B144" s="2" t="s">
        <v>79</v>
      </c>
      <c r="C144">
        <v>13</v>
      </c>
    </row>
    <row r="145" spans="1:3" x14ac:dyDescent="0.45">
      <c r="A145" s="1">
        <v>38606</v>
      </c>
      <c r="B145" s="2" t="s">
        <v>52</v>
      </c>
      <c r="C145">
        <v>89</v>
      </c>
    </row>
    <row r="146" spans="1:3" x14ac:dyDescent="0.45">
      <c r="A146" s="1">
        <v>38606</v>
      </c>
      <c r="B146" s="2" t="s">
        <v>31</v>
      </c>
      <c r="C146">
        <v>105</v>
      </c>
    </row>
    <row r="147" spans="1:3" x14ac:dyDescent="0.45">
      <c r="A147" s="1">
        <v>38606</v>
      </c>
      <c r="B147" s="2" t="s">
        <v>7</v>
      </c>
      <c r="C147">
        <v>147</v>
      </c>
    </row>
    <row r="148" spans="1:3" x14ac:dyDescent="0.45">
      <c r="A148" s="1">
        <v>38608</v>
      </c>
      <c r="B148" s="2" t="s">
        <v>9</v>
      </c>
      <c r="C148">
        <v>309</v>
      </c>
    </row>
    <row r="149" spans="1:3" x14ac:dyDescent="0.45">
      <c r="A149" s="1">
        <v>38610</v>
      </c>
      <c r="B149" s="2" t="s">
        <v>28</v>
      </c>
      <c r="C149">
        <v>47</v>
      </c>
    </row>
    <row r="150" spans="1:3" x14ac:dyDescent="0.45">
      <c r="A150" s="1">
        <v>38612</v>
      </c>
      <c r="B150" s="2" t="s">
        <v>50</v>
      </c>
      <c r="C150">
        <v>404</v>
      </c>
    </row>
    <row r="151" spans="1:3" x14ac:dyDescent="0.45">
      <c r="A151" s="1">
        <v>38612</v>
      </c>
      <c r="B151" s="2" t="s">
        <v>80</v>
      </c>
      <c r="C151">
        <v>39</v>
      </c>
    </row>
    <row r="152" spans="1:3" x14ac:dyDescent="0.45">
      <c r="A152" s="1">
        <v>38612</v>
      </c>
      <c r="B152" s="2" t="s">
        <v>12</v>
      </c>
      <c r="C152">
        <v>61</v>
      </c>
    </row>
    <row r="153" spans="1:3" x14ac:dyDescent="0.45">
      <c r="A153" s="1">
        <v>38615</v>
      </c>
      <c r="B153" s="2" t="s">
        <v>66</v>
      </c>
      <c r="C153">
        <v>89</v>
      </c>
    </row>
    <row r="154" spans="1:3" x14ac:dyDescent="0.45">
      <c r="A154" s="1">
        <v>38617</v>
      </c>
      <c r="B154" s="2" t="s">
        <v>23</v>
      </c>
      <c r="C154">
        <v>127</v>
      </c>
    </row>
    <row r="155" spans="1:3" x14ac:dyDescent="0.45">
      <c r="A155" s="1">
        <v>38620</v>
      </c>
      <c r="B155" s="2" t="s">
        <v>18</v>
      </c>
      <c r="C155">
        <v>81</v>
      </c>
    </row>
    <row r="156" spans="1:3" x14ac:dyDescent="0.45">
      <c r="A156" s="1">
        <v>38623</v>
      </c>
      <c r="B156" s="2" t="s">
        <v>45</v>
      </c>
      <c r="C156">
        <v>433</v>
      </c>
    </row>
    <row r="157" spans="1:3" x14ac:dyDescent="0.45">
      <c r="A157" s="1">
        <v>38623</v>
      </c>
      <c r="B157" s="2" t="s">
        <v>9</v>
      </c>
      <c r="C157">
        <v>284</v>
      </c>
    </row>
    <row r="158" spans="1:3" x14ac:dyDescent="0.45">
      <c r="A158" s="1">
        <v>38624</v>
      </c>
      <c r="B158" s="2" t="s">
        <v>6</v>
      </c>
      <c r="C158">
        <v>122</v>
      </c>
    </row>
    <row r="159" spans="1:3" x14ac:dyDescent="0.45">
      <c r="A159" s="1">
        <v>38626</v>
      </c>
      <c r="B159" s="2" t="s">
        <v>80</v>
      </c>
      <c r="C159">
        <v>193</v>
      </c>
    </row>
    <row r="160" spans="1:3" x14ac:dyDescent="0.45">
      <c r="A160" s="1">
        <v>38628</v>
      </c>
      <c r="B160" s="2" t="s">
        <v>28</v>
      </c>
      <c r="C160">
        <v>118</v>
      </c>
    </row>
    <row r="161" spans="1:3" x14ac:dyDescent="0.45">
      <c r="A161" s="1">
        <v>38629</v>
      </c>
      <c r="B161" s="2" t="s">
        <v>5</v>
      </c>
      <c r="C161">
        <v>173</v>
      </c>
    </row>
    <row r="162" spans="1:3" x14ac:dyDescent="0.45">
      <c r="A162" s="1">
        <v>38632</v>
      </c>
      <c r="B162" s="2" t="s">
        <v>22</v>
      </c>
      <c r="C162">
        <v>392</v>
      </c>
    </row>
    <row r="163" spans="1:3" x14ac:dyDescent="0.45">
      <c r="A163" s="1">
        <v>38633</v>
      </c>
      <c r="B163" s="2" t="s">
        <v>16</v>
      </c>
      <c r="C163">
        <v>8</v>
      </c>
    </row>
    <row r="164" spans="1:3" x14ac:dyDescent="0.45">
      <c r="A164" s="1">
        <v>38638</v>
      </c>
      <c r="B164" s="2" t="s">
        <v>28</v>
      </c>
      <c r="C164">
        <v>132</v>
      </c>
    </row>
    <row r="165" spans="1:3" x14ac:dyDescent="0.45">
      <c r="A165" s="1">
        <v>38638</v>
      </c>
      <c r="B165" s="2" t="s">
        <v>8</v>
      </c>
      <c r="C165">
        <v>76</v>
      </c>
    </row>
    <row r="166" spans="1:3" x14ac:dyDescent="0.45">
      <c r="A166" s="1">
        <v>38639</v>
      </c>
      <c r="B166" s="2" t="s">
        <v>81</v>
      </c>
      <c r="C166">
        <v>17</v>
      </c>
    </row>
    <row r="167" spans="1:3" x14ac:dyDescent="0.45">
      <c r="A167" s="1">
        <v>38640</v>
      </c>
      <c r="B167" s="2" t="s">
        <v>82</v>
      </c>
      <c r="C167">
        <v>17</v>
      </c>
    </row>
    <row r="168" spans="1:3" x14ac:dyDescent="0.45">
      <c r="A168" s="1">
        <v>38643</v>
      </c>
      <c r="B168" s="2" t="s">
        <v>83</v>
      </c>
      <c r="C168">
        <v>2</v>
      </c>
    </row>
    <row r="169" spans="1:3" x14ac:dyDescent="0.45">
      <c r="A169" s="1">
        <v>38645</v>
      </c>
      <c r="B169" s="2" t="s">
        <v>19</v>
      </c>
      <c r="C169">
        <v>125</v>
      </c>
    </row>
    <row r="170" spans="1:3" x14ac:dyDescent="0.45">
      <c r="A170" s="1">
        <v>38646</v>
      </c>
      <c r="B170" s="2" t="s">
        <v>50</v>
      </c>
      <c r="C170">
        <v>234</v>
      </c>
    </row>
    <row r="171" spans="1:3" x14ac:dyDescent="0.45">
      <c r="A171" s="1">
        <v>38652</v>
      </c>
      <c r="B171" s="2" t="s">
        <v>69</v>
      </c>
      <c r="C171">
        <v>53</v>
      </c>
    </row>
    <row r="172" spans="1:3" x14ac:dyDescent="0.45">
      <c r="A172" s="1">
        <v>38653</v>
      </c>
      <c r="B172" s="2" t="s">
        <v>37</v>
      </c>
      <c r="C172">
        <v>165</v>
      </c>
    </row>
    <row r="173" spans="1:3" x14ac:dyDescent="0.45">
      <c r="A173" s="1">
        <v>38653</v>
      </c>
      <c r="B173" s="2" t="s">
        <v>10</v>
      </c>
      <c r="C173">
        <v>177</v>
      </c>
    </row>
    <row r="174" spans="1:3" x14ac:dyDescent="0.45">
      <c r="A174" s="1">
        <v>38655</v>
      </c>
      <c r="B174" s="2" t="s">
        <v>18</v>
      </c>
      <c r="C174">
        <v>103</v>
      </c>
    </row>
    <row r="175" spans="1:3" x14ac:dyDescent="0.45">
      <c r="A175" s="1">
        <v>38657</v>
      </c>
      <c r="B175" s="2" t="s">
        <v>84</v>
      </c>
      <c r="C175">
        <v>2</v>
      </c>
    </row>
    <row r="176" spans="1:3" x14ac:dyDescent="0.45">
      <c r="A176" s="1">
        <v>38657</v>
      </c>
      <c r="B176" s="2" t="s">
        <v>9</v>
      </c>
      <c r="C176">
        <v>279</v>
      </c>
    </row>
    <row r="177" spans="1:3" x14ac:dyDescent="0.45">
      <c r="A177" s="1">
        <v>38662</v>
      </c>
      <c r="B177" s="2" t="s">
        <v>30</v>
      </c>
      <c r="C177">
        <v>185</v>
      </c>
    </row>
    <row r="178" spans="1:3" x14ac:dyDescent="0.45">
      <c r="A178" s="1">
        <v>38663</v>
      </c>
      <c r="B178" s="2" t="s">
        <v>7</v>
      </c>
      <c r="C178">
        <v>434</v>
      </c>
    </row>
    <row r="179" spans="1:3" x14ac:dyDescent="0.45">
      <c r="A179" s="1">
        <v>38667</v>
      </c>
      <c r="B179" s="2" t="s">
        <v>85</v>
      </c>
      <c r="C179">
        <v>10</v>
      </c>
    </row>
    <row r="180" spans="1:3" x14ac:dyDescent="0.45">
      <c r="A180" s="1">
        <v>38669</v>
      </c>
      <c r="B180" s="2" t="s">
        <v>86</v>
      </c>
      <c r="C180">
        <v>9</v>
      </c>
    </row>
    <row r="181" spans="1:3" x14ac:dyDescent="0.45">
      <c r="A181" s="1">
        <v>38670</v>
      </c>
      <c r="B181" s="2" t="s">
        <v>24</v>
      </c>
      <c r="C181">
        <v>383</v>
      </c>
    </row>
    <row r="182" spans="1:3" x14ac:dyDescent="0.45">
      <c r="A182" s="1">
        <v>38670</v>
      </c>
      <c r="B182" s="2" t="s">
        <v>30</v>
      </c>
      <c r="C182">
        <v>189</v>
      </c>
    </row>
    <row r="183" spans="1:3" x14ac:dyDescent="0.45">
      <c r="A183" s="1">
        <v>38672</v>
      </c>
      <c r="B183" s="2" t="s">
        <v>12</v>
      </c>
      <c r="C183">
        <v>161</v>
      </c>
    </row>
    <row r="184" spans="1:3" x14ac:dyDescent="0.45">
      <c r="A184" s="1">
        <v>38672</v>
      </c>
      <c r="B184" s="2" t="s">
        <v>63</v>
      </c>
      <c r="C184">
        <v>115</v>
      </c>
    </row>
    <row r="185" spans="1:3" x14ac:dyDescent="0.45">
      <c r="A185" s="1">
        <v>38674</v>
      </c>
      <c r="B185" s="2" t="s">
        <v>69</v>
      </c>
      <c r="C185">
        <v>58</v>
      </c>
    </row>
    <row r="186" spans="1:3" x14ac:dyDescent="0.45">
      <c r="A186" s="1">
        <v>38674</v>
      </c>
      <c r="B186" s="2" t="s">
        <v>87</v>
      </c>
      <c r="C186">
        <v>16</v>
      </c>
    </row>
    <row r="187" spans="1:3" x14ac:dyDescent="0.45">
      <c r="A187" s="1">
        <v>38675</v>
      </c>
      <c r="B187" s="2" t="s">
        <v>53</v>
      </c>
      <c r="C187">
        <v>17</v>
      </c>
    </row>
    <row r="188" spans="1:3" x14ac:dyDescent="0.45">
      <c r="A188" s="1">
        <v>38676</v>
      </c>
      <c r="B188" s="2" t="s">
        <v>5</v>
      </c>
      <c r="C188">
        <v>177</v>
      </c>
    </row>
    <row r="189" spans="1:3" x14ac:dyDescent="0.45">
      <c r="A189" s="1">
        <v>38677</v>
      </c>
      <c r="B189" s="2" t="s">
        <v>78</v>
      </c>
      <c r="C189">
        <v>33</v>
      </c>
    </row>
    <row r="190" spans="1:3" x14ac:dyDescent="0.45">
      <c r="A190" s="1">
        <v>38680</v>
      </c>
      <c r="B190" s="2" t="s">
        <v>18</v>
      </c>
      <c r="C190">
        <v>60</v>
      </c>
    </row>
    <row r="191" spans="1:3" x14ac:dyDescent="0.45">
      <c r="A191" s="1">
        <v>38682</v>
      </c>
      <c r="B191" s="2" t="s">
        <v>88</v>
      </c>
      <c r="C191">
        <v>8</v>
      </c>
    </row>
    <row r="192" spans="1:3" x14ac:dyDescent="0.45">
      <c r="A192" s="1">
        <v>38687</v>
      </c>
      <c r="B192" s="2" t="s">
        <v>9</v>
      </c>
      <c r="C192">
        <v>317</v>
      </c>
    </row>
    <row r="193" spans="1:3" x14ac:dyDescent="0.45">
      <c r="A193" s="1">
        <v>38689</v>
      </c>
      <c r="B193" s="2" t="s">
        <v>89</v>
      </c>
      <c r="C193">
        <v>3</v>
      </c>
    </row>
    <row r="194" spans="1:3" x14ac:dyDescent="0.45">
      <c r="A194" s="1">
        <v>38691</v>
      </c>
      <c r="B194" s="2" t="s">
        <v>90</v>
      </c>
      <c r="C194">
        <v>16</v>
      </c>
    </row>
    <row r="195" spans="1:3" x14ac:dyDescent="0.45">
      <c r="A195" s="1">
        <v>38700</v>
      </c>
      <c r="B195" s="2" t="s">
        <v>65</v>
      </c>
      <c r="C195">
        <v>2</v>
      </c>
    </row>
    <row r="196" spans="1:3" x14ac:dyDescent="0.45">
      <c r="A196" s="1">
        <v>38705</v>
      </c>
      <c r="B196" s="2" t="s">
        <v>10</v>
      </c>
      <c r="C196">
        <v>161</v>
      </c>
    </row>
    <row r="197" spans="1:3" x14ac:dyDescent="0.45">
      <c r="A197" s="1">
        <v>38708</v>
      </c>
      <c r="B197" s="2" t="s">
        <v>37</v>
      </c>
      <c r="C197">
        <v>187</v>
      </c>
    </row>
    <row r="198" spans="1:3" x14ac:dyDescent="0.45">
      <c r="A198" s="1">
        <v>38708</v>
      </c>
      <c r="B198" s="2" t="s">
        <v>91</v>
      </c>
      <c r="C198">
        <v>17</v>
      </c>
    </row>
    <row r="199" spans="1:3" x14ac:dyDescent="0.45">
      <c r="A199" s="1">
        <v>38709</v>
      </c>
      <c r="B199" s="2" t="s">
        <v>92</v>
      </c>
      <c r="C199">
        <v>5</v>
      </c>
    </row>
    <row r="200" spans="1:3" x14ac:dyDescent="0.45">
      <c r="A200" s="1">
        <v>38711</v>
      </c>
      <c r="B200" s="2" t="s">
        <v>53</v>
      </c>
      <c r="C200">
        <v>10</v>
      </c>
    </row>
    <row r="201" spans="1:3" x14ac:dyDescent="0.45">
      <c r="A201" s="1">
        <v>38711</v>
      </c>
      <c r="B201" s="2" t="s">
        <v>14</v>
      </c>
      <c r="C201">
        <v>225</v>
      </c>
    </row>
    <row r="202" spans="1:3" x14ac:dyDescent="0.45">
      <c r="A202" s="1">
        <v>38716</v>
      </c>
      <c r="B202" s="2" t="s">
        <v>17</v>
      </c>
      <c r="C202">
        <v>367</v>
      </c>
    </row>
    <row r="203" spans="1:3" x14ac:dyDescent="0.45">
      <c r="A203" s="1">
        <v>38721</v>
      </c>
      <c r="B203" s="2" t="s">
        <v>14</v>
      </c>
      <c r="C203">
        <v>295</v>
      </c>
    </row>
    <row r="204" spans="1:3" x14ac:dyDescent="0.45">
      <c r="A204" s="1">
        <v>38725</v>
      </c>
      <c r="B204" s="2" t="s">
        <v>55</v>
      </c>
      <c r="C204">
        <v>26</v>
      </c>
    </row>
    <row r="205" spans="1:3" x14ac:dyDescent="0.45">
      <c r="A205" s="1">
        <v>38725</v>
      </c>
      <c r="B205" s="2" t="s">
        <v>93</v>
      </c>
      <c r="C205">
        <v>16</v>
      </c>
    </row>
    <row r="206" spans="1:3" x14ac:dyDescent="0.45">
      <c r="A206" s="1">
        <v>38729</v>
      </c>
      <c r="B206" s="2" t="s">
        <v>9</v>
      </c>
      <c r="C206">
        <v>165</v>
      </c>
    </row>
    <row r="207" spans="1:3" x14ac:dyDescent="0.45">
      <c r="A207" s="1">
        <v>38729</v>
      </c>
      <c r="B207" s="2" t="s">
        <v>94</v>
      </c>
      <c r="C207">
        <v>20</v>
      </c>
    </row>
    <row r="208" spans="1:3" x14ac:dyDescent="0.45">
      <c r="A208" s="1">
        <v>38734</v>
      </c>
      <c r="B208" s="2" t="s">
        <v>95</v>
      </c>
      <c r="C208">
        <v>2</v>
      </c>
    </row>
    <row r="209" spans="1:3" x14ac:dyDescent="0.45">
      <c r="A209" s="1">
        <v>38734</v>
      </c>
      <c r="B209" s="2" t="s">
        <v>96</v>
      </c>
      <c r="C209">
        <v>7</v>
      </c>
    </row>
    <row r="210" spans="1:3" x14ac:dyDescent="0.45">
      <c r="A210" s="1">
        <v>38734</v>
      </c>
      <c r="B210" s="2" t="s">
        <v>29</v>
      </c>
      <c r="C210">
        <v>7</v>
      </c>
    </row>
    <row r="211" spans="1:3" x14ac:dyDescent="0.45">
      <c r="A211" s="1">
        <v>38734</v>
      </c>
      <c r="B211" s="2" t="s">
        <v>78</v>
      </c>
      <c r="C211">
        <v>72</v>
      </c>
    </row>
    <row r="212" spans="1:3" x14ac:dyDescent="0.45">
      <c r="A212" s="1">
        <v>38735</v>
      </c>
      <c r="B212" s="2" t="s">
        <v>71</v>
      </c>
      <c r="C212">
        <v>59</v>
      </c>
    </row>
    <row r="213" spans="1:3" x14ac:dyDescent="0.45">
      <c r="A213" s="1">
        <v>38736</v>
      </c>
      <c r="B213" s="2" t="s">
        <v>45</v>
      </c>
      <c r="C213">
        <v>212</v>
      </c>
    </row>
    <row r="214" spans="1:3" x14ac:dyDescent="0.45">
      <c r="A214" s="1">
        <v>38741</v>
      </c>
      <c r="B214" s="2" t="s">
        <v>17</v>
      </c>
      <c r="C214">
        <v>195</v>
      </c>
    </row>
    <row r="215" spans="1:3" x14ac:dyDescent="0.45">
      <c r="A215" s="1">
        <v>38741</v>
      </c>
      <c r="B215" s="2" t="s">
        <v>57</v>
      </c>
      <c r="C215">
        <v>16</v>
      </c>
    </row>
    <row r="216" spans="1:3" x14ac:dyDescent="0.45">
      <c r="A216" s="1">
        <v>38745</v>
      </c>
      <c r="B216" s="2" t="s">
        <v>12</v>
      </c>
      <c r="C216">
        <v>187</v>
      </c>
    </row>
    <row r="217" spans="1:3" x14ac:dyDescent="0.45">
      <c r="A217" s="1">
        <v>38751</v>
      </c>
      <c r="B217" s="2" t="s">
        <v>17</v>
      </c>
      <c r="C217">
        <v>369</v>
      </c>
    </row>
    <row r="218" spans="1:3" x14ac:dyDescent="0.45">
      <c r="A218" s="1">
        <v>38754</v>
      </c>
      <c r="B218" s="2" t="s">
        <v>35</v>
      </c>
      <c r="C218">
        <v>190</v>
      </c>
    </row>
    <row r="219" spans="1:3" x14ac:dyDescent="0.45">
      <c r="A219" s="1">
        <v>38754</v>
      </c>
      <c r="B219" s="2" t="s">
        <v>14</v>
      </c>
      <c r="C219">
        <v>453</v>
      </c>
    </row>
    <row r="220" spans="1:3" x14ac:dyDescent="0.45">
      <c r="A220" s="1">
        <v>38754</v>
      </c>
      <c r="B220" s="2" t="s">
        <v>22</v>
      </c>
      <c r="C220">
        <v>223</v>
      </c>
    </row>
    <row r="221" spans="1:3" x14ac:dyDescent="0.45">
      <c r="A221" s="1">
        <v>38755</v>
      </c>
      <c r="B221" s="2" t="s">
        <v>64</v>
      </c>
      <c r="C221">
        <v>1</v>
      </c>
    </row>
    <row r="222" spans="1:3" x14ac:dyDescent="0.45">
      <c r="A222" s="1">
        <v>38757</v>
      </c>
      <c r="B222" s="2" t="s">
        <v>55</v>
      </c>
      <c r="C222">
        <v>170</v>
      </c>
    </row>
    <row r="223" spans="1:3" x14ac:dyDescent="0.45">
      <c r="A223" s="1">
        <v>38757</v>
      </c>
      <c r="B223" s="2" t="s">
        <v>86</v>
      </c>
      <c r="C223">
        <v>19</v>
      </c>
    </row>
    <row r="224" spans="1:3" x14ac:dyDescent="0.45">
      <c r="A224" s="1">
        <v>38757</v>
      </c>
      <c r="B224" s="2" t="s">
        <v>17</v>
      </c>
      <c r="C224">
        <v>464</v>
      </c>
    </row>
    <row r="225" spans="1:3" x14ac:dyDescent="0.45">
      <c r="A225" s="1">
        <v>38761</v>
      </c>
      <c r="B225" s="2" t="s">
        <v>7</v>
      </c>
      <c r="C225">
        <v>230</v>
      </c>
    </row>
    <row r="226" spans="1:3" x14ac:dyDescent="0.45">
      <c r="A226" s="1">
        <v>38765</v>
      </c>
      <c r="B226" s="2" t="s">
        <v>9</v>
      </c>
      <c r="C226">
        <v>387</v>
      </c>
    </row>
    <row r="227" spans="1:3" x14ac:dyDescent="0.45">
      <c r="A227" s="1">
        <v>38766</v>
      </c>
      <c r="B227" s="2" t="s">
        <v>45</v>
      </c>
      <c r="C227">
        <v>264</v>
      </c>
    </row>
    <row r="228" spans="1:3" x14ac:dyDescent="0.45">
      <c r="A228" s="1">
        <v>38767</v>
      </c>
      <c r="B228" s="2" t="s">
        <v>18</v>
      </c>
      <c r="C228">
        <v>163</v>
      </c>
    </row>
    <row r="229" spans="1:3" x14ac:dyDescent="0.45">
      <c r="A229" s="1">
        <v>38768</v>
      </c>
      <c r="B229" s="2" t="s">
        <v>36</v>
      </c>
      <c r="C229">
        <v>14</v>
      </c>
    </row>
    <row r="230" spans="1:3" x14ac:dyDescent="0.45">
      <c r="A230" s="1">
        <v>38769</v>
      </c>
      <c r="B230" s="2" t="s">
        <v>71</v>
      </c>
      <c r="C230">
        <v>98</v>
      </c>
    </row>
    <row r="231" spans="1:3" x14ac:dyDescent="0.45">
      <c r="A231" s="1">
        <v>38780</v>
      </c>
      <c r="B231" s="2" t="s">
        <v>97</v>
      </c>
      <c r="C231">
        <v>16</v>
      </c>
    </row>
    <row r="232" spans="1:3" x14ac:dyDescent="0.45">
      <c r="A232" s="1">
        <v>38780</v>
      </c>
      <c r="B232" s="2" t="s">
        <v>26</v>
      </c>
      <c r="C232">
        <v>80</v>
      </c>
    </row>
    <row r="233" spans="1:3" x14ac:dyDescent="0.45">
      <c r="A233" s="1">
        <v>38784</v>
      </c>
      <c r="B233" s="2" t="s">
        <v>39</v>
      </c>
      <c r="C233">
        <v>127</v>
      </c>
    </row>
    <row r="234" spans="1:3" x14ac:dyDescent="0.45">
      <c r="A234" s="1">
        <v>38786</v>
      </c>
      <c r="B234" s="2" t="s">
        <v>19</v>
      </c>
      <c r="C234">
        <v>170</v>
      </c>
    </row>
    <row r="235" spans="1:3" x14ac:dyDescent="0.45">
      <c r="A235" s="1">
        <v>38787</v>
      </c>
      <c r="B235" s="2" t="s">
        <v>61</v>
      </c>
      <c r="C235">
        <v>28</v>
      </c>
    </row>
    <row r="236" spans="1:3" x14ac:dyDescent="0.45">
      <c r="A236" s="1">
        <v>38788</v>
      </c>
      <c r="B236" s="2" t="s">
        <v>98</v>
      </c>
      <c r="C236">
        <v>12</v>
      </c>
    </row>
    <row r="237" spans="1:3" x14ac:dyDescent="0.45">
      <c r="A237" s="1">
        <v>38790</v>
      </c>
      <c r="B237" s="2" t="s">
        <v>99</v>
      </c>
      <c r="C237">
        <v>10</v>
      </c>
    </row>
    <row r="238" spans="1:3" x14ac:dyDescent="0.45">
      <c r="A238" s="1">
        <v>38791</v>
      </c>
      <c r="B238" s="2" t="s">
        <v>30</v>
      </c>
      <c r="C238">
        <v>65</v>
      </c>
    </row>
    <row r="239" spans="1:3" x14ac:dyDescent="0.45">
      <c r="A239" s="1">
        <v>38792</v>
      </c>
      <c r="B239" s="2" t="s">
        <v>100</v>
      </c>
      <c r="C239">
        <v>17</v>
      </c>
    </row>
    <row r="240" spans="1:3" x14ac:dyDescent="0.45">
      <c r="A240" s="1">
        <v>38792</v>
      </c>
      <c r="B240" s="2" t="s">
        <v>9</v>
      </c>
      <c r="C240">
        <v>262</v>
      </c>
    </row>
    <row r="241" spans="1:3" x14ac:dyDescent="0.45">
      <c r="A241" s="1">
        <v>38792</v>
      </c>
      <c r="B241" s="2" t="s">
        <v>101</v>
      </c>
      <c r="C241">
        <v>20</v>
      </c>
    </row>
    <row r="242" spans="1:3" x14ac:dyDescent="0.45">
      <c r="A242" s="1">
        <v>38801</v>
      </c>
      <c r="B242" s="2" t="s">
        <v>7</v>
      </c>
      <c r="C242">
        <v>224</v>
      </c>
    </row>
    <row r="243" spans="1:3" x14ac:dyDescent="0.45">
      <c r="A243" s="1">
        <v>38808</v>
      </c>
      <c r="B243" s="2" t="s">
        <v>52</v>
      </c>
      <c r="C243">
        <v>199</v>
      </c>
    </row>
    <row r="244" spans="1:3" x14ac:dyDescent="0.45">
      <c r="A244" s="1">
        <v>38813</v>
      </c>
      <c r="B244" s="2" t="s">
        <v>30</v>
      </c>
      <c r="C244">
        <v>70</v>
      </c>
    </row>
    <row r="245" spans="1:3" x14ac:dyDescent="0.45">
      <c r="A245" s="1">
        <v>38815</v>
      </c>
      <c r="B245" s="2" t="s">
        <v>102</v>
      </c>
      <c r="C245">
        <v>171</v>
      </c>
    </row>
    <row r="246" spans="1:3" x14ac:dyDescent="0.45">
      <c r="A246" s="1">
        <v>38815</v>
      </c>
      <c r="B246" s="2" t="s">
        <v>103</v>
      </c>
      <c r="C246">
        <v>1</v>
      </c>
    </row>
    <row r="247" spans="1:3" x14ac:dyDescent="0.45">
      <c r="A247" s="1">
        <v>38817</v>
      </c>
      <c r="B247" s="2" t="s">
        <v>94</v>
      </c>
      <c r="C247">
        <v>13</v>
      </c>
    </row>
    <row r="248" spans="1:3" x14ac:dyDescent="0.45">
      <c r="A248" s="1">
        <v>38818</v>
      </c>
      <c r="B248" s="2" t="s">
        <v>9</v>
      </c>
      <c r="C248">
        <v>293</v>
      </c>
    </row>
    <row r="249" spans="1:3" x14ac:dyDescent="0.45">
      <c r="A249" s="1">
        <v>38818</v>
      </c>
      <c r="B249" s="2" t="s">
        <v>87</v>
      </c>
      <c r="C249">
        <v>11</v>
      </c>
    </row>
    <row r="250" spans="1:3" x14ac:dyDescent="0.45">
      <c r="A250" s="1">
        <v>38820</v>
      </c>
      <c r="B250" s="2" t="s">
        <v>50</v>
      </c>
      <c r="C250">
        <v>162</v>
      </c>
    </row>
    <row r="251" spans="1:3" x14ac:dyDescent="0.45">
      <c r="A251" s="1">
        <v>38821</v>
      </c>
      <c r="B251" s="2" t="s">
        <v>58</v>
      </c>
      <c r="C251">
        <v>187</v>
      </c>
    </row>
    <row r="252" spans="1:3" x14ac:dyDescent="0.45">
      <c r="A252" s="1">
        <v>38822</v>
      </c>
      <c r="B252" s="2" t="s">
        <v>18</v>
      </c>
      <c r="C252">
        <v>192</v>
      </c>
    </row>
    <row r="253" spans="1:3" x14ac:dyDescent="0.45">
      <c r="A253" s="1">
        <v>38824</v>
      </c>
      <c r="B253" s="2" t="s">
        <v>24</v>
      </c>
      <c r="C253">
        <v>127</v>
      </c>
    </row>
    <row r="254" spans="1:3" x14ac:dyDescent="0.45">
      <c r="A254" s="1">
        <v>38826</v>
      </c>
      <c r="B254" s="2" t="s">
        <v>9</v>
      </c>
      <c r="C254">
        <v>198</v>
      </c>
    </row>
    <row r="255" spans="1:3" x14ac:dyDescent="0.45">
      <c r="A255" s="1">
        <v>38826</v>
      </c>
      <c r="B255" s="2" t="s">
        <v>104</v>
      </c>
      <c r="C255">
        <v>4</v>
      </c>
    </row>
    <row r="256" spans="1:3" x14ac:dyDescent="0.45">
      <c r="A256" s="1">
        <v>38826</v>
      </c>
      <c r="B256" s="2" t="s">
        <v>17</v>
      </c>
      <c r="C256">
        <v>110</v>
      </c>
    </row>
    <row r="257" spans="1:3" x14ac:dyDescent="0.45">
      <c r="A257" s="1">
        <v>38826</v>
      </c>
      <c r="B257" s="2" t="s">
        <v>18</v>
      </c>
      <c r="C257">
        <v>123</v>
      </c>
    </row>
    <row r="258" spans="1:3" x14ac:dyDescent="0.45">
      <c r="A258" s="1">
        <v>38827</v>
      </c>
      <c r="B258" s="2" t="s">
        <v>66</v>
      </c>
      <c r="C258">
        <v>159</v>
      </c>
    </row>
    <row r="259" spans="1:3" x14ac:dyDescent="0.45">
      <c r="A259" s="1">
        <v>38828</v>
      </c>
      <c r="B259" s="2" t="s">
        <v>105</v>
      </c>
      <c r="C259">
        <v>19</v>
      </c>
    </row>
    <row r="260" spans="1:3" x14ac:dyDescent="0.45">
      <c r="A260" s="1">
        <v>38834</v>
      </c>
      <c r="B260" s="2" t="s">
        <v>22</v>
      </c>
      <c r="C260">
        <v>289</v>
      </c>
    </row>
    <row r="261" spans="1:3" x14ac:dyDescent="0.45">
      <c r="A261" s="1">
        <v>38834</v>
      </c>
      <c r="B261" s="2" t="s">
        <v>23</v>
      </c>
      <c r="C261">
        <v>136</v>
      </c>
    </row>
    <row r="262" spans="1:3" x14ac:dyDescent="0.45">
      <c r="A262" s="1">
        <v>38845</v>
      </c>
      <c r="B262" s="2" t="s">
        <v>25</v>
      </c>
      <c r="C262">
        <v>41</v>
      </c>
    </row>
    <row r="263" spans="1:3" x14ac:dyDescent="0.45">
      <c r="A263" s="1">
        <v>38846</v>
      </c>
      <c r="B263" s="2" t="s">
        <v>45</v>
      </c>
      <c r="C263">
        <v>385</v>
      </c>
    </row>
    <row r="264" spans="1:3" x14ac:dyDescent="0.45">
      <c r="A264" s="1">
        <v>38847</v>
      </c>
      <c r="B264" s="2" t="s">
        <v>106</v>
      </c>
      <c r="C264">
        <v>17</v>
      </c>
    </row>
    <row r="265" spans="1:3" x14ac:dyDescent="0.45">
      <c r="A265" s="1">
        <v>38847</v>
      </c>
      <c r="B265" s="2" t="s">
        <v>107</v>
      </c>
      <c r="C265">
        <v>20</v>
      </c>
    </row>
    <row r="266" spans="1:3" x14ac:dyDescent="0.45">
      <c r="A266" s="1">
        <v>38851</v>
      </c>
      <c r="B266" s="2" t="s">
        <v>108</v>
      </c>
      <c r="C266">
        <v>19</v>
      </c>
    </row>
    <row r="267" spans="1:3" x14ac:dyDescent="0.45">
      <c r="A267" s="1">
        <v>38852</v>
      </c>
      <c r="B267" s="2" t="s">
        <v>43</v>
      </c>
      <c r="C267">
        <v>13</v>
      </c>
    </row>
    <row r="268" spans="1:3" x14ac:dyDescent="0.45">
      <c r="A268" s="1">
        <v>38853</v>
      </c>
      <c r="B268" s="2" t="s">
        <v>97</v>
      </c>
      <c r="C268">
        <v>13</v>
      </c>
    </row>
    <row r="269" spans="1:3" x14ac:dyDescent="0.45">
      <c r="A269" s="1">
        <v>38855</v>
      </c>
      <c r="B269" s="2" t="s">
        <v>80</v>
      </c>
      <c r="C269">
        <v>168</v>
      </c>
    </row>
    <row r="270" spans="1:3" x14ac:dyDescent="0.45">
      <c r="A270" s="1">
        <v>38855</v>
      </c>
      <c r="B270" s="2" t="s">
        <v>109</v>
      </c>
      <c r="C270">
        <v>18</v>
      </c>
    </row>
    <row r="271" spans="1:3" x14ac:dyDescent="0.45">
      <c r="A271" s="1">
        <v>38855</v>
      </c>
      <c r="B271" s="2" t="s">
        <v>14</v>
      </c>
      <c r="C271">
        <v>131</v>
      </c>
    </row>
    <row r="272" spans="1:3" x14ac:dyDescent="0.45">
      <c r="A272" s="1">
        <v>38856</v>
      </c>
      <c r="B272" s="2" t="s">
        <v>22</v>
      </c>
      <c r="C272">
        <v>187</v>
      </c>
    </row>
    <row r="273" spans="1:3" x14ac:dyDescent="0.45">
      <c r="A273" s="1">
        <v>38857</v>
      </c>
      <c r="B273" s="2" t="s">
        <v>24</v>
      </c>
      <c r="C273">
        <v>412</v>
      </c>
    </row>
    <row r="274" spans="1:3" x14ac:dyDescent="0.45">
      <c r="A274" s="1">
        <v>38859</v>
      </c>
      <c r="B274" s="2" t="s">
        <v>6</v>
      </c>
      <c r="C274">
        <v>40</v>
      </c>
    </row>
    <row r="275" spans="1:3" x14ac:dyDescent="0.45">
      <c r="A275" s="1">
        <v>38860</v>
      </c>
      <c r="B275" s="2" t="s">
        <v>37</v>
      </c>
      <c r="C275">
        <v>166</v>
      </c>
    </row>
    <row r="276" spans="1:3" x14ac:dyDescent="0.45">
      <c r="A276" s="1">
        <v>38861</v>
      </c>
      <c r="B276" s="2" t="s">
        <v>66</v>
      </c>
      <c r="C276">
        <v>173</v>
      </c>
    </row>
    <row r="277" spans="1:3" x14ac:dyDescent="0.45">
      <c r="A277" s="1">
        <v>38862</v>
      </c>
      <c r="B277" s="2" t="s">
        <v>110</v>
      </c>
      <c r="C277">
        <v>2</v>
      </c>
    </row>
    <row r="278" spans="1:3" x14ac:dyDescent="0.45">
      <c r="A278" s="1">
        <v>38862</v>
      </c>
      <c r="B278" s="2" t="s">
        <v>111</v>
      </c>
      <c r="C278">
        <v>18</v>
      </c>
    </row>
    <row r="279" spans="1:3" x14ac:dyDescent="0.45">
      <c r="A279" s="1">
        <v>38863</v>
      </c>
      <c r="B279" s="2" t="s">
        <v>112</v>
      </c>
      <c r="C279">
        <v>15</v>
      </c>
    </row>
    <row r="280" spans="1:3" x14ac:dyDescent="0.45">
      <c r="A280" s="1">
        <v>38864</v>
      </c>
      <c r="B280" s="2" t="s">
        <v>102</v>
      </c>
      <c r="C280">
        <v>243</v>
      </c>
    </row>
    <row r="281" spans="1:3" x14ac:dyDescent="0.45">
      <c r="A281" s="1">
        <v>38865</v>
      </c>
      <c r="B281" s="2" t="s">
        <v>17</v>
      </c>
      <c r="C281">
        <v>460</v>
      </c>
    </row>
    <row r="282" spans="1:3" x14ac:dyDescent="0.45">
      <c r="A282" s="1">
        <v>38865</v>
      </c>
      <c r="B282" s="2" t="s">
        <v>113</v>
      </c>
      <c r="C282">
        <v>8</v>
      </c>
    </row>
    <row r="283" spans="1:3" x14ac:dyDescent="0.45">
      <c r="A283" s="1">
        <v>38866</v>
      </c>
      <c r="B283" s="2" t="s">
        <v>8</v>
      </c>
      <c r="C283">
        <v>150</v>
      </c>
    </row>
    <row r="284" spans="1:3" x14ac:dyDescent="0.45">
      <c r="A284" s="1">
        <v>38867</v>
      </c>
      <c r="B284" s="2" t="s">
        <v>52</v>
      </c>
      <c r="C284">
        <v>72</v>
      </c>
    </row>
    <row r="285" spans="1:3" x14ac:dyDescent="0.45">
      <c r="A285" s="1">
        <v>38867</v>
      </c>
      <c r="B285" s="2" t="s">
        <v>9</v>
      </c>
      <c r="C285">
        <v>217</v>
      </c>
    </row>
    <row r="286" spans="1:3" x14ac:dyDescent="0.45">
      <c r="A286" s="1">
        <v>38870</v>
      </c>
      <c r="B286" s="2" t="s">
        <v>39</v>
      </c>
      <c r="C286">
        <v>164</v>
      </c>
    </row>
    <row r="287" spans="1:3" x14ac:dyDescent="0.45">
      <c r="A287" s="1">
        <v>38870</v>
      </c>
      <c r="B287" s="2" t="s">
        <v>45</v>
      </c>
      <c r="C287">
        <v>429</v>
      </c>
    </row>
    <row r="288" spans="1:3" x14ac:dyDescent="0.45">
      <c r="A288" s="1">
        <v>38875</v>
      </c>
      <c r="B288" s="2" t="s">
        <v>8</v>
      </c>
      <c r="C288">
        <v>63</v>
      </c>
    </row>
    <row r="289" spans="1:3" x14ac:dyDescent="0.45">
      <c r="A289" s="1">
        <v>38878</v>
      </c>
      <c r="B289" s="2" t="s">
        <v>30</v>
      </c>
      <c r="C289">
        <v>106</v>
      </c>
    </row>
    <row r="290" spans="1:3" x14ac:dyDescent="0.45">
      <c r="A290" s="1">
        <v>38886</v>
      </c>
      <c r="B290" s="2" t="s">
        <v>22</v>
      </c>
      <c r="C290">
        <v>136</v>
      </c>
    </row>
    <row r="291" spans="1:3" x14ac:dyDescent="0.45">
      <c r="A291" s="1">
        <v>38887</v>
      </c>
      <c r="B291" s="2" t="s">
        <v>114</v>
      </c>
      <c r="C291">
        <v>7</v>
      </c>
    </row>
    <row r="292" spans="1:3" x14ac:dyDescent="0.45">
      <c r="A292" s="1">
        <v>38896</v>
      </c>
      <c r="B292" s="2" t="s">
        <v>12</v>
      </c>
      <c r="C292">
        <v>114</v>
      </c>
    </row>
    <row r="293" spans="1:3" x14ac:dyDescent="0.45">
      <c r="A293" s="1">
        <v>38896</v>
      </c>
      <c r="B293" s="2" t="s">
        <v>115</v>
      </c>
      <c r="C293">
        <v>12</v>
      </c>
    </row>
    <row r="294" spans="1:3" x14ac:dyDescent="0.45">
      <c r="A294" s="1">
        <v>38902</v>
      </c>
      <c r="B294" s="2" t="s">
        <v>9</v>
      </c>
      <c r="C294">
        <v>443</v>
      </c>
    </row>
    <row r="295" spans="1:3" x14ac:dyDescent="0.45">
      <c r="A295" s="1">
        <v>38904</v>
      </c>
      <c r="B295" s="2" t="s">
        <v>52</v>
      </c>
      <c r="C295">
        <v>73</v>
      </c>
    </row>
    <row r="296" spans="1:3" x14ac:dyDescent="0.45">
      <c r="A296" s="1">
        <v>38907</v>
      </c>
      <c r="B296" s="2" t="s">
        <v>116</v>
      </c>
      <c r="C296">
        <v>15</v>
      </c>
    </row>
    <row r="297" spans="1:3" x14ac:dyDescent="0.45">
      <c r="A297" s="1">
        <v>38907</v>
      </c>
      <c r="B297" s="2" t="s">
        <v>117</v>
      </c>
      <c r="C297">
        <v>9</v>
      </c>
    </row>
    <row r="298" spans="1:3" x14ac:dyDescent="0.45">
      <c r="A298" s="1">
        <v>38908</v>
      </c>
      <c r="B298" s="2" t="s">
        <v>118</v>
      </c>
      <c r="C298">
        <v>20</v>
      </c>
    </row>
    <row r="299" spans="1:3" x14ac:dyDescent="0.45">
      <c r="A299" s="1">
        <v>38910</v>
      </c>
      <c r="B299" s="2" t="s">
        <v>119</v>
      </c>
      <c r="C299">
        <v>9</v>
      </c>
    </row>
    <row r="300" spans="1:3" x14ac:dyDescent="0.45">
      <c r="A300" s="1">
        <v>38911</v>
      </c>
      <c r="B300" s="2" t="s">
        <v>120</v>
      </c>
      <c r="C300">
        <v>88</v>
      </c>
    </row>
    <row r="301" spans="1:3" x14ac:dyDescent="0.45">
      <c r="A301" s="1">
        <v>38911</v>
      </c>
      <c r="B301" s="2" t="s">
        <v>7</v>
      </c>
      <c r="C301">
        <v>139</v>
      </c>
    </row>
    <row r="302" spans="1:3" x14ac:dyDescent="0.45">
      <c r="A302" s="1">
        <v>38912</v>
      </c>
      <c r="B302" s="2" t="s">
        <v>22</v>
      </c>
      <c r="C302">
        <v>346</v>
      </c>
    </row>
    <row r="303" spans="1:3" x14ac:dyDescent="0.45">
      <c r="A303" s="1">
        <v>38918</v>
      </c>
      <c r="B303" s="2" t="s">
        <v>121</v>
      </c>
      <c r="C303">
        <v>3</v>
      </c>
    </row>
    <row r="304" spans="1:3" x14ac:dyDescent="0.45">
      <c r="A304" s="1">
        <v>38918</v>
      </c>
      <c r="B304" s="2" t="s">
        <v>122</v>
      </c>
      <c r="C304">
        <v>9</v>
      </c>
    </row>
    <row r="305" spans="1:3" x14ac:dyDescent="0.45">
      <c r="A305" s="1">
        <v>38918</v>
      </c>
      <c r="B305" s="2" t="s">
        <v>9</v>
      </c>
      <c r="C305">
        <v>323</v>
      </c>
    </row>
    <row r="306" spans="1:3" x14ac:dyDescent="0.45">
      <c r="A306" s="1">
        <v>38919</v>
      </c>
      <c r="B306" s="2" t="s">
        <v>102</v>
      </c>
      <c r="C306">
        <v>382</v>
      </c>
    </row>
    <row r="307" spans="1:3" x14ac:dyDescent="0.45">
      <c r="A307" s="1">
        <v>38923</v>
      </c>
      <c r="B307" s="2" t="s">
        <v>17</v>
      </c>
      <c r="C307">
        <v>296</v>
      </c>
    </row>
    <row r="308" spans="1:3" x14ac:dyDescent="0.45">
      <c r="A308" s="1">
        <v>38924</v>
      </c>
      <c r="B308" s="2" t="s">
        <v>5</v>
      </c>
      <c r="C308">
        <v>121</v>
      </c>
    </row>
    <row r="309" spans="1:3" x14ac:dyDescent="0.45">
      <c r="A309" s="1">
        <v>38924</v>
      </c>
      <c r="B309" s="2" t="s">
        <v>25</v>
      </c>
      <c r="C309">
        <v>157</v>
      </c>
    </row>
    <row r="310" spans="1:3" x14ac:dyDescent="0.45">
      <c r="A310" s="1">
        <v>38926</v>
      </c>
      <c r="B310" s="2" t="s">
        <v>9</v>
      </c>
      <c r="C310">
        <v>497</v>
      </c>
    </row>
    <row r="311" spans="1:3" x14ac:dyDescent="0.45">
      <c r="A311" s="1">
        <v>38927</v>
      </c>
      <c r="B311" s="2" t="s">
        <v>9</v>
      </c>
      <c r="C311">
        <v>103</v>
      </c>
    </row>
    <row r="312" spans="1:3" x14ac:dyDescent="0.45">
      <c r="A312" s="1">
        <v>38928</v>
      </c>
      <c r="B312" s="2" t="s">
        <v>30</v>
      </c>
      <c r="C312">
        <v>142</v>
      </c>
    </row>
    <row r="313" spans="1:3" x14ac:dyDescent="0.45">
      <c r="A313" s="1">
        <v>38929</v>
      </c>
      <c r="B313" s="2" t="s">
        <v>23</v>
      </c>
      <c r="C313">
        <v>144</v>
      </c>
    </row>
    <row r="314" spans="1:3" x14ac:dyDescent="0.45">
      <c r="A314" s="1">
        <v>38931</v>
      </c>
      <c r="B314" s="2" t="s">
        <v>100</v>
      </c>
      <c r="C314">
        <v>8</v>
      </c>
    </row>
    <row r="315" spans="1:3" x14ac:dyDescent="0.45">
      <c r="A315" s="1">
        <v>38936</v>
      </c>
      <c r="B315" s="2" t="s">
        <v>55</v>
      </c>
      <c r="C315">
        <v>172</v>
      </c>
    </row>
    <row r="316" spans="1:3" x14ac:dyDescent="0.45">
      <c r="A316" s="1">
        <v>38940</v>
      </c>
      <c r="B316" s="2" t="s">
        <v>7</v>
      </c>
      <c r="C316">
        <v>290</v>
      </c>
    </row>
    <row r="317" spans="1:3" x14ac:dyDescent="0.45">
      <c r="A317" s="1">
        <v>38942</v>
      </c>
      <c r="B317" s="2" t="s">
        <v>14</v>
      </c>
      <c r="C317">
        <v>422</v>
      </c>
    </row>
    <row r="318" spans="1:3" x14ac:dyDescent="0.45">
      <c r="A318" s="1">
        <v>38945</v>
      </c>
      <c r="B318" s="2" t="s">
        <v>109</v>
      </c>
      <c r="C318">
        <v>12</v>
      </c>
    </row>
    <row r="319" spans="1:3" x14ac:dyDescent="0.45">
      <c r="A319" s="1">
        <v>38948</v>
      </c>
      <c r="B319" s="2" t="s">
        <v>55</v>
      </c>
      <c r="C319">
        <v>104</v>
      </c>
    </row>
    <row r="320" spans="1:3" x14ac:dyDescent="0.45">
      <c r="A320" s="1">
        <v>38949</v>
      </c>
      <c r="B320" s="2" t="s">
        <v>35</v>
      </c>
      <c r="C320">
        <v>97</v>
      </c>
    </row>
    <row r="321" spans="1:3" x14ac:dyDescent="0.45">
      <c r="A321" s="1">
        <v>38950</v>
      </c>
      <c r="B321" s="2" t="s">
        <v>26</v>
      </c>
      <c r="C321">
        <v>179</v>
      </c>
    </row>
    <row r="322" spans="1:3" x14ac:dyDescent="0.45">
      <c r="A322" s="1">
        <v>38953</v>
      </c>
      <c r="B322" s="2" t="s">
        <v>50</v>
      </c>
      <c r="C322">
        <v>256</v>
      </c>
    </row>
    <row r="323" spans="1:3" x14ac:dyDescent="0.45">
      <c r="A323" s="1">
        <v>38954</v>
      </c>
      <c r="B323" s="2" t="s">
        <v>113</v>
      </c>
      <c r="C323">
        <v>20</v>
      </c>
    </row>
    <row r="324" spans="1:3" x14ac:dyDescent="0.45">
      <c r="A324" s="1">
        <v>38954</v>
      </c>
      <c r="B324" s="2" t="s">
        <v>105</v>
      </c>
      <c r="C324">
        <v>10</v>
      </c>
    </row>
    <row r="325" spans="1:3" x14ac:dyDescent="0.45">
      <c r="A325" s="1">
        <v>38955</v>
      </c>
      <c r="B325" s="2" t="s">
        <v>7</v>
      </c>
      <c r="C325">
        <v>407</v>
      </c>
    </row>
    <row r="326" spans="1:3" x14ac:dyDescent="0.45">
      <c r="A326" s="1">
        <v>38956</v>
      </c>
      <c r="B326" s="2" t="s">
        <v>22</v>
      </c>
      <c r="C326">
        <v>297</v>
      </c>
    </row>
    <row r="327" spans="1:3" x14ac:dyDescent="0.45">
      <c r="A327" s="1">
        <v>38956</v>
      </c>
      <c r="B327" s="2" t="s">
        <v>71</v>
      </c>
      <c r="C327">
        <v>133</v>
      </c>
    </row>
    <row r="328" spans="1:3" x14ac:dyDescent="0.45">
      <c r="A328" s="1">
        <v>38956</v>
      </c>
      <c r="B328" s="2" t="s">
        <v>35</v>
      </c>
      <c r="C328">
        <v>33</v>
      </c>
    </row>
    <row r="329" spans="1:3" x14ac:dyDescent="0.45">
      <c r="A329" s="1">
        <v>38959</v>
      </c>
      <c r="B329" s="2" t="s">
        <v>14</v>
      </c>
      <c r="C329">
        <v>220</v>
      </c>
    </row>
    <row r="330" spans="1:3" x14ac:dyDescent="0.45">
      <c r="A330" s="1">
        <v>38959</v>
      </c>
      <c r="B330" s="2" t="s">
        <v>28</v>
      </c>
      <c r="C330">
        <v>114</v>
      </c>
    </row>
    <row r="331" spans="1:3" x14ac:dyDescent="0.45">
      <c r="A331" s="1">
        <v>38962</v>
      </c>
      <c r="B331" s="2" t="s">
        <v>8</v>
      </c>
      <c r="C331">
        <v>130</v>
      </c>
    </row>
    <row r="332" spans="1:3" x14ac:dyDescent="0.45">
      <c r="A332" s="1">
        <v>38962</v>
      </c>
      <c r="B332" s="2" t="s">
        <v>30</v>
      </c>
      <c r="C332">
        <v>52</v>
      </c>
    </row>
    <row r="333" spans="1:3" x14ac:dyDescent="0.45">
      <c r="A333" s="1">
        <v>38962</v>
      </c>
      <c r="B333" s="2" t="s">
        <v>28</v>
      </c>
      <c r="C333">
        <v>33</v>
      </c>
    </row>
    <row r="334" spans="1:3" x14ac:dyDescent="0.45">
      <c r="A334" s="1">
        <v>38963</v>
      </c>
      <c r="B334" s="2" t="s">
        <v>61</v>
      </c>
      <c r="C334">
        <v>57</v>
      </c>
    </row>
    <row r="335" spans="1:3" x14ac:dyDescent="0.45">
      <c r="A335" s="1">
        <v>38965</v>
      </c>
      <c r="B335" s="2" t="s">
        <v>123</v>
      </c>
      <c r="C335">
        <v>190</v>
      </c>
    </row>
    <row r="336" spans="1:3" x14ac:dyDescent="0.45">
      <c r="A336" s="1">
        <v>38965</v>
      </c>
      <c r="B336" s="2" t="s">
        <v>84</v>
      </c>
      <c r="C336">
        <v>8</v>
      </c>
    </row>
    <row r="337" spans="1:3" x14ac:dyDescent="0.45">
      <c r="A337" s="1">
        <v>38965</v>
      </c>
      <c r="B337" s="2" t="s">
        <v>7</v>
      </c>
      <c r="C337">
        <v>255</v>
      </c>
    </row>
    <row r="338" spans="1:3" x14ac:dyDescent="0.45">
      <c r="A338" s="1">
        <v>38967</v>
      </c>
      <c r="B338" s="2" t="s">
        <v>71</v>
      </c>
      <c r="C338">
        <v>108</v>
      </c>
    </row>
    <row r="339" spans="1:3" x14ac:dyDescent="0.45">
      <c r="A339" s="1">
        <v>38971</v>
      </c>
      <c r="B339" s="2" t="s">
        <v>18</v>
      </c>
      <c r="C339">
        <v>78</v>
      </c>
    </row>
    <row r="340" spans="1:3" x14ac:dyDescent="0.45">
      <c r="A340" s="1">
        <v>38972</v>
      </c>
      <c r="B340" s="2" t="s">
        <v>7</v>
      </c>
      <c r="C340">
        <v>364</v>
      </c>
    </row>
    <row r="341" spans="1:3" x14ac:dyDescent="0.45">
      <c r="A341" s="1">
        <v>38973</v>
      </c>
      <c r="B341" s="2" t="s">
        <v>66</v>
      </c>
      <c r="C341">
        <v>52</v>
      </c>
    </row>
    <row r="342" spans="1:3" x14ac:dyDescent="0.45">
      <c r="A342" s="1">
        <v>38974</v>
      </c>
      <c r="B342" s="2" t="s">
        <v>102</v>
      </c>
      <c r="C342">
        <v>343</v>
      </c>
    </row>
    <row r="343" spans="1:3" x14ac:dyDescent="0.45">
      <c r="A343" s="1">
        <v>38976</v>
      </c>
      <c r="B343" s="2" t="s">
        <v>52</v>
      </c>
      <c r="C343">
        <v>197</v>
      </c>
    </row>
    <row r="344" spans="1:3" x14ac:dyDescent="0.45">
      <c r="A344" s="1">
        <v>38977</v>
      </c>
      <c r="B344" s="2" t="s">
        <v>124</v>
      </c>
      <c r="C344">
        <v>4</v>
      </c>
    </row>
    <row r="345" spans="1:3" x14ac:dyDescent="0.45">
      <c r="A345" s="1">
        <v>38978</v>
      </c>
      <c r="B345" s="2" t="s">
        <v>125</v>
      </c>
      <c r="C345">
        <v>8</v>
      </c>
    </row>
    <row r="346" spans="1:3" x14ac:dyDescent="0.45">
      <c r="A346" s="1">
        <v>38978</v>
      </c>
      <c r="B346" s="2" t="s">
        <v>56</v>
      </c>
      <c r="C346">
        <v>11</v>
      </c>
    </row>
    <row r="347" spans="1:3" x14ac:dyDescent="0.45">
      <c r="A347" s="1">
        <v>38978</v>
      </c>
      <c r="B347" s="2" t="s">
        <v>72</v>
      </c>
      <c r="C347">
        <v>10</v>
      </c>
    </row>
    <row r="348" spans="1:3" x14ac:dyDescent="0.45">
      <c r="A348" s="1">
        <v>38981</v>
      </c>
      <c r="B348" s="2" t="s">
        <v>61</v>
      </c>
      <c r="C348">
        <v>96</v>
      </c>
    </row>
    <row r="349" spans="1:3" x14ac:dyDescent="0.45">
      <c r="A349" s="1">
        <v>38981</v>
      </c>
      <c r="B349" s="2" t="s">
        <v>55</v>
      </c>
      <c r="C349">
        <v>30</v>
      </c>
    </row>
    <row r="350" spans="1:3" x14ac:dyDescent="0.45">
      <c r="A350" s="1">
        <v>38982</v>
      </c>
      <c r="B350" s="2" t="s">
        <v>126</v>
      </c>
      <c r="C350">
        <v>17</v>
      </c>
    </row>
    <row r="351" spans="1:3" x14ac:dyDescent="0.45">
      <c r="A351" s="1">
        <v>38985</v>
      </c>
      <c r="B351" s="2" t="s">
        <v>122</v>
      </c>
      <c r="C351">
        <v>17</v>
      </c>
    </row>
    <row r="352" spans="1:3" x14ac:dyDescent="0.45">
      <c r="A352" s="1">
        <v>38985</v>
      </c>
      <c r="B352" s="2" t="s">
        <v>12</v>
      </c>
      <c r="C352">
        <v>180</v>
      </c>
    </row>
    <row r="353" spans="1:3" x14ac:dyDescent="0.45">
      <c r="A353" s="1">
        <v>38985</v>
      </c>
      <c r="B353" s="2" t="s">
        <v>31</v>
      </c>
      <c r="C353">
        <v>94</v>
      </c>
    </row>
    <row r="354" spans="1:3" x14ac:dyDescent="0.45">
      <c r="A354" s="1">
        <v>38986</v>
      </c>
      <c r="B354" s="2" t="s">
        <v>39</v>
      </c>
      <c r="C354">
        <v>45</v>
      </c>
    </row>
    <row r="355" spans="1:3" x14ac:dyDescent="0.45">
      <c r="A355" s="1">
        <v>38987</v>
      </c>
      <c r="B355" s="2" t="s">
        <v>7</v>
      </c>
      <c r="C355">
        <v>380</v>
      </c>
    </row>
    <row r="356" spans="1:3" x14ac:dyDescent="0.45">
      <c r="A356" s="1">
        <v>38987</v>
      </c>
      <c r="B356" s="2" t="s">
        <v>43</v>
      </c>
      <c r="C356">
        <v>5</v>
      </c>
    </row>
    <row r="357" spans="1:3" x14ac:dyDescent="0.45">
      <c r="A357" s="1">
        <v>38991</v>
      </c>
      <c r="B357" s="2" t="s">
        <v>37</v>
      </c>
      <c r="C357">
        <v>170</v>
      </c>
    </row>
    <row r="358" spans="1:3" x14ac:dyDescent="0.45">
      <c r="A358" s="1">
        <v>38995</v>
      </c>
      <c r="B358" s="2" t="s">
        <v>45</v>
      </c>
      <c r="C358">
        <v>198</v>
      </c>
    </row>
    <row r="359" spans="1:3" x14ac:dyDescent="0.45">
      <c r="A359" s="1">
        <v>38998</v>
      </c>
      <c r="B359" s="2" t="s">
        <v>17</v>
      </c>
      <c r="C359">
        <v>283</v>
      </c>
    </row>
    <row r="360" spans="1:3" x14ac:dyDescent="0.45">
      <c r="A360" s="1">
        <v>39001</v>
      </c>
      <c r="B360" s="2" t="s">
        <v>123</v>
      </c>
      <c r="C360">
        <v>42</v>
      </c>
    </row>
    <row r="361" spans="1:3" x14ac:dyDescent="0.45">
      <c r="A361" s="1">
        <v>39003</v>
      </c>
      <c r="B361" s="2" t="s">
        <v>6</v>
      </c>
      <c r="C361">
        <v>163</v>
      </c>
    </row>
    <row r="362" spans="1:3" x14ac:dyDescent="0.45">
      <c r="A362" s="1">
        <v>39009</v>
      </c>
      <c r="B362" s="2" t="s">
        <v>17</v>
      </c>
      <c r="C362">
        <v>115</v>
      </c>
    </row>
    <row r="363" spans="1:3" x14ac:dyDescent="0.45">
      <c r="A363" s="1">
        <v>39014</v>
      </c>
      <c r="B363" s="2" t="s">
        <v>71</v>
      </c>
      <c r="C363">
        <v>75</v>
      </c>
    </row>
    <row r="364" spans="1:3" x14ac:dyDescent="0.45">
      <c r="A364" s="1">
        <v>39015</v>
      </c>
      <c r="B364" s="2" t="s">
        <v>45</v>
      </c>
      <c r="C364">
        <v>403</v>
      </c>
    </row>
    <row r="365" spans="1:3" x14ac:dyDescent="0.45">
      <c r="A365" s="1">
        <v>39019</v>
      </c>
      <c r="B365" s="2" t="s">
        <v>17</v>
      </c>
      <c r="C365">
        <v>465</v>
      </c>
    </row>
    <row r="366" spans="1:3" x14ac:dyDescent="0.45">
      <c r="A366" s="1">
        <v>39021</v>
      </c>
      <c r="B366" s="2" t="s">
        <v>6</v>
      </c>
      <c r="C366">
        <v>194</v>
      </c>
    </row>
    <row r="367" spans="1:3" x14ac:dyDescent="0.45">
      <c r="A367" s="1">
        <v>39021</v>
      </c>
      <c r="B367" s="2" t="s">
        <v>69</v>
      </c>
      <c r="C367">
        <v>122</v>
      </c>
    </row>
    <row r="368" spans="1:3" x14ac:dyDescent="0.45">
      <c r="A368" s="1">
        <v>39021</v>
      </c>
      <c r="B368" s="2" t="s">
        <v>19</v>
      </c>
      <c r="C368">
        <v>186</v>
      </c>
    </row>
    <row r="369" spans="1:3" x14ac:dyDescent="0.45">
      <c r="A369" s="1">
        <v>39026</v>
      </c>
      <c r="B369" s="2" t="s">
        <v>12</v>
      </c>
      <c r="C369">
        <v>137</v>
      </c>
    </row>
    <row r="370" spans="1:3" x14ac:dyDescent="0.45">
      <c r="A370" s="1">
        <v>39029</v>
      </c>
      <c r="B370" s="2" t="s">
        <v>79</v>
      </c>
      <c r="C370">
        <v>10</v>
      </c>
    </row>
    <row r="371" spans="1:3" x14ac:dyDescent="0.45">
      <c r="A371" s="1">
        <v>39032</v>
      </c>
      <c r="B371" s="2" t="s">
        <v>50</v>
      </c>
      <c r="C371">
        <v>437</v>
      </c>
    </row>
    <row r="372" spans="1:3" x14ac:dyDescent="0.45">
      <c r="A372" s="1">
        <v>39034</v>
      </c>
      <c r="B372" s="2" t="s">
        <v>127</v>
      </c>
      <c r="C372">
        <v>20</v>
      </c>
    </row>
    <row r="373" spans="1:3" x14ac:dyDescent="0.45">
      <c r="A373" s="1">
        <v>39035</v>
      </c>
      <c r="B373" s="2" t="s">
        <v>14</v>
      </c>
      <c r="C373">
        <v>108</v>
      </c>
    </row>
    <row r="374" spans="1:3" x14ac:dyDescent="0.45">
      <c r="A374" s="1">
        <v>39040</v>
      </c>
      <c r="B374" s="2" t="s">
        <v>37</v>
      </c>
      <c r="C374">
        <v>62</v>
      </c>
    </row>
    <row r="375" spans="1:3" x14ac:dyDescent="0.45">
      <c r="A375" s="1">
        <v>39040</v>
      </c>
      <c r="B375" s="2" t="s">
        <v>7</v>
      </c>
      <c r="C375">
        <v>426</v>
      </c>
    </row>
    <row r="376" spans="1:3" x14ac:dyDescent="0.45">
      <c r="A376" s="1">
        <v>39043</v>
      </c>
      <c r="B376" s="2" t="s">
        <v>45</v>
      </c>
      <c r="C376">
        <v>303</v>
      </c>
    </row>
    <row r="377" spans="1:3" x14ac:dyDescent="0.45">
      <c r="A377" s="1">
        <v>39044</v>
      </c>
      <c r="B377" s="2" t="s">
        <v>0</v>
      </c>
      <c r="C377">
        <v>20</v>
      </c>
    </row>
    <row r="378" spans="1:3" x14ac:dyDescent="0.45">
      <c r="A378" s="1">
        <v>39047</v>
      </c>
      <c r="B378" s="2" t="s">
        <v>9</v>
      </c>
      <c r="C378">
        <v>237</v>
      </c>
    </row>
    <row r="379" spans="1:3" x14ac:dyDescent="0.45">
      <c r="A379" s="1">
        <v>39048</v>
      </c>
      <c r="B379" s="2" t="s">
        <v>23</v>
      </c>
      <c r="C379">
        <v>151</v>
      </c>
    </row>
    <row r="380" spans="1:3" x14ac:dyDescent="0.45">
      <c r="A380" s="1">
        <v>39049</v>
      </c>
      <c r="B380" s="2" t="s">
        <v>128</v>
      </c>
      <c r="C380">
        <v>6</v>
      </c>
    </row>
    <row r="381" spans="1:3" x14ac:dyDescent="0.45">
      <c r="A381" s="1">
        <v>39052</v>
      </c>
      <c r="B381" s="2" t="s">
        <v>6</v>
      </c>
      <c r="C381">
        <v>124</v>
      </c>
    </row>
    <row r="382" spans="1:3" x14ac:dyDescent="0.45">
      <c r="A382" s="1">
        <v>39054</v>
      </c>
      <c r="B382" s="2" t="s">
        <v>129</v>
      </c>
      <c r="C382">
        <v>7</v>
      </c>
    </row>
    <row r="383" spans="1:3" x14ac:dyDescent="0.45">
      <c r="A383" s="1">
        <v>39055</v>
      </c>
      <c r="B383" s="2" t="s">
        <v>130</v>
      </c>
      <c r="C383">
        <v>7</v>
      </c>
    </row>
    <row r="384" spans="1:3" x14ac:dyDescent="0.45">
      <c r="A384" s="1">
        <v>39057</v>
      </c>
      <c r="B384" s="2" t="s">
        <v>45</v>
      </c>
      <c r="C384">
        <v>105</v>
      </c>
    </row>
    <row r="385" spans="1:3" x14ac:dyDescent="0.45">
      <c r="A385" s="1">
        <v>39058</v>
      </c>
      <c r="B385" s="2" t="s">
        <v>69</v>
      </c>
      <c r="C385">
        <v>58</v>
      </c>
    </row>
    <row r="386" spans="1:3" x14ac:dyDescent="0.45">
      <c r="A386" s="1">
        <v>39058</v>
      </c>
      <c r="B386" s="2" t="s">
        <v>131</v>
      </c>
      <c r="C386">
        <v>182</v>
      </c>
    </row>
    <row r="387" spans="1:3" x14ac:dyDescent="0.45">
      <c r="A387" s="1">
        <v>39060</v>
      </c>
      <c r="B387" s="2" t="s">
        <v>50</v>
      </c>
      <c r="C387">
        <v>163</v>
      </c>
    </row>
    <row r="388" spans="1:3" x14ac:dyDescent="0.45">
      <c r="A388" s="1">
        <v>39060</v>
      </c>
      <c r="B388" s="2" t="s">
        <v>132</v>
      </c>
      <c r="C388">
        <v>14</v>
      </c>
    </row>
    <row r="389" spans="1:3" x14ac:dyDescent="0.45">
      <c r="A389" s="1">
        <v>39061</v>
      </c>
      <c r="B389" s="2" t="s">
        <v>133</v>
      </c>
      <c r="C389">
        <v>4</v>
      </c>
    </row>
    <row r="390" spans="1:3" x14ac:dyDescent="0.45">
      <c r="A390" s="1">
        <v>39062</v>
      </c>
      <c r="B390" s="2" t="s">
        <v>134</v>
      </c>
      <c r="C390">
        <v>13</v>
      </c>
    </row>
    <row r="391" spans="1:3" x14ac:dyDescent="0.45">
      <c r="A391" s="1">
        <v>39063</v>
      </c>
      <c r="B391" s="2" t="s">
        <v>7</v>
      </c>
      <c r="C391">
        <v>422</v>
      </c>
    </row>
    <row r="392" spans="1:3" x14ac:dyDescent="0.45">
      <c r="A392" s="1">
        <v>39064</v>
      </c>
      <c r="B392" s="2" t="s">
        <v>82</v>
      </c>
      <c r="C392">
        <v>6</v>
      </c>
    </row>
    <row r="393" spans="1:3" x14ac:dyDescent="0.45">
      <c r="A393" s="1">
        <v>39069</v>
      </c>
      <c r="B393" s="2" t="s">
        <v>135</v>
      </c>
      <c r="C393">
        <v>15</v>
      </c>
    </row>
    <row r="394" spans="1:3" x14ac:dyDescent="0.45">
      <c r="A394" s="1">
        <v>39070</v>
      </c>
      <c r="B394" s="2" t="s">
        <v>30</v>
      </c>
      <c r="C394">
        <v>168</v>
      </c>
    </row>
    <row r="395" spans="1:3" x14ac:dyDescent="0.45">
      <c r="A395" s="1">
        <v>39072</v>
      </c>
      <c r="B395" s="2" t="s">
        <v>50</v>
      </c>
      <c r="C395">
        <v>193</v>
      </c>
    </row>
    <row r="396" spans="1:3" x14ac:dyDescent="0.45">
      <c r="A396" s="1">
        <v>39078</v>
      </c>
      <c r="B396" s="2" t="s">
        <v>105</v>
      </c>
      <c r="C396">
        <v>15</v>
      </c>
    </row>
    <row r="397" spans="1:3" x14ac:dyDescent="0.45">
      <c r="A397" s="1">
        <v>39079</v>
      </c>
      <c r="B397" s="2" t="s">
        <v>23</v>
      </c>
      <c r="C397">
        <v>27</v>
      </c>
    </row>
    <row r="398" spans="1:3" x14ac:dyDescent="0.45">
      <c r="A398" s="1">
        <v>39080</v>
      </c>
      <c r="B398" s="2" t="s">
        <v>23</v>
      </c>
      <c r="C398">
        <v>116</v>
      </c>
    </row>
    <row r="399" spans="1:3" x14ac:dyDescent="0.45">
      <c r="A399" s="1">
        <v>39081</v>
      </c>
      <c r="B399" s="2" t="s">
        <v>61</v>
      </c>
      <c r="C399">
        <v>21</v>
      </c>
    </row>
    <row r="400" spans="1:3" x14ac:dyDescent="0.45">
      <c r="A400" s="1">
        <v>39081</v>
      </c>
      <c r="B400" s="2" t="s">
        <v>23</v>
      </c>
      <c r="C400">
        <v>61</v>
      </c>
    </row>
    <row r="401" spans="1:3" x14ac:dyDescent="0.45">
      <c r="A401" s="1">
        <v>39081</v>
      </c>
      <c r="B401" s="2" t="s">
        <v>17</v>
      </c>
      <c r="C401">
        <v>458</v>
      </c>
    </row>
    <row r="402" spans="1:3" x14ac:dyDescent="0.45">
      <c r="A402" s="1">
        <v>39082</v>
      </c>
      <c r="B402" s="2" t="s">
        <v>136</v>
      </c>
      <c r="C402">
        <v>19</v>
      </c>
    </row>
    <row r="403" spans="1:3" x14ac:dyDescent="0.45">
      <c r="A403" s="1">
        <v>39084</v>
      </c>
      <c r="B403" s="2" t="s">
        <v>55</v>
      </c>
      <c r="C403">
        <v>81</v>
      </c>
    </row>
    <row r="404" spans="1:3" x14ac:dyDescent="0.45">
      <c r="A404" s="1">
        <v>39085</v>
      </c>
      <c r="B404" s="2" t="s">
        <v>18</v>
      </c>
      <c r="C404">
        <v>86</v>
      </c>
    </row>
    <row r="405" spans="1:3" x14ac:dyDescent="0.45">
      <c r="A405" s="1">
        <v>39086</v>
      </c>
      <c r="B405" s="2" t="s">
        <v>7</v>
      </c>
      <c r="C405">
        <v>142</v>
      </c>
    </row>
    <row r="406" spans="1:3" x14ac:dyDescent="0.45">
      <c r="A406" s="1">
        <v>39092</v>
      </c>
      <c r="B406" s="2" t="s">
        <v>17</v>
      </c>
      <c r="C406">
        <v>459</v>
      </c>
    </row>
    <row r="407" spans="1:3" x14ac:dyDescent="0.45">
      <c r="A407" s="1">
        <v>39093</v>
      </c>
      <c r="B407" s="2" t="s">
        <v>40</v>
      </c>
      <c r="C407">
        <v>20</v>
      </c>
    </row>
    <row r="408" spans="1:3" x14ac:dyDescent="0.45">
      <c r="A408" s="1">
        <v>39095</v>
      </c>
      <c r="B408" s="2" t="s">
        <v>45</v>
      </c>
      <c r="C408">
        <v>245</v>
      </c>
    </row>
    <row r="409" spans="1:3" x14ac:dyDescent="0.45">
      <c r="A409" s="1">
        <v>39095</v>
      </c>
      <c r="B409" s="2" t="s">
        <v>100</v>
      </c>
      <c r="C409">
        <v>19</v>
      </c>
    </row>
    <row r="410" spans="1:3" x14ac:dyDescent="0.45">
      <c r="A410" s="1">
        <v>39096</v>
      </c>
      <c r="B410" s="2" t="s">
        <v>10</v>
      </c>
      <c r="C410">
        <v>159</v>
      </c>
    </row>
    <row r="411" spans="1:3" x14ac:dyDescent="0.45">
      <c r="A411" s="1">
        <v>39097</v>
      </c>
      <c r="B411" s="2" t="s">
        <v>23</v>
      </c>
      <c r="C411">
        <v>99</v>
      </c>
    </row>
    <row r="412" spans="1:3" x14ac:dyDescent="0.45">
      <c r="A412" s="1">
        <v>39099</v>
      </c>
      <c r="B412" s="2" t="s">
        <v>22</v>
      </c>
      <c r="C412">
        <v>213</v>
      </c>
    </row>
    <row r="413" spans="1:3" x14ac:dyDescent="0.45">
      <c r="A413" s="1">
        <v>39106</v>
      </c>
      <c r="B413" s="2" t="s">
        <v>14</v>
      </c>
      <c r="C413">
        <v>349</v>
      </c>
    </row>
    <row r="414" spans="1:3" x14ac:dyDescent="0.45">
      <c r="A414" s="1">
        <v>39109</v>
      </c>
      <c r="B414" s="2" t="s">
        <v>17</v>
      </c>
      <c r="C414">
        <v>114</v>
      </c>
    </row>
    <row r="415" spans="1:3" x14ac:dyDescent="0.45">
      <c r="A415" s="1">
        <v>39109</v>
      </c>
      <c r="B415" s="2" t="s">
        <v>27</v>
      </c>
      <c r="C415">
        <v>12</v>
      </c>
    </row>
    <row r="416" spans="1:3" x14ac:dyDescent="0.45">
      <c r="A416" s="1">
        <v>39111</v>
      </c>
      <c r="B416" s="2" t="s">
        <v>99</v>
      </c>
      <c r="C416">
        <v>12</v>
      </c>
    </row>
    <row r="417" spans="1:3" x14ac:dyDescent="0.45">
      <c r="A417" s="1">
        <v>39117</v>
      </c>
      <c r="B417" s="2" t="s">
        <v>12</v>
      </c>
      <c r="C417">
        <v>132</v>
      </c>
    </row>
    <row r="418" spans="1:3" x14ac:dyDescent="0.45">
      <c r="A418" s="1">
        <v>39120</v>
      </c>
      <c r="B418" s="2" t="s">
        <v>23</v>
      </c>
      <c r="C418">
        <v>197</v>
      </c>
    </row>
    <row r="419" spans="1:3" x14ac:dyDescent="0.45">
      <c r="A419" s="1">
        <v>39120</v>
      </c>
      <c r="B419" s="2" t="s">
        <v>15</v>
      </c>
      <c r="C419">
        <v>5</v>
      </c>
    </row>
    <row r="420" spans="1:3" x14ac:dyDescent="0.45">
      <c r="A420" s="1">
        <v>39120</v>
      </c>
      <c r="B420" s="2" t="s">
        <v>50</v>
      </c>
      <c r="C420">
        <v>403</v>
      </c>
    </row>
    <row r="421" spans="1:3" x14ac:dyDescent="0.45">
      <c r="A421" s="1">
        <v>39121</v>
      </c>
      <c r="B421" s="2" t="s">
        <v>10</v>
      </c>
      <c r="C421">
        <v>200</v>
      </c>
    </row>
    <row r="422" spans="1:3" x14ac:dyDescent="0.45">
      <c r="A422" s="1">
        <v>39124</v>
      </c>
      <c r="B422" s="2" t="s">
        <v>69</v>
      </c>
      <c r="C422">
        <v>23</v>
      </c>
    </row>
    <row r="423" spans="1:3" x14ac:dyDescent="0.45">
      <c r="A423" s="1">
        <v>39131</v>
      </c>
      <c r="B423" s="2" t="s">
        <v>45</v>
      </c>
      <c r="C423">
        <v>337</v>
      </c>
    </row>
    <row r="424" spans="1:3" x14ac:dyDescent="0.45">
      <c r="A424" s="1">
        <v>39132</v>
      </c>
      <c r="B424" s="2" t="s">
        <v>5</v>
      </c>
      <c r="C424">
        <v>500</v>
      </c>
    </row>
    <row r="425" spans="1:3" x14ac:dyDescent="0.45">
      <c r="A425" s="1">
        <v>39132</v>
      </c>
      <c r="B425" s="2" t="s">
        <v>90</v>
      </c>
      <c r="C425">
        <v>9</v>
      </c>
    </row>
    <row r="426" spans="1:3" x14ac:dyDescent="0.45">
      <c r="A426" s="1">
        <v>39134</v>
      </c>
      <c r="B426" s="2" t="s">
        <v>131</v>
      </c>
      <c r="C426">
        <v>39</v>
      </c>
    </row>
    <row r="427" spans="1:3" x14ac:dyDescent="0.45">
      <c r="A427" s="1">
        <v>39139</v>
      </c>
      <c r="B427" s="2" t="s">
        <v>78</v>
      </c>
      <c r="C427">
        <v>156</v>
      </c>
    </row>
    <row r="428" spans="1:3" x14ac:dyDescent="0.45">
      <c r="A428" s="1">
        <v>39140</v>
      </c>
      <c r="B428" s="2" t="s">
        <v>17</v>
      </c>
      <c r="C428">
        <v>258</v>
      </c>
    </row>
    <row r="429" spans="1:3" x14ac:dyDescent="0.45">
      <c r="A429" s="1">
        <v>39140</v>
      </c>
      <c r="B429" s="2" t="s">
        <v>94</v>
      </c>
      <c r="C429">
        <v>14</v>
      </c>
    </row>
    <row r="430" spans="1:3" x14ac:dyDescent="0.45">
      <c r="A430" s="1">
        <v>39142</v>
      </c>
      <c r="B430" s="2" t="s">
        <v>12</v>
      </c>
      <c r="C430">
        <v>91</v>
      </c>
    </row>
    <row r="431" spans="1:3" x14ac:dyDescent="0.45">
      <c r="A431" s="1">
        <v>39149</v>
      </c>
      <c r="B431" s="2" t="s">
        <v>12</v>
      </c>
      <c r="C431">
        <v>68</v>
      </c>
    </row>
    <row r="432" spans="1:3" x14ac:dyDescent="0.45">
      <c r="A432" s="1">
        <v>39150</v>
      </c>
      <c r="B432" s="2" t="s">
        <v>137</v>
      </c>
      <c r="C432">
        <v>13</v>
      </c>
    </row>
    <row r="433" spans="1:3" x14ac:dyDescent="0.45">
      <c r="A433" s="1">
        <v>39152</v>
      </c>
      <c r="B433" s="2" t="s">
        <v>28</v>
      </c>
      <c r="C433">
        <v>118</v>
      </c>
    </row>
    <row r="434" spans="1:3" x14ac:dyDescent="0.45">
      <c r="A434" s="1">
        <v>39154</v>
      </c>
      <c r="B434" s="2" t="s">
        <v>25</v>
      </c>
      <c r="C434">
        <v>54</v>
      </c>
    </row>
    <row r="435" spans="1:3" x14ac:dyDescent="0.45">
      <c r="A435" s="1">
        <v>39158</v>
      </c>
      <c r="B435" s="2" t="s">
        <v>138</v>
      </c>
      <c r="C435">
        <v>10</v>
      </c>
    </row>
    <row r="436" spans="1:3" x14ac:dyDescent="0.45">
      <c r="A436" s="1">
        <v>39162</v>
      </c>
      <c r="B436" s="2" t="s">
        <v>50</v>
      </c>
      <c r="C436">
        <v>339</v>
      </c>
    </row>
    <row r="437" spans="1:3" x14ac:dyDescent="0.45">
      <c r="A437" s="1">
        <v>39163</v>
      </c>
      <c r="B437" s="2" t="s">
        <v>30</v>
      </c>
      <c r="C437">
        <v>80</v>
      </c>
    </row>
    <row r="438" spans="1:3" x14ac:dyDescent="0.45">
      <c r="A438" s="1">
        <v>39165</v>
      </c>
      <c r="B438" s="2" t="s">
        <v>22</v>
      </c>
      <c r="C438">
        <v>431</v>
      </c>
    </row>
    <row r="439" spans="1:3" x14ac:dyDescent="0.45">
      <c r="A439" s="1">
        <v>39167</v>
      </c>
      <c r="B439" s="2" t="s">
        <v>50</v>
      </c>
      <c r="C439">
        <v>268</v>
      </c>
    </row>
    <row r="440" spans="1:3" x14ac:dyDescent="0.45">
      <c r="A440" s="1">
        <v>39167</v>
      </c>
      <c r="B440" s="2" t="s">
        <v>22</v>
      </c>
      <c r="C440">
        <v>440</v>
      </c>
    </row>
    <row r="441" spans="1:3" x14ac:dyDescent="0.45">
      <c r="A441" s="1">
        <v>39167</v>
      </c>
      <c r="B441" s="2" t="s">
        <v>5</v>
      </c>
      <c r="C441">
        <v>396</v>
      </c>
    </row>
    <row r="442" spans="1:3" x14ac:dyDescent="0.45">
      <c r="A442" s="1">
        <v>39167</v>
      </c>
      <c r="B442" s="2" t="s">
        <v>18</v>
      </c>
      <c r="C442">
        <v>157</v>
      </c>
    </row>
    <row r="443" spans="1:3" x14ac:dyDescent="0.45">
      <c r="A443" s="1">
        <v>39171</v>
      </c>
      <c r="B443" s="2" t="s">
        <v>12</v>
      </c>
      <c r="C443">
        <v>194</v>
      </c>
    </row>
    <row r="444" spans="1:3" x14ac:dyDescent="0.45">
      <c r="A444" s="1">
        <v>39172</v>
      </c>
      <c r="B444" s="2" t="s">
        <v>39</v>
      </c>
      <c r="C444">
        <v>156</v>
      </c>
    </row>
    <row r="445" spans="1:3" x14ac:dyDescent="0.45">
      <c r="A445" s="1">
        <v>39173</v>
      </c>
      <c r="B445" s="2" t="s">
        <v>112</v>
      </c>
      <c r="C445">
        <v>11</v>
      </c>
    </row>
    <row r="446" spans="1:3" x14ac:dyDescent="0.45">
      <c r="A446" s="1">
        <v>39174</v>
      </c>
      <c r="B446" s="2" t="s">
        <v>35</v>
      </c>
      <c r="C446">
        <v>110</v>
      </c>
    </row>
    <row r="447" spans="1:3" x14ac:dyDescent="0.45">
      <c r="A447" s="1">
        <v>39176</v>
      </c>
      <c r="B447" s="2" t="s">
        <v>139</v>
      </c>
      <c r="C447">
        <v>12</v>
      </c>
    </row>
    <row r="448" spans="1:3" x14ac:dyDescent="0.45">
      <c r="A448" s="1">
        <v>39177</v>
      </c>
      <c r="B448" s="2" t="s">
        <v>5</v>
      </c>
      <c r="C448">
        <v>464</v>
      </c>
    </row>
    <row r="449" spans="1:3" x14ac:dyDescent="0.45">
      <c r="A449" s="1">
        <v>39178</v>
      </c>
      <c r="B449" s="2" t="s">
        <v>66</v>
      </c>
      <c r="C449">
        <v>40</v>
      </c>
    </row>
    <row r="450" spans="1:3" x14ac:dyDescent="0.45">
      <c r="A450" s="1">
        <v>39179</v>
      </c>
      <c r="B450" s="2" t="s">
        <v>39</v>
      </c>
      <c r="C450">
        <v>52</v>
      </c>
    </row>
    <row r="451" spans="1:3" x14ac:dyDescent="0.45">
      <c r="A451" s="1">
        <v>39184</v>
      </c>
      <c r="B451" s="2" t="s">
        <v>75</v>
      </c>
      <c r="C451">
        <v>12</v>
      </c>
    </row>
    <row r="452" spans="1:3" x14ac:dyDescent="0.45">
      <c r="A452" s="1">
        <v>39186</v>
      </c>
      <c r="B452" s="2" t="s">
        <v>7</v>
      </c>
      <c r="C452">
        <v>412</v>
      </c>
    </row>
    <row r="453" spans="1:3" x14ac:dyDescent="0.45">
      <c r="A453" s="1">
        <v>39188</v>
      </c>
      <c r="B453" s="2" t="s">
        <v>17</v>
      </c>
      <c r="C453">
        <v>268</v>
      </c>
    </row>
    <row r="454" spans="1:3" x14ac:dyDescent="0.45">
      <c r="A454" s="1">
        <v>39188</v>
      </c>
      <c r="B454" s="2" t="s">
        <v>7</v>
      </c>
      <c r="C454">
        <v>495</v>
      </c>
    </row>
    <row r="455" spans="1:3" x14ac:dyDescent="0.45">
      <c r="A455" s="1">
        <v>39188</v>
      </c>
      <c r="B455" s="2" t="s">
        <v>35</v>
      </c>
      <c r="C455">
        <v>30</v>
      </c>
    </row>
    <row r="456" spans="1:3" x14ac:dyDescent="0.45">
      <c r="A456" s="1">
        <v>39191</v>
      </c>
      <c r="B456" s="2" t="s">
        <v>6</v>
      </c>
      <c r="C456">
        <v>67</v>
      </c>
    </row>
    <row r="457" spans="1:3" x14ac:dyDescent="0.45">
      <c r="A457" s="1">
        <v>39197</v>
      </c>
      <c r="B457" s="2" t="s">
        <v>14</v>
      </c>
      <c r="C457">
        <v>497</v>
      </c>
    </row>
    <row r="458" spans="1:3" x14ac:dyDescent="0.45">
      <c r="A458" s="1">
        <v>39200</v>
      </c>
      <c r="B458" s="2" t="s">
        <v>22</v>
      </c>
      <c r="C458">
        <v>102</v>
      </c>
    </row>
    <row r="459" spans="1:3" x14ac:dyDescent="0.45">
      <c r="A459" s="1">
        <v>39203</v>
      </c>
      <c r="B459" s="2" t="s">
        <v>7</v>
      </c>
      <c r="C459">
        <v>322</v>
      </c>
    </row>
    <row r="460" spans="1:3" x14ac:dyDescent="0.45">
      <c r="A460" s="1">
        <v>39204</v>
      </c>
      <c r="B460" s="2" t="s">
        <v>9</v>
      </c>
      <c r="C460">
        <v>297</v>
      </c>
    </row>
    <row r="461" spans="1:3" x14ac:dyDescent="0.45">
      <c r="A461" s="1">
        <v>39206</v>
      </c>
      <c r="B461" s="2" t="s">
        <v>12</v>
      </c>
      <c r="C461">
        <v>179</v>
      </c>
    </row>
    <row r="462" spans="1:3" x14ac:dyDescent="0.45">
      <c r="A462" s="1">
        <v>39208</v>
      </c>
      <c r="B462" s="2" t="s">
        <v>140</v>
      </c>
      <c r="C462">
        <v>15</v>
      </c>
    </row>
    <row r="463" spans="1:3" x14ac:dyDescent="0.45">
      <c r="A463" s="1">
        <v>39210</v>
      </c>
      <c r="B463" s="2" t="s">
        <v>61</v>
      </c>
      <c r="C463">
        <v>65</v>
      </c>
    </row>
    <row r="464" spans="1:3" x14ac:dyDescent="0.45">
      <c r="A464" s="1">
        <v>39212</v>
      </c>
      <c r="B464" s="2" t="s">
        <v>7</v>
      </c>
      <c r="C464">
        <v>297</v>
      </c>
    </row>
    <row r="465" spans="1:3" x14ac:dyDescent="0.45">
      <c r="A465" s="1">
        <v>39214</v>
      </c>
      <c r="B465" s="2" t="s">
        <v>8</v>
      </c>
      <c r="C465">
        <v>131</v>
      </c>
    </row>
    <row r="466" spans="1:3" x14ac:dyDescent="0.45">
      <c r="A466" s="1">
        <v>39215</v>
      </c>
      <c r="B466" s="2" t="s">
        <v>141</v>
      </c>
      <c r="C466">
        <v>12</v>
      </c>
    </row>
    <row r="467" spans="1:3" x14ac:dyDescent="0.45">
      <c r="A467" s="1">
        <v>39215</v>
      </c>
      <c r="B467" s="2" t="s">
        <v>18</v>
      </c>
      <c r="C467">
        <v>114</v>
      </c>
    </row>
    <row r="468" spans="1:3" x14ac:dyDescent="0.45">
      <c r="A468" s="1">
        <v>39218</v>
      </c>
      <c r="B468" s="2" t="s">
        <v>14</v>
      </c>
      <c r="C468">
        <v>293</v>
      </c>
    </row>
    <row r="469" spans="1:3" x14ac:dyDescent="0.45">
      <c r="A469" s="1">
        <v>39220</v>
      </c>
      <c r="B469" s="2" t="s">
        <v>142</v>
      </c>
      <c r="C469">
        <v>18</v>
      </c>
    </row>
    <row r="470" spans="1:3" x14ac:dyDescent="0.45">
      <c r="A470" s="1">
        <v>39220</v>
      </c>
      <c r="B470" s="2" t="s">
        <v>19</v>
      </c>
      <c r="C470">
        <v>186</v>
      </c>
    </row>
    <row r="471" spans="1:3" x14ac:dyDescent="0.45">
      <c r="A471" s="1">
        <v>39223</v>
      </c>
      <c r="B471" s="2" t="s">
        <v>28</v>
      </c>
      <c r="C471">
        <v>119</v>
      </c>
    </row>
    <row r="472" spans="1:3" x14ac:dyDescent="0.45">
      <c r="A472" s="1">
        <v>39227</v>
      </c>
      <c r="B472" s="2" t="s">
        <v>130</v>
      </c>
      <c r="C472">
        <v>4</v>
      </c>
    </row>
    <row r="473" spans="1:3" x14ac:dyDescent="0.45">
      <c r="A473" s="1">
        <v>39230</v>
      </c>
      <c r="B473" s="2" t="s">
        <v>14</v>
      </c>
      <c r="C473">
        <v>415</v>
      </c>
    </row>
    <row r="474" spans="1:3" x14ac:dyDescent="0.45">
      <c r="A474" s="1">
        <v>39230</v>
      </c>
      <c r="B474" s="2" t="s">
        <v>13</v>
      </c>
      <c r="C474">
        <v>10</v>
      </c>
    </row>
    <row r="475" spans="1:3" x14ac:dyDescent="0.45">
      <c r="A475" s="1">
        <v>39230</v>
      </c>
      <c r="B475" s="2" t="s">
        <v>18</v>
      </c>
      <c r="C475">
        <v>159</v>
      </c>
    </row>
    <row r="476" spans="1:3" x14ac:dyDescent="0.45">
      <c r="A476" s="1">
        <v>39231</v>
      </c>
      <c r="B476" s="2" t="s">
        <v>17</v>
      </c>
      <c r="C476">
        <v>140</v>
      </c>
    </row>
    <row r="477" spans="1:3" x14ac:dyDescent="0.45">
      <c r="A477" s="1">
        <v>39239</v>
      </c>
      <c r="B477" s="2" t="s">
        <v>19</v>
      </c>
      <c r="C477">
        <v>128</v>
      </c>
    </row>
    <row r="478" spans="1:3" x14ac:dyDescent="0.45">
      <c r="A478" s="1">
        <v>39247</v>
      </c>
      <c r="B478" s="2" t="s">
        <v>143</v>
      </c>
      <c r="C478">
        <v>9</v>
      </c>
    </row>
    <row r="479" spans="1:3" x14ac:dyDescent="0.45">
      <c r="A479" s="1">
        <v>39247</v>
      </c>
      <c r="B479" s="2" t="s">
        <v>17</v>
      </c>
      <c r="C479">
        <v>121</v>
      </c>
    </row>
    <row r="480" spans="1:3" x14ac:dyDescent="0.45">
      <c r="A480" s="1">
        <v>39248</v>
      </c>
      <c r="B480" s="2" t="s">
        <v>14</v>
      </c>
      <c r="C480">
        <v>169</v>
      </c>
    </row>
    <row r="481" spans="1:3" x14ac:dyDescent="0.45">
      <c r="A481" s="1">
        <v>39250</v>
      </c>
      <c r="B481" s="2" t="s">
        <v>55</v>
      </c>
      <c r="C481">
        <v>118</v>
      </c>
    </row>
    <row r="482" spans="1:3" x14ac:dyDescent="0.45">
      <c r="A482" s="1">
        <v>39250</v>
      </c>
      <c r="B482" s="2" t="s">
        <v>78</v>
      </c>
      <c r="C482">
        <v>37</v>
      </c>
    </row>
    <row r="483" spans="1:3" x14ac:dyDescent="0.45">
      <c r="A483" s="1">
        <v>39253</v>
      </c>
      <c r="B483" s="2" t="s">
        <v>35</v>
      </c>
      <c r="C483">
        <v>198</v>
      </c>
    </row>
    <row r="484" spans="1:3" x14ac:dyDescent="0.45">
      <c r="A484" s="1">
        <v>39254</v>
      </c>
      <c r="B484" s="2" t="s">
        <v>28</v>
      </c>
      <c r="C484">
        <v>74</v>
      </c>
    </row>
    <row r="485" spans="1:3" x14ac:dyDescent="0.45">
      <c r="A485" s="1">
        <v>39259</v>
      </c>
      <c r="B485" s="2" t="s">
        <v>144</v>
      </c>
      <c r="C485">
        <v>18</v>
      </c>
    </row>
    <row r="486" spans="1:3" x14ac:dyDescent="0.45">
      <c r="A486" s="1">
        <v>39263</v>
      </c>
      <c r="B486" s="2" t="s">
        <v>24</v>
      </c>
      <c r="C486">
        <v>291</v>
      </c>
    </row>
    <row r="487" spans="1:3" x14ac:dyDescent="0.45">
      <c r="A487" s="1">
        <v>39270</v>
      </c>
      <c r="B487" s="2" t="s">
        <v>9</v>
      </c>
      <c r="C487">
        <v>208</v>
      </c>
    </row>
    <row r="488" spans="1:3" x14ac:dyDescent="0.45">
      <c r="A488" s="1">
        <v>39270</v>
      </c>
      <c r="B488" s="2" t="s">
        <v>5</v>
      </c>
      <c r="C488">
        <v>354</v>
      </c>
    </row>
    <row r="489" spans="1:3" x14ac:dyDescent="0.45">
      <c r="A489" s="1">
        <v>39277</v>
      </c>
      <c r="B489" s="2" t="s">
        <v>25</v>
      </c>
      <c r="C489">
        <v>113</v>
      </c>
    </row>
    <row r="490" spans="1:3" x14ac:dyDescent="0.45">
      <c r="A490" s="1">
        <v>39278</v>
      </c>
      <c r="B490" s="2" t="s">
        <v>145</v>
      </c>
      <c r="C490">
        <v>3</v>
      </c>
    </row>
    <row r="491" spans="1:3" x14ac:dyDescent="0.45">
      <c r="A491" s="1">
        <v>39278</v>
      </c>
      <c r="B491" s="2" t="s">
        <v>45</v>
      </c>
      <c r="C491">
        <v>446</v>
      </c>
    </row>
    <row r="492" spans="1:3" x14ac:dyDescent="0.45">
      <c r="A492" s="1">
        <v>39278</v>
      </c>
      <c r="B492" s="2" t="s">
        <v>121</v>
      </c>
      <c r="C492">
        <v>9</v>
      </c>
    </row>
    <row r="493" spans="1:3" x14ac:dyDescent="0.45">
      <c r="A493" s="1">
        <v>39282</v>
      </c>
      <c r="B493" s="2" t="s">
        <v>50</v>
      </c>
      <c r="C493">
        <v>445</v>
      </c>
    </row>
    <row r="494" spans="1:3" x14ac:dyDescent="0.45">
      <c r="A494" s="1">
        <v>39283</v>
      </c>
      <c r="B494" s="2" t="s">
        <v>69</v>
      </c>
      <c r="C494">
        <v>47</v>
      </c>
    </row>
    <row r="495" spans="1:3" x14ac:dyDescent="0.45">
      <c r="A495" s="1">
        <v>39284</v>
      </c>
      <c r="B495" s="2" t="s">
        <v>146</v>
      </c>
      <c r="C495">
        <v>14</v>
      </c>
    </row>
    <row r="496" spans="1:3" x14ac:dyDescent="0.45">
      <c r="A496" s="1">
        <v>39289</v>
      </c>
      <c r="B496" s="2" t="s">
        <v>37</v>
      </c>
      <c r="C496">
        <v>187</v>
      </c>
    </row>
    <row r="497" spans="1:3" x14ac:dyDescent="0.45">
      <c r="A497" s="1">
        <v>39290</v>
      </c>
      <c r="B497" s="2" t="s">
        <v>45</v>
      </c>
      <c r="C497">
        <v>355</v>
      </c>
    </row>
    <row r="498" spans="1:3" x14ac:dyDescent="0.45">
      <c r="A498" s="1">
        <v>39291</v>
      </c>
      <c r="B498" s="2" t="s">
        <v>115</v>
      </c>
      <c r="C498">
        <v>6</v>
      </c>
    </row>
    <row r="499" spans="1:3" x14ac:dyDescent="0.45">
      <c r="A499" s="1">
        <v>39292</v>
      </c>
      <c r="B499" s="2" t="s">
        <v>68</v>
      </c>
      <c r="C499">
        <v>18</v>
      </c>
    </row>
    <row r="500" spans="1:3" x14ac:dyDescent="0.45">
      <c r="A500" s="1">
        <v>39294</v>
      </c>
      <c r="B500" s="2" t="s">
        <v>71</v>
      </c>
      <c r="C500">
        <v>111</v>
      </c>
    </row>
    <row r="501" spans="1:3" x14ac:dyDescent="0.45">
      <c r="A501" s="1">
        <v>39294</v>
      </c>
      <c r="B501" s="2" t="s">
        <v>8</v>
      </c>
      <c r="C501">
        <v>156</v>
      </c>
    </row>
    <row r="502" spans="1:3" x14ac:dyDescent="0.45">
      <c r="A502" s="1">
        <v>39295</v>
      </c>
      <c r="B502" s="2" t="s">
        <v>45</v>
      </c>
      <c r="C502">
        <v>396</v>
      </c>
    </row>
    <row r="503" spans="1:3" x14ac:dyDescent="0.45">
      <c r="A503" s="1">
        <v>39299</v>
      </c>
      <c r="B503" s="2" t="s">
        <v>60</v>
      </c>
      <c r="C503">
        <v>7</v>
      </c>
    </row>
    <row r="504" spans="1:3" x14ac:dyDescent="0.45">
      <c r="A504" s="1">
        <v>39301</v>
      </c>
      <c r="B504" s="2" t="s">
        <v>55</v>
      </c>
      <c r="C504">
        <v>98</v>
      </c>
    </row>
    <row r="505" spans="1:3" x14ac:dyDescent="0.45">
      <c r="A505" s="1">
        <v>39303</v>
      </c>
      <c r="B505" s="2" t="s">
        <v>45</v>
      </c>
      <c r="C505">
        <v>405</v>
      </c>
    </row>
    <row r="506" spans="1:3" x14ac:dyDescent="0.45">
      <c r="A506" s="1">
        <v>39305</v>
      </c>
      <c r="B506" s="2" t="s">
        <v>7</v>
      </c>
      <c r="C506">
        <v>220</v>
      </c>
    </row>
    <row r="507" spans="1:3" x14ac:dyDescent="0.45">
      <c r="A507" s="1">
        <v>39306</v>
      </c>
      <c r="B507" s="2" t="s">
        <v>30</v>
      </c>
      <c r="C507">
        <v>141</v>
      </c>
    </row>
    <row r="508" spans="1:3" x14ac:dyDescent="0.45">
      <c r="A508" s="1">
        <v>39307</v>
      </c>
      <c r="B508" s="2" t="s">
        <v>90</v>
      </c>
      <c r="C508">
        <v>17</v>
      </c>
    </row>
    <row r="509" spans="1:3" x14ac:dyDescent="0.45">
      <c r="A509" s="1">
        <v>39307</v>
      </c>
      <c r="B509" s="2" t="s">
        <v>9</v>
      </c>
      <c r="C509">
        <v>260</v>
      </c>
    </row>
    <row r="510" spans="1:3" x14ac:dyDescent="0.45">
      <c r="A510" s="1">
        <v>39308</v>
      </c>
      <c r="B510" s="2" t="s">
        <v>119</v>
      </c>
      <c r="C510">
        <v>11</v>
      </c>
    </row>
    <row r="511" spans="1:3" x14ac:dyDescent="0.45">
      <c r="A511" s="1">
        <v>39312</v>
      </c>
      <c r="B511" s="2" t="s">
        <v>52</v>
      </c>
      <c r="C511">
        <v>182</v>
      </c>
    </row>
    <row r="512" spans="1:3" x14ac:dyDescent="0.45">
      <c r="A512" s="1">
        <v>39314</v>
      </c>
      <c r="B512" s="2" t="s">
        <v>37</v>
      </c>
      <c r="C512">
        <v>59</v>
      </c>
    </row>
    <row r="513" spans="1:3" x14ac:dyDescent="0.45">
      <c r="A513" s="1">
        <v>39315</v>
      </c>
      <c r="B513" s="2" t="s">
        <v>66</v>
      </c>
      <c r="C513">
        <v>45</v>
      </c>
    </row>
    <row r="514" spans="1:3" x14ac:dyDescent="0.45">
      <c r="A514" s="1">
        <v>39315</v>
      </c>
      <c r="B514" s="2" t="s">
        <v>76</v>
      </c>
      <c r="C514">
        <v>3</v>
      </c>
    </row>
    <row r="515" spans="1:3" x14ac:dyDescent="0.45">
      <c r="A515" s="1">
        <v>39317</v>
      </c>
      <c r="B515" s="2" t="s">
        <v>61</v>
      </c>
      <c r="C515">
        <v>52</v>
      </c>
    </row>
    <row r="516" spans="1:3" x14ac:dyDescent="0.45">
      <c r="A516" s="1">
        <v>39317</v>
      </c>
      <c r="B516" s="2" t="s">
        <v>22</v>
      </c>
      <c r="C516">
        <v>373</v>
      </c>
    </row>
    <row r="517" spans="1:3" x14ac:dyDescent="0.45">
      <c r="A517" s="1">
        <v>39318</v>
      </c>
      <c r="B517" s="2" t="s">
        <v>34</v>
      </c>
      <c r="C517">
        <v>2</v>
      </c>
    </row>
    <row r="518" spans="1:3" x14ac:dyDescent="0.45">
      <c r="A518" s="1">
        <v>39318</v>
      </c>
      <c r="B518" s="2" t="s">
        <v>24</v>
      </c>
      <c r="C518">
        <v>445</v>
      </c>
    </row>
    <row r="519" spans="1:3" x14ac:dyDescent="0.45">
      <c r="A519" s="1">
        <v>39319</v>
      </c>
      <c r="B519" s="2" t="s">
        <v>52</v>
      </c>
      <c r="C519">
        <v>93</v>
      </c>
    </row>
    <row r="520" spans="1:3" x14ac:dyDescent="0.45">
      <c r="A520" s="1">
        <v>39324</v>
      </c>
      <c r="B520" s="2" t="s">
        <v>22</v>
      </c>
      <c r="C520">
        <v>329</v>
      </c>
    </row>
    <row r="521" spans="1:3" x14ac:dyDescent="0.45">
      <c r="A521" s="1">
        <v>39326</v>
      </c>
      <c r="B521" s="2" t="s">
        <v>22</v>
      </c>
      <c r="C521">
        <v>217</v>
      </c>
    </row>
    <row r="522" spans="1:3" x14ac:dyDescent="0.45">
      <c r="A522" s="1">
        <v>39326</v>
      </c>
      <c r="B522" s="2" t="s">
        <v>18</v>
      </c>
      <c r="C522">
        <v>165</v>
      </c>
    </row>
    <row r="523" spans="1:3" x14ac:dyDescent="0.45">
      <c r="A523" s="1">
        <v>39327</v>
      </c>
      <c r="B523" s="2" t="s">
        <v>41</v>
      </c>
      <c r="C523">
        <v>20</v>
      </c>
    </row>
    <row r="524" spans="1:3" x14ac:dyDescent="0.45">
      <c r="A524" s="1">
        <v>39328</v>
      </c>
      <c r="B524" s="2" t="s">
        <v>33</v>
      </c>
      <c r="C524">
        <v>11</v>
      </c>
    </row>
    <row r="525" spans="1:3" x14ac:dyDescent="0.45">
      <c r="A525" s="1">
        <v>39329</v>
      </c>
      <c r="B525" s="2" t="s">
        <v>14</v>
      </c>
      <c r="C525">
        <v>294</v>
      </c>
    </row>
    <row r="526" spans="1:3" x14ac:dyDescent="0.45">
      <c r="A526" s="1">
        <v>39331</v>
      </c>
      <c r="B526" s="2" t="s">
        <v>12</v>
      </c>
      <c r="C526">
        <v>82</v>
      </c>
    </row>
    <row r="527" spans="1:3" x14ac:dyDescent="0.45">
      <c r="A527" s="1">
        <v>39331</v>
      </c>
      <c r="B527" s="2" t="s">
        <v>23</v>
      </c>
      <c r="C527">
        <v>186</v>
      </c>
    </row>
    <row r="528" spans="1:3" x14ac:dyDescent="0.45">
      <c r="A528" s="1">
        <v>39333</v>
      </c>
      <c r="B528" s="2" t="s">
        <v>10</v>
      </c>
      <c r="C528">
        <v>163</v>
      </c>
    </row>
    <row r="529" spans="1:3" x14ac:dyDescent="0.45">
      <c r="A529" s="1">
        <v>39333</v>
      </c>
      <c r="B529" s="2" t="s">
        <v>30</v>
      </c>
      <c r="C529">
        <v>148</v>
      </c>
    </row>
    <row r="530" spans="1:3" x14ac:dyDescent="0.45">
      <c r="A530" s="1">
        <v>39334</v>
      </c>
      <c r="B530" s="2" t="s">
        <v>40</v>
      </c>
      <c r="C530">
        <v>2</v>
      </c>
    </row>
    <row r="531" spans="1:3" x14ac:dyDescent="0.45">
      <c r="A531" s="1">
        <v>39336</v>
      </c>
      <c r="B531" s="2" t="s">
        <v>22</v>
      </c>
      <c r="C531">
        <v>343</v>
      </c>
    </row>
    <row r="532" spans="1:3" x14ac:dyDescent="0.45">
      <c r="A532" s="1">
        <v>39336</v>
      </c>
      <c r="B532" s="2" t="s">
        <v>71</v>
      </c>
      <c r="C532">
        <v>51</v>
      </c>
    </row>
    <row r="533" spans="1:3" x14ac:dyDescent="0.45">
      <c r="A533" s="1">
        <v>39339</v>
      </c>
      <c r="B533" s="2" t="s">
        <v>10</v>
      </c>
      <c r="C533">
        <v>164</v>
      </c>
    </row>
    <row r="534" spans="1:3" x14ac:dyDescent="0.45">
      <c r="A534" s="1">
        <v>39339</v>
      </c>
      <c r="B534" s="2" t="s">
        <v>4</v>
      </c>
      <c r="C534">
        <v>5</v>
      </c>
    </row>
    <row r="535" spans="1:3" x14ac:dyDescent="0.45">
      <c r="A535" s="1">
        <v>39340</v>
      </c>
      <c r="B535" s="2" t="s">
        <v>7</v>
      </c>
      <c r="C535">
        <v>260</v>
      </c>
    </row>
    <row r="536" spans="1:3" x14ac:dyDescent="0.45">
      <c r="A536" s="1">
        <v>39340</v>
      </c>
      <c r="B536" s="2" t="s">
        <v>9</v>
      </c>
      <c r="C536">
        <v>415</v>
      </c>
    </row>
    <row r="537" spans="1:3" x14ac:dyDescent="0.45">
      <c r="A537" s="1">
        <v>39341</v>
      </c>
      <c r="B537" s="2" t="s">
        <v>9</v>
      </c>
      <c r="C537">
        <v>467</v>
      </c>
    </row>
    <row r="538" spans="1:3" x14ac:dyDescent="0.45">
      <c r="A538" s="1">
        <v>39341</v>
      </c>
      <c r="B538" s="2" t="s">
        <v>61</v>
      </c>
      <c r="C538">
        <v>43</v>
      </c>
    </row>
    <row r="539" spans="1:3" x14ac:dyDescent="0.45">
      <c r="A539" s="1">
        <v>39342</v>
      </c>
      <c r="B539" s="2" t="s">
        <v>8</v>
      </c>
      <c r="C539">
        <v>40</v>
      </c>
    </row>
    <row r="540" spans="1:3" x14ac:dyDescent="0.45">
      <c r="A540" s="1">
        <v>39344</v>
      </c>
      <c r="B540" s="2" t="s">
        <v>147</v>
      </c>
      <c r="C540">
        <v>10</v>
      </c>
    </row>
    <row r="541" spans="1:3" x14ac:dyDescent="0.45">
      <c r="A541" s="1">
        <v>39345</v>
      </c>
      <c r="B541" s="2" t="s">
        <v>9</v>
      </c>
      <c r="C541">
        <v>197</v>
      </c>
    </row>
    <row r="542" spans="1:3" x14ac:dyDescent="0.45">
      <c r="A542" s="1">
        <v>39348</v>
      </c>
      <c r="B542" s="2" t="s">
        <v>78</v>
      </c>
      <c r="C542">
        <v>145</v>
      </c>
    </row>
    <row r="543" spans="1:3" x14ac:dyDescent="0.45">
      <c r="A543" s="1">
        <v>39349</v>
      </c>
      <c r="B543" s="2" t="s">
        <v>55</v>
      </c>
      <c r="C543">
        <v>105</v>
      </c>
    </row>
    <row r="544" spans="1:3" x14ac:dyDescent="0.45">
      <c r="A544" s="1">
        <v>39350</v>
      </c>
      <c r="B544" s="2" t="s">
        <v>37</v>
      </c>
      <c r="C544">
        <v>33</v>
      </c>
    </row>
    <row r="545" spans="1:3" x14ac:dyDescent="0.45">
      <c r="A545" s="1">
        <v>39350</v>
      </c>
      <c r="B545" s="2" t="s">
        <v>120</v>
      </c>
      <c r="C545">
        <v>78</v>
      </c>
    </row>
    <row r="546" spans="1:3" x14ac:dyDescent="0.45">
      <c r="A546" s="1">
        <v>39351</v>
      </c>
      <c r="B546" s="2" t="s">
        <v>9</v>
      </c>
      <c r="C546">
        <v>466</v>
      </c>
    </row>
    <row r="547" spans="1:3" x14ac:dyDescent="0.45">
      <c r="A547" s="1">
        <v>39354</v>
      </c>
      <c r="B547" s="2" t="s">
        <v>45</v>
      </c>
      <c r="C547">
        <v>476</v>
      </c>
    </row>
    <row r="548" spans="1:3" x14ac:dyDescent="0.45">
      <c r="A548" s="1">
        <v>39357</v>
      </c>
      <c r="B548" s="2" t="s">
        <v>19</v>
      </c>
      <c r="C548">
        <v>151</v>
      </c>
    </row>
    <row r="549" spans="1:3" x14ac:dyDescent="0.45">
      <c r="A549" s="1">
        <v>39357</v>
      </c>
      <c r="B549" s="2" t="s">
        <v>148</v>
      </c>
      <c r="C549">
        <v>17</v>
      </c>
    </row>
    <row r="550" spans="1:3" x14ac:dyDescent="0.45">
      <c r="A550" s="1">
        <v>39361</v>
      </c>
      <c r="B550" s="2" t="s">
        <v>149</v>
      </c>
      <c r="C550">
        <v>4</v>
      </c>
    </row>
    <row r="551" spans="1:3" x14ac:dyDescent="0.45">
      <c r="A551" s="1">
        <v>39371</v>
      </c>
      <c r="B551" s="2" t="s">
        <v>5</v>
      </c>
      <c r="C551">
        <v>131</v>
      </c>
    </row>
    <row r="552" spans="1:3" x14ac:dyDescent="0.45">
      <c r="A552" s="1">
        <v>39371</v>
      </c>
      <c r="B552" s="2" t="s">
        <v>24</v>
      </c>
      <c r="C552">
        <v>369</v>
      </c>
    </row>
    <row r="553" spans="1:3" x14ac:dyDescent="0.45">
      <c r="A553" s="1">
        <v>39371</v>
      </c>
      <c r="B553" s="2" t="s">
        <v>131</v>
      </c>
      <c r="C553">
        <v>60</v>
      </c>
    </row>
    <row r="554" spans="1:3" x14ac:dyDescent="0.45">
      <c r="A554" s="1">
        <v>39375</v>
      </c>
      <c r="B554" s="2" t="s">
        <v>17</v>
      </c>
      <c r="C554">
        <v>405</v>
      </c>
    </row>
    <row r="555" spans="1:3" x14ac:dyDescent="0.45">
      <c r="A555" s="1">
        <v>39376</v>
      </c>
      <c r="B555" s="2" t="s">
        <v>21</v>
      </c>
      <c r="C555">
        <v>3</v>
      </c>
    </row>
    <row r="556" spans="1:3" x14ac:dyDescent="0.45">
      <c r="A556" s="1">
        <v>39380</v>
      </c>
      <c r="B556" s="2" t="s">
        <v>78</v>
      </c>
      <c r="C556">
        <v>35</v>
      </c>
    </row>
    <row r="557" spans="1:3" x14ac:dyDescent="0.45">
      <c r="A557" s="1">
        <v>39382</v>
      </c>
      <c r="B557" s="2" t="s">
        <v>50</v>
      </c>
      <c r="C557">
        <v>444</v>
      </c>
    </row>
    <row r="558" spans="1:3" x14ac:dyDescent="0.45">
      <c r="A558" s="1">
        <v>39382</v>
      </c>
      <c r="B558" s="2" t="s">
        <v>45</v>
      </c>
      <c r="C558">
        <v>424</v>
      </c>
    </row>
    <row r="559" spans="1:3" x14ac:dyDescent="0.45">
      <c r="A559" s="1">
        <v>39382</v>
      </c>
      <c r="B559" s="2" t="s">
        <v>150</v>
      </c>
      <c r="C559">
        <v>2</v>
      </c>
    </row>
    <row r="560" spans="1:3" x14ac:dyDescent="0.45">
      <c r="A560" s="1">
        <v>39385</v>
      </c>
      <c r="B560" s="2" t="s">
        <v>17</v>
      </c>
      <c r="C560">
        <v>480</v>
      </c>
    </row>
    <row r="561" spans="1:3" x14ac:dyDescent="0.45">
      <c r="A561" s="1">
        <v>39386</v>
      </c>
      <c r="B561" s="2" t="s">
        <v>37</v>
      </c>
      <c r="C561">
        <v>65</v>
      </c>
    </row>
    <row r="562" spans="1:3" x14ac:dyDescent="0.45">
      <c r="A562" s="1">
        <v>39388</v>
      </c>
      <c r="B562" s="2" t="s">
        <v>89</v>
      </c>
      <c r="C562">
        <v>8</v>
      </c>
    </row>
    <row r="563" spans="1:3" x14ac:dyDescent="0.45">
      <c r="A563" s="1">
        <v>39389</v>
      </c>
      <c r="B563" s="2" t="s">
        <v>52</v>
      </c>
      <c r="C563">
        <v>52</v>
      </c>
    </row>
    <row r="564" spans="1:3" x14ac:dyDescent="0.45">
      <c r="A564" s="1">
        <v>39392</v>
      </c>
      <c r="B564" s="2" t="s">
        <v>40</v>
      </c>
      <c r="C564">
        <v>8</v>
      </c>
    </row>
    <row r="565" spans="1:3" x14ac:dyDescent="0.45">
      <c r="A565" s="1">
        <v>39393</v>
      </c>
      <c r="B565" s="2" t="s">
        <v>7</v>
      </c>
      <c r="C565">
        <v>143</v>
      </c>
    </row>
    <row r="566" spans="1:3" x14ac:dyDescent="0.45">
      <c r="A566" s="1">
        <v>39394</v>
      </c>
      <c r="B566" s="2" t="s">
        <v>18</v>
      </c>
      <c r="C566">
        <v>20</v>
      </c>
    </row>
    <row r="567" spans="1:3" x14ac:dyDescent="0.45">
      <c r="A567" s="1">
        <v>39397</v>
      </c>
      <c r="B567" s="2" t="s">
        <v>14</v>
      </c>
      <c r="C567">
        <v>396</v>
      </c>
    </row>
    <row r="568" spans="1:3" x14ac:dyDescent="0.45">
      <c r="A568" s="1">
        <v>39398</v>
      </c>
      <c r="B568" s="2" t="s">
        <v>69</v>
      </c>
      <c r="C568">
        <v>168</v>
      </c>
    </row>
    <row r="569" spans="1:3" x14ac:dyDescent="0.45">
      <c r="A569" s="1">
        <v>39399</v>
      </c>
      <c r="B569" s="2" t="s">
        <v>69</v>
      </c>
      <c r="C569">
        <v>69</v>
      </c>
    </row>
    <row r="570" spans="1:3" x14ac:dyDescent="0.45">
      <c r="A570" s="1">
        <v>39407</v>
      </c>
      <c r="B570" s="2" t="s">
        <v>30</v>
      </c>
      <c r="C570">
        <v>99</v>
      </c>
    </row>
    <row r="571" spans="1:3" x14ac:dyDescent="0.45">
      <c r="A571" s="1">
        <v>39407</v>
      </c>
      <c r="B571" s="2" t="s">
        <v>123</v>
      </c>
      <c r="C571">
        <v>57</v>
      </c>
    </row>
    <row r="572" spans="1:3" x14ac:dyDescent="0.45">
      <c r="A572" s="1">
        <v>39408</v>
      </c>
      <c r="B572" s="2" t="s">
        <v>6</v>
      </c>
      <c r="C572">
        <v>103</v>
      </c>
    </row>
    <row r="573" spans="1:3" x14ac:dyDescent="0.45">
      <c r="A573" s="1">
        <v>39409</v>
      </c>
      <c r="B573" s="2" t="s">
        <v>124</v>
      </c>
      <c r="C573">
        <v>2</v>
      </c>
    </row>
    <row r="574" spans="1:3" x14ac:dyDescent="0.45">
      <c r="A574" s="1">
        <v>39412</v>
      </c>
      <c r="B574" s="2" t="s">
        <v>52</v>
      </c>
      <c r="C574">
        <v>88</v>
      </c>
    </row>
    <row r="575" spans="1:3" x14ac:dyDescent="0.45">
      <c r="A575" s="1">
        <v>39414</v>
      </c>
      <c r="B575" s="2" t="s">
        <v>37</v>
      </c>
      <c r="C575">
        <v>85</v>
      </c>
    </row>
    <row r="576" spans="1:3" x14ac:dyDescent="0.45">
      <c r="A576" s="1">
        <v>39414</v>
      </c>
      <c r="B576" s="2" t="s">
        <v>7</v>
      </c>
      <c r="C576">
        <v>216</v>
      </c>
    </row>
    <row r="577" spans="1:3" x14ac:dyDescent="0.45">
      <c r="A577" s="1">
        <v>39416</v>
      </c>
      <c r="B577" s="2" t="s">
        <v>7</v>
      </c>
      <c r="C577">
        <v>140</v>
      </c>
    </row>
    <row r="578" spans="1:3" x14ac:dyDescent="0.45">
      <c r="A578" s="1">
        <v>39421</v>
      </c>
      <c r="B578" s="2" t="s">
        <v>50</v>
      </c>
      <c r="C578">
        <v>377</v>
      </c>
    </row>
    <row r="579" spans="1:3" x14ac:dyDescent="0.45">
      <c r="A579" s="1">
        <v>39423</v>
      </c>
      <c r="B579" s="2" t="s">
        <v>35</v>
      </c>
      <c r="C579">
        <v>89</v>
      </c>
    </row>
    <row r="580" spans="1:3" x14ac:dyDescent="0.45">
      <c r="A580" s="1">
        <v>39425</v>
      </c>
      <c r="B580" s="2" t="s">
        <v>12</v>
      </c>
      <c r="C580">
        <v>181</v>
      </c>
    </row>
    <row r="581" spans="1:3" x14ac:dyDescent="0.45">
      <c r="A581" s="1">
        <v>39427</v>
      </c>
      <c r="B581" s="2" t="s">
        <v>69</v>
      </c>
      <c r="C581">
        <v>131</v>
      </c>
    </row>
    <row r="582" spans="1:3" x14ac:dyDescent="0.45">
      <c r="A582" s="1">
        <v>39427</v>
      </c>
      <c r="B582" s="2" t="s">
        <v>80</v>
      </c>
      <c r="C582">
        <v>43</v>
      </c>
    </row>
    <row r="583" spans="1:3" x14ac:dyDescent="0.45">
      <c r="A583" s="1">
        <v>39428</v>
      </c>
      <c r="B583" s="2" t="s">
        <v>30</v>
      </c>
      <c r="C583">
        <v>166</v>
      </c>
    </row>
    <row r="584" spans="1:3" x14ac:dyDescent="0.45">
      <c r="A584" s="1">
        <v>39428</v>
      </c>
      <c r="B584" s="2" t="s">
        <v>78</v>
      </c>
      <c r="C584">
        <v>192</v>
      </c>
    </row>
    <row r="585" spans="1:3" x14ac:dyDescent="0.45">
      <c r="A585" s="1">
        <v>39430</v>
      </c>
      <c r="B585" s="2" t="s">
        <v>16</v>
      </c>
      <c r="C585">
        <v>7</v>
      </c>
    </row>
    <row r="586" spans="1:3" x14ac:dyDescent="0.45">
      <c r="A586" s="1">
        <v>39432</v>
      </c>
      <c r="B586" s="2" t="s">
        <v>53</v>
      </c>
      <c r="C586">
        <v>11</v>
      </c>
    </row>
    <row r="587" spans="1:3" x14ac:dyDescent="0.45">
      <c r="A587" s="1">
        <v>39432</v>
      </c>
      <c r="B587" s="2" t="s">
        <v>19</v>
      </c>
      <c r="C587">
        <v>146</v>
      </c>
    </row>
    <row r="588" spans="1:3" x14ac:dyDescent="0.45">
      <c r="A588" s="1">
        <v>39433</v>
      </c>
      <c r="B588" s="2" t="s">
        <v>45</v>
      </c>
      <c r="C588">
        <v>138</v>
      </c>
    </row>
    <row r="589" spans="1:3" x14ac:dyDescent="0.45">
      <c r="A589" s="1">
        <v>39434</v>
      </c>
      <c r="B589" s="2" t="s">
        <v>23</v>
      </c>
      <c r="C589">
        <v>138</v>
      </c>
    </row>
    <row r="590" spans="1:3" x14ac:dyDescent="0.45">
      <c r="A590" s="1">
        <v>39434</v>
      </c>
      <c r="B590" s="2" t="s">
        <v>50</v>
      </c>
      <c r="C590">
        <v>482</v>
      </c>
    </row>
    <row r="591" spans="1:3" x14ac:dyDescent="0.45">
      <c r="A591" s="1">
        <v>39436</v>
      </c>
      <c r="B591" s="2" t="s">
        <v>50</v>
      </c>
      <c r="C591">
        <v>481</v>
      </c>
    </row>
    <row r="592" spans="1:3" x14ac:dyDescent="0.45">
      <c r="A592" s="1">
        <v>39438</v>
      </c>
      <c r="B592" s="2" t="s">
        <v>45</v>
      </c>
      <c r="C592">
        <v>258</v>
      </c>
    </row>
    <row r="593" spans="1:3" x14ac:dyDescent="0.45">
      <c r="A593" s="1">
        <v>39440</v>
      </c>
      <c r="B593" s="2" t="s">
        <v>19</v>
      </c>
      <c r="C593">
        <v>100</v>
      </c>
    </row>
    <row r="594" spans="1:3" x14ac:dyDescent="0.45">
      <c r="A594" s="1">
        <v>39440</v>
      </c>
      <c r="B594" s="2" t="s">
        <v>69</v>
      </c>
      <c r="C594">
        <v>86</v>
      </c>
    </row>
    <row r="595" spans="1:3" x14ac:dyDescent="0.45">
      <c r="A595" s="1">
        <v>39443</v>
      </c>
      <c r="B595" s="2" t="s">
        <v>28</v>
      </c>
      <c r="C595">
        <v>165</v>
      </c>
    </row>
    <row r="596" spans="1:3" x14ac:dyDescent="0.45">
      <c r="A596" s="1">
        <v>39444</v>
      </c>
      <c r="B596" s="2" t="s">
        <v>100</v>
      </c>
      <c r="C596">
        <v>4</v>
      </c>
    </row>
    <row r="597" spans="1:3" x14ac:dyDescent="0.45">
      <c r="A597" s="1">
        <v>39445</v>
      </c>
      <c r="B597" s="2" t="s">
        <v>23</v>
      </c>
      <c r="C597">
        <v>156</v>
      </c>
    </row>
    <row r="598" spans="1:3" x14ac:dyDescent="0.45">
      <c r="A598" s="1">
        <v>39446</v>
      </c>
      <c r="B598" s="2" t="s">
        <v>45</v>
      </c>
      <c r="C598">
        <v>320</v>
      </c>
    </row>
    <row r="599" spans="1:3" x14ac:dyDescent="0.45">
      <c r="A599" s="1">
        <v>39448</v>
      </c>
      <c r="B599" s="2" t="s">
        <v>15</v>
      </c>
      <c r="C599">
        <v>1</v>
      </c>
    </row>
    <row r="600" spans="1:3" x14ac:dyDescent="0.45">
      <c r="A600" s="1">
        <v>39448</v>
      </c>
      <c r="B600" s="2" t="s">
        <v>8</v>
      </c>
      <c r="C600">
        <v>81</v>
      </c>
    </row>
    <row r="601" spans="1:3" x14ac:dyDescent="0.45">
      <c r="A601" s="1">
        <v>39448</v>
      </c>
      <c r="B601" s="2" t="s">
        <v>50</v>
      </c>
      <c r="C601">
        <v>438</v>
      </c>
    </row>
    <row r="602" spans="1:3" x14ac:dyDescent="0.45">
      <c r="A602" s="1">
        <v>39449</v>
      </c>
      <c r="B602" s="2" t="s">
        <v>38</v>
      </c>
      <c r="C602">
        <v>1</v>
      </c>
    </row>
    <row r="603" spans="1:3" x14ac:dyDescent="0.45">
      <c r="A603" s="1">
        <v>39453</v>
      </c>
      <c r="B603" s="2" t="s">
        <v>78</v>
      </c>
      <c r="C603">
        <v>173</v>
      </c>
    </row>
    <row r="604" spans="1:3" x14ac:dyDescent="0.45">
      <c r="A604" s="1">
        <v>39456</v>
      </c>
      <c r="B604" s="2" t="s">
        <v>24</v>
      </c>
      <c r="C604">
        <v>412</v>
      </c>
    </row>
    <row r="605" spans="1:3" x14ac:dyDescent="0.45">
      <c r="A605" s="1">
        <v>39456</v>
      </c>
      <c r="B605" s="2" t="s">
        <v>151</v>
      </c>
      <c r="C605">
        <v>13</v>
      </c>
    </row>
    <row r="606" spans="1:3" x14ac:dyDescent="0.45">
      <c r="A606" s="1">
        <v>39457</v>
      </c>
      <c r="B606" s="2" t="s">
        <v>55</v>
      </c>
      <c r="C606">
        <v>130</v>
      </c>
    </row>
    <row r="607" spans="1:3" x14ac:dyDescent="0.45">
      <c r="A607" s="1">
        <v>39459</v>
      </c>
      <c r="B607" s="2" t="s">
        <v>152</v>
      </c>
      <c r="C607">
        <v>4</v>
      </c>
    </row>
    <row r="608" spans="1:3" x14ac:dyDescent="0.45">
      <c r="A608" s="1">
        <v>39462</v>
      </c>
      <c r="B608" s="2" t="s">
        <v>55</v>
      </c>
      <c r="C608">
        <v>176</v>
      </c>
    </row>
    <row r="609" spans="1:3" x14ac:dyDescent="0.45">
      <c r="A609" s="1">
        <v>39464</v>
      </c>
      <c r="B609" s="2" t="s">
        <v>89</v>
      </c>
      <c r="C609">
        <v>14</v>
      </c>
    </row>
    <row r="610" spans="1:3" x14ac:dyDescent="0.45">
      <c r="A610" s="1">
        <v>39465</v>
      </c>
      <c r="B610" s="2" t="s">
        <v>55</v>
      </c>
      <c r="C610">
        <v>97</v>
      </c>
    </row>
    <row r="611" spans="1:3" x14ac:dyDescent="0.45">
      <c r="A611" s="1">
        <v>39468</v>
      </c>
      <c r="B611" s="2" t="s">
        <v>61</v>
      </c>
      <c r="C611">
        <v>81</v>
      </c>
    </row>
    <row r="612" spans="1:3" x14ac:dyDescent="0.45">
      <c r="A612" s="1">
        <v>39469</v>
      </c>
      <c r="B612" s="2" t="s">
        <v>23</v>
      </c>
      <c r="C612">
        <v>179</v>
      </c>
    </row>
    <row r="613" spans="1:3" x14ac:dyDescent="0.45">
      <c r="A613" s="1">
        <v>39470</v>
      </c>
      <c r="B613" s="2" t="s">
        <v>37</v>
      </c>
      <c r="C613">
        <v>132</v>
      </c>
    </row>
    <row r="614" spans="1:3" x14ac:dyDescent="0.45">
      <c r="A614" s="1">
        <v>39470</v>
      </c>
      <c r="B614" s="2" t="s">
        <v>153</v>
      </c>
      <c r="C614">
        <v>5</v>
      </c>
    </row>
    <row r="615" spans="1:3" x14ac:dyDescent="0.45">
      <c r="A615" s="1">
        <v>39470</v>
      </c>
      <c r="B615" s="2" t="s">
        <v>18</v>
      </c>
      <c r="C615">
        <v>100</v>
      </c>
    </row>
    <row r="616" spans="1:3" x14ac:dyDescent="0.45">
      <c r="A616" s="1">
        <v>39474</v>
      </c>
      <c r="B616" s="2" t="s">
        <v>154</v>
      </c>
      <c r="C616">
        <v>6</v>
      </c>
    </row>
    <row r="617" spans="1:3" x14ac:dyDescent="0.45">
      <c r="A617" s="1">
        <v>39481</v>
      </c>
      <c r="B617" s="2" t="s">
        <v>24</v>
      </c>
      <c r="C617">
        <v>171</v>
      </c>
    </row>
    <row r="618" spans="1:3" x14ac:dyDescent="0.45">
      <c r="A618" s="1">
        <v>39483</v>
      </c>
      <c r="B618" s="2" t="s">
        <v>14</v>
      </c>
      <c r="C618">
        <v>333</v>
      </c>
    </row>
    <row r="619" spans="1:3" x14ac:dyDescent="0.45">
      <c r="A619" s="1">
        <v>39484</v>
      </c>
      <c r="B619" s="2" t="s">
        <v>24</v>
      </c>
      <c r="C619">
        <v>365</v>
      </c>
    </row>
    <row r="620" spans="1:3" x14ac:dyDescent="0.45">
      <c r="A620" s="1">
        <v>39484</v>
      </c>
      <c r="B620" s="2" t="s">
        <v>112</v>
      </c>
      <c r="C620">
        <v>16</v>
      </c>
    </row>
    <row r="621" spans="1:3" x14ac:dyDescent="0.45">
      <c r="A621" s="1">
        <v>39485</v>
      </c>
      <c r="B621" s="2" t="s">
        <v>5</v>
      </c>
      <c r="C621">
        <v>211</v>
      </c>
    </row>
    <row r="622" spans="1:3" x14ac:dyDescent="0.45">
      <c r="A622" s="1">
        <v>39489</v>
      </c>
      <c r="B622" s="2" t="s">
        <v>45</v>
      </c>
      <c r="C622">
        <v>196</v>
      </c>
    </row>
    <row r="623" spans="1:3" x14ac:dyDescent="0.45">
      <c r="A623" s="1">
        <v>39490</v>
      </c>
      <c r="B623" s="2" t="s">
        <v>155</v>
      </c>
      <c r="C623">
        <v>11</v>
      </c>
    </row>
    <row r="624" spans="1:3" x14ac:dyDescent="0.45">
      <c r="A624" s="1">
        <v>39491</v>
      </c>
      <c r="B624" s="2" t="s">
        <v>112</v>
      </c>
      <c r="C624">
        <v>17</v>
      </c>
    </row>
    <row r="625" spans="1:3" x14ac:dyDescent="0.45">
      <c r="A625" s="1">
        <v>39494</v>
      </c>
      <c r="B625" s="2" t="s">
        <v>66</v>
      </c>
      <c r="C625">
        <v>62</v>
      </c>
    </row>
    <row r="626" spans="1:3" x14ac:dyDescent="0.45">
      <c r="A626" s="1">
        <v>39494</v>
      </c>
      <c r="B626" s="2" t="s">
        <v>9</v>
      </c>
      <c r="C626">
        <v>103</v>
      </c>
    </row>
    <row r="627" spans="1:3" x14ac:dyDescent="0.45">
      <c r="A627" s="1">
        <v>39494</v>
      </c>
      <c r="B627" s="2" t="s">
        <v>32</v>
      </c>
      <c r="C627">
        <v>9</v>
      </c>
    </row>
    <row r="628" spans="1:3" x14ac:dyDescent="0.45">
      <c r="A628" s="1">
        <v>39495</v>
      </c>
      <c r="B628" s="2" t="s">
        <v>156</v>
      </c>
      <c r="C628">
        <v>5</v>
      </c>
    </row>
    <row r="629" spans="1:3" x14ac:dyDescent="0.45">
      <c r="A629" s="1">
        <v>39495</v>
      </c>
      <c r="B629" s="2" t="s">
        <v>45</v>
      </c>
      <c r="C629">
        <v>452</v>
      </c>
    </row>
    <row r="630" spans="1:3" x14ac:dyDescent="0.45">
      <c r="A630" s="1">
        <v>39496</v>
      </c>
      <c r="B630" s="2" t="s">
        <v>157</v>
      </c>
      <c r="C630">
        <v>2</v>
      </c>
    </row>
    <row r="631" spans="1:3" x14ac:dyDescent="0.45">
      <c r="A631" s="1">
        <v>39497</v>
      </c>
      <c r="B631" s="2" t="s">
        <v>50</v>
      </c>
      <c r="C631">
        <v>335</v>
      </c>
    </row>
    <row r="632" spans="1:3" x14ac:dyDescent="0.45">
      <c r="A632" s="1">
        <v>39498</v>
      </c>
      <c r="B632" s="2" t="s">
        <v>158</v>
      </c>
      <c r="C632">
        <v>12</v>
      </c>
    </row>
    <row r="633" spans="1:3" x14ac:dyDescent="0.45">
      <c r="A633" s="1">
        <v>39499</v>
      </c>
      <c r="B633" s="2" t="s">
        <v>79</v>
      </c>
      <c r="C633">
        <v>12</v>
      </c>
    </row>
    <row r="634" spans="1:3" x14ac:dyDescent="0.45">
      <c r="A634" s="1">
        <v>39500</v>
      </c>
      <c r="B634" s="2" t="s">
        <v>159</v>
      </c>
      <c r="C634">
        <v>5</v>
      </c>
    </row>
    <row r="635" spans="1:3" x14ac:dyDescent="0.45">
      <c r="A635" s="1">
        <v>39500</v>
      </c>
      <c r="B635" s="2" t="s">
        <v>160</v>
      </c>
      <c r="C635">
        <v>2</v>
      </c>
    </row>
    <row r="636" spans="1:3" x14ac:dyDescent="0.45">
      <c r="A636" s="1">
        <v>39501</v>
      </c>
      <c r="B636" s="2" t="s">
        <v>161</v>
      </c>
      <c r="C636">
        <v>10</v>
      </c>
    </row>
    <row r="637" spans="1:3" x14ac:dyDescent="0.45">
      <c r="A637" s="1">
        <v>39503</v>
      </c>
      <c r="B637" s="2" t="s">
        <v>45</v>
      </c>
      <c r="C637">
        <v>308</v>
      </c>
    </row>
    <row r="638" spans="1:3" x14ac:dyDescent="0.45">
      <c r="A638" s="1">
        <v>39505</v>
      </c>
      <c r="B638" s="2" t="s">
        <v>119</v>
      </c>
      <c r="C638">
        <v>5</v>
      </c>
    </row>
    <row r="639" spans="1:3" x14ac:dyDescent="0.45">
      <c r="A639" s="1">
        <v>39505</v>
      </c>
      <c r="B639" s="2" t="s">
        <v>14</v>
      </c>
      <c r="C639">
        <v>446</v>
      </c>
    </row>
    <row r="640" spans="1:3" x14ac:dyDescent="0.45">
      <c r="A640" s="1">
        <v>39506</v>
      </c>
      <c r="B640" s="2" t="s">
        <v>7</v>
      </c>
      <c r="C640">
        <v>281</v>
      </c>
    </row>
    <row r="641" spans="1:3" x14ac:dyDescent="0.45">
      <c r="A641" s="1">
        <v>39510</v>
      </c>
      <c r="B641" s="2" t="s">
        <v>11</v>
      </c>
      <c r="C641">
        <v>6</v>
      </c>
    </row>
    <row r="642" spans="1:3" x14ac:dyDescent="0.45">
      <c r="A642" s="1">
        <v>39511</v>
      </c>
      <c r="B642" s="2" t="s">
        <v>7</v>
      </c>
      <c r="C642">
        <v>409</v>
      </c>
    </row>
    <row r="643" spans="1:3" x14ac:dyDescent="0.45">
      <c r="A643" s="1">
        <v>39511</v>
      </c>
      <c r="B643" s="2" t="s">
        <v>66</v>
      </c>
      <c r="C643">
        <v>191</v>
      </c>
    </row>
    <row r="644" spans="1:3" x14ac:dyDescent="0.45">
      <c r="A644" s="1">
        <v>39512</v>
      </c>
      <c r="B644" s="2" t="s">
        <v>50</v>
      </c>
      <c r="C644">
        <v>404</v>
      </c>
    </row>
    <row r="645" spans="1:3" x14ac:dyDescent="0.45">
      <c r="A645" s="1">
        <v>39512</v>
      </c>
      <c r="B645" s="2" t="s">
        <v>28</v>
      </c>
      <c r="C645">
        <v>135</v>
      </c>
    </row>
    <row r="646" spans="1:3" x14ac:dyDescent="0.45">
      <c r="A646" s="1">
        <v>39512</v>
      </c>
      <c r="B646" s="2" t="s">
        <v>27</v>
      </c>
      <c r="C646">
        <v>20</v>
      </c>
    </row>
    <row r="647" spans="1:3" x14ac:dyDescent="0.45">
      <c r="A647" s="1">
        <v>39514</v>
      </c>
      <c r="B647" s="2" t="s">
        <v>58</v>
      </c>
      <c r="C647">
        <v>54</v>
      </c>
    </row>
    <row r="648" spans="1:3" x14ac:dyDescent="0.45">
      <c r="A648" s="1">
        <v>39514</v>
      </c>
      <c r="B648" s="2" t="s">
        <v>52</v>
      </c>
      <c r="C648">
        <v>129</v>
      </c>
    </row>
    <row r="649" spans="1:3" x14ac:dyDescent="0.45">
      <c r="A649" s="1">
        <v>39517</v>
      </c>
      <c r="B649" s="2" t="s">
        <v>162</v>
      </c>
      <c r="C649">
        <v>11</v>
      </c>
    </row>
    <row r="650" spans="1:3" x14ac:dyDescent="0.45">
      <c r="A650" s="1">
        <v>39518</v>
      </c>
      <c r="B650" s="2" t="s">
        <v>22</v>
      </c>
      <c r="C650">
        <v>383</v>
      </c>
    </row>
    <row r="651" spans="1:3" x14ac:dyDescent="0.45">
      <c r="A651" s="1">
        <v>39519</v>
      </c>
      <c r="B651" s="2" t="s">
        <v>10</v>
      </c>
      <c r="C651">
        <v>46</v>
      </c>
    </row>
    <row r="652" spans="1:3" x14ac:dyDescent="0.45">
      <c r="A652" s="1">
        <v>39520</v>
      </c>
      <c r="B652" s="2" t="s">
        <v>131</v>
      </c>
      <c r="C652">
        <v>61</v>
      </c>
    </row>
    <row r="653" spans="1:3" x14ac:dyDescent="0.45">
      <c r="A653" s="1">
        <v>39522</v>
      </c>
      <c r="B653" s="2" t="s">
        <v>28</v>
      </c>
      <c r="C653">
        <v>166</v>
      </c>
    </row>
    <row r="654" spans="1:3" x14ac:dyDescent="0.45">
      <c r="A654" s="1">
        <v>39523</v>
      </c>
      <c r="B654" s="2" t="s">
        <v>69</v>
      </c>
      <c r="C654">
        <v>91</v>
      </c>
    </row>
    <row r="655" spans="1:3" x14ac:dyDescent="0.45">
      <c r="A655" s="1">
        <v>39524</v>
      </c>
      <c r="B655" s="2" t="s">
        <v>163</v>
      </c>
      <c r="C655">
        <v>10</v>
      </c>
    </row>
    <row r="656" spans="1:3" x14ac:dyDescent="0.45">
      <c r="A656" s="1">
        <v>39526</v>
      </c>
      <c r="B656" s="2" t="s">
        <v>164</v>
      </c>
      <c r="C656">
        <v>19</v>
      </c>
    </row>
    <row r="657" spans="1:3" x14ac:dyDescent="0.45">
      <c r="A657" s="1">
        <v>39526</v>
      </c>
      <c r="B657" s="2" t="s">
        <v>165</v>
      </c>
      <c r="C657">
        <v>2</v>
      </c>
    </row>
    <row r="658" spans="1:3" x14ac:dyDescent="0.45">
      <c r="A658" s="1">
        <v>39527</v>
      </c>
      <c r="B658" s="2" t="s">
        <v>35</v>
      </c>
      <c r="C658">
        <v>125</v>
      </c>
    </row>
    <row r="659" spans="1:3" x14ac:dyDescent="0.45">
      <c r="A659" s="1">
        <v>39527</v>
      </c>
      <c r="B659" s="2" t="s">
        <v>22</v>
      </c>
      <c r="C659">
        <v>248</v>
      </c>
    </row>
    <row r="660" spans="1:3" x14ac:dyDescent="0.45">
      <c r="A660" s="1">
        <v>39527</v>
      </c>
      <c r="B660" s="2" t="s">
        <v>102</v>
      </c>
      <c r="C660">
        <v>298</v>
      </c>
    </row>
    <row r="661" spans="1:3" x14ac:dyDescent="0.45">
      <c r="A661" s="1">
        <v>39528</v>
      </c>
      <c r="B661" s="2" t="s">
        <v>22</v>
      </c>
      <c r="C661">
        <v>406</v>
      </c>
    </row>
    <row r="662" spans="1:3" x14ac:dyDescent="0.45">
      <c r="A662" s="1">
        <v>39529</v>
      </c>
      <c r="B662" s="2" t="s">
        <v>19</v>
      </c>
      <c r="C662">
        <v>46</v>
      </c>
    </row>
    <row r="663" spans="1:3" x14ac:dyDescent="0.45">
      <c r="A663" s="1">
        <v>39530</v>
      </c>
      <c r="B663" s="2" t="s">
        <v>69</v>
      </c>
      <c r="C663">
        <v>106</v>
      </c>
    </row>
    <row r="664" spans="1:3" x14ac:dyDescent="0.45">
      <c r="A664" s="1">
        <v>39532</v>
      </c>
      <c r="B664" s="2" t="s">
        <v>9</v>
      </c>
      <c r="C664">
        <v>121</v>
      </c>
    </row>
    <row r="665" spans="1:3" x14ac:dyDescent="0.45">
      <c r="A665" s="1">
        <v>39536</v>
      </c>
      <c r="B665" s="2" t="s">
        <v>45</v>
      </c>
      <c r="C665">
        <v>170</v>
      </c>
    </row>
    <row r="666" spans="1:3" x14ac:dyDescent="0.45">
      <c r="A666" s="1">
        <v>39536</v>
      </c>
      <c r="B666" s="2" t="s">
        <v>14</v>
      </c>
      <c r="C666">
        <v>431</v>
      </c>
    </row>
    <row r="667" spans="1:3" x14ac:dyDescent="0.45">
      <c r="A667" s="1">
        <v>39537</v>
      </c>
      <c r="B667" s="2" t="s">
        <v>50</v>
      </c>
      <c r="C667">
        <v>483</v>
      </c>
    </row>
    <row r="668" spans="1:3" x14ac:dyDescent="0.45">
      <c r="A668" s="1">
        <v>39539</v>
      </c>
      <c r="B668" s="2" t="s">
        <v>7</v>
      </c>
      <c r="C668">
        <v>354</v>
      </c>
    </row>
    <row r="669" spans="1:3" x14ac:dyDescent="0.45">
      <c r="A669" s="1">
        <v>39541</v>
      </c>
      <c r="B669" s="2" t="s">
        <v>69</v>
      </c>
      <c r="C669">
        <v>65</v>
      </c>
    </row>
    <row r="670" spans="1:3" x14ac:dyDescent="0.45">
      <c r="A670" s="1">
        <v>39544</v>
      </c>
      <c r="B670" s="2" t="s">
        <v>24</v>
      </c>
      <c r="C670">
        <v>176</v>
      </c>
    </row>
    <row r="671" spans="1:3" x14ac:dyDescent="0.45">
      <c r="A671" s="1">
        <v>39545</v>
      </c>
      <c r="B671" s="2" t="s">
        <v>51</v>
      </c>
      <c r="C671">
        <v>2</v>
      </c>
    </row>
    <row r="672" spans="1:3" x14ac:dyDescent="0.45">
      <c r="A672" s="1">
        <v>39546</v>
      </c>
      <c r="B672" s="2" t="s">
        <v>66</v>
      </c>
      <c r="C672">
        <v>46</v>
      </c>
    </row>
    <row r="673" spans="1:3" x14ac:dyDescent="0.45">
      <c r="A673" s="1">
        <v>39549</v>
      </c>
      <c r="B673" s="2" t="s">
        <v>102</v>
      </c>
      <c r="C673">
        <v>477</v>
      </c>
    </row>
    <row r="674" spans="1:3" x14ac:dyDescent="0.45">
      <c r="A674" s="1">
        <v>39550</v>
      </c>
      <c r="B674" s="2" t="s">
        <v>57</v>
      </c>
      <c r="C674">
        <v>6</v>
      </c>
    </row>
    <row r="675" spans="1:3" x14ac:dyDescent="0.45">
      <c r="A675" s="1">
        <v>39552</v>
      </c>
      <c r="B675" s="2" t="s">
        <v>48</v>
      </c>
      <c r="C675">
        <v>11</v>
      </c>
    </row>
    <row r="676" spans="1:3" x14ac:dyDescent="0.45">
      <c r="A676" s="1">
        <v>39552</v>
      </c>
      <c r="B676" s="2" t="s">
        <v>66</v>
      </c>
      <c r="C676">
        <v>126</v>
      </c>
    </row>
    <row r="677" spans="1:3" x14ac:dyDescent="0.45">
      <c r="A677" s="1">
        <v>39552</v>
      </c>
      <c r="B677" s="2" t="s">
        <v>18</v>
      </c>
      <c r="C677">
        <v>190</v>
      </c>
    </row>
    <row r="678" spans="1:3" x14ac:dyDescent="0.45">
      <c r="A678" s="1">
        <v>39553</v>
      </c>
      <c r="B678" s="2" t="s">
        <v>50</v>
      </c>
      <c r="C678">
        <v>358</v>
      </c>
    </row>
    <row r="679" spans="1:3" x14ac:dyDescent="0.45">
      <c r="A679" s="1">
        <v>39553</v>
      </c>
      <c r="B679" s="2" t="s">
        <v>39</v>
      </c>
      <c r="C679">
        <v>78</v>
      </c>
    </row>
    <row r="680" spans="1:3" x14ac:dyDescent="0.45">
      <c r="A680" s="1">
        <v>39553</v>
      </c>
      <c r="B680" s="2" t="s">
        <v>71</v>
      </c>
      <c r="C680">
        <v>129</v>
      </c>
    </row>
    <row r="681" spans="1:3" x14ac:dyDescent="0.45">
      <c r="A681" s="1">
        <v>39554</v>
      </c>
      <c r="B681" s="2" t="s">
        <v>14</v>
      </c>
      <c r="C681">
        <v>433</v>
      </c>
    </row>
    <row r="682" spans="1:3" x14ac:dyDescent="0.45">
      <c r="A682" s="1">
        <v>39555</v>
      </c>
      <c r="B682" s="2" t="s">
        <v>90</v>
      </c>
      <c r="C682">
        <v>18</v>
      </c>
    </row>
    <row r="683" spans="1:3" x14ac:dyDescent="0.45">
      <c r="A683" s="1">
        <v>39556</v>
      </c>
      <c r="B683" s="2" t="s">
        <v>80</v>
      </c>
      <c r="C683">
        <v>30</v>
      </c>
    </row>
    <row r="684" spans="1:3" x14ac:dyDescent="0.45">
      <c r="A684" s="1">
        <v>39557</v>
      </c>
      <c r="B684" s="2" t="s">
        <v>42</v>
      </c>
      <c r="C684">
        <v>18</v>
      </c>
    </row>
    <row r="685" spans="1:3" x14ac:dyDescent="0.45">
      <c r="A685" s="1">
        <v>39558</v>
      </c>
      <c r="B685" s="2" t="s">
        <v>66</v>
      </c>
      <c r="C685">
        <v>146</v>
      </c>
    </row>
    <row r="686" spans="1:3" x14ac:dyDescent="0.45">
      <c r="A686" s="1">
        <v>39558</v>
      </c>
      <c r="B686" s="2" t="s">
        <v>162</v>
      </c>
      <c r="C686">
        <v>19</v>
      </c>
    </row>
    <row r="687" spans="1:3" x14ac:dyDescent="0.45">
      <c r="A687" s="1">
        <v>39559</v>
      </c>
      <c r="B687" s="2" t="s">
        <v>23</v>
      </c>
      <c r="C687">
        <v>170</v>
      </c>
    </row>
    <row r="688" spans="1:3" x14ac:dyDescent="0.45">
      <c r="A688" s="1">
        <v>39561</v>
      </c>
      <c r="B688" s="2" t="s">
        <v>5</v>
      </c>
      <c r="C688">
        <v>428</v>
      </c>
    </row>
    <row r="689" spans="1:3" x14ac:dyDescent="0.45">
      <c r="A689" s="1">
        <v>39563</v>
      </c>
      <c r="B689" s="2" t="s">
        <v>50</v>
      </c>
      <c r="C689">
        <v>129</v>
      </c>
    </row>
    <row r="690" spans="1:3" x14ac:dyDescent="0.45">
      <c r="A690" s="1">
        <v>39564</v>
      </c>
      <c r="B690" s="2" t="s">
        <v>17</v>
      </c>
      <c r="C690">
        <v>304</v>
      </c>
    </row>
    <row r="691" spans="1:3" x14ac:dyDescent="0.45">
      <c r="A691" s="1">
        <v>39568</v>
      </c>
      <c r="B691" s="2" t="s">
        <v>151</v>
      </c>
      <c r="C691">
        <v>15</v>
      </c>
    </row>
    <row r="692" spans="1:3" x14ac:dyDescent="0.45">
      <c r="A692" s="1">
        <v>39569</v>
      </c>
      <c r="B692" s="2" t="s">
        <v>166</v>
      </c>
      <c r="C692">
        <v>14</v>
      </c>
    </row>
    <row r="693" spans="1:3" x14ac:dyDescent="0.45">
      <c r="A693" s="1">
        <v>39571</v>
      </c>
      <c r="B693" s="2" t="s">
        <v>14</v>
      </c>
      <c r="C693">
        <v>320</v>
      </c>
    </row>
    <row r="694" spans="1:3" x14ac:dyDescent="0.45">
      <c r="A694" s="1">
        <v>39572</v>
      </c>
      <c r="B694" s="2" t="s">
        <v>55</v>
      </c>
      <c r="C694">
        <v>44</v>
      </c>
    </row>
    <row r="695" spans="1:3" x14ac:dyDescent="0.45">
      <c r="A695" s="1">
        <v>39573</v>
      </c>
      <c r="B695" s="2" t="s">
        <v>10</v>
      </c>
      <c r="C695">
        <v>71</v>
      </c>
    </row>
    <row r="696" spans="1:3" x14ac:dyDescent="0.45">
      <c r="A696" s="1">
        <v>39573</v>
      </c>
      <c r="B696" s="2" t="s">
        <v>72</v>
      </c>
      <c r="C696">
        <v>8</v>
      </c>
    </row>
    <row r="697" spans="1:3" x14ac:dyDescent="0.45">
      <c r="A697" s="1">
        <v>39577</v>
      </c>
      <c r="B697" s="2" t="s">
        <v>9</v>
      </c>
      <c r="C697">
        <v>444</v>
      </c>
    </row>
    <row r="698" spans="1:3" x14ac:dyDescent="0.45">
      <c r="A698" s="1">
        <v>39577</v>
      </c>
      <c r="B698" s="2" t="s">
        <v>83</v>
      </c>
      <c r="C698">
        <v>1</v>
      </c>
    </row>
    <row r="699" spans="1:3" x14ac:dyDescent="0.45">
      <c r="A699" s="1">
        <v>39579</v>
      </c>
      <c r="B699" s="2" t="s">
        <v>66</v>
      </c>
      <c r="C699">
        <v>102</v>
      </c>
    </row>
    <row r="700" spans="1:3" x14ac:dyDescent="0.45">
      <c r="A700" s="1">
        <v>39579</v>
      </c>
      <c r="B700" s="2" t="s">
        <v>26</v>
      </c>
      <c r="C700">
        <v>181</v>
      </c>
    </row>
    <row r="701" spans="1:3" x14ac:dyDescent="0.45">
      <c r="A701" s="1">
        <v>39579</v>
      </c>
      <c r="B701" s="2" t="s">
        <v>52</v>
      </c>
      <c r="C701">
        <v>82</v>
      </c>
    </row>
    <row r="702" spans="1:3" x14ac:dyDescent="0.45">
      <c r="A702" s="1">
        <v>39582</v>
      </c>
      <c r="B702" s="2" t="s">
        <v>167</v>
      </c>
      <c r="C702">
        <v>19</v>
      </c>
    </row>
    <row r="703" spans="1:3" x14ac:dyDescent="0.45">
      <c r="A703" s="1">
        <v>39582</v>
      </c>
      <c r="B703" s="2" t="s">
        <v>17</v>
      </c>
      <c r="C703">
        <v>245</v>
      </c>
    </row>
    <row r="704" spans="1:3" x14ac:dyDescent="0.45">
      <c r="A704" s="1">
        <v>39584</v>
      </c>
      <c r="B704" s="2" t="s">
        <v>102</v>
      </c>
      <c r="C704">
        <v>431</v>
      </c>
    </row>
    <row r="705" spans="1:3" x14ac:dyDescent="0.45">
      <c r="A705" s="1">
        <v>39584</v>
      </c>
      <c r="B705" s="2" t="s">
        <v>7</v>
      </c>
      <c r="C705">
        <v>252</v>
      </c>
    </row>
    <row r="706" spans="1:3" x14ac:dyDescent="0.45">
      <c r="A706" s="1">
        <v>39585</v>
      </c>
      <c r="B706" s="2" t="s">
        <v>62</v>
      </c>
      <c r="C706">
        <v>2</v>
      </c>
    </row>
    <row r="707" spans="1:3" x14ac:dyDescent="0.45">
      <c r="A707" s="1">
        <v>39586</v>
      </c>
      <c r="B707" s="2" t="s">
        <v>6</v>
      </c>
      <c r="C707">
        <v>52</v>
      </c>
    </row>
    <row r="708" spans="1:3" x14ac:dyDescent="0.45">
      <c r="A708" s="1">
        <v>39587</v>
      </c>
      <c r="B708" s="2" t="s">
        <v>23</v>
      </c>
      <c r="C708">
        <v>54</v>
      </c>
    </row>
    <row r="709" spans="1:3" x14ac:dyDescent="0.45">
      <c r="A709" s="1">
        <v>39587</v>
      </c>
      <c r="B709" s="2" t="s">
        <v>59</v>
      </c>
      <c r="C709">
        <v>4</v>
      </c>
    </row>
    <row r="710" spans="1:3" x14ac:dyDescent="0.45">
      <c r="A710" s="1">
        <v>39587</v>
      </c>
      <c r="B710" s="2" t="s">
        <v>61</v>
      </c>
      <c r="C710">
        <v>88</v>
      </c>
    </row>
    <row r="711" spans="1:3" x14ac:dyDescent="0.45">
      <c r="A711" s="1">
        <v>39590</v>
      </c>
      <c r="B711" s="2" t="s">
        <v>18</v>
      </c>
      <c r="C711">
        <v>152</v>
      </c>
    </row>
    <row r="712" spans="1:3" x14ac:dyDescent="0.45">
      <c r="A712" s="1">
        <v>39591</v>
      </c>
      <c r="B712" s="2" t="s">
        <v>55</v>
      </c>
      <c r="C712">
        <v>121</v>
      </c>
    </row>
    <row r="713" spans="1:3" x14ac:dyDescent="0.45">
      <c r="A713" s="1">
        <v>39592</v>
      </c>
      <c r="B713" s="2" t="s">
        <v>18</v>
      </c>
      <c r="C713">
        <v>77</v>
      </c>
    </row>
    <row r="714" spans="1:3" x14ac:dyDescent="0.45">
      <c r="A714" s="1">
        <v>39595</v>
      </c>
      <c r="B714" s="2" t="s">
        <v>131</v>
      </c>
      <c r="C714">
        <v>21</v>
      </c>
    </row>
    <row r="715" spans="1:3" x14ac:dyDescent="0.45">
      <c r="A715" s="1">
        <v>39596</v>
      </c>
      <c r="B715" s="2" t="s">
        <v>61</v>
      </c>
      <c r="C715">
        <v>48</v>
      </c>
    </row>
    <row r="716" spans="1:3" x14ac:dyDescent="0.45">
      <c r="A716" s="1">
        <v>39597</v>
      </c>
      <c r="B716" s="2" t="s">
        <v>45</v>
      </c>
      <c r="C716">
        <v>420</v>
      </c>
    </row>
    <row r="717" spans="1:3" x14ac:dyDescent="0.45">
      <c r="A717" s="1">
        <v>39598</v>
      </c>
      <c r="B717" s="2" t="s">
        <v>7</v>
      </c>
      <c r="C717">
        <v>443</v>
      </c>
    </row>
    <row r="718" spans="1:3" x14ac:dyDescent="0.45">
      <c r="A718" s="1">
        <v>39602</v>
      </c>
      <c r="B718" s="2" t="s">
        <v>55</v>
      </c>
      <c r="C718">
        <v>46</v>
      </c>
    </row>
    <row r="719" spans="1:3" x14ac:dyDescent="0.45">
      <c r="A719" s="1">
        <v>39603</v>
      </c>
      <c r="B719" s="2" t="s">
        <v>134</v>
      </c>
      <c r="C719">
        <v>3</v>
      </c>
    </row>
    <row r="720" spans="1:3" x14ac:dyDescent="0.45">
      <c r="A720" s="1">
        <v>39605</v>
      </c>
      <c r="B720" s="2" t="s">
        <v>55</v>
      </c>
      <c r="C720">
        <v>98</v>
      </c>
    </row>
    <row r="721" spans="1:3" x14ac:dyDescent="0.45">
      <c r="A721" s="1">
        <v>39605</v>
      </c>
      <c r="B721" s="2" t="s">
        <v>168</v>
      </c>
      <c r="C721">
        <v>18</v>
      </c>
    </row>
    <row r="722" spans="1:3" x14ac:dyDescent="0.45">
      <c r="A722" s="1">
        <v>39605</v>
      </c>
      <c r="B722" s="2" t="s">
        <v>50</v>
      </c>
      <c r="C722">
        <v>237</v>
      </c>
    </row>
    <row r="723" spans="1:3" x14ac:dyDescent="0.45">
      <c r="A723" s="1">
        <v>39605</v>
      </c>
      <c r="B723" s="2" t="s">
        <v>31</v>
      </c>
      <c r="C723">
        <v>64</v>
      </c>
    </row>
    <row r="724" spans="1:3" x14ac:dyDescent="0.45">
      <c r="A724" s="1">
        <v>39609</v>
      </c>
      <c r="B724" s="2" t="s">
        <v>37</v>
      </c>
      <c r="C724">
        <v>32</v>
      </c>
    </row>
    <row r="725" spans="1:3" x14ac:dyDescent="0.45">
      <c r="A725" s="1">
        <v>39614</v>
      </c>
      <c r="B725" s="2" t="s">
        <v>10</v>
      </c>
      <c r="C725">
        <v>30</v>
      </c>
    </row>
    <row r="726" spans="1:3" x14ac:dyDescent="0.45">
      <c r="A726" s="1">
        <v>39614</v>
      </c>
      <c r="B726" s="2" t="s">
        <v>137</v>
      </c>
      <c r="C726">
        <v>12</v>
      </c>
    </row>
    <row r="727" spans="1:3" x14ac:dyDescent="0.45">
      <c r="A727" s="1">
        <v>39615</v>
      </c>
      <c r="B727" s="2" t="s">
        <v>71</v>
      </c>
      <c r="C727">
        <v>138</v>
      </c>
    </row>
    <row r="728" spans="1:3" x14ac:dyDescent="0.45">
      <c r="A728" s="1">
        <v>39619</v>
      </c>
      <c r="B728" s="2" t="s">
        <v>22</v>
      </c>
      <c r="C728">
        <v>411</v>
      </c>
    </row>
    <row r="729" spans="1:3" x14ac:dyDescent="0.45">
      <c r="A729" s="1">
        <v>39622</v>
      </c>
      <c r="B729" s="2" t="s">
        <v>23</v>
      </c>
      <c r="C729">
        <v>152</v>
      </c>
    </row>
    <row r="730" spans="1:3" x14ac:dyDescent="0.45">
      <c r="A730" s="1">
        <v>39623</v>
      </c>
      <c r="B730" s="2" t="s">
        <v>169</v>
      </c>
      <c r="C730">
        <v>10</v>
      </c>
    </row>
    <row r="731" spans="1:3" x14ac:dyDescent="0.45">
      <c r="A731" s="1">
        <v>39624</v>
      </c>
      <c r="B731" s="2" t="s">
        <v>18</v>
      </c>
      <c r="C731">
        <v>75</v>
      </c>
    </row>
    <row r="732" spans="1:3" x14ac:dyDescent="0.45">
      <c r="A732" s="1">
        <v>39624</v>
      </c>
      <c r="B732" s="2" t="s">
        <v>170</v>
      </c>
      <c r="C732">
        <v>4</v>
      </c>
    </row>
    <row r="733" spans="1:3" x14ac:dyDescent="0.45">
      <c r="A733" s="1">
        <v>39626</v>
      </c>
      <c r="B733" s="2" t="s">
        <v>171</v>
      </c>
      <c r="C733">
        <v>2</v>
      </c>
    </row>
    <row r="734" spans="1:3" x14ac:dyDescent="0.45">
      <c r="A734" s="1">
        <v>39627</v>
      </c>
      <c r="B734" s="2" t="s">
        <v>61</v>
      </c>
      <c r="C734">
        <v>110</v>
      </c>
    </row>
    <row r="735" spans="1:3" x14ac:dyDescent="0.45">
      <c r="A735" s="1">
        <v>39628</v>
      </c>
      <c r="B735" s="2" t="s">
        <v>35</v>
      </c>
      <c r="C735">
        <v>161</v>
      </c>
    </row>
    <row r="736" spans="1:3" x14ac:dyDescent="0.45">
      <c r="A736" s="1">
        <v>39629</v>
      </c>
      <c r="B736" s="2" t="s">
        <v>30</v>
      </c>
      <c r="C736">
        <v>68</v>
      </c>
    </row>
    <row r="737" spans="1:3" x14ac:dyDescent="0.45">
      <c r="A737" s="1">
        <v>39631</v>
      </c>
      <c r="B737" s="2" t="s">
        <v>55</v>
      </c>
      <c r="C737">
        <v>30</v>
      </c>
    </row>
    <row r="738" spans="1:3" x14ac:dyDescent="0.45">
      <c r="A738" s="1">
        <v>39632</v>
      </c>
      <c r="B738" s="2" t="s">
        <v>64</v>
      </c>
      <c r="C738">
        <v>3</v>
      </c>
    </row>
    <row r="739" spans="1:3" x14ac:dyDescent="0.45">
      <c r="A739" s="1">
        <v>39637</v>
      </c>
      <c r="B739" s="2" t="s">
        <v>50</v>
      </c>
      <c r="C739">
        <v>117</v>
      </c>
    </row>
    <row r="740" spans="1:3" x14ac:dyDescent="0.45">
      <c r="A740" s="1">
        <v>39639</v>
      </c>
      <c r="B740" s="2" t="s">
        <v>8</v>
      </c>
      <c r="C740">
        <v>105</v>
      </c>
    </row>
    <row r="741" spans="1:3" x14ac:dyDescent="0.45">
      <c r="A741" s="1">
        <v>39639</v>
      </c>
      <c r="B741" s="2" t="s">
        <v>46</v>
      </c>
      <c r="C741">
        <v>6</v>
      </c>
    </row>
    <row r="742" spans="1:3" x14ac:dyDescent="0.45">
      <c r="A742" s="1">
        <v>39640</v>
      </c>
      <c r="B742" s="2" t="s">
        <v>17</v>
      </c>
      <c r="C742">
        <v>378</v>
      </c>
    </row>
    <row r="743" spans="1:3" x14ac:dyDescent="0.45">
      <c r="A743" s="1">
        <v>39643</v>
      </c>
      <c r="B743" s="2" t="s">
        <v>69</v>
      </c>
      <c r="C743">
        <v>76</v>
      </c>
    </row>
    <row r="744" spans="1:3" x14ac:dyDescent="0.45">
      <c r="A744" s="1">
        <v>39644</v>
      </c>
      <c r="B744" s="2" t="s">
        <v>22</v>
      </c>
      <c r="C744">
        <v>386</v>
      </c>
    </row>
    <row r="745" spans="1:3" x14ac:dyDescent="0.45">
      <c r="A745" s="1">
        <v>39645</v>
      </c>
      <c r="B745" s="2" t="s">
        <v>50</v>
      </c>
      <c r="C745">
        <v>132</v>
      </c>
    </row>
    <row r="746" spans="1:3" x14ac:dyDescent="0.45">
      <c r="A746" s="1">
        <v>39645</v>
      </c>
      <c r="B746" s="2" t="s">
        <v>22</v>
      </c>
      <c r="C746">
        <v>104</v>
      </c>
    </row>
    <row r="747" spans="1:3" x14ac:dyDescent="0.45">
      <c r="A747" s="1">
        <v>39646</v>
      </c>
      <c r="B747" s="2" t="s">
        <v>45</v>
      </c>
      <c r="C747">
        <v>380</v>
      </c>
    </row>
    <row r="748" spans="1:3" x14ac:dyDescent="0.45">
      <c r="A748" s="1">
        <v>39647</v>
      </c>
      <c r="B748" s="2" t="s">
        <v>78</v>
      </c>
      <c r="C748">
        <v>76</v>
      </c>
    </row>
    <row r="749" spans="1:3" x14ac:dyDescent="0.45">
      <c r="A749" s="1">
        <v>39647</v>
      </c>
      <c r="B749" s="2" t="s">
        <v>25</v>
      </c>
      <c r="C749">
        <v>194</v>
      </c>
    </row>
    <row r="750" spans="1:3" x14ac:dyDescent="0.45">
      <c r="A750" s="1">
        <v>39653</v>
      </c>
      <c r="B750" s="2" t="s">
        <v>61</v>
      </c>
      <c r="C750">
        <v>147</v>
      </c>
    </row>
    <row r="751" spans="1:3" x14ac:dyDescent="0.45">
      <c r="A751" s="1">
        <v>39656</v>
      </c>
      <c r="B751" s="2" t="s">
        <v>22</v>
      </c>
      <c r="C751">
        <v>319</v>
      </c>
    </row>
    <row r="752" spans="1:3" x14ac:dyDescent="0.45">
      <c r="A752" s="1">
        <v>39657</v>
      </c>
      <c r="B752" s="2" t="s">
        <v>39</v>
      </c>
      <c r="C752">
        <v>38</v>
      </c>
    </row>
    <row r="753" spans="1:3" x14ac:dyDescent="0.45">
      <c r="A753" s="1">
        <v>39662</v>
      </c>
      <c r="B753" s="2" t="s">
        <v>28</v>
      </c>
      <c r="C753">
        <v>31</v>
      </c>
    </row>
    <row r="754" spans="1:3" x14ac:dyDescent="0.45">
      <c r="A754" s="1">
        <v>39664</v>
      </c>
      <c r="B754" s="2" t="s">
        <v>6</v>
      </c>
      <c r="C754">
        <v>28</v>
      </c>
    </row>
    <row r="755" spans="1:3" x14ac:dyDescent="0.45">
      <c r="A755" s="1">
        <v>39664</v>
      </c>
      <c r="B755" s="2" t="s">
        <v>105</v>
      </c>
      <c r="C755">
        <v>15</v>
      </c>
    </row>
    <row r="756" spans="1:3" x14ac:dyDescent="0.45">
      <c r="A756" s="1">
        <v>39667</v>
      </c>
      <c r="B756" s="2" t="s">
        <v>62</v>
      </c>
      <c r="C756">
        <v>2</v>
      </c>
    </row>
    <row r="757" spans="1:3" x14ac:dyDescent="0.45">
      <c r="A757" s="1">
        <v>39667</v>
      </c>
      <c r="B757" s="2" t="s">
        <v>101</v>
      </c>
      <c r="C757">
        <v>16</v>
      </c>
    </row>
    <row r="758" spans="1:3" x14ac:dyDescent="0.45">
      <c r="A758" s="1">
        <v>39669</v>
      </c>
      <c r="B758" s="2" t="s">
        <v>78</v>
      </c>
      <c r="C758">
        <v>83</v>
      </c>
    </row>
    <row r="759" spans="1:3" x14ac:dyDescent="0.45">
      <c r="A759" s="1">
        <v>39670</v>
      </c>
      <c r="B759" s="2" t="s">
        <v>172</v>
      </c>
      <c r="C759">
        <v>16</v>
      </c>
    </row>
    <row r="760" spans="1:3" x14ac:dyDescent="0.45">
      <c r="A760" s="1">
        <v>39671</v>
      </c>
      <c r="B760" s="2" t="s">
        <v>9</v>
      </c>
      <c r="C760">
        <v>397</v>
      </c>
    </row>
    <row r="761" spans="1:3" x14ac:dyDescent="0.45">
      <c r="A761" s="1">
        <v>39671</v>
      </c>
      <c r="B761" s="2" t="s">
        <v>78</v>
      </c>
      <c r="C761">
        <v>184</v>
      </c>
    </row>
    <row r="762" spans="1:3" x14ac:dyDescent="0.45">
      <c r="A762" s="1">
        <v>39673</v>
      </c>
      <c r="B762" s="2" t="s">
        <v>78</v>
      </c>
      <c r="C762">
        <v>55</v>
      </c>
    </row>
    <row r="763" spans="1:3" x14ac:dyDescent="0.45">
      <c r="A763" s="1">
        <v>39674</v>
      </c>
      <c r="B763" s="2" t="s">
        <v>69</v>
      </c>
      <c r="C763">
        <v>107</v>
      </c>
    </row>
    <row r="764" spans="1:3" x14ac:dyDescent="0.45">
      <c r="A764" s="1">
        <v>39676</v>
      </c>
      <c r="B764" s="2" t="s">
        <v>69</v>
      </c>
      <c r="C764">
        <v>127</v>
      </c>
    </row>
    <row r="765" spans="1:3" x14ac:dyDescent="0.45">
      <c r="A765" s="1">
        <v>39679</v>
      </c>
      <c r="B765" s="2" t="s">
        <v>173</v>
      </c>
      <c r="C765">
        <v>122</v>
      </c>
    </row>
    <row r="766" spans="1:3" x14ac:dyDescent="0.45">
      <c r="A766" s="1">
        <v>39679</v>
      </c>
      <c r="B766" s="2" t="s">
        <v>18</v>
      </c>
      <c r="C766">
        <v>107</v>
      </c>
    </row>
    <row r="767" spans="1:3" x14ac:dyDescent="0.45">
      <c r="A767" s="1">
        <v>39681</v>
      </c>
      <c r="B767" s="2" t="s">
        <v>22</v>
      </c>
      <c r="C767">
        <v>113</v>
      </c>
    </row>
    <row r="768" spans="1:3" x14ac:dyDescent="0.45">
      <c r="A768" s="1">
        <v>39681</v>
      </c>
      <c r="B768" s="2" t="s">
        <v>7</v>
      </c>
      <c r="C768">
        <v>297</v>
      </c>
    </row>
    <row r="769" spans="1:3" x14ac:dyDescent="0.45">
      <c r="A769" s="1">
        <v>39682</v>
      </c>
      <c r="B769" s="2" t="s">
        <v>44</v>
      </c>
      <c r="C769">
        <v>14</v>
      </c>
    </row>
    <row r="770" spans="1:3" x14ac:dyDescent="0.45">
      <c r="A770" s="1">
        <v>39684</v>
      </c>
      <c r="B770" s="2" t="s">
        <v>52</v>
      </c>
      <c r="C770">
        <v>188</v>
      </c>
    </row>
    <row r="771" spans="1:3" x14ac:dyDescent="0.45">
      <c r="A771" s="1">
        <v>39686</v>
      </c>
      <c r="B771" s="2" t="s">
        <v>151</v>
      </c>
      <c r="C771">
        <v>11</v>
      </c>
    </row>
    <row r="772" spans="1:3" x14ac:dyDescent="0.45">
      <c r="A772" s="1">
        <v>39689</v>
      </c>
      <c r="B772" s="2" t="s">
        <v>28</v>
      </c>
      <c r="C772">
        <v>105</v>
      </c>
    </row>
    <row r="773" spans="1:3" x14ac:dyDescent="0.45">
      <c r="A773" s="1">
        <v>39690</v>
      </c>
      <c r="B773" s="2" t="s">
        <v>160</v>
      </c>
      <c r="C773">
        <v>18</v>
      </c>
    </row>
    <row r="774" spans="1:3" x14ac:dyDescent="0.45">
      <c r="A774" s="1">
        <v>39690</v>
      </c>
      <c r="B774" s="2" t="s">
        <v>7</v>
      </c>
      <c r="C774">
        <v>418</v>
      </c>
    </row>
    <row r="775" spans="1:3" x14ac:dyDescent="0.45">
      <c r="A775" s="1">
        <v>39691</v>
      </c>
      <c r="B775" s="2" t="s">
        <v>174</v>
      </c>
      <c r="C775">
        <v>4</v>
      </c>
    </row>
    <row r="776" spans="1:3" x14ac:dyDescent="0.45">
      <c r="A776" s="1">
        <v>39691</v>
      </c>
      <c r="B776" s="2" t="s">
        <v>124</v>
      </c>
      <c r="C776">
        <v>5</v>
      </c>
    </row>
    <row r="777" spans="1:3" x14ac:dyDescent="0.45">
      <c r="A777" s="1">
        <v>39692</v>
      </c>
      <c r="B777" s="2" t="s">
        <v>102</v>
      </c>
      <c r="C777">
        <v>346</v>
      </c>
    </row>
    <row r="778" spans="1:3" x14ac:dyDescent="0.45">
      <c r="A778" s="1">
        <v>39694</v>
      </c>
      <c r="B778" s="2" t="s">
        <v>9</v>
      </c>
      <c r="C778">
        <v>417</v>
      </c>
    </row>
    <row r="779" spans="1:3" x14ac:dyDescent="0.45">
      <c r="A779" s="1">
        <v>39696</v>
      </c>
      <c r="B779" s="2" t="s">
        <v>123</v>
      </c>
      <c r="C779">
        <v>35</v>
      </c>
    </row>
    <row r="780" spans="1:3" x14ac:dyDescent="0.45">
      <c r="A780" s="1">
        <v>39696</v>
      </c>
      <c r="B780" s="2" t="s">
        <v>3</v>
      </c>
      <c r="C780">
        <v>6</v>
      </c>
    </row>
    <row r="781" spans="1:3" x14ac:dyDescent="0.45">
      <c r="A781" s="1">
        <v>39697</v>
      </c>
      <c r="B781" s="2" t="s">
        <v>50</v>
      </c>
      <c r="C781">
        <v>322</v>
      </c>
    </row>
    <row r="782" spans="1:3" x14ac:dyDescent="0.45">
      <c r="A782" s="1">
        <v>39697</v>
      </c>
      <c r="B782" s="2" t="s">
        <v>37</v>
      </c>
      <c r="C782">
        <v>150</v>
      </c>
    </row>
    <row r="783" spans="1:3" x14ac:dyDescent="0.45">
      <c r="A783" s="1">
        <v>39698</v>
      </c>
      <c r="B783" s="2" t="s">
        <v>14</v>
      </c>
      <c r="C783">
        <v>492</v>
      </c>
    </row>
    <row r="784" spans="1:3" x14ac:dyDescent="0.45">
      <c r="A784" s="1">
        <v>39702</v>
      </c>
      <c r="B784" s="2" t="s">
        <v>18</v>
      </c>
      <c r="C784">
        <v>93</v>
      </c>
    </row>
    <row r="785" spans="1:3" x14ac:dyDescent="0.45">
      <c r="A785" s="1">
        <v>39705</v>
      </c>
      <c r="B785" s="2" t="s">
        <v>61</v>
      </c>
      <c r="C785">
        <v>64</v>
      </c>
    </row>
    <row r="786" spans="1:3" x14ac:dyDescent="0.45">
      <c r="A786" s="1">
        <v>39705</v>
      </c>
      <c r="B786" s="2" t="s">
        <v>89</v>
      </c>
      <c r="C786">
        <v>7</v>
      </c>
    </row>
    <row r="787" spans="1:3" x14ac:dyDescent="0.45">
      <c r="A787" s="1">
        <v>39705</v>
      </c>
      <c r="B787" s="2" t="s">
        <v>18</v>
      </c>
      <c r="C787">
        <v>90</v>
      </c>
    </row>
    <row r="788" spans="1:3" x14ac:dyDescent="0.45">
      <c r="A788" s="1">
        <v>39712</v>
      </c>
      <c r="B788" s="2" t="s">
        <v>50</v>
      </c>
      <c r="C788">
        <v>136</v>
      </c>
    </row>
    <row r="789" spans="1:3" x14ac:dyDescent="0.45">
      <c r="A789" s="1">
        <v>39713</v>
      </c>
      <c r="B789" s="2" t="s">
        <v>19</v>
      </c>
      <c r="C789">
        <v>104</v>
      </c>
    </row>
    <row r="790" spans="1:3" x14ac:dyDescent="0.45">
      <c r="A790" s="1">
        <v>39713</v>
      </c>
      <c r="B790" s="2" t="s">
        <v>150</v>
      </c>
      <c r="C790">
        <v>1</v>
      </c>
    </row>
    <row r="791" spans="1:3" x14ac:dyDescent="0.45">
      <c r="A791" s="1">
        <v>39714</v>
      </c>
      <c r="B791" s="2" t="s">
        <v>31</v>
      </c>
      <c r="C791">
        <v>52</v>
      </c>
    </row>
    <row r="792" spans="1:3" x14ac:dyDescent="0.45">
      <c r="A792" s="1">
        <v>39714</v>
      </c>
      <c r="B792" s="2" t="s">
        <v>45</v>
      </c>
      <c r="C792">
        <v>203</v>
      </c>
    </row>
    <row r="793" spans="1:3" x14ac:dyDescent="0.45">
      <c r="A793" s="1">
        <v>39716</v>
      </c>
      <c r="B793" s="2" t="s">
        <v>30</v>
      </c>
      <c r="C793">
        <v>183</v>
      </c>
    </row>
    <row r="794" spans="1:3" x14ac:dyDescent="0.45">
      <c r="A794" s="1">
        <v>39717</v>
      </c>
      <c r="B794" s="2" t="s">
        <v>61</v>
      </c>
      <c r="C794">
        <v>182</v>
      </c>
    </row>
    <row r="795" spans="1:3" x14ac:dyDescent="0.45">
      <c r="A795" s="1">
        <v>39719</v>
      </c>
      <c r="B795" s="2" t="s">
        <v>45</v>
      </c>
      <c r="C795">
        <v>383</v>
      </c>
    </row>
    <row r="796" spans="1:3" x14ac:dyDescent="0.45">
      <c r="A796" s="1">
        <v>39722</v>
      </c>
      <c r="B796" s="2" t="s">
        <v>22</v>
      </c>
      <c r="C796">
        <v>113</v>
      </c>
    </row>
    <row r="797" spans="1:3" x14ac:dyDescent="0.45">
      <c r="A797" s="1">
        <v>39722</v>
      </c>
      <c r="B797" s="2" t="s">
        <v>63</v>
      </c>
      <c r="C797">
        <v>154</v>
      </c>
    </row>
    <row r="798" spans="1:3" x14ac:dyDescent="0.45">
      <c r="A798" s="1">
        <v>39722</v>
      </c>
      <c r="B798" s="2" t="s">
        <v>36</v>
      </c>
      <c r="C798">
        <v>8</v>
      </c>
    </row>
    <row r="799" spans="1:3" x14ac:dyDescent="0.45">
      <c r="A799" s="1">
        <v>39725</v>
      </c>
      <c r="B799" s="2" t="s">
        <v>116</v>
      </c>
      <c r="C799">
        <v>5</v>
      </c>
    </row>
    <row r="800" spans="1:3" x14ac:dyDescent="0.45">
      <c r="A800" s="1">
        <v>39725</v>
      </c>
      <c r="B800" s="2" t="s">
        <v>42</v>
      </c>
      <c r="C800">
        <v>14</v>
      </c>
    </row>
    <row r="801" spans="1:3" x14ac:dyDescent="0.45">
      <c r="A801" s="1">
        <v>39727</v>
      </c>
      <c r="B801" s="2" t="s">
        <v>71</v>
      </c>
      <c r="C801">
        <v>27</v>
      </c>
    </row>
    <row r="802" spans="1:3" x14ac:dyDescent="0.45">
      <c r="A802" s="1">
        <v>39727</v>
      </c>
      <c r="B802" s="2" t="s">
        <v>8</v>
      </c>
      <c r="C802">
        <v>141</v>
      </c>
    </row>
    <row r="803" spans="1:3" x14ac:dyDescent="0.45">
      <c r="A803" s="1">
        <v>39729</v>
      </c>
      <c r="B803" s="2" t="s">
        <v>175</v>
      </c>
      <c r="C803">
        <v>14</v>
      </c>
    </row>
    <row r="804" spans="1:3" x14ac:dyDescent="0.45">
      <c r="A804" s="1">
        <v>39729</v>
      </c>
      <c r="B804" s="2" t="s">
        <v>31</v>
      </c>
      <c r="C804">
        <v>136</v>
      </c>
    </row>
    <row r="805" spans="1:3" x14ac:dyDescent="0.45">
      <c r="A805" s="1">
        <v>39729</v>
      </c>
      <c r="B805" s="2" t="s">
        <v>5</v>
      </c>
      <c r="C805">
        <v>378</v>
      </c>
    </row>
    <row r="806" spans="1:3" x14ac:dyDescent="0.45">
      <c r="A806" s="1">
        <v>39729</v>
      </c>
      <c r="B806" s="2" t="s">
        <v>159</v>
      </c>
      <c r="C806">
        <v>12</v>
      </c>
    </row>
    <row r="807" spans="1:3" x14ac:dyDescent="0.45">
      <c r="A807" s="1">
        <v>39732</v>
      </c>
      <c r="B807" s="2" t="s">
        <v>45</v>
      </c>
      <c r="C807">
        <v>284</v>
      </c>
    </row>
    <row r="808" spans="1:3" x14ac:dyDescent="0.45">
      <c r="A808" s="1">
        <v>39733</v>
      </c>
      <c r="B808" s="2" t="s">
        <v>19</v>
      </c>
      <c r="C808">
        <v>54</v>
      </c>
    </row>
    <row r="809" spans="1:3" x14ac:dyDescent="0.45">
      <c r="A809" s="1">
        <v>39733</v>
      </c>
      <c r="B809" s="2" t="s">
        <v>31</v>
      </c>
      <c r="C809">
        <v>51</v>
      </c>
    </row>
    <row r="810" spans="1:3" x14ac:dyDescent="0.45">
      <c r="A810" s="1">
        <v>39733</v>
      </c>
      <c r="B810" s="2" t="s">
        <v>55</v>
      </c>
      <c r="C810">
        <v>159</v>
      </c>
    </row>
    <row r="811" spans="1:3" x14ac:dyDescent="0.45">
      <c r="A811" s="1">
        <v>39738</v>
      </c>
      <c r="B811" s="2" t="s">
        <v>9</v>
      </c>
      <c r="C811">
        <v>351</v>
      </c>
    </row>
    <row r="812" spans="1:3" x14ac:dyDescent="0.45">
      <c r="A812" s="1">
        <v>39738</v>
      </c>
      <c r="B812" s="2" t="s">
        <v>22</v>
      </c>
      <c r="C812">
        <v>390</v>
      </c>
    </row>
    <row r="813" spans="1:3" x14ac:dyDescent="0.45">
      <c r="A813" s="1">
        <v>39738</v>
      </c>
      <c r="B813" s="2" t="s">
        <v>33</v>
      </c>
      <c r="C813">
        <v>4</v>
      </c>
    </row>
    <row r="814" spans="1:3" x14ac:dyDescent="0.45">
      <c r="A814" s="1">
        <v>39739</v>
      </c>
      <c r="B814" s="2" t="s">
        <v>35</v>
      </c>
      <c r="C814">
        <v>140</v>
      </c>
    </row>
    <row r="815" spans="1:3" x14ac:dyDescent="0.45">
      <c r="A815" s="1">
        <v>39740</v>
      </c>
      <c r="B815" s="2" t="s">
        <v>50</v>
      </c>
      <c r="C815">
        <v>125</v>
      </c>
    </row>
    <row r="816" spans="1:3" x14ac:dyDescent="0.45">
      <c r="A816" s="1">
        <v>39740</v>
      </c>
      <c r="B816" s="2" t="s">
        <v>66</v>
      </c>
      <c r="C816">
        <v>97</v>
      </c>
    </row>
    <row r="817" spans="1:3" x14ac:dyDescent="0.45">
      <c r="A817" s="1">
        <v>39743</v>
      </c>
      <c r="B817" s="2" t="s">
        <v>66</v>
      </c>
      <c r="C817">
        <v>190</v>
      </c>
    </row>
    <row r="818" spans="1:3" x14ac:dyDescent="0.45">
      <c r="A818" s="1">
        <v>39745</v>
      </c>
      <c r="B818" s="2" t="s">
        <v>14</v>
      </c>
      <c r="C818">
        <v>415</v>
      </c>
    </row>
    <row r="819" spans="1:3" x14ac:dyDescent="0.45">
      <c r="A819" s="1">
        <v>39747</v>
      </c>
      <c r="B819" s="2" t="s">
        <v>9</v>
      </c>
      <c r="C819">
        <v>269</v>
      </c>
    </row>
    <row r="820" spans="1:3" x14ac:dyDescent="0.45">
      <c r="A820" s="1">
        <v>39747</v>
      </c>
      <c r="B820" s="2" t="s">
        <v>140</v>
      </c>
      <c r="C820">
        <v>11</v>
      </c>
    </row>
    <row r="821" spans="1:3" x14ac:dyDescent="0.45">
      <c r="A821" s="1">
        <v>39747</v>
      </c>
      <c r="B821" s="2" t="s">
        <v>45</v>
      </c>
      <c r="C821">
        <v>162</v>
      </c>
    </row>
    <row r="822" spans="1:3" x14ac:dyDescent="0.45">
      <c r="A822" s="1">
        <v>39757</v>
      </c>
      <c r="B822" s="2" t="s">
        <v>18</v>
      </c>
      <c r="C822">
        <v>75</v>
      </c>
    </row>
    <row r="823" spans="1:3" x14ac:dyDescent="0.45">
      <c r="A823" s="1">
        <v>39759</v>
      </c>
      <c r="B823" s="2" t="s">
        <v>22</v>
      </c>
      <c r="C823">
        <v>358</v>
      </c>
    </row>
    <row r="824" spans="1:3" x14ac:dyDescent="0.45">
      <c r="A824" s="1">
        <v>39760</v>
      </c>
      <c r="B824" s="2" t="s">
        <v>8</v>
      </c>
      <c r="C824">
        <v>198</v>
      </c>
    </row>
    <row r="825" spans="1:3" x14ac:dyDescent="0.45">
      <c r="A825" s="1">
        <v>39763</v>
      </c>
      <c r="B825" s="2" t="s">
        <v>22</v>
      </c>
      <c r="C825">
        <v>189</v>
      </c>
    </row>
    <row r="826" spans="1:3" x14ac:dyDescent="0.45">
      <c r="A826" s="1">
        <v>39764</v>
      </c>
      <c r="B826" s="2" t="s">
        <v>24</v>
      </c>
      <c r="C826">
        <v>226</v>
      </c>
    </row>
    <row r="827" spans="1:3" x14ac:dyDescent="0.45">
      <c r="A827" s="1">
        <v>39765</v>
      </c>
      <c r="B827" s="2" t="s">
        <v>55</v>
      </c>
      <c r="C827">
        <v>94</v>
      </c>
    </row>
    <row r="828" spans="1:3" x14ac:dyDescent="0.45">
      <c r="A828" s="1">
        <v>39770</v>
      </c>
      <c r="B828" s="2" t="s">
        <v>50</v>
      </c>
      <c r="C828">
        <v>401</v>
      </c>
    </row>
    <row r="829" spans="1:3" x14ac:dyDescent="0.45">
      <c r="A829" s="1">
        <v>39771</v>
      </c>
      <c r="B829" s="2" t="s">
        <v>69</v>
      </c>
      <c r="C829">
        <v>52</v>
      </c>
    </row>
    <row r="830" spans="1:3" x14ac:dyDescent="0.45">
      <c r="A830" s="1">
        <v>39772</v>
      </c>
      <c r="B830" s="2" t="s">
        <v>12</v>
      </c>
      <c r="C830">
        <v>189</v>
      </c>
    </row>
    <row r="831" spans="1:3" x14ac:dyDescent="0.45">
      <c r="A831" s="1">
        <v>39774</v>
      </c>
      <c r="B831" s="2" t="s">
        <v>17</v>
      </c>
      <c r="C831">
        <v>201</v>
      </c>
    </row>
    <row r="832" spans="1:3" x14ac:dyDescent="0.45">
      <c r="A832" s="1">
        <v>39775</v>
      </c>
      <c r="B832" s="2" t="s">
        <v>22</v>
      </c>
      <c r="C832">
        <v>235</v>
      </c>
    </row>
    <row r="833" spans="1:3" x14ac:dyDescent="0.45">
      <c r="A833" s="1">
        <v>39776</v>
      </c>
      <c r="B833" s="2" t="s">
        <v>55</v>
      </c>
      <c r="C833">
        <v>78</v>
      </c>
    </row>
    <row r="834" spans="1:3" x14ac:dyDescent="0.45">
      <c r="A834" s="1">
        <v>39776</v>
      </c>
      <c r="B834" s="2" t="s">
        <v>126</v>
      </c>
      <c r="C834">
        <v>13</v>
      </c>
    </row>
    <row r="835" spans="1:3" x14ac:dyDescent="0.45">
      <c r="A835" s="1">
        <v>39776</v>
      </c>
      <c r="B835" s="2" t="s">
        <v>20</v>
      </c>
      <c r="C835">
        <v>196</v>
      </c>
    </row>
    <row r="836" spans="1:3" x14ac:dyDescent="0.45">
      <c r="A836" s="1">
        <v>39780</v>
      </c>
      <c r="B836" s="2" t="s">
        <v>70</v>
      </c>
      <c r="C836">
        <v>11</v>
      </c>
    </row>
    <row r="837" spans="1:3" x14ac:dyDescent="0.45">
      <c r="A837" s="1">
        <v>39780</v>
      </c>
      <c r="B837" s="2" t="s">
        <v>176</v>
      </c>
      <c r="C837">
        <v>17</v>
      </c>
    </row>
    <row r="838" spans="1:3" x14ac:dyDescent="0.45">
      <c r="A838" s="1">
        <v>39781</v>
      </c>
      <c r="B838" s="2" t="s">
        <v>47</v>
      </c>
      <c r="C838">
        <v>4</v>
      </c>
    </row>
    <row r="839" spans="1:3" x14ac:dyDescent="0.45">
      <c r="A839" s="1">
        <v>39785</v>
      </c>
      <c r="B839" s="2" t="s">
        <v>54</v>
      </c>
      <c r="C839">
        <v>17</v>
      </c>
    </row>
    <row r="840" spans="1:3" x14ac:dyDescent="0.45">
      <c r="A840" s="1">
        <v>39785</v>
      </c>
      <c r="B840" s="2" t="s">
        <v>177</v>
      </c>
      <c r="C840">
        <v>1</v>
      </c>
    </row>
    <row r="841" spans="1:3" x14ac:dyDescent="0.45">
      <c r="A841" s="1">
        <v>39790</v>
      </c>
      <c r="B841" s="2" t="s">
        <v>13</v>
      </c>
      <c r="C841">
        <v>6</v>
      </c>
    </row>
    <row r="842" spans="1:3" x14ac:dyDescent="0.45">
      <c r="A842" s="1">
        <v>39790</v>
      </c>
      <c r="B842" s="2" t="s">
        <v>7</v>
      </c>
      <c r="C842">
        <v>496</v>
      </c>
    </row>
    <row r="843" spans="1:3" x14ac:dyDescent="0.45">
      <c r="A843" s="1">
        <v>39794</v>
      </c>
      <c r="B843" s="2" t="s">
        <v>5</v>
      </c>
      <c r="C843">
        <v>363</v>
      </c>
    </row>
    <row r="844" spans="1:3" x14ac:dyDescent="0.45">
      <c r="A844" s="1">
        <v>39797</v>
      </c>
      <c r="B844" s="2" t="s">
        <v>5</v>
      </c>
      <c r="C844">
        <v>491</v>
      </c>
    </row>
    <row r="845" spans="1:3" x14ac:dyDescent="0.45">
      <c r="A845" s="1">
        <v>39797</v>
      </c>
      <c r="B845" s="2" t="s">
        <v>17</v>
      </c>
      <c r="C845">
        <v>369</v>
      </c>
    </row>
    <row r="846" spans="1:3" x14ac:dyDescent="0.45">
      <c r="A846" s="1">
        <v>39799</v>
      </c>
      <c r="B846" s="2" t="s">
        <v>66</v>
      </c>
      <c r="C846">
        <v>60</v>
      </c>
    </row>
    <row r="847" spans="1:3" x14ac:dyDescent="0.45">
      <c r="A847" s="1">
        <v>39800</v>
      </c>
      <c r="B847" s="2" t="s">
        <v>20</v>
      </c>
      <c r="C847">
        <v>35</v>
      </c>
    </row>
    <row r="848" spans="1:3" x14ac:dyDescent="0.45">
      <c r="A848" s="1">
        <v>39803</v>
      </c>
      <c r="B848" s="2" t="s">
        <v>7</v>
      </c>
      <c r="C848">
        <v>121</v>
      </c>
    </row>
    <row r="849" spans="1:3" x14ac:dyDescent="0.45">
      <c r="A849" s="1">
        <v>39803</v>
      </c>
      <c r="B849" s="2" t="s">
        <v>50</v>
      </c>
      <c r="C849">
        <v>442</v>
      </c>
    </row>
    <row r="850" spans="1:3" x14ac:dyDescent="0.45">
      <c r="A850" s="1">
        <v>39804</v>
      </c>
      <c r="B850" s="2" t="s">
        <v>7</v>
      </c>
      <c r="C850">
        <v>338</v>
      </c>
    </row>
    <row r="851" spans="1:3" x14ac:dyDescent="0.45">
      <c r="A851" s="1">
        <v>39805</v>
      </c>
      <c r="B851" s="2" t="s">
        <v>31</v>
      </c>
      <c r="C851">
        <v>94</v>
      </c>
    </row>
    <row r="852" spans="1:3" x14ac:dyDescent="0.45">
      <c r="A852" s="1">
        <v>39808</v>
      </c>
      <c r="B852" s="2" t="s">
        <v>1</v>
      </c>
      <c r="C852">
        <v>14</v>
      </c>
    </row>
    <row r="853" spans="1:3" x14ac:dyDescent="0.45">
      <c r="A853" s="1">
        <v>39809</v>
      </c>
      <c r="B853" s="2" t="s">
        <v>94</v>
      </c>
      <c r="C853">
        <v>2</v>
      </c>
    </row>
    <row r="854" spans="1:3" x14ac:dyDescent="0.45">
      <c r="A854" s="1">
        <v>39811</v>
      </c>
      <c r="B854" s="2" t="s">
        <v>14</v>
      </c>
      <c r="C854">
        <v>110</v>
      </c>
    </row>
    <row r="855" spans="1:3" x14ac:dyDescent="0.45">
      <c r="A855" s="1">
        <v>39812</v>
      </c>
      <c r="B855" s="2" t="s">
        <v>87</v>
      </c>
      <c r="C855">
        <v>18</v>
      </c>
    </row>
    <row r="856" spans="1:3" x14ac:dyDescent="0.45">
      <c r="A856" s="1">
        <v>39812</v>
      </c>
      <c r="B856" s="2" t="s">
        <v>147</v>
      </c>
      <c r="C856">
        <v>7</v>
      </c>
    </row>
    <row r="857" spans="1:3" x14ac:dyDescent="0.45">
      <c r="A857" s="1">
        <v>39814</v>
      </c>
      <c r="B857" s="2" t="s">
        <v>178</v>
      </c>
      <c r="C857">
        <v>2</v>
      </c>
    </row>
    <row r="858" spans="1:3" x14ac:dyDescent="0.45">
      <c r="A858" s="1">
        <v>39815</v>
      </c>
      <c r="B858" s="2" t="s">
        <v>37</v>
      </c>
      <c r="C858">
        <v>188</v>
      </c>
    </row>
    <row r="859" spans="1:3" x14ac:dyDescent="0.45">
      <c r="A859" s="1">
        <v>39819</v>
      </c>
      <c r="B859" s="2" t="s">
        <v>92</v>
      </c>
      <c r="C859">
        <v>11</v>
      </c>
    </row>
    <row r="860" spans="1:3" x14ac:dyDescent="0.45">
      <c r="A860" s="1">
        <v>39819</v>
      </c>
      <c r="B860" s="2" t="s">
        <v>14</v>
      </c>
      <c r="C860">
        <v>129</v>
      </c>
    </row>
    <row r="861" spans="1:3" x14ac:dyDescent="0.45">
      <c r="A861" s="1">
        <v>39819</v>
      </c>
      <c r="B861" s="2" t="s">
        <v>61</v>
      </c>
      <c r="C861">
        <v>117</v>
      </c>
    </row>
    <row r="862" spans="1:3" x14ac:dyDescent="0.45">
      <c r="A862" s="1">
        <v>39821</v>
      </c>
      <c r="B862" s="2" t="s">
        <v>82</v>
      </c>
      <c r="C862">
        <v>11</v>
      </c>
    </row>
    <row r="863" spans="1:3" x14ac:dyDescent="0.45">
      <c r="A863" s="1">
        <v>39823</v>
      </c>
      <c r="B863" s="2" t="s">
        <v>61</v>
      </c>
      <c r="C863">
        <v>186</v>
      </c>
    </row>
    <row r="864" spans="1:3" x14ac:dyDescent="0.45">
      <c r="A864" s="1">
        <v>39824</v>
      </c>
      <c r="B864" s="2" t="s">
        <v>18</v>
      </c>
      <c r="C864">
        <v>40</v>
      </c>
    </row>
    <row r="865" spans="1:3" x14ac:dyDescent="0.45">
      <c r="A865" s="1">
        <v>39829</v>
      </c>
      <c r="B865" s="2" t="s">
        <v>47</v>
      </c>
      <c r="C865">
        <v>6</v>
      </c>
    </row>
    <row r="866" spans="1:3" x14ac:dyDescent="0.45">
      <c r="A866" s="1">
        <v>39831</v>
      </c>
      <c r="B866" s="2" t="s">
        <v>55</v>
      </c>
      <c r="C866">
        <v>153</v>
      </c>
    </row>
    <row r="867" spans="1:3" x14ac:dyDescent="0.45">
      <c r="A867" s="1">
        <v>39832</v>
      </c>
      <c r="B867" s="2" t="s">
        <v>45</v>
      </c>
      <c r="C867">
        <v>163</v>
      </c>
    </row>
    <row r="868" spans="1:3" x14ac:dyDescent="0.45">
      <c r="A868" s="1">
        <v>39834</v>
      </c>
      <c r="B868" s="2" t="s">
        <v>179</v>
      </c>
      <c r="C868">
        <v>16</v>
      </c>
    </row>
    <row r="869" spans="1:3" x14ac:dyDescent="0.45">
      <c r="A869" s="1">
        <v>39835</v>
      </c>
      <c r="B869" s="2" t="s">
        <v>25</v>
      </c>
      <c r="C869">
        <v>161</v>
      </c>
    </row>
    <row r="870" spans="1:3" x14ac:dyDescent="0.45">
      <c r="A870" s="1">
        <v>39836</v>
      </c>
      <c r="B870" s="2" t="s">
        <v>180</v>
      </c>
      <c r="C870">
        <v>5</v>
      </c>
    </row>
    <row r="871" spans="1:3" x14ac:dyDescent="0.45">
      <c r="A871" s="1">
        <v>39839</v>
      </c>
      <c r="B871" s="2" t="s">
        <v>30</v>
      </c>
      <c r="C871">
        <v>200</v>
      </c>
    </row>
    <row r="872" spans="1:3" x14ac:dyDescent="0.45">
      <c r="A872" s="1">
        <v>39843</v>
      </c>
      <c r="B872" s="2" t="s">
        <v>181</v>
      </c>
      <c r="C872">
        <v>11</v>
      </c>
    </row>
    <row r="873" spans="1:3" x14ac:dyDescent="0.45">
      <c r="A873" s="1">
        <v>39847</v>
      </c>
      <c r="B873" s="2" t="s">
        <v>96</v>
      </c>
      <c r="C873">
        <v>14</v>
      </c>
    </row>
    <row r="874" spans="1:3" x14ac:dyDescent="0.45">
      <c r="A874" s="1">
        <v>39849</v>
      </c>
      <c r="B874" s="2" t="s">
        <v>7</v>
      </c>
      <c r="C874">
        <v>469</v>
      </c>
    </row>
    <row r="875" spans="1:3" x14ac:dyDescent="0.45">
      <c r="A875" s="1">
        <v>39853</v>
      </c>
      <c r="B875" s="2" t="s">
        <v>166</v>
      </c>
      <c r="C875">
        <v>11</v>
      </c>
    </row>
    <row r="876" spans="1:3" x14ac:dyDescent="0.45">
      <c r="A876" s="1">
        <v>39853</v>
      </c>
      <c r="B876" s="2" t="s">
        <v>14</v>
      </c>
      <c r="C876">
        <v>423</v>
      </c>
    </row>
    <row r="877" spans="1:3" x14ac:dyDescent="0.45">
      <c r="A877" s="1">
        <v>39853</v>
      </c>
      <c r="B877" s="2" t="s">
        <v>172</v>
      </c>
      <c r="C877">
        <v>9</v>
      </c>
    </row>
    <row r="878" spans="1:3" x14ac:dyDescent="0.45">
      <c r="A878" s="1">
        <v>39853</v>
      </c>
      <c r="B878" s="2" t="s">
        <v>68</v>
      </c>
      <c r="C878">
        <v>3</v>
      </c>
    </row>
    <row r="879" spans="1:3" x14ac:dyDescent="0.45">
      <c r="A879" s="1">
        <v>39854</v>
      </c>
      <c r="B879" s="2" t="s">
        <v>22</v>
      </c>
      <c r="C879">
        <v>186</v>
      </c>
    </row>
    <row r="880" spans="1:3" x14ac:dyDescent="0.45">
      <c r="A880" s="1">
        <v>39854</v>
      </c>
      <c r="B880" s="2" t="s">
        <v>7</v>
      </c>
      <c r="C880">
        <v>390</v>
      </c>
    </row>
    <row r="881" spans="1:3" x14ac:dyDescent="0.45">
      <c r="A881" s="1">
        <v>39855</v>
      </c>
      <c r="B881" s="2" t="s">
        <v>5</v>
      </c>
      <c r="C881">
        <v>445</v>
      </c>
    </row>
    <row r="882" spans="1:3" x14ac:dyDescent="0.45">
      <c r="A882" s="1">
        <v>39856</v>
      </c>
      <c r="B882" s="2" t="s">
        <v>50</v>
      </c>
      <c r="C882">
        <v>241</v>
      </c>
    </row>
    <row r="883" spans="1:3" x14ac:dyDescent="0.45">
      <c r="A883" s="1">
        <v>39856</v>
      </c>
      <c r="B883" s="2" t="s">
        <v>29</v>
      </c>
      <c r="C883">
        <v>3</v>
      </c>
    </row>
    <row r="884" spans="1:3" x14ac:dyDescent="0.45">
      <c r="A884" s="1">
        <v>39858</v>
      </c>
      <c r="B884" s="2" t="s">
        <v>23</v>
      </c>
      <c r="C884">
        <v>50</v>
      </c>
    </row>
    <row r="885" spans="1:3" x14ac:dyDescent="0.45">
      <c r="A885" s="1">
        <v>39859</v>
      </c>
      <c r="B885" s="2" t="s">
        <v>24</v>
      </c>
      <c r="C885">
        <v>284</v>
      </c>
    </row>
    <row r="886" spans="1:3" x14ac:dyDescent="0.45">
      <c r="A886" s="1">
        <v>39860</v>
      </c>
      <c r="B886" s="2" t="s">
        <v>9</v>
      </c>
      <c r="C886">
        <v>395</v>
      </c>
    </row>
    <row r="887" spans="1:3" x14ac:dyDescent="0.45">
      <c r="A887" s="1">
        <v>39862</v>
      </c>
      <c r="B887" s="2" t="s">
        <v>5</v>
      </c>
      <c r="C887">
        <v>290</v>
      </c>
    </row>
    <row r="888" spans="1:3" x14ac:dyDescent="0.45">
      <c r="A888" s="1">
        <v>39863</v>
      </c>
      <c r="B888" s="2" t="s">
        <v>22</v>
      </c>
      <c r="C888">
        <v>361</v>
      </c>
    </row>
    <row r="889" spans="1:3" x14ac:dyDescent="0.45">
      <c r="A889" s="1">
        <v>39865</v>
      </c>
      <c r="B889" s="2" t="s">
        <v>17</v>
      </c>
      <c r="C889">
        <v>355</v>
      </c>
    </row>
    <row r="890" spans="1:3" x14ac:dyDescent="0.45">
      <c r="A890" s="1">
        <v>39866</v>
      </c>
      <c r="B890" s="2" t="s">
        <v>182</v>
      </c>
      <c r="C890">
        <v>19</v>
      </c>
    </row>
    <row r="891" spans="1:3" x14ac:dyDescent="0.45">
      <c r="A891" s="1">
        <v>39868</v>
      </c>
      <c r="B891" s="2" t="s">
        <v>52</v>
      </c>
      <c r="C891">
        <v>32</v>
      </c>
    </row>
    <row r="892" spans="1:3" x14ac:dyDescent="0.45">
      <c r="A892" s="1">
        <v>39871</v>
      </c>
      <c r="B892" s="2" t="s">
        <v>146</v>
      </c>
      <c r="C892">
        <v>13</v>
      </c>
    </row>
    <row r="893" spans="1:3" x14ac:dyDescent="0.45">
      <c r="A893" s="1">
        <v>39871</v>
      </c>
      <c r="B893" s="2" t="s">
        <v>45</v>
      </c>
      <c r="C893">
        <v>156</v>
      </c>
    </row>
    <row r="894" spans="1:3" x14ac:dyDescent="0.45">
      <c r="A894" s="1">
        <v>39873</v>
      </c>
      <c r="B894" s="2" t="s">
        <v>183</v>
      </c>
      <c r="C894">
        <v>20</v>
      </c>
    </row>
    <row r="895" spans="1:3" x14ac:dyDescent="0.45">
      <c r="A895" s="1">
        <v>39874</v>
      </c>
      <c r="B895" s="2" t="s">
        <v>12</v>
      </c>
      <c r="C895">
        <v>112</v>
      </c>
    </row>
    <row r="896" spans="1:3" x14ac:dyDescent="0.45">
      <c r="A896" s="1">
        <v>39877</v>
      </c>
      <c r="B896" s="2" t="s">
        <v>7</v>
      </c>
      <c r="C896">
        <v>110</v>
      </c>
    </row>
    <row r="897" spans="1:3" x14ac:dyDescent="0.45">
      <c r="A897" s="1">
        <v>39878</v>
      </c>
      <c r="B897" s="2" t="s">
        <v>184</v>
      </c>
      <c r="C897">
        <v>4</v>
      </c>
    </row>
    <row r="898" spans="1:3" x14ac:dyDescent="0.45">
      <c r="A898" s="1">
        <v>39885</v>
      </c>
      <c r="B898" s="2" t="s">
        <v>133</v>
      </c>
      <c r="C898">
        <v>18</v>
      </c>
    </row>
    <row r="899" spans="1:3" x14ac:dyDescent="0.45">
      <c r="A899" s="1">
        <v>39889</v>
      </c>
      <c r="B899" s="2" t="s">
        <v>20</v>
      </c>
      <c r="C899">
        <v>60</v>
      </c>
    </row>
    <row r="900" spans="1:3" x14ac:dyDescent="0.45">
      <c r="A900" s="1">
        <v>39889</v>
      </c>
      <c r="B900" s="2" t="s">
        <v>88</v>
      </c>
      <c r="C900">
        <v>14</v>
      </c>
    </row>
    <row r="901" spans="1:3" x14ac:dyDescent="0.45">
      <c r="A901" s="1">
        <v>39889</v>
      </c>
      <c r="B901" s="2" t="s">
        <v>28</v>
      </c>
      <c r="C901">
        <v>24</v>
      </c>
    </row>
    <row r="902" spans="1:3" x14ac:dyDescent="0.45">
      <c r="A902" s="1">
        <v>39891</v>
      </c>
      <c r="B902" s="2" t="s">
        <v>22</v>
      </c>
      <c r="C902">
        <v>145</v>
      </c>
    </row>
    <row r="903" spans="1:3" x14ac:dyDescent="0.45">
      <c r="A903" s="1">
        <v>39891</v>
      </c>
      <c r="B903" s="2" t="s">
        <v>50</v>
      </c>
      <c r="C903">
        <v>393</v>
      </c>
    </row>
    <row r="904" spans="1:3" x14ac:dyDescent="0.45">
      <c r="A904" s="1">
        <v>39893</v>
      </c>
      <c r="B904" s="2" t="s">
        <v>28</v>
      </c>
      <c r="C904">
        <v>73</v>
      </c>
    </row>
    <row r="905" spans="1:3" x14ac:dyDescent="0.45">
      <c r="A905" s="1">
        <v>39893</v>
      </c>
      <c r="B905" s="2" t="s">
        <v>8</v>
      </c>
      <c r="C905">
        <v>136</v>
      </c>
    </row>
    <row r="906" spans="1:3" x14ac:dyDescent="0.45">
      <c r="A906" s="1">
        <v>39894</v>
      </c>
      <c r="B906" s="2" t="s">
        <v>45</v>
      </c>
      <c r="C906">
        <v>422</v>
      </c>
    </row>
    <row r="907" spans="1:3" x14ac:dyDescent="0.45">
      <c r="A907" s="1">
        <v>39895</v>
      </c>
      <c r="B907" s="2" t="s">
        <v>9</v>
      </c>
      <c r="C907">
        <v>187</v>
      </c>
    </row>
    <row r="908" spans="1:3" x14ac:dyDescent="0.45">
      <c r="A908" s="1">
        <v>39897</v>
      </c>
      <c r="B908" s="2" t="s">
        <v>18</v>
      </c>
      <c r="C908">
        <v>58</v>
      </c>
    </row>
    <row r="909" spans="1:3" x14ac:dyDescent="0.45">
      <c r="A909" s="1">
        <v>39898</v>
      </c>
      <c r="B909" s="2" t="s">
        <v>45</v>
      </c>
      <c r="C909">
        <v>436</v>
      </c>
    </row>
    <row r="910" spans="1:3" x14ac:dyDescent="0.45">
      <c r="A910" s="1">
        <v>39902</v>
      </c>
      <c r="B910" s="2" t="s">
        <v>14</v>
      </c>
      <c r="C910">
        <v>406</v>
      </c>
    </row>
    <row r="911" spans="1:3" x14ac:dyDescent="0.45">
      <c r="A911" s="1">
        <v>39904</v>
      </c>
      <c r="B911" s="2" t="s">
        <v>14</v>
      </c>
      <c r="C911">
        <v>108</v>
      </c>
    </row>
    <row r="912" spans="1:3" x14ac:dyDescent="0.45">
      <c r="A912" s="1">
        <v>39905</v>
      </c>
      <c r="B912" s="2" t="s">
        <v>142</v>
      </c>
      <c r="C912">
        <v>10</v>
      </c>
    </row>
    <row r="913" spans="1:3" x14ac:dyDescent="0.45">
      <c r="A913" s="1">
        <v>39906</v>
      </c>
      <c r="B913" s="2" t="s">
        <v>37</v>
      </c>
      <c r="C913">
        <v>153</v>
      </c>
    </row>
    <row r="914" spans="1:3" x14ac:dyDescent="0.45">
      <c r="A914" s="1">
        <v>39908</v>
      </c>
      <c r="B914" s="2" t="s">
        <v>185</v>
      </c>
      <c r="C914">
        <v>3</v>
      </c>
    </row>
    <row r="915" spans="1:3" x14ac:dyDescent="0.45">
      <c r="A915" s="1">
        <v>39909</v>
      </c>
      <c r="B915" s="2" t="s">
        <v>31</v>
      </c>
      <c r="C915">
        <v>109</v>
      </c>
    </row>
    <row r="916" spans="1:3" x14ac:dyDescent="0.45">
      <c r="A916" s="1">
        <v>39911</v>
      </c>
      <c r="B916" s="2" t="s">
        <v>86</v>
      </c>
      <c r="C916">
        <v>9</v>
      </c>
    </row>
    <row r="917" spans="1:3" x14ac:dyDescent="0.45">
      <c r="A917" s="1">
        <v>39911</v>
      </c>
      <c r="B917" s="2" t="s">
        <v>52</v>
      </c>
      <c r="C917">
        <v>112</v>
      </c>
    </row>
    <row r="918" spans="1:3" x14ac:dyDescent="0.45">
      <c r="A918" s="1">
        <v>39916</v>
      </c>
      <c r="B918" s="2" t="s">
        <v>19</v>
      </c>
      <c r="C918">
        <v>29</v>
      </c>
    </row>
    <row r="919" spans="1:3" x14ac:dyDescent="0.45">
      <c r="A919" s="1">
        <v>39916</v>
      </c>
      <c r="B919" s="2" t="s">
        <v>50</v>
      </c>
      <c r="C919">
        <v>310</v>
      </c>
    </row>
    <row r="920" spans="1:3" x14ac:dyDescent="0.45">
      <c r="A920" s="1">
        <v>39918</v>
      </c>
      <c r="B920" s="2" t="s">
        <v>55</v>
      </c>
      <c r="C920">
        <v>107</v>
      </c>
    </row>
    <row r="921" spans="1:3" x14ac:dyDescent="0.45">
      <c r="A921" s="1">
        <v>39921</v>
      </c>
      <c r="B921" s="2" t="s">
        <v>8</v>
      </c>
      <c r="C921">
        <v>26</v>
      </c>
    </row>
    <row r="922" spans="1:3" x14ac:dyDescent="0.45">
      <c r="A922" s="1">
        <v>39923</v>
      </c>
      <c r="B922" s="2" t="s">
        <v>31</v>
      </c>
      <c r="C922">
        <v>114</v>
      </c>
    </row>
    <row r="923" spans="1:3" x14ac:dyDescent="0.45">
      <c r="A923" s="1">
        <v>39924</v>
      </c>
      <c r="B923" s="2" t="s">
        <v>169</v>
      </c>
      <c r="C923">
        <v>4</v>
      </c>
    </row>
    <row r="924" spans="1:3" x14ac:dyDescent="0.45">
      <c r="A924" s="1">
        <v>39925</v>
      </c>
      <c r="B924" s="2" t="s">
        <v>186</v>
      </c>
      <c r="C924">
        <v>15</v>
      </c>
    </row>
    <row r="925" spans="1:3" x14ac:dyDescent="0.45">
      <c r="A925" s="1">
        <v>39929</v>
      </c>
      <c r="B925" s="2" t="s">
        <v>66</v>
      </c>
      <c r="C925">
        <v>144</v>
      </c>
    </row>
    <row r="926" spans="1:3" x14ac:dyDescent="0.45">
      <c r="A926" s="1">
        <v>39933</v>
      </c>
      <c r="B926" s="2" t="s">
        <v>5</v>
      </c>
      <c r="C926">
        <v>110</v>
      </c>
    </row>
    <row r="927" spans="1:3" x14ac:dyDescent="0.45">
      <c r="A927" s="1">
        <v>39933</v>
      </c>
      <c r="B927" s="2" t="s">
        <v>37</v>
      </c>
      <c r="C927">
        <v>105</v>
      </c>
    </row>
    <row r="928" spans="1:3" x14ac:dyDescent="0.45">
      <c r="A928" s="1">
        <v>39935</v>
      </c>
      <c r="B928" s="2" t="s">
        <v>52</v>
      </c>
      <c r="C928">
        <v>51</v>
      </c>
    </row>
    <row r="929" spans="1:3" x14ac:dyDescent="0.45">
      <c r="A929" s="1">
        <v>39937</v>
      </c>
      <c r="B929" s="2" t="s">
        <v>145</v>
      </c>
      <c r="C929">
        <v>1</v>
      </c>
    </row>
    <row r="930" spans="1:3" x14ac:dyDescent="0.45">
      <c r="A930" s="1">
        <v>39937</v>
      </c>
      <c r="B930" s="2" t="s">
        <v>152</v>
      </c>
      <c r="C930">
        <v>8</v>
      </c>
    </row>
    <row r="931" spans="1:3" x14ac:dyDescent="0.45">
      <c r="A931" s="1">
        <v>39939</v>
      </c>
      <c r="B931" s="2" t="s">
        <v>9</v>
      </c>
      <c r="C931">
        <v>128</v>
      </c>
    </row>
    <row r="932" spans="1:3" x14ac:dyDescent="0.45">
      <c r="A932" s="1">
        <v>39942</v>
      </c>
      <c r="B932" s="2" t="s">
        <v>87</v>
      </c>
      <c r="C932">
        <v>9</v>
      </c>
    </row>
    <row r="933" spans="1:3" x14ac:dyDescent="0.45">
      <c r="A933" s="1">
        <v>39948</v>
      </c>
      <c r="B933" s="2" t="s">
        <v>9</v>
      </c>
      <c r="C933">
        <v>291</v>
      </c>
    </row>
    <row r="934" spans="1:3" x14ac:dyDescent="0.45">
      <c r="A934" s="1">
        <v>39949</v>
      </c>
      <c r="B934" s="2" t="s">
        <v>14</v>
      </c>
      <c r="C934">
        <v>261</v>
      </c>
    </row>
    <row r="935" spans="1:3" x14ac:dyDescent="0.45">
      <c r="A935" s="1">
        <v>39951</v>
      </c>
      <c r="B935" s="2" t="s">
        <v>52</v>
      </c>
      <c r="C935">
        <v>192</v>
      </c>
    </row>
    <row r="936" spans="1:3" x14ac:dyDescent="0.45">
      <c r="A936" s="1">
        <v>39951</v>
      </c>
      <c r="B936" s="2" t="s">
        <v>7</v>
      </c>
      <c r="C936">
        <v>319</v>
      </c>
    </row>
    <row r="937" spans="1:3" x14ac:dyDescent="0.45">
      <c r="A937" s="1">
        <v>39953</v>
      </c>
      <c r="B937" s="2" t="s">
        <v>45</v>
      </c>
      <c r="C937">
        <v>393</v>
      </c>
    </row>
    <row r="938" spans="1:3" x14ac:dyDescent="0.45">
      <c r="A938" s="1">
        <v>39957</v>
      </c>
      <c r="B938" s="2" t="s">
        <v>187</v>
      </c>
      <c r="C938">
        <v>13</v>
      </c>
    </row>
    <row r="939" spans="1:3" x14ac:dyDescent="0.45">
      <c r="A939" s="1">
        <v>39958</v>
      </c>
      <c r="B939" s="2" t="s">
        <v>50</v>
      </c>
      <c r="C939">
        <v>380</v>
      </c>
    </row>
    <row r="940" spans="1:3" x14ac:dyDescent="0.45">
      <c r="A940" s="1">
        <v>39959</v>
      </c>
      <c r="B940" s="2" t="s">
        <v>37</v>
      </c>
      <c r="C940">
        <v>36</v>
      </c>
    </row>
    <row r="941" spans="1:3" x14ac:dyDescent="0.45">
      <c r="A941" s="1">
        <v>39962</v>
      </c>
      <c r="B941" s="2" t="s">
        <v>173</v>
      </c>
      <c r="C941">
        <v>179</v>
      </c>
    </row>
    <row r="942" spans="1:3" x14ac:dyDescent="0.45">
      <c r="A942" s="1">
        <v>39964</v>
      </c>
      <c r="B942" s="2" t="s">
        <v>28</v>
      </c>
      <c r="C942">
        <v>111</v>
      </c>
    </row>
    <row r="943" spans="1:3" x14ac:dyDescent="0.45">
      <c r="A943" s="1">
        <v>39965</v>
      </c>
      <c r="B943" s="2" t="s">
        <v>8</v>
      </c>
      <c r="C943">
        <v>36</v>
      </c>
    </row>
    <row r="944" spans="1:3" x14ac:dyDescent="0.45">
      <c r="A944" s="1">
        <v>39965</v>
      </c>
      <c r="B944" s="2" t="s">
        <v>10</v>
      </c>
      <c r="C944">
        <v>120</v>
      </c>
    </row>
    <row r="945" spans="1:3" x14ac:dyDescent="0.45">
      <c r="A945" s="1">
        <v>39969</v>
      </c>
      <c r="B945" s="2" t="s">
        <v>188</v>
      </c>
      <c r="C945">
        <v>11</v>
      </c>
    </row>
    <row r="946" spans="1:3" x14ac:dyDescent="0.45">
      <c r="A946" s="1">
        <v>39971</v>
      </c>
      <c r="B946" s="2" t="s">
        <v>126</v>
      </c>
      <c r="C946">
        <v>15</v>
      </c>
    </row>
    <row r="947" spans="1:3" x14ac:dyDescent="0.45">
      <c r="A947" s="1">
        <v>39971</v>
      </c>
      <c r="B947" s="2" t="s">
        <v>43</v>
      </c>
      <c r="C947">
        <v>4</v>
      </c>
    </row>
    <row r="948" spans="1:3" x14ac:dyDescent="0.45">
      <c r="A948" s="1">
        <v>39974</v>
      </c>
      <c r="B948" s="2" t="s">
        <v>115</v>
      </c>
      <c r="C948">
        <v>11</v>
      </c>
    </row>
    <row r="949" spans="1:3" x14ac:dyDescent="0.45">
      <c r="A949" s="1">
        <v>39977</v>
      </c>
      <c r="B949" s="2" t="s">
        <v>189</v>
      </c>
      <c r="C949">
        <v>9</v>
      </c>
    </row>
    <row r="950" spans="1:3" x14ac:dyDescent="0.45">
      <c r="A950" s="1">
        <v>39978</v>
      </c>
      <c r="B950" s="2" t="s">
        <v>50</v>
      </c>
      <c r="C950">
        <v>498</v>
      </c>
    </row>
    <row r="951" spans="1:3" x14ac:dyDescent="0.45">
      <c r="A951" s="1">
        <v>39980</v>
      </c>
      <c r="B951" s="2" t="s">
        <v>45</v>
      </c>
      <c r="C951">
        <v>350</v>
      </c>
    </row>
    <row r="952" spans="1:3" x14ac:dyDescent="0.45">
      <c r="A952" s="1">
        <v>39980</v>
      </c>
      <c r="B952" s="2" t="s">
        <v>8</v>
      </c>
      <c r="C952">
        <v>191</v>
      </c>
    </row>
    <row r="953" spans="1:3" x14ac:dyDescent="0.45">
      <c r="A953" s="1">
        <v>39980</v>
      </c>
      <c r="B953" s="2" t="s">
        <v>9</v>
      </c>
      <c r="C953">
        <v>402</v>
      </c>
    </row>
    <row r="954" spans="1:3" x14ac:dyDescent="0.45">
      <c r="A954" s="1">
        <v>39984</v>
      </c>
      <c r="B954" s="2" t="s">
        <v>69</v>
      </c>
      <c r="C954">
        <v>140</v>
      </c>
    </row>
    <row r="955" spans="1:3" x14ac:dyDescent="0.45">
      <c r="A955" s="1">
        <v>39985</v>
      </c>
      <c r="B955" s="2" t="s">
        <v>190</v>
      </c>
      <c r="C955">
        <v>3</v>
      </c>
    </row>
    <row r="956" spans="1:3" x14ac:dyDescent="0.45">
      <c r="A956" s="1">
        <v>39987</v>
      </c>
      <c r="B956" s="2" t="s">
        <v>52</v>
      </c>
      <c r="C956">
        <v>25</v>
      </c>
    </row>
    <row r="957" spans="1:3" x14ac:dyDescent="0.45">
      <c r="A957" s="1">
        <v>39992</v>
      </c>
      <c r="B957" s="2" t="s">
        <v>191</v>
      </c>
      <c r="C957">
        <v>7</v>
      </c>
    </row>
    <row r="958" spans="1:3" x14ac:dyDescent="0.45">
      <c r="A958" s="1">
        <v>39994</v>
      </c>
      <c r="B958" s="2" t="s">
        <v>192</v>
      </c>
      <c r="C958">
        <v>17</v>
      </c>
    </row>
    <row r="959" spans="1:3" x14ac:dyDescent="0.45">
      <c r="A959" s="1">
        <v>39994</v>
      </c>
      <c r="B959" s="2" t="s">
        <v>9</v>
      </c>
      <c r="C959">
        <v>479</v>
      </c>
    </row>
    <row r="960" spans="1:3" x14ac:dyDescent="0.45">
      <c r="A960" s="1">
        <v>39994</v>
      </c>
      <c r="B960" s="2" t="s">
        <v>193</v>
      </c>
      <c r="C960">
        <v>6</v>
      </c>
    </row>
    <row r="961" spans="1:3" x14ac:dyDescent="0.45">
      <c r="A961" s="1">
        <v>39994</v>
      </c>
      <c r="B961" s="2" t="s">
        <v>16</v>
      </c>
      <c r="C961">
        <v>10</v>
      </c>
    </row>
    <row r="962" spans="1:3" x14ac:dyDescent="0.45">
      <c r="A962" s="1">
        <v>39995</v>
      </c>
      <c r="B962" s="2" t="s">
        <v>29</v>
      </c>
      <c r="C962">
        <v>2</v>
      </c>
    </row>
    <row r="963" spans="1:3" x14ac:dyDescent="0.45">
      <c r="A963" s="1">
        <v>39997</v>
      </c>
      <c r="B963" s="2" t="s">
        <v>194</v>
      </c>
      <c r="C963">
        <v>13</v>
      </c>
    </row>
    <row r="964" spans="1:3" x14ac:dyDescent="0.45">
      <c r="A964" s="1">
        <v>40000</v>
      </c>
      <c r="B964" s="2" t="s">
        <v>183</v>
      </c>
      <c r="C964">
        <v>12</v>
      </c>
    </row>
    <row r="965" spans="1:3" x14ac:dyDescent="0.45">
      <c r="A965" s="1">
        <v>40000</v>
      </c>
      <c r="B965" s="2" t="s">
        <v>5</v>
      </c>
      <c r="C965">
        <v>191</v>
      </c>
    </row>
    <row r="966" spans="1:3" x14ac:dyDescent="0.45">
      <c r="A966" s="1">
        <v>40000</v>
      </c>
      <c r="B966" s="2" t="s">
        <v>10</v>
      </c>
      <c r="C966">
        <v>123</v>
      </c>
    </row>
    <row r="967" spans="1:3" x14ac:dyDescent="0.45">
      <c r="A967" s="1">
        <v>40001</v>
      </c>
      <c r="B967" s="2" t="s">
        <v>18</v>
      </c>
      <c r="C967">
        <v>66</v>
      </c>
    </row>
    <row r="968" spans="1:3" x14ac:dyDescent="0.45">
      <c r="A968" s="1">
        <v>40002</v>
      </c>
      <c r="B968" s="2" t="s">
        <v>61</v>
      </c>
      <c r="C968">
        <v>132</v>
      </c>
    </row>
    <row r="969" spans="1:3" x14ac:dyDescent="0.45">
      <c r="A969" s="1">
        <v>40006</v>
      </c>
      <c r="B969" s="2" t="s">
        <v>195</v>
      </c>
      <c r="C969">
        <v>9</v>
      </c>
    </row>
    <row r="970" spans="1:3" x14ac:dyDescent="0.45">
      <c r="A970" s="1">
        <v>40006</v>
      </c>
      <c r="B970" s="2" t="s">
        <v>78</v>
      </c>
      <c r="C970">
        <v>111</v>
      </c>
    </row>
    <row r="971" spans="1:3" x14ac:dyDescent="0.45">
      <c r="A971" s="1">
        <v>40007</v>
      </c>
      <c r="B971" s="2" t="s">
        <v>19</v>
      </c>
      <c r="C971">
        <v>163</v>
      </c>
    </row>
    <row r="972" spans="1:3" x14ac:dyDescent="0.45">
      <c r="A972" s="1">
        <v>40007</v>
      </c>
      <c r="B972" s="2" t="s">
        <v>155</v>
      </c>
      <c r="C972">
        <v>4</v>
      </c>
    </row>
    <row r="973" spans="1:3" x14ac:dyDescent="0.45">
      <c r="A973" s="1">
        <v>40009</v>
      </c>
      <c r="B973" s="2" t="s">
        <v>145</v>
      </c>
      <c r="C973">
        <v>10</v>
      </c>
    </row>
    <row r="974" spans="1:3" x14ac:dyDescent="0.45">
      <c r="A974" s="1">
        <v>40010</v>
      </c>
      <c r="B974" s="2" t="s">
        <v>9</v>
      </c>
      <c r="C974">
        <v>457</v>
      </c>
    </row>
    <row r="975" spans="1:3" x14ac:dyDescent="0.45">
      <c r="A975" s="1">
        <v>40012</v>
      </c>
      <c r="B975" s="2" t="s">
        <v>50</v>
      </c>
      <c r="C975">
        <v>260</v>
      </c>
    </row>
    <row r="976" spans="1:3" x14ac:dyDescent="0.45">
      <c r="A976" s="1">
        <v>40013</v>
      </c>
      <c r="B976" s="2" t="s">
        <v>120</v>
      </c>
      <c r="C976">
        <v>181</v>
      </c>
    </row>
    <row r="977" spans="1:3" x14ac:dyDescent="0.45">
      <c r="A977" s="1">
        <v>40014</v>
      </c>
      <c r="B977" s="2" t="s">
        <v>50</v>
      </c>
      <c r="C977">
        <v>144</v>
      </c>
    </row>
    <row r="978" spans="1:3" x14ac:dyDescent="0.45">
      <c r="A978" s="1">
        <v>40015</v>
      </c>
      <c r="B978" s="2" t="s">
        <v>22</v>
      </c>
      <c r="C978">
        <v>246</v>
      </c>
    </row>
    <row r="979" spans="1:3" x14ac:dyDescent="0.45">
      <c r="A979" s="1">
        <v>40017</v>
      </c>
      <c r="B979" s="2" t="s">
        <v>196</v>
      </c>
      <c r="C979">
        <v>10</v>
      </c>
    </row>
    <row r="980" spans="1:3" x14ac:dyDescent="0.45">
      <c r="A980" s="1">
        <v>40019</v>
      </c>
      <c r="B980" s="2" t="s">
        <v>26</v>
      </c>
      <c r="C980">
        <v>148</v>
      </c>
    </row>
    <row r="981" spans="1:3" x14ac:dyDescent="0.45">
      <c r="A981" s="1">
        <v>40021</v>
      </c>
      <c r="B981" s="2" t="s">
        <v>35</v>
      </c>
      <c r="C981">
        <v>24</v>
      </c>
    </row>
    <row r="982" spans="1:3" x14ac:dyDescent="0.45">
      <c r="A982" s="1">
        <v>40024</v>
      </c>
      <c r="B982" s="2" t="s">
        <v>25</v>
      </c>
      <c r="C982">
        <v>66</v>
      </c>
    </row>
    <row r="983" spans="1:3" x14ac:dyDescent="0.45">
      <c r="A983" s="1">
        <v>40027</v>
      </c>
      <c r="B983" s="2" t="s">
        <v>45</v>
      </c>
      <c r="C983">
        <v>333</v>
      </c>
    </row>
    <row r="984" spans="1:3" x14ac:dyDescent="0.45">
      <c r="A984" s="1">
        <v>40027</v>
      </c>
      <c r="B984" s="2" t="s">
        <v>37</v>
      </c>
      <c r="C984">
        <v>194</v>
      </c>
    </row>
    <row r="985" spans="1:3" x14ac:dyDescent="0.45">
      <c r="A985" s="1">
        <v>40031</v>
      </c>
      <c r="B985" s="2" t="s">
        <v>18</v>
      </c>
      <c r="C985">
        <v>154</v>
      </c>
    </row>
    <row r="986" spans="1:3" x14ac:dyDescent="0.45">
      <c r="A986" s="1">
        <v>40031</v>
      </c>
      <c r="B986" s="2" t="s">
        <v>55</v>
      </c>
      <c r="C986">
        <v>100</v>
      </c>
    </row>
    <row r="987" spans="1:3" x14ac:dyDescent="0.45">
      <c r="A987" s="1">
        <v>40031</v>
      </c>
      <c r="B987" s="2" t="s">
        <v>1</v>
      </c>
      <c r="C987">
        <v>18</v>
      </c>
    </row>
    <row r="988" spans="1:3" x14ac:dyDescent="0.45">
      <c r="A988" s="1">
        <v>40031</v>
      </c>
      <c r="B988" s="2" t="s">
        <v>170</v>
      </c>
      <c r="C988">
        <v>20</v>
      </c>
    </row>
    <row r="989" spans="1:3" x14ac:dyDescent="0.45">
      <c r="A989" s="1">
        <v>40033</v>
      </c>
      <c r="B989" s="2" t="s">
        <v>55</v>
      </c>
      <c r="C989">
        <v>200</v>
      </c>
    </row>
    <row r="990" spans="1:3" x14ac:dyDescent="0.45">
      <c r="A990" s="1">
        <v>40034</v>
      </c>
      <c r="B990" s="2" t="s">
        <v>18</v>
      </c>
      <c r="C990">
        <v>48</v>
      </c>
    </row>
    <row r="991" spans="1:3" x14ac:dyDescent="0.45">
      <c r="A991" s="1">
        <v>40034</v>
      </c>
      <c r="B991" s="2" t="s">
        <v>61</v>
      </c>
      <c r="C991">
        <v>68</v>
      </c>
    </row>
    <row r="992" spans="1:3" x14ac:dyDescent="0.45">
      <c r="A992" s="1">
        <v>40035</v>
      </c>
      <c r="B992" s="2" t="s">
        <v>174</v>
      </c>
      <c r="C992">
        <v>9</v>
      </c>
    </row>
    <row r="993" spans="1:3" x14ac:dyDescent="0.45">
      <c r="A993" s="1">
        <v>40039</v>
      </c>
      <c r="B993" s="2" t="s">
        <v>50</v>
      </c>
      <c r="C993">
        <v>493</v>
      </c>
    </row>
    <row r="994" spans="1:3" x14ac:dyDescent="0.45">
      <c r="A994" s="1">
        <v>40039</v>
      </c>
      <c r="B994" s="2" t="s">
        <v>14</v>
      </c>
      <c r="C994">
        <v>340</v>
      </c>
    </row>
    <row r="995" spans="1:3" x14ac:dyDescent="0.45">
      <c r="A995" s="1">
        <v>40041</v>
      </c>
      <c r="B995" s="2" t="s">
        <v>174</v>
      </c>
      <c r="C995">
        <v>2</v>
      </c>
    </row>
    <row r="996" spans="1:3" x14ac:dyDescent="0.45">
      <c r="A996" s="1">
        <v>40044</v>
      </c>
      <c r="B996" s="2" t="s">
        <v>28</v>
      </c>
      <c r="C996">
        <v>62</v>
      </c>
    </row>
    <row r="997" spans="1:3" x14ac:dyDescent="0.45">
      <c r="A997" s="1">
        <v>40044</v>
      </c>
      <c r="B997" s="2" t="s">
        <v>22</v>
      </c>
      <c r="C997">
        <v>164</v>
      </c>
    </row>
    <row r="998" spans="1:3" x14ac:dyDescent="0.45">
      <c r="A998" s="1">
        <v>40045</v>
      </c>
      <c r="B998" s="2" t="s">
        <v>28</v>
      </c>
      <c r="C998">
        <v>170</v>
      </c>
    </row>
    <row r="999" spans="1:3" x14ac:dyDescent="0.45">
      <c r="A999" s="1">
        <v>40047</v>
      </c>
      <c r="B999" s="2" t="s">
        <v>71</v>
      </c>
      <c r="C999">
        <v>164</v>
      </c>
    </row>
    <row r="1000" spans="1:3" x14ac:dyDescent="0.45">
      <c r="A1000" s="1">
        <v>40049</v>
      </c>
      <c r="B1000" s="2" t="s">
        <v>6</v>
      </c>
      <c r="C1000">
        <v>70</v>
      </c>
    </row>
    <row r="1001" spans="1:3" x14ac:dyDescent="0.45">
      <c r="A1001" s="1">
        <v>40056</v>
      </c>
      <c r="B1001" s="2" t="s">
        <v>50</v>
      </c>
      <c r="C1001">
        <v>133</v>
      </c>
    </row>
    <row r="1002" spans="1:3" x14ac:dyDescent="0.45">
      <c r="A1002" s="1">
        <v>40057</v>
      </c>
      <c r="B1002" s="2" t="s">
        <v>197</v>
      </c>
      <c r="C1002">
        <v>20</v>
      </c>
    </row>
    <row r="1003" spans="1:3" x14ac:dyDescent="0.45">
      <c r="A1003" s="1">
        <v>40059</v>
      </c>
      <c r="B1003" s="2" t="s">
        <v>198</v>
      </c>
      <c r="C1003">
        <v>15</v>
      </c>
    </row>
    <row r="1004" spans="1:3" x14ac:dyDescent="0.45">
      <c r="A1004" s="1">
        <v>40060</v>
      </c>
      <c r="B1004" s="2" t="s">
        <v>199</v>
      </c>
      <c r="C1004">
        <v>15</v>
      </c>
    </row>
    <row r="1005" spans="1:3" x14ac:dyDescent="0.45">
      <c r="A1005" s="1">
        <v>40061</v>
      </c>
      <c r="B1005" s="2" t="s">
        <v>58</v>
      </c>
      <c r="C1005">
        <v>105</v>
      </c>
    </row>
    <row r="1006" spans="1:3" x14ac:dyDescent="0.45">
      <c r="A1006" s="1">
        <v>40065</v>
      </c>
      <c r="B1006" s="2" t="s">
        <v>31</v>
      </c>
      <c r="C1006">
        <v>192</v>
      </c>
    </row>
    <row r="1007" spans="1:3" x14ac:dyDescent="0.45">
      <c r="A1007" s="1">
        <v>40065</v>
      </c>
      <c r="B1007" s="2" t="s">
        <v>80</v>
      </c>
      <c r="C1007">
        <v>142</v>
      </c>
    </row>
    <row r="1008" spans="1:3" x14ac:dyDescent="0.45">
      <c r="A1008" s="1">
        <v>40066</v>
      </c>
      <c r="B1008" s="2" t="s">
        <v>106</v>
      </c>
      <c r="C1008">
        <v>3</v>
      </c>
    </row>
    <row r="1009" spans="1:3" x14ac:dyDescent="0.45">
      <c r="A1009" s="1">
        <v>40066</v>
      </c>
      <c r="B1009" s="2" t="s">
        <v>17</v>
      </c>
      <c r="C1009">
        <v>219</v>
      </c>
    </row>
    <row r="1010" spans="1:3" x14ac:dyDescent="0.45">
      <c r="A1010" s="1">
        <v>40070</v>
      </c>
      <c r="B1010" s="2" t="s">
        <v>30</v>
      </c>
      <c r="C1010">
        <v>137</v>
      </c>
    </row>
    <row r="1011" spans="1:3" x14ac:dyDescent="0.45">
      <c r="A1011" s="1">
        <v>40071</v>
      </c>
      <c r="B1011" s="2" t="s">
        <v>20</v>
      </c>
      <c r="C1011">
        <v>108</v>
      </c>
    </row>
    <row r="1012" spans="1:3" x14ac:dyDescent="0.45">
      <c r="A1012" s="1">
        <v>40072</v>
      </c>
      <c r="B1012" s="2" t="s">
        <v>102</v>
      </c>
      <c r="C1012">
        <v>395</v>
      </c>
    </row>
    <row r="1013" spans="1:3" x14ac:dyDescent="0.45">
      <c r="A1013" s="1">
        <v>40073</v>
      </c>
      <c r="B1013" s="2" t="s">
        <v>200</v>
      </c>
      <c r="C1013">
        <v>3</v>
      </c>
    </row>
    <row r="1014" spans="1:3" x14ac:dyDescent="0.45">
      <c r="A1014" s="1">
        <v>40075</v>
      </c>
      <c r="B1014" s="2" t="s">
        <v>6</v>
      </c>
      <c r="C1014">
        <v>73</v>
      </c>
    </row>
    <row r="1015" spans="1:3" x14ac:dyDescent="0.45">
      <c r="A1015" s="1">
        <v>40075</v>
      </c>
      <c r="B1015" s="2" t="s">
        <v>45</v>
      </c>
      <c r="C1015">
        <v>209</v>
      </c>
    </row>
    <row r="1016" spans="1:3" x14ac:dyDescent="0.45">
      <c r="A1016" s="1">
        <v>40077</v>
      </c>
      <c r="B1016" s="2" t="s">
        <v>37</v>
      </c>
      <c r="C1016">
        <v>41</v>
      </c>
    </row>
    <row r="1017" spans="1:3" x14ac:dyDescent="0.45">
      <c r="A1017" s="1">
        <v>40083</v>
      </c>
      <c r="B1017" s="2" t="s">
        <v>17</v>
      </c>
      <c r="C1017">
        <v>488</v>
      </c>
    </row>
    <row r="1018" spans="1:3" x14ac:dyDescent="0.45">
      <c r="A1018" s="1">
        <v>40084</v>
      </c>
      <c r="B1018" s="2" t="s">
        <v>97</v>
      </c>
      <c r="C1018">
        <v>5</v>
      </c>
    </row>
    <row r="1019" spans="1:3" x14ac:dyDescent="0.45">
      <c r="A1019" s="1">
        <v>40084</v>
      </c>
      <c r="B1019" s="2" t="s">
        <v>69</v>
      </c>
      <c r="C1019">
        <v>97</v>
      </c>
    </row>
    <row r="1020" spans="1:3" x14ac:dyDescent="0.45">
      <c r="A1020" s="1">
        <v>40085</v>
      </c>
      <c r="B1020" s="2" t="s">
        <v>8</v>
      </c>
      <c r="C1020">
        <v>58</v>
      </c>
    </row>
    <row r="1021" spans="1:3" x14ac:dyDescent="0.45">
      <c r="A1021" s="1">
        <v>40085</v>
      </c>
      <c r="B1021" s="2" t="s">
        <v>55</v>
      </c>
      <c r="C1021">
        <v>179</v>
      </c>
    </row>
    <row r="1022" spans="1:3" x14ac:dyDescent="0.45">
      <c r="A1022" s="1">
        <v>40087</v>
      </c>
      <c r="B1022" s="2" t="s">
        <v>38</v>
      </c>
      <c r="C1022">
        <v>18</v>
      </c>
    </row>
    <row r="1023" spans="1:3" x14ac:dyDescent="0.45">
      <c r="A1023" s="1">
        <v>40088</v>
      </c>
      <c r="B1023" s="2" t="s">
        <v>51</v>
      </c>
      <c r="C1023">
        <v>4</v>
      </c>
    </row>
    <row r="1024" spans="1:3" x14ac:dyDescent="0.45">
      <c r="A1024" s="1">
        <v>40088</v>
      </c>
      <c r="B1024" s="2" t="s">
        <v>33</v>
      </c>
      <c r="C1024">
        <v>1</v>
      </c>
    </row>
    <row r="1025" spans="1:3" x14ac:dyDescent="0.45">
      <c r="A1025" s="1">
        <v>40089</v>
      </c>
      <c r="B1025" s="2" t="s">
        <v>31</v>
      </c>
      <c r="C1025">
        <v>86</v>
      </c>
    </row>
    <row r="1026" spans="1:3" x14ac:dyDescent="0.45">
      <c r="A1026" s="1">
        <v>40090</v>
      </c>
      <c r="B1026" s="2" t="s">
        <v>14</v>
      </c>
      <c r="C1026">
        <v>290</v>
      </c>
    </row>
    <row r="1027" spans="1:3" x14ac:dyDescent="0.45">
      <c r="A1027" s="1">
        <v>40092</v>
      </c>
      <c r="B1027" s="2" t="s">
        <v>184</v>
      </c>
      <c r="C1027">
        <v>14</v>
      </c>
    </row>
    <row r="1028" spans="1:3" x14ac:dyDescent="0.45">
      <c r="A1028" s="1">
        <v>40094</v>
      </c>
      <c r="B1028" s="2" t="s">
        <v>39</v>
      </c>
      <c r="C1028">
        <v>120</v>
      </c>
    </row>
    <row r="1029" spans="1:3" x14ac:dyDescent="0.45">
      <c r="A1029" s="1">
        <v>40094</v>
      </c>
      <c r="B1029" s="2" t="s">
        <v>123</v>
      </c>
      <c r="C1029">
        <v>28</v>
      </c>
    </row>
    <row r="1030" spans="1:3" x14ac:dyDescent="0.45">
      <c r="A1030" s="1">
        <v>40095</v>
      </c>
      <c r="B1030" s="2" t="s">
        <v>9</v>
      </c>
      <c r="C1030">
        <v>213</v>
      </c>
    </row>
    <row r="1031" spans="1:3" x14ac:dyDescent="0.45">
      <c r="A1031" s="1">
        <v>40101</v>
      </c>
      <c r="B1031" s="2" t="s">
        <v>108</v>
      </c>
      <c r="C1031">
        <v>10</v>
      </c>
    </row>
    <row r="1032" spans="1:3" x14ac:dyDescent="0.45">
      <c r="A1032" s="1">
        <v>40102</v>
      </c>
      <c r="B1032" s="2" t="s">
        <v>69</v>
      </c>
      <c r="C1032">
        <v>53</v>
      </c>
    </row>
    <row r="1033" spans="1:3" x14ac:dyDescent="0.45">
      <c r="A1033" s="1">
        <v>40103</v>
      </c>
      <c r="B1033" s="2" t="s">
        <v>30</v>
      </c>
      <c r="C1033">
        <v>178</v>
      </c>
    </row>
    <row r="1034" spans="1:3" x14ac:dyDescent="0.45">
      <c r="A1034" s="1">
        <v>40103</v>
      </c>
      <c r="B1034" s="2" t="s">
        <v>74</v>
      </c>
      <c r="C1034">
        <v>6</v>
      </c>
    </row>
    <row r="1035" spans="1:3" x14ac:dyDescent="0.45">
      <c r="A1035" s="1">
        <v>40107</v>
      </c>
      <c r="B1035" s="2" t="s">
        <v>9</v>
      </c>
      <c r="C1035">
        <v>118</v>
      </c>
    </row>
    <row r="1036" spans="1:3" x14ac:dyDescent="0.45">
      <c r="A1036" s="1">
        <v>40107</v>
      </c>
      <c r="B1036" s="2" t="s">
        <v>70</v>
      </c>
      <c r="C1036">
        <v>5</v>
      </c>
    </row>
    <row r="1037" spans="1:3" x14ac:dyDescent="0.45">
      <c r="A1037" s="1">
        <v>40108</v>
      </c>
      <c r="B1037" s="2" t="s">
        <v>18</v>
      </c>
      <c r="C1037">
        <v>89</v>
      </c>
    </row>
    <row r="1038" spans="1:3" x14ac:dyDescent="0.45">
      <c r="A1038" s="1">
        <v>40113</v>
      </c>
      <c r="B1038" s="2" t="s">
        <v>35</v>
      </c>
      <c r="C1038">
        <v>22</v>
      </c>
    </row>
    <row r="1039" spans="1:3" x14ac:dyDescent="0.45">
      <c r="A1039" s="1">
        <v>40114</v>
      </c>
      <c r="B1039" s="2" t="s">
        <v>18</v>
      </c>
      <c r="C1039">
        <v>199</v>
      </c>
    </row>
    <row r="1040" spans="1:3" x14ac:dyDescent="0.45">
      <c r="A1040" s="1">
        <v>40120</v>
      </c>
      <c r="B1040" s="2" t="s">
        <v>109</v>
      </c>
      <c r="C1040">
        <v>8</v>
      </c>
    </row>
    <row r="1041" spans="1:3" x14ac:dyDescent="0.45">
      <c r="A1041" s="1">
        <v>40120</v>
      </c>
      <c r="B1041" s="2" t="s">
        <v>18</v>
      </c>
      <c r="C1041">
        <v>198</v>
      </c>
    </row>
    <row r="1042" spans="1:3" x14ac:dyDescent="0.45">
      <c r="A1042" s="1">
        <v>40121</v>
      </c>
      <c r="B1042" s="2" t="s">
        <v>95</v>
      </c>
      <c r="C1042">
        <v>6</v>
      </c>
    </row>
    <row r="1043" spans="1:3" x14ac:dyDescent="0.45">
      <c r="A1043" s="1">
        <v>40121</v>
      </c>
      <c r="B1043" s="2" t="s">
        <v>23</v>
      </c>
      <c r="C1043">
        <v>68</v>
      </c>
    </row>
    <row r="1044" spans="1:3" x14ac:dyDescent="0.45">
      <c r="A1044" s="1">
        <v>40121</v>
      </c>
      <c r="B1044" s="2" t="s">
        <v>102</v>
      </c>
      <c r="C1044">
        <v>200</v>
      </c>
    </row>
    <row r="1045" spans="1:3" x14ac:dyDescent="0.45">
      <c r="A1045" s="1">
        <v>40122</v>
      </c>
      <c r="B1045" s="2" t="s">
        <v>5</v>
      </c>
      <c r="C1045">
        <v>426</v>
      </c>
    </row>
    <row r="1046" spans="1:3" x14ac:dyDescent="0.45">
      <c r="A1046" s="1">
        <v>40122</v>
      </c>
      <c r="B1046" s="2" t="s">
        <v>78</v>
      </c>
      <c r="C1046">
        <v>142</v>
      </c>
    </row>
    <row r="1047" spans="1:3" x14ac:dyDescent="0.45">
      <c r="A1047" s="1">
        <v>40122</v>
      </c>
      <c r="B1047" s="2" t="s">
        <v>7</v>
      </c>
      <c r="C1047">
        <v>298</v>
      </c>
    </row>
    <row r="1048" spans="1:3" x14ac:dyDescent="0.45">
      <c r="A1048" s="1">
        <v>40124</v>
      </c>
      <c r="B1048" s="2" t="s">
        <v>17</v>
      </c>
      <c r="C1048">
        <v>224</v>
      </c>
    </row>
    <row r="1049" spans="1:3" x14ac:dyDescent="0.45">
      <c r="A1049" s="1">
        <v>40126</v>
      </c>
      <c r="B1049" s="2" t="s">
        <v>5</v>
      </c>
      <c r="C1049">
        <v>133</v>
      </c>
    </row>
    <row r="1050" spans="1:3" x14ac:dyDescent="0.45">
      <c r="A1050" s="1">
        <v>40128</v>
      </c>
      <c r="B1050" s="2" t="s">
        <v>45</v>
      </c>
      <c r="C1050">
        <v>326</v>
      </c>
    </row>
    <row r="1051" spans="1:3" x14ac:dyDescent="0.45">
      <c r="A1051" s="1">
        <v>40128</v>
      </c>
      <c r="B1051" s="2" t="s">
        <v>120</v>
      </c>
      <c r="C1051">
        <v>102</v>
      </c>
    </row>
    <row r="1052" spans="1:3" x14ac:dyDescent="0.45">
      <c r="A1052" s="1">
        <v>40129</v>
      </c>
      <c r="B1052" s="2" t="s">
        <v>7</v>
      </c>
      <c r="C1052">
        <v>332</v>
      </c>
    </row>
    <row r="1053" spans="1:3" x14ac:dyDescent="0.45">
      <c r="A1053" s="1">
        <v>40130</v>
      </c>
      <c r="B1053" s="2" t="s">
        <v>19</v>
      </c>
      <c r="C1053">
        <v>95</v>
      </c>
    </row>
    <row r="1054" spans="1:3" x14ac:dyDescent="0.45">
      <c r="A1054" s="1">
        <v>40134</v>
      </c>
      <c r="B1054" s="2" t="s">
        <v>136</v>
      </c>
      <c r="C1054">
        <v>7</v>
      </c>
    </row>
    <row r="1055" spans="1:3" x14ac:dyDescent="0.45">
      <c r="A1055" s="1">
        <v>40134</v>
      </c>
      <c r="B1055" s="2" t="s">
        <v>14</v>
      </c>
      <c r="C1055">
        <v>276</v>
      </c>
    </row>
    <row r="1056" spans="1:3" x14ac:dyDescent="0.45">
      <c r="A1056" s="1">
        <v>40134</v>
      </c>
      <c r="B1056" s="2" t="s">
        <v>139</v>
      </c>
      <c r="C1056">
        <v>6</v>
      </c>
    </row>
    <row r="1057" spans="1:3" x14ac:dyDescent="0.45">
      <c r="A1057" s="1">
        <v>40136</v>
      </c>
      <c r="B1057" s="2" t="s">
        <v>45</v>
      </c>
      <c r="C1057">
        <v>232</v>
      </c>
    </row>
    <row r="1058" spans="1:3" x14ac:dyDescent="0.45">
      <c r="A1058" s="1">
        <v>40136</v>
      </c>
      <c r="B1058" s="2" t="s">
        <v>66</v>
      </c>
      <c r="C1058">
        <v>162</v>
      </c>
    </row>
    <row r="1059" spans="1:3" x14ac:dyDescent="0.45">
      <c r="A1059" s="1">
        <v>40139</v>
      </c>
      <c r="B1059" s="2" t="s">
        <v>10</v>
      </c>
      <c r="C1059">
        <v>66</v>
      </c>
    </row>
    <row r="1060" spans="1:3" x14ac:dyDescent="0.45">
      <c r="A1060" s="1">
        <v>40139</v>
      </c>
      <c r="B1060" s="2" t="s">
        <v>157</v>
      </c>
      <c r="C1060">
        <v>2</v>
      </c>
    </row>
    <row r="1061" spans="1:3" x14ac:dyDescent="0.45">
      <c r="A1061" s="1">
        <v>40139</v>
      </c>
      <c r="B1061" s="2" t="s">
        <v>12</v>
      </c>
      <c r="C1061">
        <v>152</v>
      </c>
    </row>
    <row r="1062" spans="1:3" x14ac:dyDescent="0.45">
      <c r="A1062" s="1">
        <v>40139</v>
      </c>
      <c r="B1062" s="2" t="s">
        <v>201</v>
      </c>
      <c r="C1062">
        <v>2</v>
      </c>
    </row>
    <row r="1063" spans="1:3" x14ac:dyDescent="0.45">
      <c r="A1063" s="1">
        <v>40142</v>
      </c>
      <c r="B1063" s="2" t="s">
        <v>20</v>
      </c>
      <c r="C1063">
        <v>115</v>
      </c>
    </row>
    <row r="1064" spans="1:3" x14ac:dyDescent="0.45">
      <c r="A1064" s="1">
        <v>40142</v>
      </c>
      <c r="B1064" s="2" t="s">
        <v>37</v>
      </c>
      <c r="C1064">
        <v>29</v>
      </c>
    </row>
    <row r="1065" spans="1:3" x14ac:dyDescent="0.45">
      <c r="A1065" s="1">
        <v>40142</v>
      </c>
      <c r="B1065" s="2" t="s">
        <v>35</v>
      </c>
      <c r="C1065">
        <v>91</v>
      </c>
    </row>
    <row r="1066" spans="1:3" x14ac:dyDescent="0.45">
      <c r="A1066" s="1">
        <v>40144</v>
      </c>
      <c r="B1066" s="2" t="s">
        <v>19</v>
      </c>
      <c r="C1066">
        <v>125</v>
      </c>
    </row>
    <row r="1067" spans="1:3" x14ac:dyDescent="0.45">
      <c r="A1067" s="1">
        <v>40146</v>
      </c>
      <c r="B1067" s="2" t="s">
        <v>61</v>
      </c>
      <c r="C1067">
        <v>40</v>
      </c>
    </row>
    <row r="1068" spans="1:3" x14ac:dyDescent="0.45">
      <c r="A1068" s="1">
        <v>40146</v>
      </c>
      <c r="B1068" s="2" t="s">
        <v>9</v>
      </c>
      <c r="C1068">
        <v>279</v>
      </c>
    </row>
    <row r="1069" spans="1:3" x14ac:dyDescent="0.45">
      <c r="A1069" s="1">
        <v>40147</v>
      </c>
      <c r="B1069" s="2" t="s">
        <v>11</v>
      </c>
      <c r="C1069">
        <v>8</v>
      </c>
    </row>
    <row r="1070" spans="1:3" x14ac:dyDescent="0.45">
      <c r="A1070" s="1">
        <v>40151</v>
      </c>
      <c r="B1070" s="2" t="s">
        <v>71</v>
      </c>
      <c r="C1070">
        <v>194</v>
      </c>
    </row>
    <row r="1071" spans="1:3" x14ac:dyDescent="0.45">
      <c r="A1071" s="1">
        <v>40152</v>
      </c>
      <c r="B1071" s="2" t="s">
        <v>6</v>
      </c>
      <c r="C1071">
        <v>168</v>
      </c>
    </row>
    <row r="1072" spans="1:3" x14ac:dyDescent="0.45">
      <c r="A1072" s="1">
        <v>40153</v>
      </c>
      <c r="B1072" s="2" t="s">
        <v>14</v>
      </c>
      <c r="C1072">
        <v>211</v>
      </c>
    </row>
    <row r="1073" spans="1:3" x14ac:dyDescent="0.45">
      <c r="A1073" s="1">
        <v>40153</v>
      </c>
      <c r="B1073" s="2" t="s">
        <v>155</v>
      </c>
      <c r="C1073">
        <v>19</v>
      </c>
    </row>
    <row r="1074" spans="1:3" x14ac:dyDescent="0.45">
      <c r="A1074" s="1">
        <v>40155</v>
      </c>
      <c r="B1074" s="2" t="s">
        <v>153</v>
      </c>
      <c r="C1074">
        <v>16</v>
      </c>
    </row>
    <row r="1075" spans="1:3" x14ac:dyDescent="0.45">
      <c r="A1075" s="1">
        <v>40158</v>
      </c>
      <c r="B1075" s="2" t="s">
        <v>27</v>
      </c>
      <c r="C1075">
        <v>18</v>
      </c>
    </row>
    <row r="1076" spans="1:3" x14ac:dyDescent="0.45">
      <c r="A1076" s="1">
        <v>40158</v>
      </c>
      <c r="B1076" s="2" t="s">
        <v>7</v>
      </c>
      <c r="C1076">
        <v>399</v>
      </c>
    </row>
    <row r="1077" spans="1:3" x14ac:dyDescent="0.45">
      <c r="A1077" s="1">
        <v>40160</v>
      </c>
      <c r="B1077" s="2" t="s">
        <v>202</v>
      </c>
      <c r="C1077">
        <v>11</v>
      </c>
    </row>
    <row r="1078" spans="1:3" x14ac:dyDescent="0.45">
      <c r="A1078" s="1">
        <v>40164</v>
      </c>
      <c r="B1078" s="2" t="s">
        <v>23</v>
      </c>
      <c r="C1078">
        <v>131</v>
      </c>
    </row>
    <row r="1079" spans="1:3" x14ac:dyDescent="0.45">
      <c r="A1079" s="1">
        <v>40165</v>
      </c>
      <c r="B1079" s="2" t="s">
        <v>39</v>
      </c>
      <c r="C1079">
        <v>67</v>
      </c>
    </row>
    <row r="1080" spans="1:3" x14ac:dyDescent="0.45">
      <c r="A1080" s="1">
        <v>40166</v>
      </c>
      <c r="B1080" s="2" t="s">
        <v>10</v>
      </c>
      <c r="C1080">
        <v>151</v>
      </c>
    </row>
    <row r="1081" spans="1:3" x14ac:dyDescent="0.45">
      <c r="A1081" s="1">
        <v>40171</v>
      </c>
      <c r="B1081" s="2" t="s">
        <v>23</v>
      </c>
      <c r="C1081">
        <v>105</v>
      </c>
    </row>
    <row r="1082" spans="1:3" x14ac:dyDescent="0.45">
      <c r="A1082" s="1">
        <v>40172</v>
      </c>
      <c r="B1082" s="2" t="s">
        <v>71</v>
      </c>
      <c r="C1082">
        <v>132</v>
      </c>
    </row>
    <row r="1083" spans="1:3" x14ac:dyDescent="0.45">
      <c r="A1083" s="1">
        <v>40172</v>
      </c>
      <c r="B1083" s="2" t="s">
        <v>17</v>
      </c>
      <c r="C1083">
        <v>142</v>
      </c>
    </row>
    <row r="1084" spans="1:3" x14ac:dyDescent="0.45">
      <c r="A1084" s="1">
        <v>40172</v>
      </c>
      <c r="B1084" s="2" t="s">
        <v>203</v>
      </c>
      <c r="C1084">
        <v>17</v>
      </c>
    </row>
    <row r="1085" spans="1:3" x14ac:dyDescent="0.45">
      <c r="A1085" s="1">
        <v>40173</v>
      </c>
      <c r="B1085" s="2" t="s">
        <v>7</v>
      </c>
      <c r="C1085">
        <v>444</v>
      </c>
    </row>
    <row r="1086" spans="1:3" x14ac:dyDescent="0.45">
      <c r="A1086" s="1">
        <v>40173</v>
      </c>
      <c r="B1086" s="2" t="s">
        <v>50</v>
      </c>
      <c r="C1086">
        <v>294</v>
      </c>
    </row>
    <row r="1087" spans="1:3" x14ac:dyDescent="0.45">
      <c r="A1087" s="1">
        <v>40174</v>
      </c>
      <c r="B1087" s="2" t="s">
        <v>7</v>
      </c>
      <c r="C1087">
        <v>274</v>
      </c>
    </row>
    <row r="1088" spans="1:3" x14ac:dyDescent="0.45">
      <c r="A1088" s="1">
        <v>40176</v>
      </c>
      <c r="B1088" s="2" t="s">
        <v>35</v>
      </c>
      <c r="C1088">
        <v>168</v>
      </c>
    </row>
    <row r="1089" spans="1:3" x14ac:dyDescent="0.45">
      <c r="A1089" s="1">
        <v>40177</v>
      </c>
      <c r="B1089" s="2" t="s">
        <v>8</v>
      </c>
      <c r="C1089">
        <v>115</v>
      </c>
    </row>
    <row r="1090" spans="1:3" x14ac:dyDescent="0.45">
      <c r="A1090" s="1">
        <v>40177</v>
      </c>
      <c r="B1090" s="2" t="s">
        <v>30</v>
      </c>
      <c r="C1090">
        <v>126</v>
      </c>
    </row>
    <row r="1091" spans="1:3" x14ac:dyDescent="0.45">
      <c r="A1091" s="1">
        <v>40180</v>
      </c>
      <c r="B1091" s="2" t="s">
        <v>28</v>
      </c>
      <c r="C1091">
        <v>73</v>
      </c>
    </row>
    <row r="1092" spans="1:3" x14ac:dyDescent="0.45">
      <c r="A1092" s="1">
        <v>40180</v>
      </c>
      <c r="B1092" s="2" t="s">
        <v>22</v>
      </c>
      <c r="C1092">
        <v>413</v>
      </c>
    </row>
    <row r="1093" spans="1:3" x14ac:dyDescent="0.45">
      <c r="A1093" s="1">
        <v>40181</v>
      </c>
      <c r="B1093" s="2" t="s">
        <v>7</v>
      </c>
      <c r="C1093">
        <v>393</v>
      </c>
    </row>
    <row r="1094" spans="1:3" x14ac:dyDescent="0.45">
      <c r="A1094" s="1">
        <v>40184</v>
      </c>
      <c r="B1094" s="2" t="s">
        <v>143</v>
      </c>
      <c r="C1094">
        <v>13</v>
      </c>
    </row>
    <row r="1095" spans="1:3" x14ac:dyDescent="0.45">
      <c r="A1095" s="1">
        <v>40185</v>
      </c>
      <c r="B1095" s="2" t="s">
        <v>22</v>
      </c>
      <c r="C1095">
        <v>211</v>
      </c>
    </row>
    <row r="1096" spans="1:3" x14ac:dyDescent="0.45">
      <c r="A1096" s="1">
        <v>40189</v>
      </c>
      <c r="B1096" s="2" t="s">
        <v>61</v>
      </c>
      <c r="C1096">
        <v>116</v>
      </c>
    </row>
    <row r="1097" spans="1:3" x14ac:dyDescent="0.45">
      <c r="A1097" s="1">
        <v>40189</v>
      </c>
      <c r="B1097" s="2" t="s">
        <v>0</v>
      </c>
      <c r="C1097">
        <v>9</v>
      </c>
    </row>
    <row r="1098" spans="1:3" x14ac:dyDescent="0.45">
      <c r="A1098" s="1">
        <v>40193</v>
      </c>
      <c r="B1098" s="2" t="s">
        <v>45</v>
      </c>
      <c r="C1098">
        <v>117</v>
      </c>
    </row>
    <row r="1099" spans="1:3" x14ac:dyDescent="0.45">
      <c r="A1099" s="1">
        <v>40194</v>
      </c>
      <c r="B1099" s="2" t="s">
        <v>50</v>
      </c>
      <c r="C1099">
        <v>221</v>
      </c>
    </row>
    <row r="1100" spans="1:3" x14ac:dyDescent="0.45">
      <c r="A1100" s="1">
        <v>40198</v>
      </c>
      <c r="B1100" s="2" t="s">
        <v>152</v>
      </c>
      <c r="C1100">
        <v>9</v>
      </c>
    </row>
    <row r="1101" spans="1:3" x14ac:dyDescent="0.45">
      <c r="A1101" s="1">
        <v>40199</v>
      </c>
      <c r="B1101" s="2" t="s">
        <v>17</v>
      </c>
      <c r="C1101">
        <v>214</v>
      </c>
    </row>
    <row r="1102" spans="1:3" x14ac:dyDescent="0.45">
      <c r="A1102" s="1">
        <v>40200</v>
      </c>
      <c r="B1102" s="2" t="s">
        <v>37</v>
      </c>
      <c r="C1102">
        <v>138</v>
      </c>
    </row>
    <row r="1103" spans="1:3" x14ac:dyDescent="0.45">
      <c r="A1103" s="1">
        <v>40201</v>
      </c>
      <c r="B1103" s="2" t="s">
        <v>81</v>
      </c>
      <c r="C1103">
        <v>11</v>
      </c>
    </row>
    <row r="1104" spans="1:3" x14ac:dyDescent="0.45">
      <c r="A1104" s="1">
        <v>40201</v>
      </c>
      <c r="B1104" s="2" t="s">
        <v>52</v>
      </c>
      <c r="C1104">
        <v>128</v>
      </c>
    </row>
    <row r="1105" spans="1:3" x14ac:dyDescent="0.45">
      <c r="A1105" s="1">
        <v>40202</v>
      </c>
      <c r="B1105" s="2" t="s">
        <v>17</v>
      </c>
      <c r="C1105">
        <v>376</v>
      </c>
    </row>
    <row r="1106" spans="1:3" x14ac:dyDescent="0.45">
      <c r="A1106" s="1">
        <v>40203</v>
      </c>
      <c r="B1106" s="2" t="s">
        <v>17</v>
      </c>
      <c r="C1106">
        <v>121</v>
      </c>
    </row>
    <row r="1107" spans="1:3" x14ac:dyDescent="0.45">
      <c r="A1107" s="1">
        <v>40203</v>
      </c>
      <c r="B1107" s="2" t="s">
        <v>14</v>
      </c>
      <c r="C1107">
        <v>200</v>
      </c>
    </row>
    <row r="1108" spans="1:3" x14ac:dyDescent="0.45">
      <c r="A1108" s="1">
        <v>40204</v>
      </c>
      <c r="B1108" s="2" t="s">
        <v>17</v>
      </c>
      <c r="C1108">
        <v>500</v>
      </c>
    </row>
    <row r="1109" spans="1:3" x14ac:dyDescent="0.45">
      <c r="A1109" s="1">
        <v>40206</v>
      </c>
      <c r="B1109" s="2" t="s">
        <v>71</v>
      </c>
      <c r="C1109">
        <v>108</v>
      </c>
    </row>
    <row r="1110" spans="1:3" x14ac:dyDescent="0.45">
      <c r="A1110" s="1">
        <v>40207</v>
      </c>
      <c r="B1110" s="2" t="s">
        <v>25</v>
      </c>
      <c r="C1110">
        <v>59</v>
      </c>
    </row>
    <row r="1111" spans="1:3" x14ac:dyDescent="0.45">
      <c r="A1111" s="1">
        <v>40208</v>
      </c>
      <c r="B1111" s="2" t="s">
        <v>10</v>
      </c>
      <c r="C1111">
        <v>191</v>
      </c>
    </row>
    <row r="1112" spans="1:3" x14ac:dyDescent="0.45">
      <c r="A1112" s="1">
        <v>40209</v>
      </c>
      <c r="B1112" s="2" t="s">
        <v>19</v>
      </c>
      <c r="C1112">
        <v>189</v>
      </c>
    </row>
    <row r="1113" spans="1:3" x14ac:dyDescent="0.45">
      <c r="A1113" s="1">
        <v>40211</v>
      </c>
      <c r="B1113" s="2" t="s">
        <v>45</v>
      </c>
      <c r="C1113">
        <v>247</v>
      </c>
    </row>
    <row r="1114" spans="1:3" x14ac:dyDescent="0.45">
      <c r="A1114" s="1">
        <v>40211</v>
      </c>
      <c r="B1114" s="2" t="s">
        <v>35</v>
      </c>
      <c r="C1114">
        <v>195</v>
      </c>
    </row>
    <row r="1115" spans="1:3" x14ac:dyDescent="0.45">
      <c r="A1115" s="1">
        <v>40212</v>
      </c>
      <c r="B1115" s="2" t="s">
        <v>204</v>
      </c>
      <c r="C1115">
        <v>6</v>
      </c>
    </row>
    <row r="1116" spans="1:3" x14ac:dyDescent="0.45">
      <c r="A1116" s="1">
        <v>40213</v>
      </c>
      <c r="B1116" s="2" t="s">
        <v>205</v>
      </c>
      <c r="C1116">
        <v>1</v>
      </c>
    </row>
    <row r="1117" spans="1:3" x14ac:dyDescent="0.45">
      <c r="A1117" s="1">
        <v>40214</v>
      </c>
      <c r="B1117" s="2" t="s">
        <v>50</v>
      </c>
      <c r="C1117">
        <v>347</v>
      </c>
    </row>
    <row r="1118" spans="1:3" x14ac:dyDescent="0.45">
      <c r="A1118" s="1">
        <v>40217</v>
      </c>
      <c r="B1118" s="2" t="s">
        <v>14</v>
      </c>
      <c r="C1118">
        <v>317</v>
      </c>
    </row>
    <row r="1119" spans="1:3" x14ac:dyDescent="0.45">
      <c r="A1119" s="1">
        <v>40218</v>
      </c>
      <c r="B1119" s="2" t="s">
        <v>45</v>
      </c>
      <c r="C1119">
        <v>271</v>
      </c>
    </row>
    <row r="1120" spans="1:3" x14ac:dyDescent="0.45">
      <c r="A1120" s="1">
        <v>40218</v>
      </c>
      <c r="B1120" s="2" t="s">
        <v>85</v>
      </c>
      <c r="C1120">
        <v>4</v>
      </c>
    </row>
    <row r="1121" spans="1:3" x14ac:dyDescent="0.45">
      <c r="A1121" s="1">
        <v>40220</v>
      </c>
      <c r="B1121" s="2" t="s">
        <v>28</v>
      </c>
      <c r="C1121">
        <v>121</v>
      </c>
    </row>
    <row r="1122" spans="1:3" x14ac:dyDescent="0.45">
      <c r="A1122" s="1">
        <v>40221</v>
      </c>
      <c r="B1122" s="2" t="s">
        <v>6</v>
      </c>
      <c r="C1122">
        <v>81</v>
      </c>
    </row>
    <row r="1123" spans="1:3" x14ac:dyDescent="0.45">
      <c r="A1123" s="1">
        <v>40221</v>
      </c>
      <c r="B1123" s="2" t="s">
        <v>84</v>
      </c>
      <c r="C1123">
        <v>1</v>
      </c>
    </row>
    <row r="1124" spans="1:3" x14ac:dyDescent="0.45">
      <c r="A1124" s="1">
        <v>40223</v>
      </c>
      <c r="B1124" s="2" t="s">
        <v>30</v>
      </c>
      <c r="C1124">
        <v>142</v>
      </c>
    </row>
    <row r="1125" spans="1:3" x14ac:dyDescent="0.45">
      <c r="A1125" s="1">
        <v>40224</v>
      </c>
      <c r="B1125" s="2" t="s">
        <v>22</v>
      </c>
      <c r="C1125">
        <v>265</v>
      </c>
    </row>
    <row r="1126" spans="1:3" x14ac:dyDescent="0.45">
      <c r="A1126" s="1">
        <v>40225</v>
      </c>
      <c r="B1126" s="2" t="s">
        <v>6</v>
      </c>
      <c r="C1126">
        <v>194</v>
      </c>
    </row>
    <row r="1127" spans="1:3" x14ac:dyDescent="0.45">
      <c r="A1127" s="1">
        <v>40225</v>
      </c>
      <c r="B1127" s="2" t="s">
        <v>161</v>
      </c>
      <c r="C1127">
        <v>15</v>
      </c>
    </row>
    <row r="1128" spans="1:3" x14ac:dyDescent="0.45">
      <c r="A1128" s="1">
        <v>40227</v>
      </c>
      <c r="B1128" s="2" t="s">
        <v>10</v>
      </c>
      <c r="C1128">
        <v>23</v>
      </c>
    </row>
    <row r="1129" spans="1:3" x14ac:dyDescent="0.45">
      <c r="A1129" s="1">
        <v>40227</v>
      </c>
      <c r="B1129" s="2" t="s">
        <v>22</v>
      </c>
      <c r="C1129">
        <v>279</v>
      </c>
    </row>
    <row r="1130" spans="1:3" x14ac:dyDescent="0.45">
      <c r="A1130" s="1">
        <v>40229</v>
      </c>
      <c r="B1130" s="2" t="s">
        <v>206</v>
      </c>
      <c r="C1130">
        <v>1</v>
      </c>
    </row>
    <row r="1131" spans="1:3" x14ac:dyDescent="0.45">
      <c r="A1131" s="1">
        <v>40234</v>
      </c>
      <c r="B1131" s="2" t="s">
        <v>22</v>
      </c>
      <c r="C1131">
        <v>487</v>
      </c>
    </row>
    <row r="1132" spans="1:3" x14ac:dyDescent="0.45">
      <c r="A1132" s="1">
        <v>40234</v>
      </c>
      <c r="B1132" s="2" t="s">
        <v>7</v>
      </c>
      <c r="C1132">
        <v>395</v>
      </c>
    </row>
    <row r="1133" spans="1:3" x14ac:dyDescent="0.45">
      <c r="A1133" s="1">
        <v>40236</v>
      </c>
      <c r="B1133" s="2" t="s">
        <v>71</v>
      </c>
      <c r="C1133">
        <v>91</v>
      </c>
    </row>
    <row r="1134" spans="1:3" x14ac:dyDescent="0.45">
      <c r="A1134" s="1">
        <v>40236</v>
      </c>
      <c r="B1134" s="2" t="s">
        <v>25</v>
      </c>
      <c r="C1134">
        <v>39</v>
      </c>
    </row>
    <row r="1135" spans="1:3" x14ac:dyDescent="0.45">
      <c r="A1135" s="1">
        <v>40236</v>
      </c>
      <c r="B1135" s="2" t="s">
        <v>22</v>
      </c>
      <c r="C1135">
        <v>312</v>
      </c>
    </row>
    <row r="1136" spans="1:3" x14ac:dyDescent="0.45">
      <c r="A1136" s="1">
        <v>40237</v>
      </c>
      <c r="B1136" s="2" t="s">
        <v>207</v>
      </c>
      <c r="C1136">
        <v>20</v>
      </c>
    </row>
    <row r="1137" spans="1:3" x14ac:dyDescent="0.45">
      <c r="A1137" s="1">
        <v>40240</v>
      </c>
      <c r="B1137" s="2" t="s">
        <v>28</v>
      </c>
      <c r="C1137">
        <v>35</v>
      </c>
    </row>
    <row r="1138" spans="1:3" x14ac:dyDescent="0.45">
      <c r="A1138" s="1">
        <v>40242</v>
      </c>
      <c r="B1138" s="2" t="s">
        <v>203</v>
      </c>
      <c r="C1138">
        <v>20</v>
      </c>
    </row>
    <row r="1139" spans="1:3" x14ac:dyDescent="0.45">
      <c r="A1139" s="1">
        <v>40245</v>
      </c>
      <c r="B1139" s="2" t="s">
        <v>30</v>
      </c>
      <c r="C1139">
        <v>125</v>
      </c>
    </row>
    <row r="1140" spans="1:3" x14ac:dyDescent="0.45">
      <c r="A1140" s="1">
        <v>40245</v>
      </c>
      <c r="B1140" s="2" t="s">
        <v>45</v>
      </c>
      <c r="C1140">
        <v>396</v>
      </c>
    </row>
    <row r="1141" spans="1:3" x14ac:dyDescent="0.45">
      <c r="A1141" s="1">
        <v>40246</v>
      </c>
      <c r="B1141" s="2" t="s">
        <v>208</v>
      </c>
      <c r="C1141">
        <v>7</v>
      </c>
    </row>
    <row r="1142" spans="1:3" x14ac:dyDescent="0.45">
      <c r="A1142" s="1">
        <v>40247</v>
      </c>
      <c r="B1142" s="2" t="s">
        <v>78</v>
      </c>
      <c r="C1142">
        <v>59</v>
      </c>
    </row>
    <row r="1143" spans="1:3" x14ac:dyDescent="0.45">
      <c r="A1143" s="1">
        <v>40250</v>
      </c>
      <c r="B1143" s="2" t="s">
        <v>14</v>
      </c>
      <c r="C1143">
        <v>417</v>
      </c>
    </row>
    <row r="1144" spans="1:3" x14ac:dyDescent="0.45">
      <c r="A1144" s="1">
        <v>40250</v>
      </c>
      <c r="B1144" s="2" t="s">
        <v>45</v>
      </c>
      <c r="C1144">
        <v>115</v>
      </c>
    </row>
    <row r="1145" spans="1:3" x14ac:dyDescent="0.45">
      <c r="A1145" s="1">
        <v>40253</v>
      </c>
      <c r="B1145" s="2" t="s">
        <v>54</v>
      </c>
      <c r="C1145">
        <v>6</v>
      </c>
    </row>
    <row r="1146" spans="1:3" x14ac:dyDescent="0.45">
      <c r="A1146" s="1">
        <v>40254</v>
      </c>
      <c r="B1146" s="2" t="s">
        <v>19</v>
      </c>
      <c r="C1146">
        <v>69</v>
      </c>
    </row>
    <row r="1147" spans="1:3" x14ac:dyDescent="0.45">
      <c r="A1147" s="1">
        <v>40256</v>
      </c>
      <c r="B1147" s="2" t="s">
        <v>12</v>
      </c>
      <c r="C1147">
        <v>58</v>
      </c>
    </row>
    <row r="1148" spans="1:3" x14ac:dyDescent="0.45">
      <c r="A1148" s="1">
        <v>40256</v>
      </c>
      <c r="B1148" s="2" t="s">
        <v>25</v>
      </c>
      <c r="C1148">
        <v>159</v>
      </c>
    </row>
    <row r="1149" spans="1:3" x14ac:dyDescent="0.45">
      <c r="A1149" s="1">
        <v>40258</v>
      </c>
      <c r="B1149" s="2" t="s">
        <v>209</v>
      </c>
      <c r="C1149">
        <v>6</v>
      </c>
    </row>
    <row r="1150" spans="1:3" x14ac:dyDescent="0.45">
      <c r="A1150" s="1">
        <v>40259</v>
      </c>
      <c r="B1150" s="2" t="s">
        <v>12</v>
      </c>
      <c r="C1150">
        <v>103</v>
      </c>
    </row>
    <row r="1151" spans="1:3" x14ac:dyDescent="0.45">
      <c r="A1151" s="1">
        <v>40263</v>
      </c>
      <c r="B1151" s="2" t="s">
        <v>7</v>
      </c>
      <c r="C1151">
        <v>155</v>
      </c>
    </row>
    <row r="1152" spans="1:3" x14ac:dyDescent="0.45">
      <c r="A1152" s="1">
        <v>40263</v>
      </c>
      <c r="B1152" s="2" t="s">
        <v>81</v>
      </c>
      <c r="C1152">
        <v>10</v>
      </c>
    </row>
    <row r="1153" spans="1:3" x14ac:dyDescent="0.45">
      <c r="A1153" s="1">
        <v>40265</v>
      </c>
      <c r="B1153" s="2" t="s">
        <v>28</v>
      </c>
      <c r="C1153">
        <v>158</v>
      </c>
    </row>
    <row r="1154" spans="1:3" x14ac:dyDescent="0.45">
      <c r="A1154" s="1">
        <v>40267</v>
      </c>
      <c r="B1154" s="2" t="s">
        <v>55</v>
      </c>
      <c r="C1154">
        <v>146</v>
      </c>
    </row>
    <row r="1155" spans="1:3" x14ac:dyDescent="0.45">
      <c r="A1155" s="1">
        <v>40268</v>
      </c>
      <c r="B1155" s="2" t="s">
        <v>22</v>
      </c>
      <c r="C1155">
        <v>230</v>
      </c>
    </row>
    <row r="1156" spans="1:3" x14ac:dyDescent="0.45">
      <c r="A1156" s="1">
        <v>40270</v>
      </c>
      <c r="B1156" s="2" t="s">
        <v>39</v>
      </c>
      <c r="C1156">
        <v>143</v>
      </c>
    </row>
    <row r="1157" spans="1:3" x14ac:dyDescent="0.45">
      <c r="A1157" s="1">
        <v>40270</v>
      </c>
      <c r="B1157" s="2" t="s">
        <v>61</v>
      </c>
      <c r="C1157">
        <v>167</v>
      </c>
    </row>
    <row r="1158" spans="1:3" x14ac:dyDescent="0.45">
      <c r="A1158" s="1">
        <v>40270</v>
      </c>
      <c r="B1158" s="2" t="s">
        <v>52</v>
      </c>
      <c r="C1158">
        <v>119</v>
      </c>
    </row>
    <row r="1159" spans="1:3" x14ac:dyDescent="0.45">
      <c r="A1159" s="1">
        <v>40272</v>
      </c>
      <c r="B1159" s="2" t="s">
        <v>14</v>
      </c>
      <c r="C1159">
        <v>400</v>
      </c>
    </row>
    <row r="1160" spans="1:3" x14ac:dyDescent="0.45">
      <c r="A1160" s="1">
        <v>40274</v>
      </c>
      <c r="B1160" s="2" t="s">
        <v>37</v>
      </c>
      <c r="C1160">
        <v>172</v>
      </c>
    </row>
    <row r="1161" spans="1:3" x14ac:dyDescent="0.45">
      <c r="A1161" s="1">
        <v>40275</v>
      </c>
      <c r="B1161" s="2" t="s">
        <v>98</v>
      </c>
      <c r="C1161">
        <v>19</v>
      </c>
    </row>
    <row r="1162" spans="1:3" x14ac:dyDescent="0.45">
      <c r="A1162" s="1">
        <v>40277</v>
      </c>
      <c r="B1162" s="2" t="s">
        <v>7</v>
      </c>
      <c r="C1162">
        <v>116</v>
      </c>
    </row>
    <row r="1163" spans="1:3" x14ac:dyDescent="0.45">
      <c r="A1163" s="1">
        <v>40279</v>
      </c>
      <c r="B1163" s="2" t="s">
        <v>22</v>
      </c>
      <c r="C1163">
        <v>143</v>
      </c>
    </row>
    <row r="1164" spans="1:3" x14ac:dyDescent="0.45">
      <c r="A1164" s="1">
        <v>40280</v>
      </c>
      <c r="B1164" s="2" t="s">
        <v>9</v>
      </c>
      <c r="C1164">
        <v>222</v>
      </c>
    </row>
    <row r="1165" spans="1:3" x14ac:dyDescent="0.45">
      <c r="A1165" s="1">
        <v>40282</v>
      </c>
      <c r="B1165" s="2" t="s">
        <v>9</v>
      </c>
      <c r="C1165">
        <v>352</v>
      </c>
    </row>
    <row r="1166" spans="1:3" x14ac:dyDescent="0.45">
      <c r="A1166" s="1">
        <v>40282</v>
      </c>
      <c r="B1166" s="2" t="s">
        <v>52</v>
      </c>
      <c r="C1166">
        <v>69</v>
      </c>
    </row>
    <row r="1167" spans="1:3" x14ac:dyDescent="0.45">
      <c r="A1167" s="1">
        <v>40283</v>
      </c>
      <c r="B1167" s="2" t="s">
        <v>45</v>
      </c>
      <c r="C1167">
        <v>182</v>
      </c>
    </row>
    <row r="1168" spans="1:3" x14ac:dyDescent="0.45">
      <c r="A1168" s="1">
        <v>40285</v>
      </c>
      <c r="B1168" s="2" t="s">
        <v>9</v>
      </c>
      <c r="C1168">
        <v>182</v>
      </c>
    </row>
    <row r="1169" spans="1:3" x14ac:dyDescent="0.45">
      <c r="A1169" s="1">
        <v>40285</v>
      </c>
      <c r="B1169" s="2" t="s">
        <v>52</v>
      </c>
      <c r="C1169">
        <v>165</v>
      </c>
    </row>
    <row r="1170" spans="1:3" x14ac:dyDescent="0.45">
      <c r="A1170" s="1">
        <v>40286</v>
      </c>
      <c r="B1170" s="2" t="s">
        <v>40</v>
      </c>
      <c r="C1170">
        <v>18</v>
      </c>
    </row>
    <row r="1171" spans="1:3" x14ac:dyDescent="0.45">
      <c r="A1171" s="1">
        <v>40286</v>
      </c>
      <c r="B1171" s="2" t="s">
        <v>210</v>
      </c>
      <c r="C1171">
        <v>2</v>
      </c>
    </row>
    <row r="1172" spans="1:3" x14ac:dyDescent="0.45">
      <c r="A1172" s="1">
        <v>40287</v>
      </c>
      <c r="B1172" s="2" t="s">
        <v>184</v>
      </c>
      <c r="C1172">
        <v>15</v>
      </c>
    </row>
    <row r="1173" spans="1:3" x14ac:dyDescent="0.45">
      <c r="A1173" s="1">
        <v>40288</v>
      </c>
      <c r="B1173" s="2" t="s">
        <v>211</v>
      </c>
      <c r="C1173">
        <v>19</v>
      </c>
    </row>
    <row r="1174" spans="1:3" x14ac:dyDescent="0.45">
      <c r="A1174" s="1">
        <v>40289</v>
      </c>
      <c r="B1174" s="2" t="s">
        <v>37</v>
      </c>
      <c r="C1174">
        <v>66</v>
      </c>
    </row>
    <row r="1175" spans="1:3" x14ac:dyDescent="0.45">
      <c r="A1175" s="1">
        <v>40289</v>
      </c>
      <c r="B1175" s="2" t="s">
        <v>170</v>
      </c>
      <c r="C1175">
        <v>12</v>
      </c>
    </row>
    <row r="1176" spans="1:3" x14ac:dyDescent="0.45">
      <c r="A1176" s="1">
        <v>40290</v>
      </c>
      <c r="B1176" s="2" t="s">
        <v>118</v>
      </c>
      <c r="C1176">
        <v>19</v>
      </c>
    </row>
    <row r="1177" spans="1:3" x14ac:dyDescent="0.45">
      <c r="A1177" s="1">
        <v>40290</v>
      </c>
      <c r="B1177" s="2" t="s">
        <v>23</v>
      </c>
      <c r="C1177">
        <v>96</v>
      </c>
    </row>
    <row r="1178" spans="1:3" x14ac:dyDescent="0.45">
      <c r="A1178" s="1">
        <v>40293</v>
      </c>
      <c r="B1178" s="2" t="s">
        <v>9</v>
      </c>
      <c r="C1178">
        <v>240</v>
      </c>
    </row>
    <row r="1179" spans="1:3" x14ac:dyDescent="0.45">
      <c r="A1179" s="1">
        <v>40295</v>
      </c>
      <c r="B1179" s="2" t="s">
        <v>28</v>
      </c>
      <c r="C1179">
        <v>57</v>
      </c>
    </row>
    <row r="1180" spans="1:3" x14ac:dyDescent="0.45">
      <c r="A1180" s="1">
        <v>40299</v>
      </c>
      <c r="B1180" s="2" t="s">
        <v>14</v>
      </c>
      <c r="C1180">
        <v>475</v>
      </c>
    </row>
    <row r="1181" spans="1:3" x14ac:dyDescent="0.45">
      <c r="A1181" s="1">
        <v>40300</v>
      </c>
      <c r="B1181" s="2" t="s">
        <v>7</v>
      </c>
      <c r="C1181">
        <v>162</v>
      </c>
    </row>
    <row r="1182" spans="1:3" x14ac:dyDescent="0.45">
      <c r="A1182" s="1">
        <v>40302</v>
      </c>
      <c r="B1182" s="2" t="s">
        <v>7</v>
      </c>
      <c r="C1182">
        <v>150</v>
      </c>
    </row>
    <row r="1183" spans="1:3" x14ac:dyDescent="0.45">
      <c r="A1183" s="1">
        <v>40303</v>
      </c>
      <c r="B1183" s="2" t="s">
        <v>50</v>
      </c>
      <c r="C1183">
        <v>139</v>
      </c>
    </row>
    <row r="1184" spans="1:3" x14ac:dyDescent="0.45">
      <c r="A1184" s="1">
        <v>40305</v>
      </c>
      <c r="B1184" s="2" t="s">
        <v>19</v>
      </c>
      <c r="C1184">
        <v>183</v>
      </c>
    </row>
    <row r="1185" spans="1:3" x14ac:dyDescent="0.45">
      <c r="A1185" s="1">
        <v>40315</v>
      </c>
      <c r="B1185" s="2" t="s">
        <v>7</v>
      </c>
      <c r="C1185">
        <v>214</v>
      </c>
    </row>
    <row r="1186" spans="1:3" x14ac:dyDescent="0.45">
      <c r="A1186" s="1">
        <v>40318</v>
      </c>
      <c r="B1186" s="2" t="s">
        <v>175</v>
      </c>
      <c r="C1186">
        <v>14</v>
      </c>
    </row>
    <row r="1187" spans="1:3" x14ac:dyDescent="0.45">
      <c r="A1187" s="1">
        <v>40319</v>
      </c>
      <c r="B1187" s="2" t="s">
        <v>195</v>
      </c>
      <c r="C1187">
        <v>2</v>
      </c>
    </row>
    <row r="1188" spans="1:3" x14ac:dyDescent="0.45">
      <c r="A1188" s="1">
        <v>40320</v>
      </c>
      <c r="B1188" s="2" t="s">
        <v>22</v>
      </c>
      <c r="C1188">
        <v>383</v>
      </c>
    </row>
    <row r="1189" spans="1:3" x14ac:dyDescent="0.45">
      <c r="A1189" s="1">
        <v>40321</v>
      </c>
      <c r="B1189" s="2" t="s">
        <v>0</v>
      </c>
      <c r="C1189">
        <v>14</v>
      </c>
    </row>
    <row r="1190" spans="1:3" x14ac:dyDescent="0.45">
      <c r="A1190" s="1">
        <v>40321</v>
      </c>
      <c r="B1190" s="2" t="s">
        <v>52</v>
      </c>
      <c r="C1190">
        <v>127</v>
      </c>
    </row>
    <row r="1191" spans="1:3" x14ac:dyDescent="0.45">
      <c r="A1191" s="1">
        <v>40322</v>
      </c>
      <c r="B1191" s="2" t="s">
        <v>30</v>
      </c>
      <c r="C1191">
        <v>179</v>
      </c>
    </row>
    <row r="1192" spans="1:3" x14ac:dyDescent="0.45">
      <c r="A1192" s="1">
        <v>40323</v>
      </c>
      <c r="B1192" s="2" t="s">
        <v>23</v>
      </c>
      <c r="C1192">
        <v>74</v>
      </c>
    </row>
    <row r="1193" spans="1:3" x14ac:dyDescent="0.45">
      <c r="A1193" s="1">
        <v>40323</v>
      </c>
      <c r="B1193" s="2" t="s">
        <v>50</v>
      </c>
      <c r="C1193">
        <v>311</v>
      </c>
    </row>
    <row r="1194" spans="1:3" x14ac:dyDescent="0.45">
      <c r="A1194" s="1">
        <v>40327</v>
      </c>
      <c r="B1194" s="2" t="s">
        <v>66</v>
      </c>
      <c r="C1194">
        <v>190</v>
      </c>
    </row>
    <row r="1195" spans="1:3" x14ac:dyDescent="0.45">
      <c r="A1195" s="1">
        <v>40329</v>
      </c>
      <c r="B1195" s="2" t="s">
        <v>31</v>
      </c>
      <c r="C1195">
        <v>67</v>
      </c>
    </row>
    <row r="1196" spans="1:3" x14ac:dyDescent="0.45">
      <c r="A1196" s="1">
        <v>40331</v>
      </c>
      <c r="B1196" s="2" t="s">
        <v>7</v>
      </c>
      <c r="C1196">
        <v>331</v>
      </c>
    </row>
    <row r="1197" spans="1:3" x14ac:dyDescent="0.45">
      <c r="A1197" s="1">
        <v>40331</v>
      </c>
      <c r="B1197" s="2" t="s">
        <v>39</v>
      </c>
      <c r="C1197">
        <v>114</v>
      </c>
    </row>
    <row r="1198" spans="1:3" x14ac:dyDescent="0.45">
      <c r="A1198" s="1">
        <v>40332</v>
      </c>
      <c r="B1198" s="2" t="s">
        <v>52</v>
      </c>
      <c r="C1198">
        <v>79</v>
      </c>
    </row>
    <row r="1199" spans="1:3" x14ac:dyDescent="0.45">
      <c r="A1199" s="1">
        <v>40333</v>
      </c>
      <c r="B1199" s="2" t="s">
        <v>71</v>
      </c>
      <c r="C1199">
        <v>22</v>
      </c>
    </row>
    <row r="1200" spans="1:3" x14ac:dyDescent="0.45">
      <c r="A1200" s="1">
        <v>40333</v>
      </c>
      <c r="B1200" s="2" t="s">
        <v>92</v>
      </c>
      <c r="C1200">
        <v>5</v>
      </c>
    </row>
    <row r="1201" spans="1:3" x14ac:dyDescent="0.45">
      <c r="A1201" s="1">
        <v>40336</v>
      </c>
      <c r="B1201" s="2" t="s">
        <v>72</v>
      </c>
      <c r="C1201">
        <v>17</v>
      </c>
    </row>
    <row r="1202" spans="1:3" x14ac:dyDescent="0.45">
      <c r="A1202" s="1">
        <v>40337</v>
      </c>
      <c r="B1202" s="2" t="s">
        <v>45</v>
      </c>
      <c r="C1202">
        <v>344</v>
      </c>
    </row>
    <row r="1203" spans="1:3" x14ac:dyDescent="0.45">
      <c r="A1203" s="1">
        <v>40337</v>
      </c>
      <c r="B1203" s="2" t="s">
        <v>14</v>
      </c>
      <c r="C1203">
        <v>329</v>
      </c>
    </row>
    <row r="1204" spans="1:3" x14ac:dyDescent="0.45">
      <c r="A1204" s="1">
        <v>40337</v>
      </c>
      <c r="B1204" s="2" t="s">
        <v>112</v>
      </c>
      <c r="C1204">
        <v>10</v>
      </c>
    </row>
    <row r="1205" spans="1:3" x14ac:dyDescent="0.45">
      <c r="A1205" s="1">
        <v>40341</v>
      </c>
      <c r="B1205" s="2" t="s">
        <v>30</v>
      </c>
      <c r="C1205">
        <v>105</v>
      </c>
    </row>
    <row r="1206" spans="1:3" x14ac:dyDescent="0.45">
      <c r="A1206" s="1">
        <v>40342</v>
      </c>
      <c r="B1206" s="2" t="s">
        <v>69</v>
      </c>
      <c r="C1206">
        <v>26</v>
      </c>
    </row>
    <row r="1207" spans="1:3" x14ac:dyDescent="0.45">
      <c r="A1207" s="1">
        <v>40343</v>
      </c>
      <c r="B1207" s="2" t="s">
        <v>39</v>
      </c>
      <c r="C1207">
        <v>121</v>
      </c>
    </row>
    <row r="1208" spans="1:3" x14ac:dyDescent="0.45">
      <c r="A1208" s="1">
        <v>40345</v>
      </c>
      <c r="B1208" s="2" t="s">
        <v>8</v>
      </c>
      <c r="C1208">
        <v>174</v>
      </c>
    </row>
    <row r="1209" spans="1:3" x14ac:dyDescent="0.45">
      <c r="A1209" s="1">
        <v>40346</v>
      </c>
      <c r="B1209" s="2" t="s">
        <v>14</v>
      </c>
      <c r="C1209">
        <v>233</v>
      </c>
    </row>
    <row r="1210" spans="1:3" x14ac:dyDescent="0.45">
      <c r="A1210" s="1">
        <v>40347</v>
      </c>
      <c r="B1210" s="2" t="s">
        <v>10</v>
      </c>
      <c r="C1210">
        <v>117</v>
      </c>
    </row>
    <row r="1211" spans="1:3" x14ac:dyDescent="0.45">
      <c r="A1211" s="1">
        <v>40348</v>
      </c>
      <c r="B1211" s="2" t="s">
        <v>72</v>
      </c>
      <c r="C1211">
        <v>11</v>
      </c>
    </row>
    <row r="1212" spans="1:3" x14ac:dyDescent="0.45">
      <c r="A1212" s="1">
        <v>40348</v>
      </c>
      <c r="B1212" s="2" t="s">
        <v>212</v>
      </c>
      <c r="C1212">
        <v>18</v>
      </c>
    </row>
    <row r="1213" spans="1:3" x14ac:dyDescent="0.45">
      <c r="A1213" s="1">
        <v>40348</v>
      </c>
      <c r="B1213" s="2" t="s">
        <v>45</v>
      </c>
      <c r="C1213">
        <v>332</v>
      </c>
    </row>
    <row r="1214" spans="1:3" x14ac:dyDescent="0.45">
      <c r="A1214" s="1">
        <v>40349</v>
      </c>
      <c r="B1214" s="2" t="s">
        <v>156</v>
      </c>
      <c r="C1214">
        <v>6</v>
      </c>
    </row>
    <row r="1215" spans="1:3" x14ac:dyDescent="0.45">
      <c r="A1215" s="1">
        <v>40350</v>
      </c>
      <c r="B1215" s="2" t="s">
        <v>102</v>
      </c>
      <c r="C1215">
        <v>260</v>
      </c>
    </row>
    <row r="1216" spans="1:3" x14ac:dyDescent="0.45">
      <c r="A1216" s="1">
        <v>40350</v>
      </c>
      <c r="B1216" s="2" t="s">
        <v>80</v>
      </c>
      <c r="C1216">
        <v>22</v>
      </c>
    </row>
    <row r="1217" spans="1:3" x14ac:dyDescent="0.45">
      <c r="A1217" s="1">
        <v>40352</v>
      </c>
      <c r="B1217" s="2" t="s">
        <v>129</v>
      </c>
      <c r="C1217">
        <v>9</v>
      </c>
    </row>
    <row r="1218" spans="1:3" x14ac:dyDescent="0.45">
      <c r="A1218" s="1">
        <v>40353</v>
      </c>
      <c r="B1218" s="2" t="s">
        <v>66</v>
      </c>
      <c r="C1218">
        <v>79</v>
      </c>
    </row>
    <row r="1219" spans="1:3" x14ac:dyDescent="0.45">
      <c r="A1219" s="1">
        <v>40355</v>
      </c>
      <c r="B1219" s="2" t="s">
        <v>45</v>
      </c>
      <c r="C1219">
        <v>480</v>
      </c>
    </row>
    <row r="1220" spans="1:3" x14ac:dyDescent="0.45">
      <c r="A1220" s="1">
        <v>40360</v>
      </c>
      <c r="B1220" s="2" t="s">
        <v>9</v>
      </c>
      <c r="C1220">
        <v>154</v>
      </c>
    </row>
    <row r="1221" spans="1:3" x14ac:dyDescent="0.45">
      <c r="A1221" s="1">
        <v>40360</v>
      </c>
      <c r="B1221" s="2" t="s">
        <v>35</v>
      </c>
      <c r="C1221">
        <v>170</v>
      </c>
    </row>
    <row r="1222" spans="1:3" x14ac:dyDescent="0.45">
      <c r="A1222" s="1">
        <v>40361</v>
      </c>
      <c r="B1222" s="2" t="s">
        <v>213</v>
      </c>
      <c r="C1222">
        <v>13</v>
      </c>
    </row>
    <row r="1223" spans="1:3" x14ac:dyDescent="0.45">
      <c r="A1223" s="1">
        <v>40364</v>
      </c>
      <c r="B1223" s="2" t="s">
        <v>18</v>
      </c>
      <c r="C1223">
        <v>29</v>
      </c>
    </row>
    <row r="1224" spans="1:3" x14ac:dyDescent="0.45">
      <c r="A1224" s="1">
        <v>40366</v>
      </c>
      <c r="B1224" s="2" t="s">
        <v>19</v>
      </c>
      <c r="C1224">
        <v>80</v>
      </c>
    </row>
    <row r="1225" spans="1:3" x14ac:dyDescent="0.45">
      <c r="A1225" s="1">
        <v>40370</v>
      </c>
      <c r="B1225" s="2" t="s">
        <v>176</v>
      </c>
      <c r="C1225">
        <v>20</v>
      </c>
    </row>
    <row r="1226" spans="1:3" x14ac:dyDescent="0.45">
      <c r="A1226" s="1">
        <v>40370</v>
      </c>
      <c r="B1226" s="2" t="s">
        <v>9</v>
      </c>
      <c r="C1226">
        <v>401</v>
      </c>
    </row>
    <row r="1227" spans="1:3" x14ac:dyDescent="0.45">
      <c r="A1227" s="1">
        <v>40372</v>
      </c>
      <c r="B1227" s="2" t="s">
        <v>39</v>
      </c>
      <c r="C1227">
        <v>134</v>
      </c>
    </row>
    <row r="1228" spans="1:3" x14ac:dyDescent="0.45">
      <c r="A1228" s="1">
        <v>40374</v>
      </c>
      <c r="B1228" s="2" t="s">
        <v>37</v>
      </c>
      <c r="C1228">
        <v>107</v>
      </c>
    </row>
    <row r="1229" spans="1:3" x14ac:dyDescent="0.45">
      <c r="A1229" s="1">
        <v>40379</v>
      </c>
      <c r="B1229" s="2" t="s">
        <v>10</v>
      </c>
      <c r="C1229">
        <v>30</v>
      </c>
    </row>
    <row r="1230" spans="1:3" x14ac:dyDescent="0.45">
      <c r="A1230" s="1">
        <v>40381</v>
      </c>
      <c r="B1230" s="2" t="s">
        <v>24</v>
      </c>
      <c r="C1230">
        <v>138</v>
      </c>
    </row>
    <row r="1231" spans="1:3" x14ac:dyDescent="0.45">
      <c r="A1231" s="1">
        <v>40382</v>
      </c>
      <c r="B1231" s="2" t="s">
        <v>22</v>
      </c>
      <c r="C1231">
        <v>404</v>
      </c>
    </row>
    <row r="1232" spans="1:3" x14ac:dyDescent="0.45">
      <c r="A1232" s="1">
        <v>40386</v>
      </c>
      <c r="B1232" s="2" t="s">
        <v>37</v>
      </c>
      <c r="C1232">
        <v>117</v>
      </c>
    </row>
    <row r="1233" spans="1:3" x14ac:dyDescent="0.45">
      <c r="A1233" s="1">
        <v>40389</v>
      </c>
      <c r="B1233" s="2" t="s">
        <v>9</v>
      </c>
      <c r="C1233">
        <v>124</v>
      </c>
    </row>
    <row r="1234" spans="1:3" x14ac:dyDescent="0.45">
      <c r="A1234" s="1">
        <v>40390</v>
      </c>
      <c r="B1234" s="2" t="s">
        <v>52</v>
      </c>
      <c r="C1234">
        <v>155</v>
      </c>
    </row>
    <row r="1235" spans="1:3" x14ac:dyDescent="0.45">
      <c r="A1235" s="1">
        <v>40391</v>
      </c>
      <c r="B1235" s="2" t="s">
        <v>28</v>
      </c>
      <c r="C1235">
        <v>161</v>
      </c>
    </row>
    <row r="1236" spans="1:3" x14ac:dyDescent="0.45">
      <c r="A1236" s="1">
        <v>40395</v>
      </c>
      <c r="B1236" s="2" t="s">
        <v>12</v>
      </c>
      <c r="C1236">
        <v>80</v>
      </c>
    </row>
    <row r="1237" spans="1:3" x14ac:dyDescent="0.45">
      <c r="A1237" s="1">
        <v>40395</v>
      </c>
      <c r="B1237" s="2" t="s">
        <v>172</v>
      </c>
      <c r="C1237">
        <v>9</v>
      </c>
    </row>
    <row r="1238" spans="1:3" x14ac:dyDescent="0.45">
      <c r="A1238" s="1">
        <v>40396</v>
      </c>
      <c r="B1238" s="2" t="s">
        <v>12</v>
      </c>
      <c r="C1238">
        <v>160</v>
      </c>
    </row>
    <row r="1239" spans="1:3" x14ac:dyDescent="0.45">
      <c r="A1239" s="1">
        <v>40399</v>
      </c>
      <c r="B1239" s="2" t="s">
        <v>113</v>
      </c>
      <c r="C1239">
        <v>18</v>
      </c>
    </row>
    <row r="1240" spans="1:3" x14ac:dyDescent="0.45">
      <c r="A1240" s="1">
        <v>40401</v>
      </c>
      <c r="B1240" s="2" t="s">
        <v>10</v>
      </c>
      <c r="C1240">
        <v>150</v>
      </c>
    </row>
    <row r="1241" spans="1:3" x14ac:dyDescent="0.45">
      <c r="A1241" s="1">
        <v>40405</v>
      </c>
      <c r="B1241" s="2" t="s">
        <v>214</v>
      </c>
      <c r="C1241">
        <v>16</v>
      </c>
    </row>
    <row r="1242" spans="1:3" x14ac:dyDescent="0.45">
      <c r="A1242" s="1">
        <v>40412</v>
      </c>
      <c r="B1242" s="2" t="s">
        <v>69</v>
      </c>
      <c r="C1242">
        <v>158</v>
      </c>
    </row>
    <row r="1243" spans="1:3" x14ac:dyDescent="0.45">
      <c r="A1243" s="1">
        <v>40414</v>
      </c>
      <c r="B1243" s="2" t="s">
        <v>61</v>
      </c>
      <c r="C1243">
        <v>29</v>
      </c>
    </row>
    <row r="1244" spans="1:3" x14ac:dyDescent="0.45">
      <c r="A1244" s="1">
        <v>40423</v>
      </c>
      <c r="B1244" s="2" t="s">
        <v>106</v>
      </c>
      <c r="C1244">
        <v>6</v>
      </c>
    </row>
    <row r="1245" spans="1:3" x14ac:dyDescent="0.45">
      <c r="A1245" s="1">
        <v>40423</v>
      </c>
      <c r="B1245" s="2" t="s">
        <v>9</v>
      </c>
      <c r="C1245">
        <v>489</v>
      </c>
    </row>
    <row r="1246" spans="1:3" x14ac:dyDescent="0.45">
      <c r="A1246" s="1">
        <v>40425</v>
      </c>
      <c r="B1246" s="2" t="s">
        <v>35</v>
      </c>
      <c r="C1246">
        <v>200</v>
      </c>
    </row>
    <row r="1247" spans="1:3" x14ac:dyDescent="0.45">
      <c r="A1247" s="1">
        <v>40427</v>
      </c>
      <c r="B1247" s="2" t="s">
        <v>10</v>
      </c>
      <c r="C1247">
        <v>28</v>
      </c>
    </row>
    <row r="1248" spans="1:3" x14ac:dyDescent="0.45">
      <c r="A1248" s="1">
        <v>40431</v>
      </c>
      <c r="B1248" s="2" t="s">
        <v>10</v>
      </c>
      <c r="C1248">
        <v>28</v>
      </c>
    </row>
    <row r="1249" spans="1:3" x14ac:dyDescent="0.45">
      <c r="A1249" s="1">
        <v>40432</v>
      </c>
      <c r="B1249" s="2" t="s">
        <v>9</v>
      </c>
      <c r="C1249">
        <v>297</v>
      </c>
    </row>
    <row r="1250" spans="1:3" x14ac:dyDescent="0.45">
      <c r="A1250" s="1">
        <v>40434</v>
      </c>
      <c r="B1250" s="2" t="s">
        <v>17</v>
      </c>
      <c r="C1250">
        <v>227</v>
      </c>
    </row>
    <row r="1251" spans="1:3" x14ac:dyDescent="0.45">
      <c r="A1251" s="1">
        <v>40434</v>
      </c>
      <c r="B1251" s="2" t="s">
        <v>140</v>
      </c>
      <c r="C1251">
        <v>14</v>
      </c>
    </row>
    <row r="1252" spans="1:3" x14ac:dyDescent="0.45">
      <c r="A1252" s="1">
        <v>40437</v>
      </c>
      <c r="B1252" s="2" t="s">
        <v>98</v>
      </c>
      <c r="C1252">
        <v>20</v>
      </c>
    </row>
    <row r="1253" spans="1:3" x14ac:dyDescent="0.45">
      <c r="A1253" s="1">
        <v>40439</v>
      </c>
      <c r="B1253" s="2" t="s">
        <v>63</v>
      </c>
      <c r="C1253">
        <v>194</v>
      </c>
    </row>
    <row r="1254" spans="1:3" x14ac:dyDescent="0.45">
      <c r="A1254" s="1">
        <v>40439</v>
      </c>
      <c r="B1254" s="2" t="s">
        <v>35</v>
      </c>
      <c r="C1254">
        <v>58</v>
      </c>
    </row>
    <row r="1255" spans="1:3" x14ac:dyDescent="0.45">
      <c r="A1255" s="1">
        <v>40440</v>
      </c>
      <c r="B1255" s="2" t="s">
        <v>66</v>
      </c>
      <c r="C1255">
        <v>30</v>
      </c>
    </row>
    <row r="1256" spans="1:3" x14ac:dyDescent="0.45">
      <c r="A1256" s="1">
        <v>40440</v>
      </c>
      <c r="B1256" s="2" t="s">
        <v>17</v>
      </c>
      <c r="C1256">
        <v>159</v>
      </c>
    </row>
    <row r="1257" spans="1:3" x14ac:dyDescent="0.45">
      <c r="A1257" s="1">
        <v>40443</v>
      </c>
      <c r="B1257" s="2" t="s">
        <v>22</v>
      </c>
      <c r="C1257">
        <v>279</v>
      </c>
    </row>
    <row r="1258" spans="1:3" x14ac:dyDescent="0.45">
      <c r="A1258" s="1">
        <v>40444</v>
      </c>
      <c r="B1258" s="2" t="s">
        <v>26</v>
      </c>
      <c r="C1258">
        <v>38</v>
      </c>
    </row>
    <row r="1259" spans="1:3" x14ac:dyDescent="0.45">
      <c r="A1259" s="1">
        <v>40446</v>
      </c>
      <c r="B1259" s="2" t="s">
        <v>36</v>
      </c>
      <c r="C1259">
        <v>7</v>
      </c>
    </row>
    <row r="1260" spans="1:3" x14ac:dyDescent="0.45">
      <c r="A1260" s="1">
        <v>40447</v>
      </c>
      <c r="B1260" s="2" t="s">
        <v>22</v>
      </c>
      <c r="C1260">
        <v>154</v>
      </c>
    </row>
    <row r="1261" spans="1:3" x14ac:dyDescent="0.45">
      <c r="A1261" s="1">
        <v>40447</v>
      </c>
      <c r="B1261" s="2" t="s">
        <v>50</v>
      </c>
      <c r="C1261">
        <v>274</v>
      </c>
    </row>
    <row r="1262" spans="1:3" x14ac:dyDescent="0.45">
      <c r="A1262" s="1">
        <v>40448</v>
      </c>
      <c r="B1262" s="2" t="s">
        <v>14</v>
      </c>
      <c r="C1262">
        <v>219</v>
      </c>
    </row>
    <row r="1263" spans="1:3" x14ac:dyDescent="0.45">
      <c r="A1263" s="1">
        <v>40449</v>
      </c>
      <c r="B1263" s="2" t="s">
        <v>30</v>
      </c>
      <c r="C1263">
        <v>57</v>
      </c>
    </row>
    <row r="1264" spans="1:3" x14ac:dyDescent="0.45">
      <c r="A1264" s="1">
        <v>40449</v>
      </c>
      <c r="B1264" s="2" t="s">
        <v>12</v>
      </c>
      <c r="C1264">
        <v>152</v>
      </c>
    </row>
    <row r="1265" spans="1:3" x14ac:dyDescent="0.45">
      <c r="A1265" s="1">
        <v>40454</v>
      </c>
      <c r="B1265" s="2" t="s">
        <v>45</v>
      </c>
      <c r="C1265">
        <v>263</v>
      </c>
    </row>
    <row r="1266" spans="1:3" x14ac:dyDescent="0.45">
      <c r="A1266" s="1">
        <v>40456</v>
      </c>
      <c r="B1266" s="2" t="s">
        <v>28</v>
      </c>
      <c r="C1266">
        <v>61</v>
      </c>
    </row>
    <row r="1267" spans="1:3" x14ac:dyDescent="0.45">
      <c r="A1267" s="1">
        <v>40456</v>
      </c>
      <c r="B1267" s="2" t="s">
        <v>50</v>
      </c>
      <c r="C1267">
        <v>217</v>
      </c>
    </row>
    <row r="1268" spans="1:3" x14ac:dyDescent="0.45">
      <c r="A1268" s="1">
        <v>40457</v>
      </c>
      <c r="B1268" s="2" t="s">
        <v>61</v>
      </c>
      <c r="C1268">
        <v>28</v>
      </c>
    </row>
    <row r="1269" spans="1:3" x14ac:dyDescent="0.45">
      <c r="A1269" s="1">
        <v>40457</v>
      </c>
      <c r="B1269" s="2" t="s">
        <v>45</v>
      </c>
      <c r="C1269">
        <v>299</v>
      </c>
    </row>
    <row r="1270" spans="1:3" x14ac:dyDescent="0.45">
      <c r="A1270" s="1">
        <v>40460</v>
      </c>
      <c r="B1270" s="2" t="s">
        <v>14</v>
      </c>
      <c r="C1270">
        <v>429</v>
      </c>
    </row>
    <row r="1271" spans="1:3" x14ac:dyDescent="0.45">
      <c r="A1271" s="1">
        <v>40463</v>
      </c>
      <c r="B1271" s="2" t="s">
        <v>14</v>
      </c>
      <c r="C1271">
        <v>427</v>
      </c>
    </row>
    <row r="1272" spans="1:3" x14ac:dyDescent="0.45">
      <c r="A1272" s="1">
        <v>40463</v>
      </c>
      <c r="B1272" s="2" t="s">
        <v>12</v>
      </c>
      <c r="C1272">
        <v>87</v>
      </c>
    </row>
    <row r="1273" spans="1:3" x14ac:dyDescent="0.45">
      <c r="A1273" s="1">
        <v>40463</v>
      </c>
      <c r="B1273" s="2" t="s">
        <v>141</v>
      </c>
      <c r="C1273">
        <v>17</v>
      </c>
    </row>
    <row r="1274" spans="1:3" x14ac:dyDescent="0.45">
      <c r="A1274" s="1">
        <v>40465</v>
      </c>
      <c r="B1274" s="2" t="s">
        <v>35</v>
      </c>
      <c r="C1274">
        <v>124</v>
      </c>
    </row>
    <row r="1275" spans="1:3" x14ac:dyDescent="0.45">
      <c r="A1275" s="1">
        <v>40467</v>
      </c>
      <c r="B1275" s="2" t="s">
        <v>7</v>
      </c>
      <c r="C1275">
        <v>406</v>
      </c>
    </row>
    <row r="1276" spans="1:3" x14ac:dyDescent="0.45">
      <c r="A1276" s="1">
        <v>40467</v>
      </c>
      <c r="B1276" s="2" t="s">
        <v>52</v>
      </c>
      <c r="C1276">
        <v>136</v>
      </c>
    </row>
    <row r="1277" spans="1:3" x14ac:dyDescent="0.45">
      <c r="A1277" s="1">
        <v>40468</v>
      </c>
      <c r="B1277" s="2" t="s">
        <v>25</v>
      </c>
      <c r="C1277">
        <v>44</v>
      </c>
    </row>
    <row r="1278" spans="1:3" x14ac:dyDescent="0.45">
      <c r="A1278" s="1">
        <v>40470</v>
      </c>
      <c r="B1278" s="2" t="s">
        <v>39</v>
      </c>
      <c r="C1278">
        <v>76</v>
      </c>
    </row>
    <row r="1279" spans="1:3" x14ac:dyDescent="0.45">
      <c r="A1279" s="1">
        <v>40473</v>
      </c>
      <c r="B1279" s="2" t="s">
        <v>19</v>
      </c>
      <c r="C1279">
        <v>104</v>
      </c>
    </row>
    <row r="1280" spans="1:3" x14ac:dyDescent="0.45">
      <c r="A1280" s="1">
        <v>40474</v>
      </c>
      <c r="B1280" s="2" t="s">
        <v>12</v>
      </c>
      <c r="C1280">
        <v>107</v>
      </c>
    </row>
    <row r="1281" spans="1:3" x14ac:dyDescent="0.45">
      <c r="A1281" s="1">
        <v>40477</v>
      </c>
      <c r="B1281" s="2" t="s">
        <v>22</v>
      </c>
      <c r="C1281">
        <v>339</v>
      </c>
    </row>
    <row r="1282" spans="1:3" x14ac:dyDescent="0.45">
      <c r="A1282" s="1">
        <v>40480</v>
      </c>
      <c r="B1282" s="2" t="s">
        <v>45</v>
      </c>
      <c r="C1282">
        <v>313</v>
      </c>
    </row>
    <row r="1283" spans="1:3" x14ac:dyDescent="0.45">
      <c r="A1283" s="1">
        <v>40481</v>
      </c>
      <c r="B1283" s="2" t="s">
        <v>45</v>
      </c>
      <c r="C1283">
        <v>251</v>
      </c>
    </row>
    <row r="1284" spans="1:3" x14ac:dyDescent="0.45">
      <c r="A1284" s="1">
        <v>40481</v>
      </c>
      <c r="B1284" s="2" t="s">
        <v>14</v>
      </c>
      <c r="C1284">
        <v>126</v>
      </c>
    </row>
    <row r="1285" spans="1:3" x14ac:dyDescent="0.45">
      <c r="A1285" s="1">
        <v>40483</v>
      </c>
      <c r="B1285" s="2" t="s">
        <v>25</v>
      </c>
      <c r="C1285">
        <v>20</v>
      </c>
    </row>
    <row r="1286" spans="1:3" x14ac:dyDescent="0.45">
      <c r="A1286" s="1">
        <v>40484</v>
      </c>
      <c r="B1286" s="2" t="s">
        <v>69</v>
      </c>
      <c r="C1286">
        <v>80</v>
      </c>
    </row>
    <row r="1287" spans="1:3" x14ac:dyDescent="0.45">
      <c r="A1287" s="1">
        <v>40485</v>
      </c>
      <c r="B1287" s="2" t="s">
        <v>136</v>
      </c>
      <c r="C1287">
        <v>9</v>
      </c>
    </row>
    <row r="1288" spans="1:3" x14ac:dyDescent="0.45">
      <c r="A1288" s="1">
        <v>40487</v>
      </c>
      <c r="B1288" s="2" t="s">
        <v>19</v>
      </c>
      <c r="C1288">
        <v>50</v>
      </c>
    </row>
    <row r="1289" spans="1:3" x14ac:dyDescent="0.45">
      <c r="A1289" s="1">
        <v>40488</v>
      </c>
      <c r="B1289" s="2" t="s">
        <v>23</v>
      </c>
      <c r="C1289">
        <v>100</v>
      </c>
    </row>
    <row r="1290" spans="1:3" x14ac:dyDescent="0.45">
      <c r="A1290" s="1">
        <v>40489</v>
      </c>
      <c r="B1290" s="2" t="s">
        <v>142</v>
      </c>
      <c r="C1290">
        <v>2</v>
      </c>
    </row>
    <row r="1291" spans="1:3" x14ac:dyDescent="0.45">
      <c r="A1291" s="1">
        <v>40490</v>
      </c>
      <c r="B1291" s="2" t="s">
        <v>17</v>
      </c>
      <c r="C1291">
        <v>214</v>
      </c>
    </row>
    <row r="1292" spans="1:3" x14ac:dyDescent="0.45">
      <c r="A1292" s="1">
        <v>40491</v>
      </c>
      <c r="B1292" s="2" t="s">
        <v>70</v>
      </c>
      <c r="C1292">
        <v>17</v>
      </c>
    </row>
    <row r="1293" spans="1:3" x14ac:dyDescent="0.45">
      <c r="A1293" s="1">
        <v>40492</v>
      </c>
      <c r="B1293" s="2" t="s">
        <v>45</v>
      </c>
      <c r="C1293">
        <v>269</v>
      </c>
    </row>
    <row r="1294" spans="1:3" x14ac:dyDescent="0.45">
      <c r="A1294" s="1">
        <v>40496</v>
      </c>
      <c r="B1294" s="2" t="s">
        <v>172</v>
      </c>
      <c r="C1294">
        <v>2</v>
      </c>
    </row>
    <row r="1295" spans="1:3" x14ac:dyDescent="0.45">
      <c r="A1295" s="1">
        <v>40503</v>
      </c>
      <c r="B1295" s="2" t="s">
        <v>12</v>
      </c>
      <c r="C1295">
        <v>159</v>
      </c>
    </row>
    <row r="1296" spans="1:3" x14ac:dyDescent="0.45">
      <c r="A1296" s="1">
        <v>40504</v>
      </c>
      <c r="B1296" s="2" t="s">
        <v>28</v>
      </c>
      <c r="C1296">
        <v>167</v>
      </c>
    </row>
    <row r="1297" spans="1:3" x14ac:dyDescent="0.45">
      <c r="A1297" s="1">
        <v>40505</v>
      </c>
      <c r="B1297" s="2" t="s">
        <v>37</v>
      </c>
      <c r="C1297">
        <v>123</v>
      </c>
    </row>
    <row r="1298" spans="1:3" x14ac:dyDescent="0.45">
      <c r="A1298" s="1">
        <v>40505</v>
      </c>
      <c r="B1298" s="2" t="s">
        <v>28</v>
      </c>
      <c r="C1298">
        <v>32</v>
      </c>
    </row>
    <row r="1299" spans="1:3" x14ac:dyDescent="0.45">
      <c r="A1299" s="1">
        <v>40505</v>
      </c>
      <c r="B1299" s="2" t="s">
        <v>7</v>
      </c>
      <c r="C1299">
        <v>276</v>
      </c>
    </row>
    <row r="1300" spans="1:3" x14ac:dyDescent="0.45">
      <c r="A1300" s="1">
        <v>40508</v>
      </c>
      <c r="B1300" s="2" t="s">
        <v>14</v>
      </c>
      <c r="C1300">
        <v>191</v>
      </c>
    </row>
    <row r="1301" spans="1:3" x14ac:dyDescent="0.45">
      <c r="A1301" s="1">
        <v>40510</v>
      </c>
      <c r="B1301" s="2" t="s">
        <v>215</v>
      </c>
      <c r="C1301">
        <v>9</v>
      </c>
    </row>
    <row r="1302" spans="1:3" x14ac:dyDescent="0.45">
      <c r="A1302" s="1">
        <v>40511</v>
      </c>
      <c r="B1302" s="2" t="s">
        <v>30</v>
      </c>
      <c r="C1302">
        <v>174</v>
      </c>
    </row>
    <row r="1303" spans="1:3" x14ac:dyDescent="0.45">
      <c r="A1303" s="1">
        <v>40512</v>
      </c>
      <c r="B1303" s="2" t="s">
        <v>69</v>
      </c>
      <c r="C1303">
        <v>39</v>
      </c>
    </row>
    <row r="1304" spans="1:3" x14ac:dyDescent="0.45">
      <c r="A1304" s="1">
        <v>40513</v>
      </c>
      <c r="B1304" s="2" t="s">
        <v>7</v>
      </c>
      <c r="C1304">
        <v>330</v>
      </c>
    </row>
    <row r="1305" spans="1:3" x14ac:dyDescent="0.45">
      <c r="A1305" s="1">
        <v>40513</v>
      </c>
      <c r="B1305" s="2" t="s">
        <v>146</v>
      </c>
      <c r="C1305">
        <v>5</v>
      </c>
    </row>
    <row r="1306" spans="1:3" x14ac:dyDescent="0.45">
      <c r="A1306" s="1">
        <v>40516</v>
      </c>
      <c r="B1306" s="2" t="s">
        <v>14</v>
      </c>
      <c r="C1306">
        <v>175</v>
      </c>
    </row>
    <row r="1307" spans="1:3" x14ac:dyDescent="0.45">
      <c r="A1307" s="1">
        <v>40520</v>
      </c>
      <c r="B1307" s="2" t="s">
        <v>131</v>
      </c>
      <c r="C1307">
        <v>183</v>
      </c>
    </row>
    <row r="1308" spans="1:3" x14ac:dyDescent="0.45">
      <c r="A1308" s="1">
        <v>40520</v>
      </c>
      <c r="B1308" s="2" t="s">
        <v>45</v>
      </c>
      <c r="C1308">
        <v>423</v>
      </c>
    </row>
    <row r="1309" spans="1:3" x14ac:dyDescent="0.45">
      <c r="A1309" s="1">
        <v>40520</v>
      </c>
      <c r="B1309" s="2" t="s">
        <v>52</v>
      </c>
      <c r="C1309">
        <v>88</v>
      </c>
    </row>
    <row r="1310" spans="1:3" x14ac:dyDescent="0.45">
      <c r="A1310" s="1">
        <v>40521</v>
      </c>
      <c r="B1310" s="2" t="s">
        <v>17</v>
      </c>
      <c r="C1310">
        <v>241</v>
      </c>
    </row>
    <row r="1311" spans="1:3" x14ac:dyDescent="0.45">
      <c r="A1311" s="1">
        <v>40522</v>
      </c>
      <c r="B1311" s="2" t="s">
        <v>12</v>
      </c>
      <c r="C1311">
        <v>37</v>
      </c>
    </row>
    <row r="1312" spans="1:3" x14ac:dyDescent="0.45">
      <c r="A1312" s="1">
        <v>40528</v>
      </c>
      <c r="B1312" s="2" t="s">
        <v>78</v>
      </c>
      <c r="C1312">
        <v>164</v>
      </c>
    </row>
    <row r="1313" spans="1:3" x14ac:dyDescent="0.45">
      <c r="A1313" s="1">
        <v>40529</v>
      </c>
      <c r="B1313" s="2" t="s">
        <v>94</v>
      </c>
      <c r="C1313">
        <v>20</v>
      </c>
    </row>
    <row r="1314" spans="1:3" x14ac:dyDescent="0.45">
      <c r="A1314" s="1">
        <v>40533</v>
      </c>
      <c r="B1314" s="2" t="s">
        <v>182</v>
      </c>
      <c r="C1314">
        <v>8</v>
      </c>
    </row>
    <row r="1315" spans="1:3" x14ac:dyDescent="0.45">
      <c r="A1315" s="1">
        <v>40533</v>
      </c>
      <c r="B1315" s="2" t="s">
        <v>156</v>
      </c>
      <c r="C1315">
        <v>4</v>
      </c>
    </row>
    <row r="1316" spans="1:3" x14ac:dyDescent="0.45">
      <c r="A1316" s="1">
        <v>40538</v>
      </c>
      <c r="B1316" s="2" t="s">
        <v>22</v>
      </c>
      <c r="C1316">
        <v>408</v>
      </c>
    </row>
    <row r="1317" spans="1:3" x14ac:dyDescent="0.45">
      <c r="A1317" s="1">
        <v>40544</v>
      </c>
      <c r="B1317" s="2" t="s">
        <v>142</v>
      </c>
      <c r="C1317">
        <v>20</v>
      </c>
    </row>
    <row r="1318" spans="1:3" x14ac:dyDescent="0.45">
      <c r="A1318" s="1">
        <v>40545</v>
      </c>
      <c r="B1318" s="2" t="s">
        <v>31</v>
      </c>
      <c r="C1318">
        <v>102</v>
      </c>
    </row>
    <row r="1319" spans="1:3" x14ac:dyDescent="0.45">
      <c r="A1319" s="1">
        <v>40546</v>
      </c>
      <c r="B1319" s="2" t="s">
        <v>9</v>
      </c>
      <c r="C1319">
        <v>240</v>
      </c>
    </row>
    <row r="1320" spans="1:3" x14ac:dyDescent="0.45">
      <c r="A1320" s="1">
        <v>40548</v>
      </c>
      <c r="B1320" s="2" t="s">
        <v>10</v>
      </c>
      <c r="C1320">
        <v>124</v>
      </c>
    </row>
    <row r="1321" spans="1:3" x14ac:dyDescent="0.45">
      <c r="A1321" s="1">
        <v>40550</v>
      </c>
      <c r="B1321" s="2" t="s">
        <v>45</v>
      </c>
      <c r="C1321">
        <v>330</v>
      </c>
    </row>
    <row r="1322" spans="1:3" x14ac:dyDescent="0.45">
      <c r="A1322" s="1">
        <v>40554</v>
      </c>
      <c r="B1322" s="2" t="s">
        <v>26</v>
      </c>
      <c r="C1322">
        <v>187</v>
      </c>
    </row>
    <row r="1323" spans="1:3" x14ac:dyDescent="0.45">
      <c r="A1323" s="1">
        <v>40561</v>
      </c>
      <c r="B1323" s="2" t="s">
        <v>52</v>
      </c>
      <c r="C1323">
        <v>165</v>
      </c>
    </row>
    <row r="1324" spans="1:3" x14ac:dyDescent="0.45">
      <c r="A1324" s="1">
        <v>40562</v>
      </c>
      <c r="B1324" s="2" t="s">
        <v>5</v>
      </c>
      <c r="C1324">
        <v>371</v>
      </c>
    </row>
    <row r="1325" spans="1:3" x14ac:dyDescent="0.45">
      <c r="A1325" s="1">
        <v>40564</v>
      </c>
      <c r="B1325" s="2" t="s">
        <v>39</v>
      </c>
      <c r="C1325">
        <v>185</v>
      </c>
    </row>
    <row r="1326" spans="1:3" x14ac:dyDescent="0.45">
      <c r="A1326" s="1">
        <v>40566</v>
      </c>
      <c r="B1326" s="2" t="s">
        <v>9</v>
      </c>
      <c r="C1326">
        <v>401</v>
      </c>
    </row>
    <row r="1327" spans="1:3" x14ac:dyDescent="0.45">
      <c r="A1327" s="1">
        <v>40568</v>
      </c>
      <c r="B1327" s="2" t="s">
        <v>55</v>
      </c>
      <c r="C1327">
        <v>25</v>
      </c>
    </row>
    <row r="1328" spans="1:3" x14ac:dyDescent="0.45">
      <c r="A1328" s="1">
        <v>40568</v>
      </c>
      <c r="B1328" s="2" t="s">
        <v>93</v>
      </c>
      <c r="C1328">
        <v>3</v>
      </c>
    </row>
    <row r="1329" spans="1:3" x14ac:dyDescent="0.45">
      <c r="A1329" s="1">
        <v>40568</v>
      </c>
      <c r="B1329" s="2" t="s">
        <v>170</v>
      </c>
      <c r="C1329">
        <v>11</v>
      </c>
    </row>
    <row r="1330" spans="1:3" x14ac:dyDescent="0.45">
      <c r="A1330" s="1">
        <v>40573</v>
      </c>
      <c r="B1330" s="2" t="s">
        <v>216</v>
      </c>
      <c r="C1330">
        <v>18</v>
      </c>
    </row>
    <row r="1331" spans="1:3" x14ac:dyDescent="0.45">
      <c r="A1331" s="1">
        <v>40573</v>
      </c>
      <c r="B1331" s="2" t="s">
        <v>45</v>
      </c>
      <c r="C1331">
        <v>154</v>
      </c>
    </row>
    <row r="1332" spans="1:3" x14ac:dyDescent="0.45">
      <c r="A1332" s="1">
        <v>40574</v>
      </c>
      <c r="B1332" s="2" t="s">
        <v>50</v>
      </c>
      <c r="C1332">
        <v>423</v>
      </c>
    </row>
    <row r="1333" spans="1:3" x14ac:dyDescent="0.45">
      <c r="A1333" s="1">
        <v>40576</v>
      </c>
      <c r="B1333" s="2" t="s">
        <v>127</v>
      </c>
      <c r="C1333">
        <v>6</v>
      </c>
    </row>
    <row r="1334" spans="1:3" x14ac:dyDescent="0.45">
      <c r="A1334" s="1">
        <v>40580</v>
      </c>
      <c r="B1334" s="2" t="s">
        <v>28</v>
      </c>
      <c r="C1334">
        <v>62</v>
      </c>
    </row>
    <row r="1335" spans="1:3" x14ac:dyDescent="0.45">
      <c r="A1335" s="1">
        <v>40581</v>
      </c>
      <c r="B1335" s="2" t="s">
        <v>136</v>
      </c>
      <c r="C1335">
        <v>15</v>
      </c>
    </row>
    <row r="1336" spans="1:3" x14ac:dyDescent="0.45">
      <c r="A1336" s="1">
        <v>40583</v>
      </c>
      <c r="B1336" s="2" t="s">
        <v>9</v>
      </c>
      <c r="C1336">
        <v>311</v>
      </c>
    </row>
    <row r="1337" spans="1:3" x14ac:dyDescent="0.45">
      <c r="A1337" s="1">
        <v>40584</v>
      </c>
      <c r="B1337" s="2" t="s">
        <v>19</v>
      </c>
      <c r="C1337">
        <v>127</v>
      </c>
    </row>
    <row r="1338" spans="1:3" x14ac:dyDescent="0.45">
      <c r="A1338" s="1">
        <v>40585</v>
      </c>
      <c r="B1338" s="2" t="s">
        <v>22</v>
      </c>
      <c r="C1338">
        <v>483</v>
      </c>
    </row>
    <row r="1339" spans="1:3" x14ac:dyDescent="0.45">
      <c r="A1339" s="1">
        <v>40588</v>
      </c>
      <c r="B1339" s="2" t="s">
        <v>217</v>
      </c>
      <c r="C1339">
        <v>9</v>
      </c>
    </row>
    <row r="1340" spans="1:3" x14ac:dyDescent="0.45">
      <c r="A1340" s="1">
        <v>40593</v>
      </c>
      <c r="B1340" s="2" t="s">
        <v>20</v>
      </c>
      <c r="C1340">
        <v>75</v>
      </c>
    </row>
    <row r="1341" spans="1:3" x14ac:dyDescent="0.45">
      <c r="A1341" s="1">
        <v>40598</v>
      </c>
      <c r="B1341" s="2" t="s">
        <v>218</v>
      </c>
      <c r="C1341">
        <v>7</v>
      </c>
    </row>
    <row r="1342" spans="1:3" x14ac:dyDescent="0.45">
      <c r="A1342" s="1">
        <v>40602</v>
      </c>
      <c r="B1342" s="2" t="s">
        <v>35</v>
      </c>
      <c r="C1342">
        <v>114</v>
      </c>
    </row>
    <row r="1343" spans="1:3" x14ac:dyDescent="0.45">
      <c r="A1343" s="1">
        <v>40605</v>
      </c>
      <c r="B1343" s="2" t="s">
        <v>123</v>
      </c>
      <c r="C1343">
        <v>151</v>
      </c>
    </row>
    <row r="1344" spans="1:3" x14ac:dyDescent="0.45">
      <c r="A1344" s="1">
        <v>40608</v>
      </c>
      <c r="B1344" s="2" t="s">
        <v>10</v>
      </c>
      <c r="C1344">
        <v>116</v>
      </c>
    </row>
    <row r="1345" spans="1:3" x14ac:dyDescent="0.45">
      <c r="A1345" s="1">
        <v>40609</v>
      </c>
      <c r="B1345" s="2" t="s">
        <v>12</v>
      </c>
      <c r="C1345">
        <v>76</v>
      </c>
    </row>
    <row r="1346" spans="1:3" x14ac:dyDescent="0.45">
      <c r="A1346" s="1">
        <v>40610</v>
      </c>
      <c r="B1346" s="2" t="s">
        <v>6</v>
      </c>
      <c r="C1346">
        <v>25</v>
      </c>
    </row>
    <row r="1347" spans="1:3" x14ac:dyDescent="0.45">
      <c r="A1347" s="1">
        <v>40614</v>
      </c>
      <c r="B1347" s="2" t="s">
        <v>31</v>
      </c>
      <c r="C1347">
        <v>37</v>
      </c>
    </row>
    <row r="1348" spans="1:3" x14ac:dyDescent="0.45">
      <c r="A1348" s="1">
        <v>40616</v>
      </c>
      <c r="B1348" s="2" t="s">
        <v>80</v>
      </c>
      <c r="C1348">
        <v>108</v>
      </c>
    </row>
    <row r="1349" spans="1:3" x14ac:dyDescent="0.45">
      <c r="A1349" s="1">
        <v>40617</v>
      </c>
      <c r="B1349" s="2" t="s">
        <v>7</v>
      </c>
      <c r="C1349">
        <v>199</v>
      </c>
    </row>
    <row r="1350" spans="1:3" x14ac:dyDescent="0.45">
      <c r="A1350" s="1">
        <v>40617</v>
      </c>
      <c r="B1350" s="2" t="s">
        <v>45</v>
      </c>
      <c r="C1350">
        <v>128</v>
      </c>
    </row>
    <row r="1351" spans="1:3" x14ac:dyDescent="0.45">
      <c r="A1351" s="1">
        <v>40618</v>
      </c>
      <c r="B1351" s="2" t="s">
        <v>58</v>
      </c>
      <c r="C1351">
        <v>32</v>
      </c>
    </row>
    <row r="1352" spans="1:3" x14ac:dyDescent="0.45">
      <c r="A1352" s="1">
        <v>40625</v>
      </c>
      <c r="B1352" s="2" t="s">
        <v>30</v>
      </c>
      <c r="C1352">
        <v>151</v>
      </c>
    </row>
    <row r="1353" spans="1:3" x14ac:dyDescent="0.45">
      <c r="A1353" s="1">
        <v>40626</v>
      </c>
      <c r="B1353" s="2" t="s">
        <v>153</v>
      </c>
      <c r="C1353">
        <v>8</v>
      </c>
    </row>
    <row r="1354" spans="1:3" x14ac:dyDescent="0.45">
      <c r="A1354" s="1">
        <v>40627</v>
      </c>
      <c r="B1354" s="2" t="s">
        <v>14</v>
      </c>
      <c r="C1354">
        <v>411</v>
      </c>
    </row>
    <row r="1355" spans="1:3" x14ac:dyDescent="0.45">
      <c r="A1355" s="1">
        <v>40628</v>
      </c>
      <c r="B1355" s="2" t="s">
        <v>52</v>
      </c>
      <c r="C1355">
        <v>119</v>
      </c>
    </row>
    <row r="1356" spans="1:3" x14ac:dyDescent="0.45">
      <c r="A1356" s="1">
        <v>40630</v>
      </c>
      <c r="B1356" s="2" t="s">
        <v>17</v>
      </c>
      <c r="C1356">
        <v>366</v>
      </c>
    </row>
    <row r="1357" spans="1:3" x14ac:dyDescent="0.45">
      <c r="A1357" s="1">
        <v>40633</v>
      </c>
      <c r="B1357" s="2" t="s">
        <v>69</v>
      </c>
      <c r="C1357">
        <v>20</v>
      </c>
    </row>
    <row r="1358" spans="1:3" x14ac:dyDescent="0.45">
      <c r="A1358" s="1">
        <v>40635</v>
      </c>
      <c r="B1358" s="2" t="s">
        <v>123</v>
      </c>
      <c r="C1358">
        <v>124</v>
      </c>
    </row>
    <row r="1359" spans="1:3" x14ac:dyDescent="0.45">
      <c r="A1359" s="1">
        <v>40635</v>
      </c>
      <c r="B1359" s="2" t="s">
        <v>10</v>
      </c>
      <c r="C1359">
        <v>30</v>
      </c>
    </row>
    <row r="1360" spans="1:3" x14ac:dyDescent="0.45">
      <c r="A1360" s="1">
        <v>40636</v>
      </c>
      <c r="B1360" s="2" t="s">
        <v>14</v>
      </c>
      <c r="C1360">
        <v>237</v>
      </c>
    </row>
    <row r="1361" spans="1:3" x14ac:dyDescent="0.45">
      <c r="A1361" s="1">
        <v>40638</v>
      </c>
      <c r="B1361" s="2" t="s">
        <v>22</v>
      </c>
      <c r="C1361">
        <v>355</v>
      </c>
    </row>
    <row r="1362" spans="1:3" x14ac:dyDescent="0.45">
      <c r="A1362" s="1">
        <v>40642</v>
      </c>
      <c r="B1362" s="2" t="s">
        <v>45</v>
      </c>
      <c r="C1362">
        <v>162</v>
      </c>
    </row>
    <row r="1363" spans="1:3" x14ac:dyDescent="0.45">
      <c r="A1363" s="1">
        <v>40647</v>
      </c>
      <c r="B1363" s="2" t="s">
        <v>35</v>
      </c>
      <c r="C1363">
        <v>46</v>
      </c>
    </row>
    <row r="1364" spans="1:3" x14ac:dyDescent="0.45">
      <c r="A1364" s="1">
        <v>40647</v>
      </c>
      <c r="B1364" s="2" t="s">
        <v>219</v>
      </c>
      <c r="C1364">
        <v>13</v>
      </c>
    </row>
    <row r="1365" spans="1:3" x14ac:dyDescent="0.45">
      <c r="A1365" s="1">
        <v>40647</v>
      </c>
      <c r="B1365" s="2" t="s">
        <v>118</v>
      </c>
      <c r="C1365">
        <v>14</v>
      </c>
    </row>
    <row r="1366" spans="1:3" x14ac:dyDescent="0.45">
      <c r="A1366" s="1">
        <v>40647</v>
      </c>
      <c r="B1366" s="2" t="s">
        <v>220</v>
      </c>
      <c r="C1366">
        <v>4</v>
      </c>
    </row>
    <row r="1367" spans="1:3" x14ac:dyDescent="0.45">
      <c r="A1367" s="1">
        <v>40651</v>
      </c>
      <c r="B1367" s="2" t="s">
        <v>9</v>
      </c>
      <c r="C1367">
        <v>470</v>
      </c>
    </row>
    <row r="1368" spans="1:3" x14ac:dyDescent="0.45">
      <c r="A1368" s="1">
        <v>40651</v>
      </c>
      <c r="B1368" s="2" t="s">
        <v>221</v>
      </c>
      <c r="C1368">
        <v>9</v>
      </c>
    </row>
    <row r="1369" spans="1:3" x14ac:dyDescent="0.45">
      <c r="A1369" s="1">
        <v>40651</v>
      </c>
      <c r="B1369" s="2" t="s">
        <v>58</v>
      </c>
      <c r="C1369">
        <v>37</v>
      </c>
    </row>
    <row r="1370" spans="1:3" x14ac:dyDescent="0.45">
      <c r="A1370" s="1">
        <v>40652</v>
      </c>
      <c r="B1370" s="2" t="s">
        <v>28</v>
      </c>
      <c r="C1370">
        <v>55</v>
      </c>
    </row>
    <row r="1371" spans="1:3" x14ac:dyDescent="0.45">
      <c r="A1371" s="1">
        <v>40654</v>
      </c>
      <c r="B1371" s="2" t="s">
        <v>55</v>
      </c>
      <c r="C1371">
        <v>140</v>
      </c>
    </row>
    <row r="1372" spans="1:3" x14ac:dyDescent="0.45">
      <c r="A1372" s="1">
        <v>40656</v>
      </c>
      <c r="B1372" s="2" t="s">
        <v>222</v>
      </c>
      <c r="C1372">
        <v>12</v>
      </c>
    </row>
    <row r="1373" spans="1:3" x14ac:dyDescent="0.45">
      <c r="A1373" s="1">
        <v>40658</v>
      </c>
      <c r="B1373" s="2" t="s">
        <v>12</v>
      </c>
      <c r="C1373">
        <v>20</v>
      </c>
    </row>
    <row r="1374" spans="1:3" x14ac:dyDescent="0.45">
      <c r="A1374" s="1">
        <v>40662</v>
      </c>
      <c r="B1374" s="2" t="s">
        <v>50</v>
      </c>
      <c r="C1374">
        <v>478</v>
      </c>
    </row>
    <row r="1375" spans="1:3" x14ac:dyDescent="0.45">
      <c r="A1375" s="1">
        <v>40664</v>
      </c>
      <c r="B1375" s="2" t="s">
        <v>22</v>
      </c>
      <c r="C1375">
        <v>289</v>
      </c>
    </row>
    <row r="1376" spans="1:3" x14ac:dyDescent="0.45">
      <c r="A1376" s="1">
        <v>40665</v>
      </c>
      <c r="B1376" s="2" t="s">
        <v>57</v>
      </c>
      <c r="C1376">
        <v>1</v>
      </c>
    </row>
    <row r="1377" spans="1:3" x14ac:dyDescent="0.45">
      <c r="A1377" s="1">
        <v>40665</v>
      </c>
      <c r="B1377" s="2" t="s">
        <v>149</v>
      </c>
      <c r="C1377">
        <v>15</v>
      </c>
    </row>
    <row r="1378" spans="1:3" x14ac:dyDescent="0.45">
      <c r="A1378" s="1">
        <v>40668</v>
      </c>
      <c r="B1378" s="2" t="s">
        <v>7</v>
      </c>
      <c r="C1378">
        <v>400</v>
      </c>
    </row>
    <row r="1379" spans="1:3" x14ac:dyDescent="0.45">
      <c r="A1379" s="1">
        <v>40669</v>
      </c>
      <c r="B1379" s="2" t="s">
        <v>108</v>
      </c>
      <c r="C1379">
        <v>1</v>
      </c>
    </row>
    <row r="1380" spans="1:3" x14ac:dyDescent="0.45">
      <c r="A1380" s="1">
        <v>40670</v>
      </c>
      <c r="B1380" s="2" t="s">
        <v>8</v>
      </c>
      <c r="C1380">
        <v>184</v>
      </c>
    </row>
    <row r="1381" spans="1:3" x14ac:dyDescent="0.45">
      <c r="A1381" s="1">
        <v>40670</v>
      </c>
      <c r="B1381" s="2" t="s">
        <v>6</v>
      </c>
      <c r="C1381">
        <v>99</v>
      </c>
    </row>
    <row r="1382" spans="1:3" x14ac:dyDescent="0.45">
      <c r="A1382" s="1">
        <v>40671</v>
      </c>
      <c r="B1382" s="2" t="s">
        <v>10</v>
      </c>
      <c r="C1382">
        <v>143</v>
      </c>
    </row>
    <row r="1383" spans="1:3" x14ac:dyDescent="0.45">
      <c r="A1383" s="1">
        <v>40672</v>
      </c>
      <c r="B1383" s="2" t="s">
        <v>30</v>
      </c>
      <c r="C1383">
        <v>184</v>
      </c>
    </row>
    <row r="1384" spans="1:3" x14ac:dyDescent="0.45">
      <c r="A1384" s="1">
        <v>40676</v>
      </c>
      <c r="B1384" s="2" t="s">
        <v>163</v>
      </c>
      <c r="C1384">
        <v>3</v>
      </c>
    </row>
    <row r="1385" spans="1:3" x14ac:dyDescent="0.45">
      <c r="A1385" s="1">
        <v>40676</v>
      </c>
      <c r="B1385" s="2" t="s">
        <v>18</v>
      </c>
      <c r="C1385">
        <v>197</v>
      </c>
    </row>
    <row r="1386" spans="1:3" x14ac:dyDescent="0.45">
      <c r="A1386" s="1">
        <v>40680</v>
      </c>
      <c r="B1386" s="2" t="s">
        <v>4</v>
      </c>
      <c r="C1386">
        <v>18</v>
      </c>
    </row>
    <row r="1387" spans="1:3" x14ac:dyDescent="0.45">
      <c r="A1387" s="1">
        <v>40685</v>
      </c>
      <c r="B1387" s="2" t="s">
        <v>0</v>
      </c>
      <c r="C1387">
        <v>7</v>
      </c>
    </row>
    <row r="1388" spans="1:3" x14ac:dyDescent="0.45">
      <c r="A1388" s="1">
        <v>40686</v>
      </c>
      <c r="B1388" s="2" t="s">
        <v>9</v>
      </c>
      <c r="C1388">
        <v>381</v>
      </c>
    </row>
    <row r="1389" spans="1:3" x14ac:dyDescent="0.45">
      <c r="A1389" s="1">
        <v>40689</v>
      </c>
      <c r="B1389" s="2" t="s">
        <v>61</v>
      </c>
      <c r="C1389">
        <v>45</v>
      </c>
    </row>
    <row r="1390" spans="1:3" x14ac:dyDescent="0.45">
      <c r="A1390" s="1">
        <v>40691</v>
      </c>
      <c r="B1390" s="2" t="s">
        <v>17</v>
      </c>
      <c r="C1390">
        <v>499</v>
      </c>
    </row>
    <row r="1391" spans="1:3" x14ac:dyDescent="0.45">
      <c r="A1391" s="1">
        <v>40695</v>
      </c>
      <c r="B1391" s="2" t="s">
        <v>17</v>
      </c>
      <c r="C1391">
        <v>134</v>
      </c>
    </row>
    <row r="1392" spans="1:3" x14ac:dyDescent="0.45">
      <c r="A1392" s="1">
        <v>40695</v>
      </c>
      <c r="B1392" s="2" t="s">
        <v>52</v>
      </c>
      <c r="C1392">
        <v>132</v>
      </c>
    </row>
    <row r="1393" spans="1:3" x14ac:dyDescent="0.45">
      <c r="A1393" s="1">
        <v>40696</v>
      </c>
      <c r="B1393" s="2" t="s">
        <v>19</v>
      </c>
      <c r="C1393">
        <v>180</v>
      </c>
    </row>
    <row r="1394" spans="1:3" x14ac:dyDescent="0.45">
      <c r="A1394" s="1">
        <v>40699</v>
      </c>
      <c r="B1394" s="2" t="s">
        <v>221</v>
      </c>
      <c r="C1394">
        <v>5</v>
      </c>
    </row>
    <row r="1395" spans="1:3" x14ac:dyDescent="0.45">
      <c r="A1395" s="1">
        <v>40701</v>
      </c>
      <c r="B1395" s="2" t="s">
        <v>24</v>
      </c>
      <c r="C1395">
        <v>110</v>
      </c>
    </row>
    <row r="1396" spans="1:3" x14ac:dyDescent="0.45">
      <c r="A1396" s="1">
        <v>40702</v>
      </c>
      <c r="B1396" s="2" t="s">
        <v>52</v>
      </c>
      <c r="C1396">
        <v>54</v>
      </c>
    </row>
    <row r="1397" spans="1:3" x14ac:dyDescent="0.45">
      <c r="A1397" s="1">
        <v>40703</v>
      </c>
      <c r="B1397" s="2" t="s">
        <v>209</v>
      </c>
      <c r="C1397">
        <v>6</v>
      </c>
    </row>
    <row r="1398" spans="1:3" x14ac:dyDescent="0.45">
      <c r="A1398" s="1">
        <v>40704</v>
      </c>
      <c r="B1398" s="2" t="s">
        <v>50</v>
      </c>
      <c r="C1398">
        <v>476</v>
      </c>
    </row>
    <row r="1399" spans="1:3" x14ac:dyDescent="0.45">
      <c r="A1399" s="1">
        <v>40704</v>
      </c>
      <c r="B1399" s="2" t="s">
        <v>19</v>
      </c>
      <c r="C1399">
        <v>104</v>
      </c>
    </row>
    <row r="1400" spans="1:3" x14ac:dyDescent="0.45">
      <c r="A1400" s="1">
        <v>40704</v>
      </c>
      <c r="B1400" s="2" t="s">
        <v>31</v>
      </c>
      <c r="C1400">
        <v>104</v>
      </c>
    </row>
    <row r="1401" spans="1:3" x14ac:dyDescent="0.45">
      <c r="A1401" s="1">
        <v>40706</v>
      </c>
      <c r="B1401" s="2" t="s">
        <v>18</v>
      </c>
      <c r="C1401">
        <v>47</v>
      </c>
    </row>
    <row r="1402" spans="1:3" x14ac:dyDescent="0.45">
      <c r="A1402" s="1">
        <v>40706</v>
      </c>
      <c r="B1402" s="2" t="s">
        <v>35</v>
      </c>
      <c r="C1402">
        <v>127</v>
      </c>
    </row>
    <row r="1403" spans="1:3" x14ac:dyDescent="0.45">
      <c r="A1403" s="1">
        <v>40708</v>
      </c>
      <c r="B1403" s="2" t="s">
        <v>25</v>
      </c>
      <c r="C1403">
        <v>143</v>
      </c>
    </row>
    <row r="1404" spans="1:3" x14ac:dyDescent="0.45">
      <c r="A1404" s="1">
        <v>40711</v>
      </c>
      <c r="B1404" s="2" t="s">
        <v>58</v>
      </c>
      <c r="C1404">
        <v>181</v>
      </c>
    </row>
    <row r="1405" spans="1:3" x14ac:dyDescent="0.45">
      <c r="A1405" s="1">
        <v>40714</v>
      </c>
      <c r="B1405" s="2" t="s">
        <v>19</v>
      </c>
      <c r="C1405">
        <v>139</v>
      </c>
    </row>
    <row r="1406" spans="1:3" x14ac:dyDescent="0.45">
      <c r="A1406" s="1">
        <v>40717</v>
      </c>
      <c r="B1406" s="2" t="s">
        <v>52</v>
      </c>
      <c r="C1406">
        <v>187</v>
      </c>
    </row>
    <row r="1407" spans="1:3" x14ac:dyDescent="0.45">
      <c r="A1407" s="1">
        <v>40717</v>
      </c>
      <c r="B1407" s="2" t="s">
        <v>201</v>
      </c>
      <c r="C1407">
        <v>11</v>
      </c>
    </row>
    <row r="1408" spans="1:3" x14ac:dyDescent="0.45">
      <c r="A1408" s="1">
        <v>40718</v>
      </c>
      <c r="B1408" s="2" t="s">
        <v>55</v>
      </c>
      <c r="C1408">
        <v>170</v>
      </c>
    </row>
    <row r="1409" spans="1:3" x14ac:dyDescent="0.45">
      <c r="A1409" s="1">
        <v>40723</v>
      </c>
      <c r="B1409" s="2" t="s">
        <v>116</v>
      </c>
      <c r="C1409">
        <v>7</v>
      </c>
    </row>
    <row r="1410" spans="1:3" x14ac:dyDescent="0.45">
      <c r="A1410" s="1">
        <v>40727</v>
      </c>
      <c r="B1410" s="2" t="s">
        <v>12</v>
      </c>
      <c r="C1410">
        <v>168</v>
      </c>
    </row>
    <row r="1411" spans="1:3" x14ac:dyDescent="0.45">
      <c r="A1411" s="1">
        <v>40727</v>
      </c>
      <c r="B1411" s="2" t="s">
        <v>205</v>
      </c>
      <c r="C1411">
        <v>4</v>
      </c>
    </row>
    <row r="1412" spans="1:3" x14ac:dyDescent="0.45">
      <c r="A1412" s="1">
        <v>40727</v>
      </c>
      <c r="B1412" s="2" t="s">
        <v>9</v>
      </c>
      <c r="C1412">
        <v>145</v>
      </c>
    </row>
    <row r="1413" spans="1:3" x14ac:dyDescent="0.45">
      <c r="A1413" s="1">
        <v>40730</v>
      </c>
      <c r="B1413" s="2" t="s">
        <v>19</v>
      </c>
      <c r="C1413">
        <v>103</v>
      </c>
    </row>
    <row r="1414" spans="1:3" x14ac:dyDescent="0.45">
      <c r="A1414" s="1">
        <v>40732</v>
      </c>
      <c r="B1414" s="2" t="s">
        <v>17</v>
      </c>
      <c r="C1414">
        <v>101</v>
      </c>
    </row>
    <row r="1415" spans="1:3" x14ac:dyDescent="0.45">
      <c r="A1415" s="1">
        <v>40733</v>
      </c>
      <c r="B1415" s="2" t="s">
        <v>35</v>
      </c>
      <c r="C1415">
        <v>141</v>
      </c>
    </row>
    <row r="1416" spans="1:3" x14ac:dyDescent="0.45">
      <c r="A1416" s="1">
        <v>40733</v>
      </c>
      <c r="B1416" s="2" t="s">
        <v>194</v>
      </c>
      <c r="C1416">
        <v>6</v>
      </c>
    </row>
    <row r="1417" spans="1:3" x14ac:dyDescent="0.45">
      <c r="A1417" s="1">
        <v>40733</v>
      </c>
      <c r="B1417" s="2" t="s">
        <v>178</v>
      </c>
      <c r="C1417">
        <v>16</v>
      </c>
    </row>
    <row r="1418" spans="1:3" x14ac:dyDescent="0.45">
      <c r="A1418" s="1">
        <v>40735</v>
      </c>
      <c r="B1418" s="2" t="s">
        <v>17</v>
      </c>
      <c r="C1418">
        <v>276</v>
      </c>
    </row>
    <row r="1419" spans="1:3" x14ac:dyDescent="0.45">
      <c r="A1419" s="1">
        <v>40736</v>
      </c>
      <c r="B1419" s="2" t="s">
        <v>102</v>
      </c>
      <c r="C1419">
        <v>329</v>
      </c>
    </row>
    <row r="1420" spans="1:3" x14ac:dyDescent="0.45">
      <c r="A1420" s="1">
        <v>40737</v>
      </c>
      <c r="B1420" s="2" t="s">
        <v>52</v>
      </c>
      <c r="C1420">
        <v>200</v>
      </c>
    </row>
    <row r="1421" spans="1:3" x14ac:dyDescent="0.45">
      <c r="A1421" s="1">
        <v>40740</v>
      </c>
      <c r="B1421" s="2" t="s">
        <v>10</v>
      </c>
      <c r="C1421">
        <v>82</v>
      </c>
    </row>
    <row r="1422" spans="1:3" x14ac:dyDescent="0.45">
      <c r="A1422" s="1">
        <v>40740</v>
      </c>
      <c r="B1422" s="2" t="s">
        <v>37</v>
      </c>
      <c r="C1422">
        <v>66</v>
      </c>
    </row>
    <row r="1423" spans="1:3" x14ac:dyDescent="0.45">
      <c r="A1423" s="1">
        <v>40745</v>
      </c>
      <c r="B1423" s="2" t="s">
        <v>22</v>
      </c>
      <c r="C1423">
        <v>150</v>
      </c>
    </row>
    <row r="1424" spans="1:3" x14ac:dyDescent="0.45">
      <c r="A1424" s="1">
        <v>40745</v>
      </c>
      <c r="B1424" s="2" t="s">
        <v>69</v>
      </c>
      <c r="C1424">
        <v>63</v>
      </c>
    </row>
    <row r="1425" spans="1:3" x14ac:dyDescent="0.45">
      <c r="A1425" s="1">
        <v>40746</v>
      </c>
      <c r="B1425" s="2" t="s">
        <v>66</v>
      </c>
      <c r="C1425">
        <v>120</v>
      </c>
    </row>
    <row r="1426" spans="1:3" x14ac:dyDescent="0.45">
      <c r="A1426" s="1">
        <v>40747</v>
      </c>
      <c r="B1426" s="2" t="s">
        <v>7</v>
      </c>
      <c r="C1426">
        <v>155</v>
      </c>
    </row>
    <row r="1427" spans="1:3" x14ac:dyDescent="0.45">
      <c r="A1427" s="1">
        <v>40748</v>
      </c>
      <c r="B1427" s="2" t="s">
        <v>19</v>
      </c>
      <c r="C1427">
        <v>30</v>
      </c>
    </row>
    <row r="1428" spans="1:3" x14ac:dyDescent="0.45">
      <c r="A1428" s="1">
        <v>40748</v>
      </c>
      <c r="B1428" s="2" t="s">
        <v>71</v>
      </c>
      <c r="C1428">
        <v>34</v>
      </c>
    </row>
    <row r="1429" spans="1:3" x14ac:dyDescent="0.45">
      <c r="A1429" s="1">
        <v>40753</v>
      </c>
      <c r="B1429" s="2" t="s">
        <v>12</v>
      </c>
      <c r="C1429">
        <v>30</v>
      </c>
    </row>
    <row r="1430" spans="1:3" x14ac:dyDescent="0.45">
      <c r="A1430" s="1">
        <v>40753</v>
      </c>
      <c r="B1430" s="2" t="s">
        <v>6</v>
      </c>
      <c r="C1430">
        <v>162</v>
      </c>
    </row>
    <row r="1431" spans="1:3" x14ac:dyDescent="0.45">
      <c r="A1431" s="1">
        <v>40754</v>
      </c>
      <c r="B1431" s="2" t="s">
        <v>63</v>
      </c>
      <c r="C1431">
        <v>71</v>
      </c>
    </row>
    <row r="1432" spans="1:3" x14ac:dyDescent="0.45">
      <c r="A1432" s="1">
        <v>40755</v>
      </c>
      <c r="B1432" s="2" t="s">
        <v>155</v>
      </c>
      <c r="C1432">
        <v>16</v>
      </c>
    </row>
    <row r="1433" spans="1:3" x14ac:dyDescent="0.45">
      <c r="A1433" s="1">
        <v>40759</v>
      </c>
      <c r="B1433" s="2" t="s">
        <v>35</v>
      </c>
      <c r="C1433">
        <v>165</v>
      </c>
    </row>
    <row r="1434" spans="1:3" x14ac:dyDescent="0.45">
      <c r="A1434" s="1">
        <v>40760</v>
      </c>
      <c r="B1434" s="2" t="s">
        <v>35</v>
      </c>
      <c r="C1434">
        <v>180</v>
      </c>
    </row>
    <row r="1435" spans="1:3" x14ac:dyDescent="0.45">
      <c r="A1435" s="1">
        <v>40761</v>
      </c>
      <c r="B1435" s="2" t="s">
        <v>84</v>
      </c>
      <c r="C1435">
        <v>2</v>
      </c>
    </row>
    <row r="1436" spans="1:3" x14ac:dyDescent="0.45">
      <c r="A1436" s="1">
        <v>40766</v>
      </c>
      <c r="B1436" s="2" t="s">
        <v>37</v>
      </c>
      <c r="C1436">
        <v>111</v>
      </c>
    </row>
    <row r="1437" spans="1:3" x14ac:dyDescent="0.45">
      <c r="A1437" s="1">
        <v>40767</v>
      </c>
      <c r="B1437" s="2" t="s">
        <v>35</v>
      </c>
      <c r="C1437">
        <v>128</v>
      </c>
    </row>
    <row r="1438" spans="1:3" x14ac:dyDescent="0.45">
      <c r="A1438" s="1">
        <v>40768</v>
      </c>
      <c r="B1438" s="2" t="s">
        <v>110</v>
      </c>
      <c r="C1438">
        <v>7</v>
      </c>
    </row>
    <row r="1439" spans="1:3" x14ac:dyDescent="0.45">
      <c r="A1439" s="1">
        <v>40768</v>
      </c>
      <c r="B1439" s="2" t="s">
        <v>9</v>
      </c>
      <c r="C1439">
        <v>211</v>
      </c>
    </row>
    <row r="1440" spans="1:3" x14ac:dyDescent="0.45">
      <c r="A1440" s="1">
        <v>40768</v>
      </c>
      <c r="B1440" s="2" t="s">
        <v>6</v>
      </c>
      <c r="C1440">
        <v>184</v>
      </c>
    </row>
    <row r="1441" spans="1:3" x14ac:dyDescent="0.45">
      <c r="A1441" s="1">
        <v>40771</v>
      </c>
      <c r="B1441" s="2" t="s">
        <v>14</v>
      </c>
      <c r="C1441">
        <v>450</v>
      </c>
    </row>
    <row r="1442" spans="1:3" x14ac:dyDescent="0.45">
      <c r="A1442" s="1">
        <v>40771</v>
      </c>
      <c r="B1442" s="2" t="s">
        <v>120</v>
      </c>
      <c r="C1442">
        <v>140</v>
      </c>
    </row>
    <row r="1443" spans="1:3" x14ac:dyDescent="0.45">
      <c r="A1443" s="1">
        <v>40775</v>
      </c>
      <c r="B1443" s="2" t="s">
        <v>8</v>
      </c>
      <c r="C1443">
        <v>52</v>
      </c>
    </row>
    <row r="1444" spans="1:3" x14ac:dyDescent="0.45">
      <c r="A1444" s="1">
        <v>40777</v>
      </c>
      <c r="B1444" s="2" t="s">
        <v>181</v>
      </c>
      <c r="C1444">
        <v>2</v>
      </c>
    </row>
    <row r="1445" spans="1:3" x14ac:dyDescent="0.45">
      <c r="A1445" s="1">
        <v>40777</v>
      </c>
      <c r="B1445" s="2" t="s">
        <v>96</v>
      </c>
      <c r="C1445">
        <v>13</v>
      </c>
    </row>
    <row r="1446" spans="1:3" x14ac:dyDescent="0.45">
      <c r="A1446" s="1">
        <v>40777</v>
      </c>
      <c r="B1446" s="2" t="s">
        <v>37</v>
      </c>
      <c r="C1446">
        <v>73</v>
      </c>
    </row>
    <row r="1447" spans="1:3" x14ac:dyDescent="0.45">
      <c r="A1447" s="1">
        <v>40781</v>
      </c>
      <c r="B1447" s="2" t="s">
        <v>18</v>
      </c>
      <c r="C1447">
        <v>123</v>
      </c>
    </row>
    <row r="1448" spans="1:3" x14ac:dyDescent="0.45">
      <c r="A1448" s="1">
        <v>40783</v>
      </c>
      <c r="B1448" s="2" t="s">
        <v>68</v>
      </c>
      <c r="C1448">
        <v>3</v>
      </c>
    </row>
    <row r="1449" spans="1:3" x14ac:dyDescent="0.45">
      <c r="A1449" s="1">
        <v>40784</v>
      </c>
      <c r="B1449" s="2" t="s">
        <v>12</v>
      </c>
      <c r="C1449">
        <v>93</v>
      </c>
    </row>
    <row r="1450" spans="1:3" x14ac:dyDescent="0.45">
      <c r="A1450" s="1">
        <v>40789</v>
      </c>
      <c r="B1450" s="2" t="s">
        <v>24</v>
      </c>
      <c r="C1450">
        <v>310</v>
      </c>
    </row>
    <row r="1451" spans="1:3" x14ac:dyDescent="0.45">
      <c r="A1451" s="1">
        <v>40789</v>
      </c>
      <c r="B1451" s="2" t="s">
        <v>6</v>
      </c>
      <c r="C1451">
        <v>77</v>
      </c>
    </row>
    <row r="1452" spans="1:3" x14ac:dyDescent="0.45">
      <c r="A1452" s="1">
        <v>40793</v>
      </c>
      <c r="B1452" s="2" t="s">
        <v>10</v>
      </c>
      <c r="C1452">
        <v>21</v>
      </c>
    </row>
    <row r="1453" spans="1:3" x14ac:dyDescent="0.45">
      <c r="A1453" s="1">
        <v>40797</v>
      </c>
      <c r="B1453" s="2" t="s">
        <v>21</v>
      </c>
      <c r="C1453">
        <v>3</v>
      </c>
    </row>
    <row r="1454" spans="1:3" x14ac:dyDescent="0.45">
      <c r="A1454" s="1">
        <v>40799</v>
      </c>
      <c r="B1454" s="2" t="s">
        <v>28</v>
      </c>
      <c r="C1454">
        <v>176</v>
      </c>
    </row>
    <row r="1455" spans="1:3" x14ac:dyDescent="0.45">
      <c r="A1455" s="1">
        <v>40799</v>
      </c>
      <c r="B1455" s="2" t="s">
        <v>13</v>
      </c>
      <c r="C1455">
        <v>20</v>
      </c>
    </row>
    <row r="1456" spans="1:3" x14ac:dyDescent="0.45">
      <c r="A1456" s="1">
        <v>40800</v>
      </c>
      <c r="B1456" s="2" t="s">
        <v>24</v>
      </c>
      <c r="C1456">
        <v>230</v>
      </c>
    </row>
    <row r="1457" spans="1:3" x14ac:dyDescent="0.45">
      <c r="A1457" s="1">
        <v>40800</v>
      </c>
      <c r="B1457" s="2" t="s">
        <v>155</v>
      </c>
      <c r="C1457">
        <v>10</v>
      </c>
    </row>
    <row r="1458" spans="1:3" x14ac:dyDescent="0.45">
      <c r="A1458" s="1">
        <v>40802</v>
      </c>
      <c r="B1458" s="2" t="s">
        <v>163</v>
      </c>
      <c r="C1458">
        <v>12</v>
      </c>
    </row>
    <row r="1459" spans="1:3" x14ac:dyDescent="0.45">
      <c r="A1459" s="1">
        <v>40802</v>
      </c>
      <c r="B1459" s="2" t="s">
        <v>152</v>
      </c>
      <c r="C1459">
        <v>11</v>
      </c>
    </row>
    <row r="1460" spans="1:3" x14ac:dyDescent="0.45">
      <c r="A1460" s="1">
        <v>40803</v>
      </c>
      <c r="B1460" s="2" t="s">
        <v>9</v>
      </c>
      <c r="C1460">
        <v>383</v>
      </c>
    </row>
    <row r="1461" spans="1:3" x14ac:dyDescent="0.45">
      <c r="A1461" s="1">
        <v>40807</v>
      </c>
      <c r="B1461" s="2" t="s">
        <v>102</v>
      </c>
      <c r="C1461">
        <v>249</v>
      </c>
    </row>
    <row r="1462" spans="1:3" x14ac:dyDescent="0.45">
      <c r="A1462" s="1">
        <v>40810</v>
      </c>
      <c r="B1462" s="2" t="s">
        <v>164</v>
      </c>
      <c r="C1462">
        <v>8</v>
      </c>
    </row>
    <row r="1463" spans="1:3" x14ac:dyDescent="0.45">
      <c r="A1463" s="1">
        <v>40812</v>
      </c>
      <c r="B1463" s="2" t="s">
        <v>30</v>
      </c>
      <c r="C1463">
        <v>42</v>
      </c>
    </row>
    <row r="1464" spans="1:3" x14ac:dyDescent="0.45">
      <c r="A1464" s="1">
        <v>40815</v>
      </c>
      <c r="B1464" s="2" t="s">
        <v>223</v>
      </c>
      <c r="C1464">
        <v>1</v>
      </c>
    </row>
    <row r="1465" spans="1:3" x14ac:dyDescent="0.45">
      <c r="A1465" s="1">
        <v>40815</v>
      </c>
      <c r="B1465" s="2" t="s">
        <v>22</v>
      </c>
      <c r="C1465">
        <v>340</v>
      </c>
    </row>
    <row r="1466" spans="1:3" x14ac:dyDescent="0.45">
      <c r="A1466" s="1">
        <v>40817</v>
      </c>
      <c r="B1466" s="2" t="s">
        <v>17</v>
      </c>
      <c r="C1466">
        <v>394</v>
      </c>
    </row>
    <row r="1467" spans="1:3" x14ac:dyDescent="0.45">
      <c r="A1467" s="1">
        <v>40817</v>
      </c>
      <c r="B1467" s="2" t="s">
        <v>5</v>
      </c>
      <c r="C1467">
        <v>176</v>
      </c>
    </row>
    <row r="1468" spans="1:3" x14ac:dyDescent="0.45">
      <c r="A1468" s="1">
        <v>40818</v>
      </c>
      <c r="B1468" s="2" t="s">
        <v>28</v>
      </c>
      <c r="C1468">
        <v>181</v>
      </c>
    </row>
    <row r="1469" spans="1:3" x14ac:dyDescent="0.45">
      <c r="A1469" s="1">
        <v>40822</v>
      </c>
      <c r="B1469" s="2" t="s">
        <v>55</v>
      </c>
      <c r="C1469">
        <v>26</v>
      </c>
    </row>
    <row r="1470" spans="1:3" x14ac:dyDescent="0.45">
      <c r="A1470" s="1">
        <v>40826</v>
      </c>
      <c r="B1470" s="2" t="s">
        <v>25</v>
      </c>
      <c r="C1470">
        <v>73</v>
      </c>
    </row>
    <row r="1471" spans="1:3" x14ac:dyDescent="0.45">
      <c r="A1471" s="1">
        <v>40830</v>
      </c>
      <c r="B1471" s="2" t="s">
        <v>50</v>
      </c>
      <c r="C1471">
        <v>274</v>
      </c>
    </row>
    <row r="1472" spans="1:3" x14ac:dyDescent="0.45">
      <c r="A1472" s="1">
        <v>40833</v>
      </c>
      <c r="B1472" s="2" t="s">
        <v>212</v>
      </c>
      <c r="C1472">
        <v>8</v>
      </c>
    </row>
    <row r="1473" spans="1:3" x14ac:dyDescent="0.45">
      <c r="A1473" s="1">
        <v>40833</v>
      </c>
      <c r="B1473" s="2" t="s">
        <v>21</v>
      </c>
      <c r="C1473">
        <v>12</v>
      </c>
    </row>
    <row r="1474" spans="1:3" x14ac:dyDescent="0.45">
      <c r="A1474" s="1">
        <v>40837</v>
      </c>
      <c r="B1474" s="2" t="s">
        <v>50</v>
      </c>
      <c r="C1474">
        <v>496</v>
      </c>
    </row>
    <row r="1475" spans="1:3" x14ac:dyDescent="0.45">
      <c r="A1475" s="1">
        <v>40838</v>
      </c>
      <c r="B1475" s="2" t="s">
        <v>184</v>
      </c>
      <c r="C1475">
        <v>5</v>
      </c>
    </row>
    <row r="1476" spans="1:3" x14ac:dyDescent="0.45">
      <c r="A1476" s="1">
        <v>40839</v>
      </c>
      <c r="B1476" s="2" t="s">
        <v>75</v>
      </c>
      <c r="C1476">
        <v>2</v>
      </c>
    </row>
    <row r="1477" spans="1:3" x14ac:dyDescent="0.45">
      <c r="A1477" s="1">
        <v>40839</v>
      </c>
      <c r="B1477" s="2" t="s">
        <v>66</v>
      </c>
      <c r="C1477">
        <v>77</v>
      </c>
    </row>
    <row r="1478" spans="1:3" x14ac:dyDescent="0.45">
      <c r="A1478" s="1">
        <v>40847</v>
      </c>
      <c r="B1478" s="2" t="s">
        <v>25</v>
      </c>
      <c r="C1478">
        <v>134</v>
      </c>
    </row>
    <row r="1479" spans="1:3" x14ac:dyDescent="0.45">
      <c r="A1479" s="1">
        <v>40848</v>
      </c>
      <c r="B1479" s="2" t="s">
        <v>197</v>
      </c>
      <c r="C1479">
        <v>4</v>
      </c>
    </row>
    <row r="1480" spans="1:3" x14ac:dyDescent="0.45">
      <c r="A1480" s="1">
        <v>40850</v>
      </c>
      <c r="B1480" s="2" t="s">
        <v>55</v>
      </c>
      <c r="C1480">
        <v>46</v>
      </c>
    </row>
    <row r="1481" spans="1:3" x14ac:dyDescent="0.45">
      <c r="A1481" s="1">
        <v>40852</v>
      </c>
      <c r="B1481" s="2" t="s">
        <v>123</v>
      </c>
      <c r="C1481">
        <v>43</v>
      </c>
    </row>
    <row r="1482" spans="1:3" x14ac:dyDescent="0.45">
      <c r="A1482" s="1">
        <v>40855</v>
      </c>
      <c r="B1482" s="2" t="s">
        <v>21</v>
      </c>
      <c r="C1482">
        <v>2</v>
      </c>
    </row>
    <row r="1483" spans="1:3" x14ac:dyDescent="0.45">
      <c r="A1483" s="1">
        <v>40857</v>
      </c>
      <c r="B1483" s="2" t="s">
        <v>19</v>
      </c>
      <c r="C1483">
        <v>100</v>
      </c>
    </row>
    <row r="1484" spans="1:3" x14ac:dyDescent="0.45">
      <c r="A1484" s="1">
        <v>40857</v>
      </c>
      <c r="B1484" s="2" t="s">
        <v>22</v>
      </c>
      <c r="C1484">
        <v>438</v>
      </c>
    </row>
    <row r="1485" spans="1:3" x14ac:dyDescent="0.45">
      <c r="A1485" s="1">
        <v>40859</v>
      </c>
      <c r="B1485" s="2" t="s">
        <v>26</v>
      </c>
      <c r="C1485">
        <v>69</v>
      </c>
    </row>
    <row r="1486" spans="1:3" x14ac:dyDescent="0.45">
      <c r="A1486" s="1">
        <v>40864</v>
      </c>
      <c r="B1486" s="2" t="s">
        <v>8</v>
      </c>
      <c r="C1486">
        <v>22</v>
      </c>
    </row>
    <row r="1487" spans="1:3" x14ac:dyDescent="0.45">
      <c r="A1487" s="1">
        <v>40865</v>
      </c>
      <c r="B1487" s="2" t="s">
        <v>55</v>
      </c>
      <c r="C1487">
        <v>130</v>
      </c>
    </row>
    <row r="1488" spans="1:3" x14ac:dyDescent="0.45">
      <c r="A1488" s="1">
        <v>40869</v>
      </c>
      <c r="B1488" s="2" t="s">
        <v>177</v>
      </c>
      <c r="C1488">
        <v>5</v>
      </c>
    </row>
    <row r="1489" spans="1:3" x14ac:dyDescent="0.45">
      <c r="A1489" s="1">
        <v>40872</v>
      </c>
      <c r="B1489" s="2" t="s">
        <v>58</v>
      </c>
      <c r="C1489">
        <v>62</v>
      </c>
    </row>
    <row r="1490" spans="1:3" x14ac:dyDescent="0.45">
      <c r="A1490" s="1">
        <v>40874</v>
      </c>
      <c r="B1490" s="2" t="s">
        <v>220</v>
      </c>
      <c r="C1490">
        <v>8</v>
      </c>
    </row>
    <row r="1491" spans="1:3" x14ac:dyDescent="0.45">
      <c r="A1491" s="1">
        <v>40876</v>
      </c>
      <c r="B1491" s="2" t="s">
        <v>56</v>
      </c>
      <c r="C1491">
        <v>18</v>
      </c>
    </row>
    <row r="1492" spans="1:3" x14ac:dyDescent="0.45">
      <c r="A1492" s="1">
        <v>40881</v>
      </c>
      <c r="B1492" s="2" t="s">
        <v>25</v>
      </c>
      <c r="C1492">
        <v>146</v>
      </c>
    </row>
    <row r="1493" spans="1:3" x14ac:dyDescent="0.45">
      <c r="A1493" s="1">
        <v>40881</v>
      </c>
      <c r="B1493" s="2" t="s">
        <v>118</v>
      </c>
      <c r="C1493">
        <v>5</v>
      </c>
    </row>
    <row r="1494" spans="1:3" x14ac:dyDescent="0.45">
      <c r="A1494" s="1">
        <v>40889</v>
      </c>
      <c r="B1494" s="2" t="s">
        <v>19</v>
      </c>
      <c r="C1494">
        <v>20</v>
      </c>
    </row>
    <row r="1495" spans="1:3" x14ac:dyDescent="0.45">
      <c r="A1495" s="1">
        <v>40889</v>
      </c>
      <c r="B1495" s="2" t="s">
        <v>22</v>
      </c>
      <c r="C1495">
        <v>153</v>
      </c>
    </row>
    <row r="1496" spans="1:3" x14ac:dyDescent="0.45">
      <c r="A1496" s="1">
        <v>40890</v>
      </c>
      <c r="B1496" s="2" t="s">
        <v>45</v>
      </c>
      <c r="C1496">
        <v>227</v>
      </c>
    </row>
    <row r="1497" spans="1:3" x14ac:dyDescent="0.45">
      <c r="A1497" s="1">
        <v>40891</v>
      </c>
      <c r="B1497" s="2" t="s">
        <v>12</v>
      </c>
      <c r="C1497">
        <v>52</v>
      </c>
    </row>
    <row r="1498" spans="1:3" x14ac:dyDescent="0.45">
      <c r="A1498" s="1">
        <v>40892</v>
      </c>
      <c r="B1498" s="2" t="s">
        <v>6</v>
      </c>
      <c r="C1498">
        <v>108</v>
      </c>
    </row>
    <row r="1499" spans="1:3" x14ac:dyDescent="0.45">
      <c r="A1499" s="1">
        <v>40895</v>
      </c>
      <c r="B1499" s="2" t="s">
        <v>24</v>
      </c>
      <c r="C1499">
        <v>236</v>
      </c>
    </row>
    <row r="1500" spans="1:3" x14ac:dyDescent="0.45">
      <c r="A1500" s="1">
        <v>40897</v>
      </c>
      <c r="B1500" s="2" t="s">
        <v>30</v>
      </c>
      <c r="C1500">
        <v>125</v>
      </c>
    </row>
    <row r="1501" spans="1:3" x14ac:dyDescent="0.45">
      <c r="A1501" s="1">
        <v>40898</v>
      </c>
      <c r="B1501" s="2" t="s">
        <v>10</v>
      </c>
      <c r="C1501">
        <v>183</v>
      </c>
    </row>
    <row r="1502" spans="1:3" x14ac:dyDescent="0.45">
      <c r="A1502" s="1">
        <v>40899</v>
      </c>
      <c r="B1502" s="2" t="s">
        <v>8</v>
      </c>
      <c r="C1502">
        <v>130</v>
      </c>
    </row>
    <row r="1503" spans="1:3" x14ac:dyDescent="0.45">
      <c r="A1503" s="1">
        <v>40899</v>
      </c>
      <c r="B1503" s="2" t="s">
        <v>224</v>
      </c>
      <c r="C1503">
        <v>4</v>
      </c>
    </row>
    <row r="1504" spans="1:3" x14ac:dyDescent="0.45">
      <c r="A1504" s="1">
        <v>40900</v>
      </c>
      <c r="B1504" s="2" t="s">
        <v>225</v>
      </c>
      <c r="C1504">
        <v>3</v>
      </c>
    </row>
    <row r="1505" spans="1:3" x14ac:dyDescent="0.45">
      <c r="A1505" s="1">
        <v>40901</v>
      </c>
      <c r="B1505" s="2" t="s">
        <v>226</v>
      </c>
      <c r="C1505">
        <v>16</v>
      </c>
    </row>
    <row r="1506" spans="1:3" x14ac:dyDescent="0.45">
      <c r="A1506" s="1">
        <v>40903</v>
      </c>
      <c r="B1506" s="2" t="s">
        <v>6</v>
      </c>
      <c r="C1506">
        <v>197</v>
      </c>
    </row>
    <row r="1507" spans="1:3" x14ac:dyDescent="0.45">
      <c r="A1507" s="1">
        <v>40903</v>
      </c>
      <c r="B1507" s="2" t="s">
        <v>152</v>
      </c>
      <c r="C1507">
        <v>4</v>
      </c>
    </row>
    <row r="1508" spans="1:3" x14ac:dyDescent="0.45">
      <c r="A1508" s="1">
        <v>40904</v>
      </c>
      <c r="B1508" s="2" t="s">
        <v>52</v>
      </c>
      <c r="C1508">
        <v>57</v>
      </c>
    </row>
    <row r="1509" spans="1:3" x14ac:dyDescent="0.45">
      <c r="A1509" s="1">
        <v>40906</v>
      </c>
      <c r="B1509" s="2" t="s">
        <v>92</v>
      </c>
      <c r="C1509">
        <v>16</v>
      </c>
    </row>
    <row r="1510" spans="1:3" x14ac:dyDescent="0.45">
      <c r="A1510" s="1">
        <v>40907</v>
      </c>
      <c r="B1510" s="2" t="s">
        <v>63</v>
      </c>
      <c r="C1510">
        <v>89</v>
      </c>
    </row>
    <row r="1511" spans="1:3" x14ac:dyDescent="0.45">
      <c r="A1511" s="1">
        <v>40912</v>
      </c>
      <c r="B1511" s="2" t="s">
        <v>66</v>
      </c>
      <c r="C1511">
        <v>74</v>
      </c>
    </row>
    <row r="1512" spans="1:3" x14ac:dyDescent="0.45">
      <c r="A1512" s="1">
        <v>40913</v>
      </c>
      <c r="B1512" s="2" t="s">
        <v>9</v>
      </c>
      <c r="C1512">
        <v>243</v>
      </c>
    </row>
    <row r="1513" spans="1:3" x14ac:dyDescent="0.45">
      <c r="A1513" s="1">
        <v>40915</v>
      </c>
      <c r="B1513" s="2" t="s">
        <v>22</v>
      </c>
      <c r="C1513">
        <v>460</v>
      </c>
    </row>
    <row r="1514" spans="1:3" x14ac:dyDescent="0.45">
      <c r="A1514" s="1">
        <v>40915</v>
      </c>
      <c r="B1514" s="2" t="s">
        <v>227</v>
      </c>
      <c r="C1514">
        <v>20</v>
      </c>
    </row>
    <row r="1515" spans="1:3" x14ac:dyDescent="0.45">
      <c r="A1515" s="1">
        <v>40917</v>
      </c>
      <c r="B1515" s="2" t="s">
        <v>22</v>
      </c>
      <c r="C1515">
        <v>250</v>
      </c>
    </row>
    <row r="1516" spans="1:3" x14ac:dyDescent="0.45">
      <c r="A1516" s="1">
        <v>40923</v>
      </c>
      <c r="B1516" s="2" t="s">
        <v>10</v>
      </c>
      <c r="C1516">
        <v>78</v>
      </c>
    </row>
    <row r="1517" spans="1:3" x14ac:dyDescent="0.45">
      <c r="A1517" s="1">
        <v>40925</v>
      </c>
      <c r="B1517" s="2" t="s">
        <v>8</v>
      </c>
      <c r="C1517">
        <v>170</v>
      </c>
    </row>
    <row r="1518" spans="1:3" x14ac:dyDescent="0.45">
      <c r="A1518" s="1">
        <v>40927</v>
      </c>
      <c r="B1518" s="2" t="s">
        <v>52</v>
      </c>
      <c r="C1518">
        <v>128</v>
      </c>
    </row>
    <row r="1519" spans="1:3" x14ac:dyDescent="0.45">
      <c r="A1519" s="1">
        <v>40927</v>
      </c>
      <c r="B1519" s="2" t="s">
        <v>61</v>
      </c>
      <c r="C1519">
        <v>53</v>
      </c>
    </row>
    <row r="1520" spans="1:3" x14ac:dyDescent="0.45">
      <c r="A1520" s="1">
        <v>40928</v>
      </c>
      <c r="B1520" s="2" t="s">
        <v>14</v>
      </c>
      <c r="C1520">
        <v>223</v>
      </c>
    </row>
    <row r="1521" spans="1:3" x14ac:dyDescent="0.45">
      <c r="A1521" s="1">
        <v>40933</v>
      </c>
      <c r="B1521" s="2" t="s">
        <v>52</v>
      </c>
      <c r="C1521">
        <v>47</v>
      </c>
    </row>
    <row r="1522" spans="1:3" x14ac:dyDescent="0.45">
      <c r="A1522" s="1">
        <v>40933</v>
      </c>
      <c r="B1522" s="2" t="s">
        <v>37</v>
      </c>
      <c r="C1522">
        <v>112</v>
      </c>
    </row>
    <row r="1523" spans="1:3" x14ac:dyDescent="0.45">
      <c r="A1523" s="1">
        <v>40935</v>
      </c>
      <c r="B1523" s="2" t="s">
        <v>50</v>
      </c>
      <c r="C1523">
        <v>201</v>
      </c>
    </row>
    <row r="1524" spans="1:3" x14ac:dyDescent="0.45">
      <c r="A1524" s="1">
        <v>40936</v>
      </c>
      <c r="B1524" s="2" t="s">
        <v>25</v>
      </c>
      <c r="C1524">
        <v>121</v>
      </c>
    </row>
    <row r="1525" spans="1:3" x14ac:dyDescent="0.45">
      <c r="A1525" s="1">
        <v>40939</v>
      </c>
      <c r="B1525" s="2" t="s">
        <v>7</v>
      </c>
      <c r="C1525">
        <v>462</v>
      </c>
    </row>
    <row r="1526" spans="1:3" x14ac:dyDescent="0.45">
      <c r="A1526" s="1">
        <v>40941</v>
      </c>
      <c r="B1526" s="2" t="s">
        <v>22</v>
      </c>
      <c r="C1526">
        <v>333</v>
      </c>
    </row>
    <row r="1527" spans="1:3" x14ac:dyDescent="0.45">
      <c r="A1527" s="1">
        <v>40943</v>
      </c>
      <c r="B1527" s="2" t="s">
        <v>108</v>
      </c>
      <c r="C1527">
        <v>9</v>
      </c>
    </row>
    <row r="1528" spans="1:3" x14ac:dyDescent="0.45">
      <c r="A1528" s="1">
        <v>40945</v>
      </c>
      <c r="B1528" s="2" t="s">
        <v>25</v>
      </c>
      <c r="C1528">
        <v>104</v>
      </c>
    </row>
    <row r="1529" spans="1:3" x14ac:dyDescent="0.45">
      <c r="A1529" s="1">
        <v>40945</v>
      </c>
      <c r="B1529" s="2" t="s">
        <v>173</v>
      </c>
      <c r="C1529">
        <v>104</v>
      </c>
    </row>
    <row r="1530" spans="1:3" x14ac:dyDescent="0.45">
      <c r="A1530" s="1">
        <v>40947</v>
      </c>
      <c r="B1530" s="2" t="s">
        <v>18</v>
      </c>
      <c r="C1530">
        <v>78</v>
      </c>
    </row>
    <row r="1531" spans="1:3" x14ac:dyDescent="0.45">
      <c r="A1531" s="1">
        <v>40950</v>
      </c>
      <c r="B1531" s="2" t="s">
        <v>30</v>
      </c>
      <c r="C1531">
        <v>53</v>
      </c>
    </row>
    <row r="1532" spans="1:3" x14ac:dyDescent="0.45">
      <c r="A1532" s="1">
        <v>40951</v>
      </c>
      <c r="B1532" s="2" t="s">
        <v>45</v>
      </c>
      <c r="C1532">
        <v>305</v>
      </c>
    </row>
    <row r="1533" spans="1:3" x14ac:dyDescent="0.45">
      <c r="A1533" s="1">
        <v>40953</v>
      </c>
      <c r="B1533" s="2" t="s">
        <v>9</v>
      </c>
      <c r="C1533">
        <v>363</v>
      </c>
    </row>
    <row r="1534" spans="1:3" x14ac:dyDescent="0.45">
      <c r="A1534" s="1">
        <v>40955</v>
      </c>
      <c r="B1534" s="2" t="s">
        <v>228</v>
      </c>
      <c r="C1534">
        <v>19</v>
      </c>
    </row>
    <row r="1535" spans="1:3" x14ac:dyDescent="0.45">
      <c r="A1535" s="1">
        <v>40955</v>
      </c>
      <c r="B1535" s="2" t="s">
        <v>102</v>
      </c>
      <c r="C1535">
        <v>248</v>
      </c>
    </row>
    <row r="1536" spans="1:3" x14ac:dyDescent="0.45">
      <c r="A1536" s="1">
        <v>40955</v>
      </c>
      <c r="B1536" s="2" t="s">
        <v>19</v>
      </c>
      <c r="C1536">
        <v>64</v>
      </c>
    </row>
    <row r="1537" spans="1:3" x14ac:dyDescent="0.45">
      <c r="A1537" s="1">
        <v>40956</v>
      </c>
      <c r="B1537" s="2" t="s">
        <v>50</v>
      </c>
      <c r="C1537">
        <v>288</v>
      </c>
    </row>
    <row r="1538" spans="1:3" x14ac:dyDescent="0.45">
      <c r="A1538" s="1">
        <v>40957</v>
      </c>
      <c r="B1538" s="2" t="s">
        <v>144</v>
      </c>
      <c r="C1538">
        <v>18</v>
      </c>
    </row>
    <row r="1539" spans="1:3" x14ac:dyDescent="0.45">
      <c r="A1539" s="1">
        <v>40959</v>
      </c>
      <c r="B1539" s="2" t="s">
        <v>31</v>
      </c>
      <c r="C1539">
        <v>54</v>
      </c>
    </row>
    <row r="1540" spans="1:3" x14ac:dyDescent="0.45">
      <c r="A1540" s="1">
        <v>40959</v>
      </c>
      <c r="B1540" s="2" t="s">
        <v>201</v>
      </c>
      <c r="C1540">
        <v>3</v>
      </c>
    </row>
    <row r="1541" spans="1:3" x14ac:dyDescent="0.45">
      <c r="A1541" s="1">
        <v>40960</v>
      </c>
      <c r="B1541" s="2" t="s">
        <v>65</v>
      </c>
      <c r="C1541">
        <v>9</v>
      </c>
    </row>
    <row r="1542" spans="1:3" x14ac:dyDescent="0.45">
      <c r="A1542" s="1">
        <v>40961</v>
      </c>
      <c r="B1542" s="2" t="s">
        <v>149</v>
      </c>
      <c r="C1542">
        <v>19</v>
      </c>
    </row>
    <row r="1543" spans="1:3" x14ac:dyDescent="0.45">
      <c r="A1543" s="1">
        <v>40961</v>
      </c>
      <c r="B1543" s="2" t="s">
        <v>26</v>
      </c>
      <c r="C1543">
        <v>198</v>
      </c>
    </row>
    <row r="1544" spans="1:3" x14ac:dyDescent="0.45">
      <c r="A1544" s="1">
        <v>40966</v>
      </c>
      <c r="B1544" s="2" t="s">
        <v>5</v>
      </c>
      <c r="C1544">
        <v>417</v>
      </c>
    </row>
    <row r="1545" spans="1:3" x14ac:dyDescent="0.45">
      <c r="A1545" s="1">
        <v>40971</v>
      </c>
      <c r="B1545" s="2" t="s">
        <v>102</v>
      </c>
      <c r="C1545">
        <v>221</v>
      </c>
    </row>
    <row r="1546" spans="1:3" x14ac:dyDescent="0.45">
      <c r="A1546" s="1">
        <v>40971</v>
      </c>
      <c r="B1546" s="2" t="s">
        <v>18</v>
      </c>
      <c r="C1546">
        <v>53</v>
      </c>
    </row>
    <row r="1547" spans="1:3" x14ac:dyDescent="0.45">
      <c r="A1547" s="1">
        <v>40973</v>
      </c>
      <c r="B1547" s="2" t="s">
        <v>69</v>
      </c>
      <c r="C1547">
        <v>127</v>
      </c>
    </row>
    <row r="1548" spans="1:3" x14ac:dyDescent="0.45">
      <c r="A1548" s="1">
        <v>40974</v>
      </c>
      <c r="B1548" s="2" t="s">
        <v>14</v>
      </c>
      <c r="C1548">
        <v>340</v>
      </c>
    </row>
    <row r="1549" spans="1:3" x14ac:dyDescent="0.45">
      <c r="A1549" s="1">
        <v>40977</v>
      </c>
      <c r="B1549" s="2" t="s">
        <v>7</v>
      </c>
      <c r="C1549">
        <v>310</v>
      </c>
    </row>
    <row r="1550" spans="1:3" x14ac:dyDescent="0.45">
      <c r="A1550" s="1">
        <v>40979</v>
      </c>
      <c r="B1550" s="2" t="s">
        <v>222</v>
      </c>
      <c r="C1550">
        <v>8</v>
      </c>
    </row>
    <row r="1551" spans="1:3" x14ac:dyDescent="0.45">
      <c r="A1551" s="1">
        <v>40980</v>
      </c>
      <c r="B1551" s="2" t="s">
        <v>61</v>
      </c>
      <c r="C1551">
        <v>132</v>
      </c>
    </row>
    <row r="1552" spans="1:3" x14ac:dyDescent="0.45">
      <c r="A1552" s="1">
        <v>40980</v>
      </c>
      <c r="B1552" s="2" t="s">
        <v>26</v>
      </c>
      <c r="C1552">
        <v>168</v>
      </c>
    </row>
    <row r="1553" spans="1:3" x14ac:dyDescent="0.45">
      <c r="A1553" s="1">
        <v>40982</v>
      </c>
      <c r="B1553" s="2" t="s">
        <v>26</v>
      </c>
      <c r="C1553">
        <v>49</v>
      </c>
    </row>
    <row r="1554" spans="1:3" x14ac:dyDescent="0.45">
      <c r="A1554" s="1">
        <v>40984</v>
      </c>
      <c r="B1554" s="2" t="s">
        <v>37</v>
      </c>
      <c r="C1554">
        <v>140</v>
      </c>
    </row>
    <row r="1555" spans="1:3" x14ac:dyDescent="0.45">
      <c r="A1555" s="1">
        <v>40986</v>
      </c>
      <c r="B1555" s="2" t="s">
        <v>35</v>
      </c>
      <c r="C1555">
        <v>140</v>
      </c>
    </row>
    <row r="1556" spans="1:3" x14ac:dyDescent="0.45">
      <c r="A1556" s="1">
        <v>40986</v>
      </c>
      <c r="B1556" s="2" t="s">
        <v>23</v>
      </c>
      <c r="C1556">
        <v>194</v>
      </c>
    </row>
    <row r="1557" spans="1:3" x14ac:dyDescent="0.45">
      <c r="A1557" s="1">
        <v>40992</v>
      </c>
      <c r="B1557" s="2" t="s">
        <v>23</v>
      </c>
      <c r="C1557">
        <v>123</v>
      </c>
    </row>
    <row r="1558" spans="1:3" x14ac:dyDescent="0.45">
      <c r="A1558" s="1">
        <v>40992</v>
      </c>
      <c r="B1558" s="2" t="s">
        <v>74</v>
      </c>
      <c r="C1558">
        <v>11</v>
      </c>
    </row>
    <row r="1559" spans="1:3" x14ac:dyDescent="0.45">
      <c r="A1559" s="1">
        <v>40994</v>
      </c>
      <c r="B1559" s="2" t="s">
        <v>150</v>
      </c>
      <c r="C1559">
        <v>1</v>
      </c>
    </row>
    <row r="1560" spans="1:3" x14ac:dyDescent="0.45">
      <c r="A1560" s="1">
        <v>40995</v>
      </c>
      <c r="B1560" s="2" t="s">
        <v>9</v>
      </c>
      <c r="C1560">
        <v>267</v>
      </c>
    </row>
    <row r="1561" spans="1:3" x14ac:dyDescent="0.45">
      <c r="A1561" s="1">
        <v>40998</v>
      </c>
      <c r="B1561" s="2" t="s">
        <v>149</v>
      </c>
      <c r="C1561">
        <v>14</v>
      </c>
    </row>
    <row r="1562" spans="1:3" x14ac:dyDescent="0.45">
      <c r="A1562" s="1">
        <v>40999</v>
      </c>
      <c r="B1562" s="2" t="s">
        <v>20</v>
      </c>
      <c r="C1562">
        <v>160</v>
      </c>
    </row>
    <row r="1563" spans="1:3" x14ac:dyDescent="0.45">
      <c r="A1563" s="1">
        <v>40999</v>
      </c>
      <c r="B1563" s="2" t="s">
        <v>9</v>
      </c>
      <c r="C1563">
        <v>437</v>
      </c>
    </row>
    <row r="1564" spans="1:3" x14ac:dyDescent="0.45">
      <c r="A1564" s="1">
        <v>41003</v>
      </c>
      <c r="B1564" s="2" t="s">
        <v>123</v>
      </c>
      <c r="C1564">
        <v>71</v>
      </c>
    </row>
    <row r="1565" spans="1:3" x14ac:dyDescent="0.45">
      <c r="A1565" s="1">
        <v>41004</v>
      </c>
      <c r="B1565" s="2" t="s">
        <v>66</v>
      </c>
      <c r="C1565">
        <v>35</v>
      </c>
    </row>
    <row r="1566" spans="1:3" x14ac:dyDescent="0.45">
      <c r="A1566" s="1">
        <v>41005</v>
      </c>
      <c r="B1566" s="2" t="s">
        <v>22</v>
      </c>
      <c r="C1566">
        <v>116</v>
      </c>
    </row>
    <row r="1567" spans="1:3" x14ac:dyDescent="0.45">
      <c r="A1567" s="1">
        <v>41006</v>
      </c>
      <c r="B1567" s="2" t="s">
        <v>6</v>
      </c>
      <c r="C1567">
        <v>152</v>
      </c>
    </row>
    <row r="1568" spans="1:3" x14ac:dyDescent="0.45">
      <c r="A1568" s="1">
        <v>41011</v>
      </c>
      <c r="B1568" s="2" t="s">
        <v>7</v>
      </c>
      <c r="C1568">
        <v>309</v>
      </c>
    </row>
    <row r="1569" spans="1:3" x14ac:dyDescent="0.45">
      <c r="A1569" s="1">
        <v>41011</v>
      </c>
      <c r="B1569" s="2" t="s">
        <v>81</v>
      </c>
      <c r="C1569">
        <v>7</v>
      </c>
    </row>
    <row r="1570" spans="1:3" x14ac:dyDescent="0.45">
      <c r="A1570" s="1">
        <v>41011</v>
      </c>
      <c r="B1570" s="2" t="s">
        <v>102</v>
      </c>
      <c r="C1570">
        <v>353</v>
      </c>
    </row>
    <row r="1571" spans="1:3" x14ac:dyDescent="0.45">
      <c r="A1571" s="1">
        <v>41012</v>
      </c>
      <c r="B1571" s="2" t="s">
        <v>187</v>
      </c>
      <c r="C1571">
        <v>3</v>
      </c>
    </row>
    <row r="1572" spans="1:3" x14ac:dyDescent="0.45">
      <c r="A1572" s="1">
        <v>41013</v>
      </c>
      <c r="B1572" s="2" t="s">
        <v>14</v>
      </c>
      <c r="C1572">
        <v>166</v>
      </c>
    </row>
    <row r="1573" spans="1:3" x14ac:dyDescent="0.45">
      <c r="A1573" s="1">
        <v>41014</v>
      </c>
      <c r="B1573" s="2" t="s">
        <v>224</v>
      </c>
      <c r="C1573">
        <v>14</v>
      </c>
    </row>
    <row r="1574" spans="1:3" x14ac:dyDescent="0.45">
      <c r="A1574" s="1">
        <v>41014</v>
      </c>
      <c r="B1574" s="2" t="s">
        <v>6</v>
      </c>
      <c r="C1574">
        <v>141</v>
      </c>
    </row>
    <row r="1575" spans="1:3" x14ac:dyDescent="0.45">
      <c r="A1575" s="1">
        <v>41014</v>
      </c>
      <c r="B1575" s="2" t="s">
        <v>229</v>
      </c>
      <c r="C1575">
        <v>15</v>
      </c>
    </row>
    <row r="1576" spans="1:3" x14ac:dyDescent="0.45">
      <c r="A1576" s="1">
        <v>41020</v>
      </c>
      <c r="B1576" s="2" t="s">
        <v>22</v>
      </c>
      <c r="C1576">
        <v>157</v>
      </c>
    </row>
    <row r="1577" spans="1:3" x14ac:dyDescent="0.45">
      <c r="A1577" s="1">
        <v>41025</v>
      </c>
      <c r="B1577" s="2" t="s">
        <v>9</v>
      </c>
      <c r="C1577">
        <v>191</v>
      </c>
    </row>
    <row r="1578" spans="1:3" x14ac:dyDescent="0.45">
      <c r="A1578" s="1">
        <v>41026</v>
      </c>
      <c r="B1578" s="2" t="s">
        <v>36</v>
      </c>
      <c r="C1578">
        <v>7</v>
      </c>
    </row>
    <row r="1579" spans="1:3" x14ac:dyDescent="0.45">
      <c r="A1579" s="1">
        <v>41027</v>
      </c>
      <c r="B1579" s="2" t="s">
        <v>26</v>
      </c>
      <c r="C1579">
        <v>200</v>
      </c>
    </row>
    <row r="1580" spans="1:3" x14ac:dyDescent="0.45">
      <c r="A1580" s="1">
        <v>41033</v>
      </c>
      <c r="B1580" s="2" t="s">
        <v>149</v>
      </c>
      <c r="C1580">
        <v>15</v>
      </c>
    </row>
    <row r="1581" spans="1:3" x14ac:dyDescent="0.45">
      <c r="A1581" s="1">
        <v>41033</v>
      </c>
      <c r="B1581" s="2" t="s">
        <v>171</v>
      </c>
      <c r="C1581">
        <v>7</v>
      </c>
    </row>
    <row r="1582" spans="1:3" x14ac:dyDescent="0.45">
      <c r="A1582" s="1">
        <v>41033</v>
      </c>
      <c r="B1582" s="2" t="s">
        <v>14</v>
      </c>
      <c r="C1582">
        <v>235</v>
      </c>
    </row>
    <row r="1583" spans="1:3" x14ac:dyDescent="0.45">
      <c r="A1583" s="1">
        <v>41034</v>
      </c>
      <c r="B1583" s="2" t="s">
        <v>50</v>
      </c>
      <c r="C1583">
        <v>301</v>
      </c>
    </row>
    <row r="1584" spans="1:3" x14ac:dyDescent="0.45">
      <c r="A1584" s="1">
        <v>41036</v>
      </c>
      <c r="B1584" s="2" t="s">
        <v>5</v>
      </c>
      <c r="C1584">
        <v>136</v>
      </c>
    </row>
    <row r="1585" spans="1:3" x14ac:dyDescent="0.45">
      <c r="A1585" s="1">
        <v>41036</v>
      </c>
      <c r="B1585" s="2" t="s">
        <v>126</v>
      </c>
      <c r="C1585">
        <v>5</v>
      </c>
    </row>
    <row r="1586" spans="1:3" x14ac:dyDescent="0.45">
      <c r="A1586" s="1">
        <v>41037</v>
      </c>
      <c r="B1586" s="2" t="s">
        <v>7</v>
      </c>
      <c r="C1586">
        <v>280</v>
      </c>
    </row>
    <row r="1587" spans="1:3" x14ac:dyDescent="0.45">
      <c r="A1587" s="1">
        <v>41037</v>
      </c>
      <c r="B1587" s="2" t="s">
        <v>65</v>
      </c>
      <c r="C1587">
        <v>3</v>
      </c>
    </row>
    <row r="1588" spans="1:3" x14ac:dyDescent="0.45">
      <c r="A1588" s="1">
        <v>41040</v>
      </c>
      <c r="B1588" s="2" t="s">
        <v>206</v>
      </c>
      <c r="C1588">
        <v>14</v>
      </c>
    </row>
    <row r="1589" spans="1:3" x14ac:dyDescent="0.45">
      <c r="A1589" s="1">
        <v>41041</v>
      </c>
      <c r="B1589" s="2" t="s">
        <v>10</v>
      </c>
      <c r="C1589">
        <v>79</v>
      </c>
    </row>
    <row r="1590" spans="1:3" x14ac:dyDescent="0.45">
      <c r="A1590" s="1">
        <v>41042</v>
      </c>
      <c r="B1590" s="2" t="s">
        <v>173</v>
      </c>
      <c r="C1590">
        <v>86</v>
      </c>
    </row>
    <row r="1591" spans="1:3" x14ac:dyDescent="0.45">
      <c r="A1591" s="1">
        <v>41042</v>
      </c>
      <c r="B1591" s="2" t="s">
        <v>23</v>
      </c>
      <c r="C1591">
        <v>70</v>
      </c>
    </row>
    <row r="1592" spans="1:3" x14ac:dyDescent="0.45">
      <c r="A1592" s="1">
        <v>41043</v>
      </c>
      <c r="B1592" s="2" t="s">
        <v>20</v>
      </c>
      <c r="C1592">
        <v>189</v>
      </c>
    </row>
    <row r="1593" spans="1:3" x14ac:dyDescent="0.45">
      <c r="A1593" s="1">
        <v>41043</v>
      </c>
      <c r="B1593" s="2" t="s">
        <v>55</v>
      </c>
      <c r="C1593">
        <v>111</v>
      </c>
    </row>
    <row r="1594" spans="1:3" x14ac:dyDescent="0.45">
      <c r="A1594" s="1">
        <v>41046</v>
      </c>
      <c r="B1594" s="2" t="s">
        <v>19</v>
      </c>
      <c r="C1594">
        <v>158</v>
      </c>
    </row>
    <row r="1595" spans="1:3" x14ac:dyDescent="0.45">
      <c r="A1595" s="1">
        <v>41051</v>
      </c>
      <c r="B1595" s="2" t="s">
        <v>66</v>
      </c>
      <c r="C1595">
        <v>172</v>
      </c>
    </row>
    <row r="1596" spans="1:3" x14ac:dyDescent="0.45">
      <c r="A1596" s="1">
        <v>41052</v>
      </c>
      <c r="B1596" s="2" t="s">
        <v>50</v>
      </c>
      <c r="C1596">
        <v>179</v>
      </c>
    </row>
    <row r="1597" spans="1:3" x14ac:dyDescent="0.45">
      <c r="A1597" s="1">
        <v>41053</v>
      </c>
      <c r="B1597" s="2" t="s">
        <v>104</v>
      </c>
      <c r="C1597">
        <v>19</v>
      </c>
    </row>
    <row r="1598" spans="1:3" x14ac:dyDescent="0.45">
      <c r="A1598" s="1">
        <v>41053</v>
      </c>
      <c r="B1598" s="2" t="s">
        <v>28</v>
      </c>
      <c r="C1598">
        <v>57</v>
      </c>
    </row>
    <row r="1599" spans="1:3" x14ac:dyDescent="0.45">
      <c r="A1599" s="1">
        <v>41054</v>
      </c>
      <c r="B1599" s="2" t="s">
        <v>50</v>
      </c>
      <c r="C1599">
        <v>335</v>
      </c>
    </row>
    <row r="1600" spans="1:3" x14ac:dyDescent="0.45">
      <c r="A1600" s="1">
        <v>41060</v>
      </c>
      <c r="B1600" s="2" t="s">
        <v>164</v>
      </c>
      <c r="C1600">
        <v>12</v>
      </c>
    </row>
    <row r="1601" spans="1:3" x14ac:dyDescent="0.45">
      <c r="A1601" s="1">
        <v>41061</v>
      </c>
      <c r="B1601" s="2" t="s">
        <v>125</v>
      </c>
      <c r="C1601">
        <v>2</v>
      </c>
    </row>
    <row r="1602" spans="1:3" x14ac:dyDescent="0.45">
      <c r="A1602" s="1">
        <v>41061</v>
      </c>
      <c r="B1602" s="2" t="s">
        <v>50</v>
      </c>
      <c r="C1602">
        <v>237</v>
      </c>
    </row>
    <row r="1603" spans="1:3" x14ac:dyDescent="0.45">
      <c r="A1603" s="1">
        <v>41064</v>
      </c>
      <c r="B1603" s="2" t="s">
        <v>7</v>
      </c>
      <c r="C1603">
        <v>482</v>
      </c>
    </row>
    <row r="1604" spans="1:3" x14ac:dyDescent="0.45">
      <c r="A1604" s="1">
        <v>41064</v>
      </c>
      <c r="B1604" s="2" t="s">
        <v>125</v>
      </c>
      <c r="C1604">
        <v>8</v>
      </c>
    </row>
    <row r="1605" spans="1:3" x14ac:dyDescent="0.45">
      <c r="A1605" s="1">
        <v>41067</v>
      </c>
      <c r="B1605" s="2" t="s">
        <v>35</v>
      </c>
      <c r="C1605">
        <v>147</v>
      </c>
    </row>
    <row r="1606" spans="1:3" x14ac:dyDescent="0.45">
      <c r="A1606" s="1">
        <v>41069</v>
      </c>
      <c r="B1606" s="2" t="s">
        <v>22</v>
      </c>
      <c r="C1606">
        <v>224</v>
      </c>
    </row>
    <row r="1607" spans="1:3" x14ac:dyDescent="0.45">
      <c r="A1607" s="1">
        <v>41070</v>
      </c>
      <c r="B1607" s="2" t="s">
        <v>177</v>
      </c>
      <c r="C1607">
        <v>11</v>
      </c>
    </row>
    <row r="1608" spans="1:3" x14ac:dyDescent="0.45">
      <c r="A1608" s="1">
        <v>41074</v>
      </c>
      <c r="B1608" s="2" t="s">
        <v>37</v>
      </c>
      <c r="C1608">
        <v>184</v>
      </c>
    </row>
    <row r="1609" spans="1:3" x14ac:dyDescent="0.45">
      <c r="A1609" s="1">
        <v>41076</v>
      </c>
      <c r="B1609" s="2" t="s">
        <v>168</v>
      </c>
      <c r="C1609">
        <v>20</v>
      </c>
    </row>
    <row r="1610" spans="1:3" x14ac:dyDescent="0.45">
      <c r="A1610" s="1">
        <v>41076</v>
      </c>
      <c r="B1610" s="2" t="s">
        <v>50</v>
      </c>
      <c r="C1610">
        <v>221</v>
      </c>
    </row>
    <row r="1611" spans="1:3" x14ac:dyDescent="0.45">
      <c r="A1611" s="1">
        <v>41079</v>
      </c>
      <c r="B1611" s="2" t="s">
        <v>37</v>
      </c>
      <c r="C1611">
        <v>162</v>
      </c>
    </row>
    <row r="1612" spans="1:3" x14ac:dyDescent="0.45">
      <c r="A1612" s="1">
        <v>41083</v>
      </c>
      <c r="B1612" s="2" t="s">
        <v>91</v>
      </c>
      <c r="C1612">
        <v>19</v>
      </c>
    </row>
    <row r="1613" spans="1:3" x14ac:dyDescent="0.45">
      <c r="A1613" s="1">
        <v>41088</v>
      </c>
      <c r="B1613" s="2" t="s">
        <v>178</v>
      </c>
      <c r="C1613">
        <v>1</v>
      </c>
    </row>
    <row r="1614" spans="1:3" x14ac:dyDescent="0.45">
      <c r="A1614" s="1">
        <v>41090</v>
      </c>
      <c r="B1614" s="2" t="s">
        <v>12</v>
      </c>
      <c r="C1614">
        <v>122</v>
      </c>
    </row>
    <row r="1615" spans="1:3" x14ac:dyDescent="0.45">
      <c r="A1615" s="1">
        <v>41090</v>
      </c>
      <c r="B1615" s="2" t="s">
        <v>17</v>
      </c>
      <c r="C1615">
        <v>163</v>
      </c>
    </row>
    <row r="1616" spans="1:3" x14ac:dyDescent="0.45">
      <c r="A1616" s="1">
        <v>41091</v>
      </c>
      <c r="B1616" s="2" t="s">
        <v>66</v>
      </c>
      <c r="C1616">
        <v>29</v>
      </c>
    </row>
    <row r="1617" spans="1:3" x14ac:dyDescent="0.45">
      <c r="A1617" s="1">
        <v>41095</v>
      </c>
      <c r="B1617" s="2" t="s">
        <v>55</v>
      </c>
      <c r="C1617">
        <v>106</v>
      </c>
    </row>
    <row r="1618" spans="1:3" x14ac:dyDescent="0.45">
      <c r="A1618" s="1">
        <v>41096</v>
      </c>
      <c r="B1618" s="2" t="s">
        <v>14</v>
      </c>
      <c r="C1618">
        <v>112</v>
      </c>
    </row>
    <row r="1619" spans="1:3" x14ac:dyDescent="0.45">
      <c r="A1619" s="1">
        <v>41097</v>
      </c>
      <c r="B1619" s="2" t="s">
        <v>28</v>
      </c>
      <c r="C1619">
        <v>90</v>
      </c>
    </row>
    <row r="1620" spans="1:3" x14ac:dyDescent="0.45">
      <c r="A1620" s="1">
        <v>41099</v>
      </c>
      <c r="B1620" s="2" t="s">
        <v>16</v>
      </c>
      <c r="C1620">
        <v>7</v>
      </c>
    </row>
    <row r="1621" spans="1:3" x14ac:dyDescent="0.45">
      <c r="A1621" s="1">
        <v>41099</v>
      </c>
      <c r="B1621" s="2" t="s">
        <v>23</v>
      </c>
      <c r="C1621">
        <v>27</v>
      </c>
    </row>
    <row r="1622" spans="1:3" x14ac:dyDescent="0.45">
      <c r="A1622" s="1">
        <v>41099</v>
      </c>
      <c r="B1622" s="2" t="s">
        <v>61</v>
      </c>
      <c r="C1622">
        <v>185</v>
      </c>
    </row>
    <row r="1623" spans="1:3" x14ac:dyDescent="0.45">
      <c r="A1623" s="1">
        <v>41100</v>
      </c>
      <c r="B1623" s="2" t="s">
        <v>22</v>
      </c>
      <c r="C1623">
        <v>153</v>
      </c>
    </row>
    <row r="1624" spans="1:3" x14ac:dyDescent="0.45">
      <c r="A1624" s="1">
        <v>41102</v>
      </c>
      <c r="B1624" s="2" t="s">
        <v>61</v>
      </c>
      <c r="C1624">
        <v>109</v>
      </c>
    </row>
    <row r="1625" spans="1:3" x14ac:dyDescent="0.45">
      <c r="A1625" s="1">
        <v>41104</v>
      </c>
      <c r="B1625" s="2" t="s">
        <v>211</v>
      </c>
      <c r="C1625">
        <v>10</v>
      </c>
    </row>
    <row r="1626" spans="1:3" x14ac:dyDescent="0.45">
      <c r="A1626" s="1">
        <v>41104</v>
      </c>
      <c r="B1626" s="2" t="s">
        <v>79</v>
      </c>
      <c r="C1626">
        <v>10</v>
      </c>
    </row>
    <row r="1627" spans="1:3" x14ac:dyDescent="0.45">
      <c r="A1627" s="1">
        <v>41106</v>
      </c>
      <c r="B1627" s="2" t="s">
        <v>131</v>
      </c>
      <c r="C1627">
        <v>90</v>
      </c>
    </row>
    <row r="1628" spans="1:3" x14ac:dyDescent="0.45">
      <c r="A1628" s="1">
        <v>41106</v>
      </c>
      <c r="B1628" s="2" t="s">
        <v>58</v>
      </c>
      <c r="C1628">
        <v>34</v>
      </c>
    </row>
    <row r="1629" spans="1:3" x14ac:dyDescent="0.45">
      <c r="A1629" s="1">
        <v>41108</v>
      </c>
      <c r="B1629" s="2" t="s">
        <v>9</v>
      </c>
      <c r="C1629">
        <v>106</v>
      </c>
    </row>
    <row r="1630" spans="1:3" x14ac:dyDescent="0.45">
      <c r="A1630" s="1">
        <v>41109</v>
      </c>
      <c r="B1630" s="2" t="s">
        <v>9</v>
      </c>
      <c r="C1630">
        <v>229</v>
      </c>
    </row>
    <row r="1631" spans="1:3" x14ac:dyDescent="0.45">
      <c r="A1631" s="1">
        <v>41115</v>
      </c>
      <c r="B1631" s="2" t="s">
        <v>17</v>
      </c>
      <c r="C1631">
        <v>229</v>
      </c>
    </row>
    <row r="1632" spans="1:3" x14ac:dyDescent="0.45">
      <c r="A1632" s="1">
        <v>41115</v>
      </c>
      <c r="B1632" s="2" t="s">
        <v>47</v>
      </c>
      <c r="C1632">
        <v>20</v>
      </c>
    </row>
    <row r="1633" spans="1:3" x14ac:dyDescent="0.45">
      <c r="A1633" s="1">
        <v>41115</v>
      </c>
      <c r="B1633" s="2" t="s">
        <v>45</v>
      </c>
      <c r="C1633">
        <v>261</v>
      </c>
    </row>
    <row r="1634" spans="1:3" x14ac:dyDescent="0.45">
      <c r="A1634" s="1">
        <v>41118</v>
      </c>
      <c r="B1634" s="2" t="s">
        <v>147</v>
      </c>
      <c r="C1634">
        <v>10</v>
      </c>
    </row>
    <row r="1635" spans="1:3" x14ac:dyDescent="0.45">
      <c r="A1635" s="1">
        <v>41118</v>
      </c>
      <c r="B1635" s="2" t="s">
        <v>7</v>
      </c>
      <c r="C1635">
        <v>400</v>
      </c>
    </row>
    <row r="1636" spans="1:3" x14ac:dyDescent="0.45">
      <c r="A1636" s="1">
        <v>41122</v>
      </c>
      <c r="B1636" s="2" t="s">
        <v>14</v>
      </c>
      <c r="C1636">
        <v>401</v>
      </c>
    </row>
    <row r="1637" spans="1:3" x14ac:dyDescent="0.45">
      <c r="A1637" s="1">
        <v>41124</v>
      </c>
      <c r="B1637" s="2" t="s">
        <v>55</v>
      </c>
      <c r="C1637">
        <v>170</v>
      </c>
    </row>
    <row r="1638" spans="1:3" x14ac:dyDescent="0.45">
      <c r="A1638" s="1">
        <v>41125</v>
      </c>
      <c r="B1638" s="2" t="s">
        <v>22</v>
      </c>
      <c r="C1638">
        <v>124</v>
      </c>
    </row>
    <row r="1639" spans="1:3" x14ac:dyDescent="0.45">
      <c r="A1639" s="1">
        <v>41127</v>
      </c>
      <c r="B1639" s="2" t="s">
        <v>201</v>
      </c>
      <c r="C1639">
        <v>13</v>
      </c>
    </row>
    <row r="1640" spans="1:3" x14ac:dyDescent="0.45">
      <c r="A1640" s="1">
        <v>41130</v>
      </c>
      <c r="B1640" s="2" t="s">
        <v>19</v>
      </c>
      <c r="C1640">
        <v>87</v>
      </c>
    </row>
    <row r="1641" spans="1:3" x14ac:dyDescent="0.45">
      <c r="A1641" s="1">
        <v>41130</v>
      </c>
      <c r="B1641" s="2" t="s">
        <v>24</v>
      </c>
      <c r="C1641">
        <v>190</v>
      </c>
    </row>
    <row r="1642" spans="1:3" x14ac:dyDescent="0.45">
      <c r="A1642" s="1">
        <v>41130</v>
      </c>
      <c r="B1642" s="2" t="s">
        <v>50</v>
      </c>
      <c r="C1642">
        <v>349</v>
      </c>
    </row>
    <row r="1643" spans="1:3" x14ac:dyDescent="0.45">
      <c r="A1643" s="1">
        <v>41132</v>
      </c>
      <c r="B1643" s="2" t="s">
        <v>181</v>
      </c>
      <c r="C1643">
        <v>16</v>
      </c>
    </row>
    <row r="1644" spans="1:3" x14ac:dyDescent="0.45">
      <c r="A1644" s="1">
        <v>41133</v>
      </c>
      <c r="B1644" s="2" t="s">
        <v>71</v>
      </c>
      <c r="C1644">
        <v>42</v>
      </c>
    </row>
    <row r="1645" spans="1:3" x14ac:dyDescent="0.45">
      <c r="A1645" s="1">
        <v>41134</v>
      </c>
      <c r="B1645" s="2" t="s">
        <v>23</v>
      </c>
      <c r="C1645">
        <v>70</v>
      </c>
    </row>
    <row r="1646" spans="1:3" x14ac:dyDescent="0.45">
      <c r="A1646" s="1">
        <v>41136</v>
      </c>
      <c r="B1646" s="2" t="s">
        <v>52</v>
      </c>
      <c r="C1646">
        <v>189</v>
      </c>
    </row>
    <row r="1647" spans="1:3" x14ac:dyDescent="0.45">
      <c r="A1647" s="1">
        <v>41137</v>
      </c>
      <c r="B1647" s="2" t="s">
        <v>55</v>
      </c>
      <c r="C1647">
        <v>64</v>
      </c>
    </row>
    <row r="1648" spans="1:3" x14ac:dyDescent="0.45">
      <c r="A1648" s="1">
        <v>41141</v>
      </c>
      <c r="B1648" s="2" t="s">
        <v>35</v>
      </c>
      <c r="C1648">
        <v>76</v>
      </c>
    </row>
    <row r="1649" spans="1:3" x14ac:dyDescent="0.45">
      <c r="A1649" s="1">
        <v>41142</v>
      </c>
      <c r="B1649" s="2" t="s">
        <v>49</v>
      </c>
      <c r="C1649">
        <v>11</v>
      </c>
    </row>
    <row r="1650" spans="1:3" x14ac:dyDescent="0.45">
      <c r="A1650" s="1">
        <v>41142</v>
      </c>
      <c r="B1650" s="2" t="s">
        <v>66</v>
      </c>
      <c r="C1650">
        <v>96</v>
      </c>
    </row>
    <row r="1651" spans="1:3" x14ac:dyDescent="0.45">
      <c r="A1651" s="1">
        <v>41143</v>
      </c>
      <c r="B1651" s="2" t="s">
        <v>111</v>
      </c>
      <c r="C1651">
        <v>17</v>
      </c>
    </row>
    <row r="1652" spans="1:3" x14ac:dyDescent="0.45">
      <c r="A1652" s="1">
        <v>41143</v>
      </c>
      <c r="B1652" s="2" t="s">
        <v>18</v>
      </c>
      <c r="C1652">
        <v>92</v>
      </c>
    </row>
    <row r="1653" spans="1:3" x14ac:dyDescent="0.45">
      <c r="A1653" s="1">
        <v>41144</v>
      </c>
      <c r="B1653" s="2" t="s">
        <v>8</v>
      </c>
      <c r="C1653">
        <v>76</v>
      </c>
    </row>
    <row r="1654" spans="1:3" x14ac:dyDescent="0.45">
      <c r="A1654" s="1">
        <v>41146</v>
      </c>
      <c r="B1654" s="2" t="s">
        <v>10</v>
      </c>
      <c r="C1654">
        <v>77</v>
      </c>
    </row>
    <row r="1655" spans="1:3" x14ac:dyDescent="0.45">
      <c r="A1655" s="1">
        <v>41147</v>
      </c>
      <c r="B1655" s="2" t="s">
        <v>102</v>
      </c>
      <c r="C1655">
        <v>344</v>
      </c>
    </row>
    <row r="1656" spans="1:3" x14ac:dyDescent="0.45">
      <c r="A1656" s="1">
        <v>41147</v>
      </c>
      <c r="B1656" s="2" t="s">
        <v>7</v>
      </c>
      <c r="C1656">
        <v>218</v>
      </c>
    </row>
    <row r="1657" spans="1:3" x14ac:dyDescent="0.45">
      <c r="A1657" s="1">
        <v>41148</v>
      </c>
      <c r="B1657" s="2" t="s">
        <v>50</v>
      </c>
      <c r="C1657">
        <v>115</v>
      </c>
    </row>
    <row r="1658" spans="1:3" x14ac:dyDescent="0.45">
      <c r="A1658" s="1">
        <v>41149</v>
      </c>
      <c r="B1658" s="2" t="s">
        <v>80</v>
      </c>
      <c r="C1658">
        <v>143</v>
      </c>
    </row>
    <row r="1659" spans="1:3" x14ac:dyDescent="0.45">
      <c r="A1659" s="1">
        <v>41149</v>
      </c>
      <c r="B1659" s="2" t="s">
        <v>137</v>
      </c>
      <c r="C1659">
        <v>1</v>
      </c>
    </row>
    <row r="1660" spans="1:3" x14ac:dyDescent="0.45">
      <c r="A1660" s="1">
        <v>41154</v>
      </c>
      <c r="B1660" s="2" t="s">
        <v>69</v>
      </c>
      <c r="C1660">
        <v>133</v>
      </c>
    </row>
    <row r="1661" spans="1:3" x14ac:dyDescent="0.45">
      <c r="A1661" s="1">
        <v>41154</v>
      </c>
      <c r="B1661" s="2" t="s">
        <v>17</v>
      </c>
      <c r="C1661">
        <v>496</v>
      </c>
    </row>
    <row r="1662" spans="1:3" x14ac:dyDescent="0.45">
      <c r="A1662" s="1">
        <v>41154</v>
      </c>
      <c r="B1662" s="2" t="s">
        <v>108</v>
      </c>
      <c r="C1662">
        <v>5</v>
      </c>
    </row>
    <row r="1663" spans="1:3" x14ac:dyDescent="0.45">
      <c r="A1663" s="1">
        <v>41156</v>
      </c>
      <c r="B1663" s="2" t="s">
        <v>172</v>
      </c>
      <c r="C1663">
        <v>8</v>
      </c>
    </row>
    <row r="1664" spans="1:3" x14ac:dyDescent="0.45">
      <c r="A1664" s="1">
        <v>41157</v>
      </c>
      <c r="B1664" s="2" t="s">
        <v>52</v>
      </c>
      <c r="C1664">
        <v>59</v>
      </c>
    </row>
    <row r="1665" spans="1:3" x14ac:dyDescent="0.45">
      <c r="A1665" s="1">
        <v>41157</v>
      </c>
      <c r="B1665" s="2" t="s">
        <v>17</v>
      </c>
      <c r="C1665">
        <v>273</v>
      </c>
    </row>
    <row r="1666" spans="1:3" x14ac:dyDescent="0.45">
      <c r="A1666" s="1">
        <v>41158</v>
      </c>
      <c r="B1666" s="2" t="s">
        <v>9</v>
      </c>
      <c r="C1666">
        <v>165</v>
      </c>
    </row>
    <row r="1667" spans="1:3" x14ac:dyDescent="0.45">
      <c r="A1667" s="1">
        <v>41162</v>
      </c>
      <c r="B1667" s="2" t="s">
        <v>48</v>
      </c>
      <c r="C1667">
        <v>13</v>
      </c>
    </row>
    <row r="1668" spans="1:3" x14ac:dyDescent="0.45">
      <c r="A1668" s="1">
        <v>41163</v>
      </c>
      <c r="B1668" s="2" t="s">
        <v>69</v>
      </c>
      <c r="C1668">
        <v>143</v>
      </c>
    </row>
    <row r="1669" spans="1:3" x14ac:dyDescent="0.45">
      <c r="A1669" s="1">
        <v>41167</v>
      </c>
      <c r="B1669" s="2" t="s">
        <v>230</v>
      </c>
      <c r="C1669">
        <v>20</v>
      </c>
    </row>
    <row r="1670" spans="1:3" x14ac:dyDescent="0.45">
      <c r="A1670" s="1">
        <v>41171</v>
      </c>
      <c r="B1670" s="2" t="s">
        <v>54</v>
      </c>
      <c r="C1670">
        <v>4</v>
      </c>
    </row>
    <row r="1671" spans="1:3" x14ac:dyDescent="0.45">
      <c r="A1671" s="1">
        <v>41175</v>
      </c>
      <c r="B1671" s="2" t="s">
        <v>131</v>
      </c>
      <c r="C1671">
        <v>102</v>
      </c>
    </row>
    <row r="1672" spans="1:3" x14ac:dyDescent="0.45">
      <c r="A1672" s="1">
        <v>41177</v>
      </c>
      <c r="B1672" s="2" t="s">
        <v>6</v>
      </c>
      <c r="C1672">
        <v>155</v>
      </c>
    </row>
    <row r="1673" spans="1:3" x14ac:dyDescent="0.45">
      <c r="A1673" s="1">
        <v>41179</v>
      </c>
      <c r="B1673" s="2" t="s">
        <v>7</v>
      </c>
      <c r="C1673">
        <v>226</v>
      </c>
    </row>
    <row r="1674" spans="1:3" x14ac:dyDescent="0.45">
      <c r="A1674" s="1">
        <v>41179</v>
      </c>
      <c r="B1674" s="2" t="s">
        <v>14</v>
      </c>
      <c r="C1674">
        <v>346</v>
      </c>
    </row>
    <row r="1675" spans="1:3" x14ac:dyDescent="0.45">
      <c r="A1675" s="1">
        <v>41180</v>
      </c>
      <c r="B1675" s="2" t="s">
        <v>52</v>
      </c>
      <c r="C1675">
        <v>45</v>
      </c>
    </row>
    <row r="1676" spans="1:3" x14ac:dyDescent="0.45">
      <c r="A1676" s="1">
        <v>41182</v>
      </c>
      <c r="B1676" s="2" t="s">
        <v>151</v>
      </c>
      <c r="C1676">
        <v>11</v>
      </c>
    </row>
    <row r="1677" spans="1:3" x14ac:dyDescent="0.45">
      <c r="A1677" s="1">
        <v>41185</v>
      </c>
      <c r="B1677" s="2" t="s">
        <v>130</v>
      </c>
      <c r="C1677">
        <v>14</v>
      </c>
    </row>
    <row r="1678" spans="1:3" x14ac:dyDescent="0.45">
      <c r="A1678" s="1">
        <v>41190</v>
      </c>
      <c r="B1678" s="2" t="s">
        <v>51</v>
      </c>
      <c r="C1678">
        <v>12</v>
      </c>
    </row>
    <row r="1679" spans="1:3" x14ac:dyDescent="0.45">
      <c r="A1679" s="1">
        <v>41195</v>
      </c>
      <c r="B1679" s="2" t="s">
        <v>154</v>
      </c>
      <c r="C1679">
        <v>11</v>
      </c>
    </row>
    <row r="1680" spans="1:3" x14ac:dyDescent="0.45">
      <c r="A1680" s="1">
        <v>41195</v>
      </c>
      <c r="B1680" s="2" t="s">
        <v>26</v>
      </c>
      <c r="C1680">
        <v>142</v>
      </c>
    </row>
    <row r="1681" spans="1:3" x14ac:dyDescent="0.45">
      <c r="A1681" s="1">
        <v>41201</v>
      </c>
      <c r="B1681" s="2" t="s">
        <v>71</v>
      </c>
      <c r="C1681">
        <v>184</v>
      </c>
    </row>
    <row r="1682" spans="1:3" x14ac:dyDescent="0.45">
      <c r="A1682" s="1">
        <v>41202</v>
      </c>
      <c r="B1682" s="2" t="s">
        <v>45</v>
      </c>
      <c r="C1682">
        <v>390</v>
      </c>
    </row>
    <row r="1683" spans="1:3" x14ac:dyDescent="0.45">
      <c r="A1683" s="1">
        <v>41206</v>
      </c>
      <c r="B1683" s="2" t="s">
        <v>37</v>
      </c>
      <c r="C1683">
        <v>110</v>
      </c>
    </row>
    <row r="1684" spans="1:3" x14ac:dyDescent="0.45">
      <c r="A1684" s="1">
        <v>41207</v>
      </c>
      <c r="B1684" s="2" t="s">
        <v>19</v>
      </c>
      <c r="C1684">
        <v>92</v>
      </c>
    </row>
    <row r="1685" spans="1:3" x14ac:dyDescent="0.45">
      <c r="A1685" s="1">
        <v>41208</v>
      </c>
      <c r="B1685" s="2" t="s">
        <v>68</v>
      </c>
      <c r="C1685">
        <v>5</v>
      </c>
    </row>
    <row r="1686" spans="1:3" x14ac:dyDescent="0.45">
      <c r="A1686" s="1">
        <v>41208</v>
      </c>
      <c r="B1686" s="2" t="s">
        <v>229</v>
      </c>
      <c r="C1686">
        <v>2</v>
      </c>
    </row>
    <row r="1687" spans="1:3" x14ac:dyDescent="0.45">
      <c r="A1687" s="1">
        <v>41210</v>
      </c>
      <c r="B1687" s="2" t="s">
        <v>175</v>
      </c>
      <c r="C1687">
        <v>14</v>
      </c>
    </row>
    <row r="1688" spans="1:3" x14ac:dyDescent="0.45">
      <c r="A1688" s="1">
        <v>41213</v>
      </c>
      <c r="B1688" s="2" t="s">
        <v>84</v>
      </c>
      <c r="C1688">
        <v>6</v>
      </c>
    </row>
    <row r="1689" spans="1:3" x14ac:dyDescent="0.45">
      <c r="A1689" s="1">
        <v>41214</v>
      </c>
      <c r="B1689" s="2" t="s">
        <v>18</v>
      </c>
      <c r="C1689">
        <v>65</v>
      </c>
    </row>
    <row r="1690" spans="1:3" x14ac:dyDescent="0.45">
      <c r="A1690" s="1">
        <v>41214</v>
      </c>
      <c r="B1690" s="2" t="s">
        <v>69</v>
      </c>
      <c r="C1690">
        <v>45</v>
      </c>
    </row>
    <row r="1691" spans="1:3" x14ac:dyDescent="0.45">
      <c r="A1691" s="1">
        <v>41214</v>
      </c>
      <c r="B1691" s="2" t="s">
        <v>7</v>
      </c>
      <c r="C1691">
        <v>108</v>
      </c>
    </row>
    <row r="1692" spans="1:3" x14ac:dyDescent="0.45">
      <c r="A1692" s="1">
        <v>41215</v>
      </c>
      <c r="B1692" s="2" t="s">
        <v>37</v>
      </c>
      <c r="C1692">
        <v>159</v>
      </c>
    </row>
    <row r="1693" spans="1:3" x14ac:dyDescent="0.45">
      <c r="A1693" s="1">
        <v>41219</v>
      </c>
      <c r="B1693" s="2" t="s">
        <v>19</v>
      </c>
      <c r="C1693">
        <v>141</v>
      </c>
    </row>
    <row r="1694" spans="1:3" x14ac:dyDescent="0.45">
      <c r="A1694" s="1">
        <v>41219</v>
      </c>
      <c r="B1694" s="2" t="s">
        <v>38</v>
      </c>
      <c r="C1694">
        <v>14</v>
      </c>
    </row>
    <row r="1695" spans="1:3" x14ac:dyDescent="0.45">
      <c r="A1695" s="1">
        <v>41222</v>
      </c>
      <c r="B1695" s="2" t="s">
        <v>10</v>
      </c>
      <c r="C1695">
        <v>142</v>
      </c>
    </row>
    <row r="1696" spans="1:3" x14ac:dyDescent="0.45">
      <c r="A1696" s="1">
        <v>41223</v>
      </c>
      <c r="B1696" s="2" t="s">
        <v>9</v>
      </c>
      <c r="C1696">
        <v>167</v>
      </c>
    </row>
    <row r="1697" spans="1:3" x14ac:dyDescent="0.45">
      <c r="A1697" s="1">
        <v>41224</v>
      </c>
      <c r="B1697" s="2" t="s">
        <v>175</v>
      </c>
      <c r="C1697">
        <v>12</v>
      </c>
    </row>
    <row r="1698" spans="1:3" x14ac:dyDescent="0.45">
      <c r="A1698" s="1">
        <v>41229</v>
      </c>
      <c r="B1698" s="2" t="s">
        <v>28</v>
      </c>
      <c r="C1698">
        <v>187</v>
      </c>
    </row>
    <row r="1699" spans="1:3" x14ac:dyDescent="0.45">
      <c r="A1699" s="1">
        <v>41232</v>
      </c>
      <c r="B1699" s="2" t="s">
        <v>41</v>
      </c>
      <c r="C1699">
        <v>14</v>
      </c>
    </row>
    <row r="1700" spans="1:3" x14ac:dyDescent="0.45">
      <c r="A1700" s="1">
        <v>41235</v>
      </c>
      <c r="B1700" s="2" t="s">
        <v>165</v>
      </c>
      <c r="C1700">
        <v>10</v>
      </c>
    </row>
    <row r="1701" spans="1:3" x14ac:dyDescent="0.45">
      <c r="A1701" s="1">
        <v>41236</v>
      </c>
      <c r="B1701" s="2" t="s">
        <v>22</v>
      </c>
      <c r="C1701">
        <v>269</v>
      </c>
    </row>
    <row r="1702" spans="1:3" x14ac:dyDescent="0.45">
      <c r="A1702" s="1">
        <v>41236</v>
      </c>
      <c r="B1702" s="2" t="s">
        <v>5</v>
      </c>
      <c r="C1702">
        <v>328</v>
      </c>
    </row>
    <row r="1703" spans="1:3" x14ac:dyDescent="0.45">
      <c r="A1703" s="1">
        <v>41237</v>
      </c>
      <c r="B1703" s="2" t="s">
        <v>9</v>
      </c>
      <c r="C1703">
        <v>228</v>
      </c>
    </row>
    <row r="1704" spans="1:3" x14ac:dyDescent="0.45">
      <c r="A1704" s="1">
        <v>41239</v>
      </c>
      <c r="B1704" s="2" t="s">
        <v>2</v>
      </c>
      <c r="C1704">
        <v>12</v>
      </c>
    </row>
    <row r="1705" spans="1:3" x14ac:dyDescent="0.45">
      <c r="A1705" s="1">
        <v>41244</v>
      </c>
      <c r="B1705" s="2" t="s">
        <v>93</v>
      </c>
      <c r="C1705">
        <v>16</v>
      </c>
    </row>
    <row r="1706" spans="1:3" x14ac:dyDescent="0.45">
      <c r="A1706" s="1">
        <v>41247</v>
      </c>
      <c r="B1706" s="2" t="s">
        <v>17</v>
      </c>
      <c r="C1706">
        <v>233</v>
      </c>
    </row>
    <row r="1707" spans="1:3" x14ac:dyDescent="0.45">
      <c r="A1707" s="1">
        <v>41248</v>
      </c>
      <c r="B1707" s="2" t="s">
        <v>132</v>
      </c>
      <c r="C1707">
        <v>10</v>
      </c>
    </row>
    <row r="1708" spans="1:3" x14ac:dyDescent="0.45">
      <c r="A1708" s="1">
        <v>41251</v>
      </c>
      <c r="B1708" s="2" t="s">
        <v>10</v>
      </c>
      <c r="C1708">
        <v>168</v>
      </c>
    </row>
    <row r="1709" spans="1:3" x14ac:dyDescent="0.45">
      <c r="A1709" s="1">
        <v>41251</v>
      </c>
      <c r="B1709" s="2" t="s">
        <v>5</v>
      </c>
      <c r="C1709">
        <v>388</v>
      </c>
    </row>
    <row r="1710" spans="1:3" x14ac:dyDescent="0.45">
      <c r="A1710" s="1">
        <v>41252</v>
      </c>
      <c r="B1710" s="2" t="s">
        <v>50</v>
      </c>
      <c r="C1710">
        <v>319</v>
      </c>
    </row>
    <row r="1711" spans="1:3" x14ac:dyDescent="0.45">
      <c r="A1711" s="1">
        <v>41254</v>
      </c>
      <c r="B1711" s="2" t="s">
        <v>67</v>
      </c>
      <c r="C1711">
        <v>12</v>
      </c>
    </row>
    <row r="1712" spans="1:3" x14ac:dyDescent="0.45">
      <c r="A1712" s="1">
        <v>41256</v>
      </c>
      <c r="B1712" s="2" t="s">
        <v>173</v>
      </c>
      <c r="C1712">
        <v>150</v>
      </c>
    </row>
    <row r="1713" spans="1:3" x14ac:dyDescent="0.45">
      <c r="A1713" s="1">
        <v>41258</v>
      </c>
      <c r="B1713" s="2" t="s">
        <v>9</v>
      </c>
      <c r="C1713">
        <v>347</v>
      </c>
    </row>
    <row r="1714" spans="1:3" x14ac:dyDescent="0.45">
      <c r="A1714" s="1">
        <v>41259</v>
      </c>
      <c r="B1714" s="2" t="s">
        <v>23</v>
      </c>
      <c r="C1714">
        <v>177</v>
      </c>
    </row>
    <row r="1715" spans="1:3" x14ac:dyDescent="0.45">
      <c r="A1715" s="1">
        <v>41262</v>
      </c>
      <c r="B1715" s="2" t="s">
        <v>45</v>
      </c>
      <c r="C1715">
        <v>222</v>
      </c>
    </row>
    <row r="1716" spans="1:3" x14ac:dyDescent="0.45">
      <c r="A1716" s="1">
        <v>41273</v>
      </c>
      <c r="B1716" s="2" t="s">
        <v>49</v>
      </c>
      <c r="C1716">
        <v>9</v>
      </c>
    </row>
    <row r="1717" spans="1:3" x14ac:dyDescent="0.45">
      <c r="A1717" s="1">
        <v>41273</v>
      </c>
      <c r="B1717" s="2" t="s">
        <v>231</v>
      </c>
      <c r="C1717">
        <v>14</v>
      </c>
    </row>
    <row r="1718" spans="1:3" x14ac:dyDescent="0.45">
      <c r="A1718" s="1">
        <v>41275</v>
      </c>
      <c r="B1718" s="2" t="s">
        <v>3</v>
      </c>
      <c r="C1718">
        <v>7</v>
      </c>
    </row>
    <row r="1719" spans="1:3" x14ac:dyDescent="0.45">
      <c r="A1719" s="1">
        <v>41279</v>
      </c>
      <c r="B1719" s="2" t="s">
        <v>66</v>
      </c>
      <c r="C1719">
        <v>171</v>
      </c>
    </row>
    <row r="1720" spans="1:3" x14ac:dyDescent="0.45">
      <c r="A1720" s="1">
        <v>41283</v>
      </c>
      <c r="B1720" s="2" t="s">
        <v>208</v>
      </c>
      <c r="C1720">
        <v>16</v>
      </c>
    </row>
    <row r="1721" spans="1:3" x14ac:dyDescent="0.45">
      <c r="A1721" s="1">
        <v>41284</v>
      </c>
      <c r="B1721" s="2" t="s">
        <v>18</v>
      </c>
      <c r="C1721">
        <v>176</v>
      </c>
    </row>
    <row r="1722" spans="1:3" x14ac:dyDescent="0.45">
      <c r="A1722" s="1">
        <v>41287</v>
      </c>
      <c r="B1722" s="2" t="s">
        <v>55</v>
      </c>
      <c r="C1722">
        <v>37</v>
      </c>
    </row>
    <row r="1723" spans="1:3" x14ac:dyDescent="0.45">
      <c r="A1723" s="1">
        <v>41290</v>
      </c>
      <c r="B1723" s="2" t="s">
        <v>18</v>
      </c>
      <c r="C1723">
        <v>186</v>
      </c>
    </row>
    <row r="1724" spans="1:3" x14ac:dyDescent="0.45">
      <c r="A1724" s="1">
        <v>41290</v>
      </c>
      <c r="B1724" s="2" t="s">
        <v>61</v>
      </c>
      <c r="C1724">
        <v>45</v>
      </c>
    </row>
    <row r="1725" spans="1:3" x14ac:dyDescent="0.45">
      <c r="A1725" s="1">
        <v>41294</v>
      </c>
      <c r="B1725" s="2" t="s">
        <v>52</v>
      </c>
      <c r="C1725">
        <v>186</v>
      </c>
    </row>
    <row r="1726" spans="1:3" x14ac:dyDescent="0.45">
      <c r="A1726" s="1">
        <v>41294</v>
      </c>
      <c r="B1726" s="2" t="s">
        <v>14</v>
      </c>
      <c r="C1726">
        <v>211</v>
      </c>
    </row>
    <row r="1727" spans="1:3" x14ac:dyDescent="0.45">
      <c r="A1727" s="1">
        <v>41300</v>
      </c>
      <c r="B1727" s="2" t="s">
        <v>9</v>
      </c>
      <c r="C1727">
        <v>330</v>
      </c>
    </row>
    <row r="1728" spans="1:3" x14ac:dyDescent="0.45">
      <c r="A1728" s="1">
        <v>41301</v>
      </c>
      <c r="B1728" s="2" t="s">
        <v>14</v>
      </c>
      <c r="C1728">
        <v>134</v>
      </c>
    </row>
    <row r="1729" spans="1:3" x14ac:dyDescent="0.45">
      <c r="A1729" s="1">
        <v>41301</v>
      </c>
      <c r="B1729" s="2" t="s">
        <v>9</v>
      </c>
      <c r="C1729">
        <v>459</v>
      </c>
    </row>
    <row r="1730" spans="1:3" x14ac:dyDescent="0.45">
      <c r="A1730" s="1">
        <v>41302</v>
      </c>
      <c r="B1730" s="2" t="s">
        <v>26</v>
      </c>
      <c r="C1730">
        <v>185</v>
      </c>
    </row>
    <row r="1731" spans="1:3" x14ac:dyDescent="0.45">
      <c r="A1731" s="1">
        <v>41303</v>
      </c>
      <c r="B1731" s="2" t="s">
        <v>67</v>
      </c>
      <c r="C1731">
        <v>3</v>
      </c>
    </row>
    <row r="1732" spans="1:3" x14ac:dyDescent="0.45">
      <c r="A1732" s="1">
        <v>41305</v>
      </c>
      <c r="B1732" s="2" t="s">
        <v>30</v>
      </c>
      <c r="C1732">
        <v>181</v>
      </c>
    </row>
    <row r="1733" spans="1:3" x14ac:dyDescent="0.45">
      <c r="A1733" s="1">
        <v>41309</v>
      </c>
      <c r="B1733" s="2" t="s">
        <v>17</v>
      </c>
      <c r="C1733">
        <v>441</v>
      </c>
    </row>
    <row r="1734" spans="1:3" x14ac:dyDescent="0.45">
      <c r="A1734" s="1">
        <v>41310</v>
      </c>
      <c r="B1734" s="2" t="s">
        <v>45</v>
      </c>
      <c r="C1734">
        <v>487</v>
      </c>
    </row>
    <row r="1735" spans="1:3" x14ac:dyDescent="0.45">
      <c r="A1735" s="1">
        <v>41310</v>
      </c>
      <c r="B1735" s="2" t="s">
        <v>52</v>
      </c>
      <c r="C1735">
        <v>56</v>
      </c>
    </row>
    <row r="1736" spans="1:3" x14ac:dyDescent="0.45">
      <c r="A1736" s="1">
        <v>41314</v>
      </c>
      <c r="B1736" s="2" t="s">
        <v>12</v>
      </c>
      <c r="C1736">
        <v>23</v>
      </c>
    </row>
    <row r="1737" spans="1:3" x14ac:dyDescent="0.45">
      <c r="A1737" s="1">
        <v>41314</v>
      </c>
      <c r="B1737" s="2" t="s">
        <v>131</v>
      </c>
      <c r="C1737">
        <v>113</v>
      </c>
    </row>
    <row r="1738" spans="1:3" x14ac:dyDescent="0.45">
      <c r="A1738" s="1">
        <v>41315</v>
      </c>
      <c r="B1738" s="2" t="s">
        <v>200</v>
      </c>
      <c r="C1738">
        <v>19</v>
      </c>
    </row>
    <row r="1739" spans="1:3" x14ac:dyDescent="0.45">
      <c r="A1739" s="1">
        <v>41316</v>
      </c>
      <c r="B1739" s="2" t="s">
        <v>78</v>
      </c>
      <c r="C1739">
        <v>188</v>
      </c>
    </row>
    <row r="1740" spans="1:3" x14ac:dyDescent="0.45">
      <c r="A1740" s="1">
        <v>41316</v>
      </c>
      <c r="B1740" s="2" t="s">
        <v>7</v>
      </c>
      <c r="C1740">
        <v>338</v>
      </c>
    </row>
    <row r="1741" spans="1:3" x14ac:dyDescent="0.45">
      <c r="A1741" s="1">
        <v>41317</v>
      </c>
      <c r="B1741" s="2" t="s">
        <v>31</v>
      </c>
      <c r="C1741">
        <v>80</v>
      </c>
    </row>
    <row r="1742" spans="1:3" x14ac:dyDescent="0.45">
      <c r="A1742" s="1">
        <v>41318</v>
      </c>
      <c r="B1742" s="2" t="s">
        <v>171</v>
      </c>
      <c r="C1742">
        <v>20</v>
      </c>
    </row>
    <row r="1743" spans="1:3" x14ac:dyDescent="0.45">
      <c r="A1743" s="1">
        <v>41321</v>
      </c>
      <c r="B1743" s="2" t="s">
        <v>159</v>
      </c>
      <c r="C1743">
        <v>1</v>
      </c>
    </row>
    <row r="1744" spans="1:3" x14ac:dyDescent="0.45">
      <c r="A1744" s="1">
        <v>41322</v>
      </c>
      <c r="B1744" s="2" t="s">
        <v>52</v>
      </c>
      <c r="C1744">
        <v>200</v>
      </c>
    </row>
    <row r="1745" spans="1:3" x14ac:dyDescent="0.45">
      <c r="A1745" s="1">
        <v>41323</v>
      </c>
      <c r="B1745" s="2" t="s">
        <v>5</v>
      </c>
      <c r="C1745">
        <v>429</v>
      </c>
    </row>
    <row r="1746" spans="1:3" x14ac:dyDescent="0.45">
      <c r="A1746" s="1">
        <v>41324</v>
      </c>
      <c r="B1746" s="2" t="s">
        <v>12</v>
      </c>
      <c r="C1746">
        <v>183</v>
      </c>
    </row>
    <row r="1747" spans="1:3" x14ac:dyDescent="0.45">
      <c r="A1747" s="1">
        <v>41325</v>
      </c>
      <c r="B1747" s="2" t="s">
        <v>10</v>
      </c>
      <c r="C1747">
        <v>26</v>
      </c>
    </row>
    <row r="1748" spans="1:3" x14ac:dyDescent="0.45">
      <c r="A1748" s="1">
        <v>41326</v>
      </c>
      <c r="B1748" s="2" t="s">
        <v>180</v>
      </c>
      <c r="C1748">
        <v>2</v>
      </c>
    </row>
    <row r="1749" spans="1:3" x14ac:dyDescent="0.45">
      <c r="A1749" s="1">
        <v>41328</v>
      </c>
      <c r="B1749" s="2" t="s">
        <v>7</v>
      </c>
      <c r="C1749">
        <v>174</v>
      </c>
    </row>
    <row r="1750" spans="1:3" x14ac:dyDescent="0.45">
      <c r="A1750" s="1">
        <v>41329</v>
      </c>
      <c r="B1750" s="2" t="s">
        <v>52</v>
      </c>
      <c r="C1750">
        <v>98</v>
      </c>
    </row>
    <row r="1751" spans="1:3" x14ac:dyDescent="0.45">
      <c r="A1751" s="1">
        <v>41329</v>
      </c>
      <c r="B1751" s="2" t="s">
        <v>185</v>
      </c>
      <c r="C1751">
        <v>11</v>
      </c>
    </row>
    <row r="1752" spans="1:3" x14ac:dyDescent="0.45">
      <c r="A1752" s="1">
        <v>41332</v>
      </c>
      <c r="B1752" s="2" t="s">
        <v>28</v>
      </c>
      <c r="C1752">
        <v>58</v>
      </c>
    </row>
    <row r="1753" spans="1:3" x14ac:dyDescent="0.45">
      <c r="A1753" s="1">
        <v>41336</v>
      </c>
      <c r="B1753" s="2" t="s">
        <v>15</v>
      </c>
      <c r="C1753">
        <v>17</v>
      </c>
    </row>
    <row r="1754" spans="1:3" x14ac:dyDescent="0.45">
      <c r="A1754" s="1">
        <v>41337</v>
      </c>
      <c r="B1754" s="2" t="s">
        <v>17</v>
      </c>
      <c r="C1754">
        <v>143</v>
      </c>
    </row>
    <row r="1755" spans="1:3" x14ac:dyDescent="0.45">
      <c r="A1755" s="1">
        <v>41339</v>
      </c>
      <c r="B1755" s="2" t="s">
        <v>52</v>
      </c>
      <c r="C1755">
        <v>108</v>
      </c>
    </row>
    <row r="1756" spans="1:3" x14ac:dyDescent="0.45">
      <c r="A1756" s="1">
        <v>41346</v>
      </c>
      <c r="B1756" s="2" t="s">
        <v>102</v>
      </c>
      <c r="C1756">
        <v>424</v>
      </c>
    </row>
    <row r="1757" spans="1:3" x14ac:dyDescent="0.45">
      <c r="A1757" s="1">
        <v>41351</v>
      </c>
      <c r="B1757" s="2" t="s">
        <v>221</v>
      </c>
      <c r="C1757">
        <v>9</v>
      </c>
    </row>
    <row r="1758" spans="1:3" x14ac:dyDescent="0.45">
      <c r="A1758" s="1">
        <v>41352</v>
      </c>
      <c r="B1758" s="2" t="s">
        <v>28</v>
      </c>
      <c r="C1758">
        <v>135</v>
      </c>
    </row>
    <row r="1759" spans="1:3" x14ac:dyDescent="0.45">
      <c r="A1759" s="1">
        <v>41356</v>
      </c>
      <c r="B1759" s="2" t="s">
        <v>14</v>
      </c>
      <c r="C1759">
        <v>202</v>
      </c>
    </row>
    <row r="1760" spans="1:3" x14ac:dyDescent="0.45">
      <c r="A1760" s="1">
        <v>41357</v>
      </c>
      <c r="B1760" s="2" t="s">
        <v>45</v>
      </c>
      <c r="C1760">
        <v>459</v>
      </c>
    </row>
    <row r="1761" spans="1:3" x14ac:dyDescent="0.45">
      <c r="A1761" s="1">
        <v>41361</v>
      </c>
      <c r="B1761" s="2" t="s">
        <v>58</v>
      </c>
      <c r="C1761">
        <v>107</v>
      </c>
    </row>
    <row r="1762" spans="1:3" x14ac:dyDescent="0.45">
      <c r="A1762" s="1">
        <v>41362</v>
      </c>
      <c r="B1762" s="2" t="s">
        <v>35</v>
      </c>
      <c r="C1762">
        <v>37</v>
      </c>
    </row>
    <row r="1763" spans="1:3" x14ac:dyDescent="0.45">
      <c r="A1763" s="1">
        <v>41363</v>
      </c>
      <c r="B1763" s="2" t="s">
        <v>61</v>
      </c>
      <c r="C1763">
        <v>43</v>
      </c>
    </row>
    <row r="1764" spans="1:3" x14ac:dyDescent="0.45">
      <c r="A1764" s="1">
        <v>41365</v>
      </c>
      <c r="B1764" s="2" t="s">
        <v>9</v>
      </c>
      <c r="C1764">
        <v>352</v>
      </c>
    </row>
    <row r="1765" spans="1:3" x14ac:dyDescent="0.45">
      <c r="A1765" s="1">
        <v>41368</v>
      </c>
      <c r="B1765" s="2" t="s">
        <v>18</v>
      </c>
      <c r="C1765">
        <v>94</v>
      </c>
    </row>
    <row r="1766" spans="1:3" x14ac:dyDescent="0.45">
      <c r="A1766" s="1">
        <v>41368</v>
      </c>
      <c r="B1766" s="2" t="s">
        <v>66</v>
      </c>
      <c r="C1766">
        <v>112</v>
      </c>
    </row>
    <row r="1767" spans="1:3" x14ac:dyDescent="0.45">
      <c r="A1767" s="1">
        <v>41369</v>
      </c>
      <c r="B1767" s="2" t="s">
        <v>61</v>
      </c>
      <c r="C1767">
        <v>136</v>
      </c>
    </row>
    <row r="1768" spans="1:3" x14ac:dyDescent="0.45">
      <c r="A1768" s="1">
        <v>41370</v>
      </c>
      <c r="B1768" s="2" t="s">
        <v>78</v>
      </c>
      <c r="C1768">
        <v>56</v>
      </c>
    </row>
    <row r="1769" spans="1:3" x14ac:dyDescent="0.45">
      <c r="A1769" s="1">
        <v>41372</v>
      </c>
      <c r="B1769" s="2" t="s">
        <v>14</v>
      </c>
      <c r="C1769">
        <v>286</v>
      </c>
    </row>
    <row r="1770" spans="1:3" x14ac:dyDescent="0.45">
      <c r="A1770" s="1">
        <v>41373</v>
      </c>
      <c r="B1770" s="2" t="s">
        <v>7</v>
      </c>
      <c r="C1770">
        <v>296</v>
      </c>
    </row>
    <row r="1771" spans="1:3" x14ac:dyDescent="0.45">
      <c r="A1771" s="1">
        <v>41373</v>
      </c>
      <c r="B1771" s="2" t="s">
        <v>25</v>
      </c>
      <c r="C1771">
        <v>81</v>
      </c>
    </row>
    <row r="1772" spans="1:3" x14ac:dyDescent="0.45">
      <c r="A1772" s="1">
        <v>41374</v>
      </c>
      <c r="B1772" s="2" t="s">
        <v>14</v>
      </c>
      <c r="C1772">
        <v>231</v>
      </c>
    </row>
    <row r="1773" spans="1:3" x14ac:dyDescent="0.45">
      <c r="A1773" s="1">
        <v>41375</v>
      </c>
      <c r="B1773" s="2" t="s">
        <v>17</v>
      </c>
      <c r="C1773">
        <v>149</v>
      </c>
    </row>
    <row r="1774" spans="1:3" x14ac:dyDescent="0.45">
      <c r="A1774" s="1">
        <v>41375</v>
      </c>
      <c r="B1774" s="2" t="s">
        <v>132</v>
      </c>
      <c r="C1774">
        <v>3</v>
      </c>
    </row>
    <row r="1775" spans="1:3" x14ac:dyDescent="0.45">
      <c r="A1775" s="1">
        <v>41376</v>
      </c>
      <c r="B1775" s="2" t="s">
        <v>14</v>
      </c>
      <c r="C1775">
        <v>311</v>
      </c>
    </row>
    <row r="1776" spans="1:3" x14ac:dyDescent="0.45">
      <c r="A1776" s="1">
        <v>41379</v>
      </c>
      <c r="B1776" s="2" t="s">
        <v>66</v>
      </c>
      <c r="C1776">
        <v>121</v>
      </c>
    </row>
    <row r="1777" spans="1:3" x14ac:dyDescent="0.45">
      <c r="A1777" s="1">
        <v>41380</v>
      </c>
      <c r="B1777" s="2" t="s">
        <v>153</v>
      </c>
      <c r="C1777">
        <v>15</v>
      </c>
    </row>
    <row r="1778" spans="1:3" x14ac:dyDescent="0.45">
      <c r="A1778" s="1">
        <v>41381</v>
      </c>
      <c r="B1778" s="2" t="s">
        <v>136</v>
      </c>
      <c r="C1778">
        <v>14</v>
      </c>
    </row>
    <row r="1779" spans="1:3" x14ac:dyDescent="0.45">
      <c r="A1779" s="1">
        <v>41381</v>
      </c>
      <c r="B1779" s="2" t="s">
        <v>7</v>
      </c>
      <c r="C1779">
        <v>240</v>
      </c>
    </row>
    <row r="1780" spans="1:3" x14ac:dyDescent="0.45">
      <c r="A1780" s="1">
        <v>41383</v>
      </c>
      <c r="B1780" s="2" t="s">
        <v>56</v>
      </c>
      <c r="C1780">
        <v>12</v>
      </c>
    </row>
    <row r="1781" spans="1:3" x14ac:dyDescent="0.45">
      <c r="A1781" s="1">
        <v>41385</v>
      </c>
      <c r="B1781" s="2" t="s">
        <v>199</v>
      </c>
      <c r="C1781">
        <v>1</v>
      </c>
    </row>
    <row r="1782" spans="1:3" x14ac:dyDescent="0.45">
      <c r="A1782" s="1">
        <v>41388</v>
      </c>
      <c r="B1782" s="2" t="s">
        <v>232</v>
      </c>
      <c r="C1782">
        <v>12</v>
      </c>
    </row>
    <row r="1783" spans="1:3" x14ac:dyDescent="0.45">
      <c r="A1783" s="1">
        <v>41391</v>
      </c>
      <c r="B1783" s="2" t="s">
        <v>18</v>
      </c>
      <c r="C1783">
        <v>190</v>
      </c>
    </row>
    <row r="1784" spans="1:3" x14ac:dyDescent="0.45">
      <c r="A1784" s="1">
        <v>41392</v>
      </c>
      <c r="B1784" s="2" t="s">
        <v>63</v>
      </c>
      <c r="C1784">
        <v>179</v>
      </c>
    </row>
    <row r="1785" spans="1:3" x14ac:dyDescent="0.45">
      <c r="A1785" s="1">
        <v>41394</v>
      </c>
      <c r="B1785" s="2" t="s">
        <v>22</v>
      </c>
      <c r="C1785">
        <v>106</v>
      </c>
    </row>
    <row r="1786" spans="1:3" x14ac:dyDescent="0.45">
      <c r="A1786" s="1">
        <v>41396</v>
      </c>
      <c r="B1786" s="2" t="s">
        <v>7</v>
      </c>
      <c r="C1786">
        <v>267</v>
      </c>
    </row>
    <row r="1787" spans="1:3" x14ac:dyDescent="0.45">
      <c r="A1787" s="1">
        <v>41396</v>
      </c>
      <c r="B1787" s="2" t="s">
        <v>123</v>
      </c>
      <c r="C1787">
        <v>66</v>
      </c>
    </row>
    <row r="1788" spans="1:3" x14ac:dyDescent="0.45">
      <c r="A1788" s="1">
        <v>41398</v>
      </c>
      <c r="B1788" s="2" t="s">
        <v>14</v>
      </c>
      <c r="C1788">
        <v>471</v>
      </c>
    </row>
    <row r="1789" spans="1:3" x14ac:dyDescent="0.45">
      <c r="A1789" s="1">
        <v>41399</v>
      </c>
      <c r="B1789" s="2" t="s">
        <v>60</v>
      </c>
      <c r="C1789">
        <v>5</v>
      </c>
    </row>
    <row r="1790" spans="1:3" x14ac:dyDescent="0.45">
      <c r="A1790" s="1">
        <v>41401</v>
      </c>
      <c r="B1790" s="2" t="s">
        <v>221</v>
      </c>
      <c r="C1790">
        <v>11</v>
      </c>
    </row>
    <row r="1791" spans="1:3" x14ac:dyDescent="0.45">
      <c r="A1791" s="1">
        <v>41403</v>
      </c>
      <c r="B1791" s="2" t="s">
        <v>71</v>
      </c>
      <c r="C1791">
        <v>103</v>
      </c>
    </row>
    <row r="1792" spans="1:3" x14ac:dyDescent="0.45">
      <c r="A1792" s="1">
        <v>41403</v>
      </c>
      <c r="B1792" s="2" t="s">
        <v>19</v>
      </c>
      <c r="C1792">
        <v>92</v>
      </c>
    </row>
    <row r="1793" spans="1:3" x14ac:dyDescent="0.45">
      <c r="A1793" s="1">
        <v>41405</v>
      </c>
      <c r="B1793" s="2" t="s">
        <v>10</v>
      </c>
      <c r="C1793">
        <v>115</v>
      </c>
    </row>
    <row r="1794" spans="1:3" x14ac:dyDescent="0.45">
      <c r="A1794" s="1">
        <v>41406</v>
      </c>
      <c r="B1794" s="2" t="s">
        <v>52</v>
      </c>
      <c r="C1794">
        <v>62</v>
      </c>
    </row>
    <row r="1795" spans="1:3" x14ac:dyDescent="0.45">
      <c r="A1795" s="1">
        <v>41406</v>
      </c>
      <c r="B1795" s="2" t="s">
        <v>5</v>
      </c>
      <c r="C1795">
        <v>420</v>
      </c>
    </row>
    <row r="1796" spans="1:3" x14ac:dyDescent="0.45">
      <c r="A1796" s="1">
        <v>41406</v>
      </c>
      <c r="B1796" s="2" t="s">
        <v>30</v>
      </c>
      <c r="C1796">
        <v>81</v>
      </c>
    </row>
    <row r="1797" spans="1:3" x14ac:dyDescent="0.45">
      <c r="A1797" s="1">
        <v>41407</v>
      </c>
      <c r="B1797" s="2" t="s">
        <v>9</v>
      </c>
      <c r="C1797">
        <v>412</v>
      </c>
    </row>
    <row r="1798" spans="1:3" x14ac:dyDescent="0.45">
      <c r="A1798" s="1">
        <v>41409</v>
      </c>
      <c r="B1798" s="2" t="s">
        <v>45</v>
      </c>
      <c r="C1798">
        <v>377</v>
      </c>
    </row>
    <row r="1799" spans="1:3" x14ac:dyDescent="0.45">
      <c r="A1799" s="1">
        <v>41414</v>
      </c>
      <c r="B1799" s="2" t="s">
        <v>45</v>
      </c>
      <c r="C1799">
        <v>461</v>
      </c>
    </row>
    <row r="1800" spans="1:3" x14ac:dyDescent="0.45">
      <c r="A1800" s="1">
        <v>41414</v>
      </c>
      <c r="B1800" s="2" t="s">
        <v>71</v>
      </c>
      <c r="C1800">
        <v>138</v>
      </c>
    </row>
    <row r="1801" spans="1:3" x14ac:dyDescent="0.45">
      <c r="A1801" s="1">
        <v>41418</v>
      </c>
      <c r="B1801" s="2" t="s">
        <v>47</v>
      </c>
      <c r="C1801">
        <v>17</v>
      </c>
    </row>
    <row r="1802" spans="1:3" x14ac:dyDescent="0.45">
      <c r="A1802" s="1">
        <v>41422</v>
      </c>
      <c r="B1802" s="2" t="s">
        <v>197</v>
      </c>
      <c r="C1802">
        <v>8</v>
      </c>
    </row>
    <row r="1803" spans="1:3" x14ac:dyDescent="0.45">
      <c r="A1803" s="1">
        <v>41424</v>
      </c>
      <c r="B1803" s="2" t="s">
        <v>9</v>
      </c>
      <c r="C1803">
        <v>448</v>
      </c>
    </row>
    <row r="1804" spans="1:3" x14ac:dyDescent="0.45">
      <c r="A1804" s="1">
        <v>41426</v>
      </c>
      <c r="B1804" s="2" t="s">
        <v>9</v>
      </c>
      <c r="C1804">
        <v>240</v>
      </c>
    </row>
    <row r="1805" spans="1:3" x14ac:dyDescent="0.45">
      <c r="A1805" s="1">
        <v>41427</v>
      </c>
      <c r="B1805" s="2" t="s">
        <v>22</v>
      </c>
      <c r="C1805">
        <v>388</v>
      </c>
    </row>
    <row r="1806" spans="1:3" x14ac:dyDescent="0.45">
      <c r="A1806" s="1">
        <v>41429</v>
      </c>
      <c r="B1806" s="2" t="s">
        <v>7</v>
      </c>
      <c r="C1806">
        <v>455</v>
      </c>
    </row>
    <row r="1807" spans="1:3" x14ac:dyDescent="0.45">
      <c r="A1807" s="1">
        <v>41429</v>
      </c>
      <c r="B1807" s="2" t="s">
        <v>17</v>
      </c>
      <c r="C1807">
        <v>269</v>
      </c>
    </row>
    <row r="1808" spans="1:3" x14ac:dyDescent="0.45">
      <c r="A1808" s="1">
        <v>41432</v>
      </c>
      <c r="B1808" s="2" t="s">
        <v>6</v>
      </c>
      <c r="C1808">
        <v>81</v>
      </c>
    </row>
    <row r="1809" spans="1:3" x14ac:dyDescent="0.45">
      <c r="A1809" s="1">
        <v>41432</v>
      </c>
      <c r="B1809" s="2" t="s">
        <v>10</v>
      </c>
      <c r="C1809">
        <v>99</v>
      </c>
    </row>
    <row r="1810" spans="1:3" x14ac:dyDescent="0.45">
      <c r="A1810" s="1">
        <v>41437</v>
      </c>
      <c r="B1810" s="2" t="s">
        <v>170</v>
      </c>
      <c r="C1810">
        <v>12</v>
      </c>
    </row>
    <row r="1811" spans="1:3" x14ac:dyDescent="0.45">
      <c r="A1811" s="1">
        <v>41439</v>
      </c>
      <c r="B1811" s="2" t="s">
        <v>233</v>
      </c>
      <c r="C1811">
        <v>4</v>
      </c>
    </row>
    <row r="1812" spans="1:3" x14ac:dyDescent="0.45">
      <c r="A1812" s="1">
        <v>41440</v>
      </c>
      <c r="B1812" s="2" t="s">
        <v>30</v>
      </c>
      <c r="C1812">
        <v>132</v>
      </c>
    </row>
    <row r="1813" spans="1:3" x14ac:dyDescent="0.45">
      <c r="A1813" s="1">
        <v>41441</v>
      </c>
      <c r="B1813" s="2" t="s">
        <v>131</v>
      </c>
      <c r="C1813">
        <v>83</v>
      </c>
    </row>
    <row r="1814" spans="1:3" x14ac:dyDescent="0.45">
      <c r="A1814" s="1">
        <v>41446</v>
      </c>
      <c r="B1814" s="2" t="s">
        <v>205</v>
      </c>
      <c r="C1814">
        <v>7</v>
      </c>
    </row>
    <row r="1815" spans="1:3" x14ac:dyDescent="0.45">
      <c r="A1815" s="1">
        <v>41447</v>
      </c>
      <c r="B1815" s="2" t="s">
        <v>154</v>
      </c>
      <c r="C1815">
        <v>9</v>
      </c>
    </row>
    <row r="1816" spans="1:3" x14ac:dyDescent="0.45">
      <c r="A1816" s="1">
        <v>41448</v>
      </c>
      <c r="B1816" s="2" t="s">
        <v>159</v>
      </c>
      <c r="C1816">
        <v>20</v>
      </c>
    </row>
    <row r="1817" spans="1:3" x14ac:dyDescent="0.45">
      <c r="A1817" s="1">
        <v>41449</v>
      </c>
      <c r="B1817" s="2" t="s">
        <v>10</v>
      </c>
      <c r="C1817">
        <v>98</v>
      </c>
    </row>
    <row r="1818" spans="1:3" x14ac:dyDescent="0.45">
      <c r="A1818" s="1">
        <v>41451</v>
      </c>
      <c r="B1818" s="2" t="s">
        <v>137</v>
      </c>
      <c r="C1818">
        <v>9</v>
      </c>
    </row>
    <row r="1819" spans="1:3" x14ac:dyDescent="0.45">
      <c r="A1819" s="1">
        <v>41453</v>
      </c>
      <c r="B1819" s="2" t="s">
        <v>64</v>
      </c>
      <c r="C1819">
        <v>13</v>
      </c>
    </row>
    <row r="1820" spans="1:3" x14ac:dyDescent="0.45">
      <c r="A1820" s="1">
        <v>41456</v>
      </c>
      <c r="B1820" s="2" t="s">
        <v>50</v>
      </c>
      <c r="C1820">
        <v>424</v>
      </c>
    </row>
    <row r="1821" spans="1:3" x14ac:dyDescent="0.45">
      <c r="A1821" s="1">
        <v>41461</v>
      </c>
      <c r="B1821" s="2" t="s">
        <v>39</v>
      </c>
      <c r="C1821">
        <v>31</v>
      </c>
    </row>
    <row r="1822" spans="1:3" x14ac:dyDescent="0.45">
      <c r="A1822" s="1">
        <v>41462</v>
      </c>
      <c r="B1822" s="2" t="s">
        <v>57</v>
      </c>
      <c r="C1822">
        <v>18</v>
      </c>
    </row>
    <row r="1823" spans="1:3" x14ac:dyDescent="0.45">
      <c r="A1823" s="1">
        <v>41464</v>
      </c>
      <c r="B1823" s="2" t="s">
        <v>6</v>
      </c>
      <c r="C1823">
        <v>172</v>
      </c>
    </row>
    <row r="1824" spans="1:3" x14ac:dyDescent="0.45">
      <c r="A1824" s="1">
        <v>41464</v>
      </c>
      <c r="B1824" s="2" t="s">
        <v>45</v>
      </c>
      <c r="C1824">
        <v>373</v>
      </c>
    </row>
    <row r="1825" spans="1:3" x14ac:dyDescent="0.45">
      <c r="A1825" s="1">
        <v>41465</v>
      </c>
      <c r="B1825" s="2" t="s">
        <v>17</v>
      </c>
      <c r="C1825">
        <v>299</v>
      </c>
    </row>
    <row r="1826" spans="1:3" x14ac:dyDescent="0.45">
      <c r="A1826" s="1">
        <v>41471</v>
      </c>
      <c r="B1826" s="2" t="s">
        <v>37</v>
      </c>
      <c r="C1826">
        <v>20</v>
      </c>
    </row>
    <row r="1827" spans="1:3" x14ac:dyDescent="0.45">
      <c r="A1827" s="1">
        <v>41472</v>
      </c>
      <c r="B1827" s="2" t="s">
        <v>69</v>
      </c>
      <c r="C1827">
        <v>89</v>
      </c>
    </row>
    <row r="1828" spans="1:3" x14ac:dyDescent="0.45">
      <c r="A1828" s="1">
        <v>41472</v>
      </c>
      <c r="B1828" s="2" t="s">
        <v>35</v>
      </c>
      <c r="C1828">
        <v>60</v>
      </c>
    </row>
    <row r="1829" spans="1:3" x14ac:dyDescent="0.45">
      <c r="A1829" s="1">
        <v>41475</v>
      </c>
      <c r="B1829" s="2" t="s">
        <v>3</v>
      </c>
      <c r="C1829">
        <v>5</v>
      </c>
    </row>
    <row r="1830" spans="1:3" x14ac:dyDescent="0.45">
      <c r="A1830" s="1">
        <v>41476</v>
      </c>
      <c r="B1830" s="2" t="s">
        <v>102</v>
      </c>
      <c r="C1830">
        <v>125</v>
      </c>
    </row>
    <row r="1831" spans="1:3" x14ac:dyDescent="0.45">
      <c r="A1831" s="1">
        <v>41476</v>
      </c>
      <c r="B1831" s="2" t="s">
        <v>12</v>
      </c>
      <c r="C1831">
        <v>177</v>
      </c>
    </row>
    <row r="1832" spans="1:3" x14ac:dyDescent="0.45">
      <c r="A1832" s="1">
        <v>41477</v>
      </c>
      <c r="B1832" s="2" t="s">
        <v>20</v>
      </c>
      <c r="C1832">
        <v>58</v>
      </c>
    </row>
    <row r="1833" spans="1:3" x14ac:dyDescent="0.45">
      <c r="A1833" s="1">
        <v>41478</v>
      </c>
      <c r="B1833" s="2" t="s">
        <v>19</v>
      </c>
      <c r="C1833">
        <v>174</v>
      </c>
    </row>
    <row r="1834" spans="1:3" x14ac:dyDescent="0.45">
      <c r="A1834" s="1">
        <v>41479</v>
      </c>
      <c r="B1834" s="2" t="s">
        <v>7</v>
      </c>
      <c r="C1834">
        <v>485</v>
      </c>
    </row>
    <row r="1835" spans="1:3" x14ac:dyDescent="0.45">
      <c r="A1835" s="1">
        <v>41481</v>
      </c>
      <c r="B1835" s="2" t="s">
        <v>232</v>
      </c>
      <c r="C1835">
        <v>7</v>
      </c>
    </row>
    <row r="1836" spans="1:3" x14ac:dyDescent="0.45">
      <c r="A1836" s="1">
        <v>41482</v>
      </c>
      <c r="B1836" s="2" t="s">
        <v>9</v>
      </c>
      <c r="C1836">
        <v>109</v>
      </c>
    </row>
    <row r="1837" spans="1:3" x14ac:dyDescent="0.45">
      <c r="A1837" s="1">
        <v>41485</v>
      </c>
      <c r="B1837" s="2" t="s">
        <v>6</v>
      </c>
      <c r="C1837">
        <v>116</v>
      </c>
    </row>
    <row r="1838" spans="1:3" x14ac:dyDescent="0.45">
      <c r="A1838" s="1">
        <v>41486</v>
      </c>
      <c r="B1838" s="2" t="s">
        <v>39</v>
      </c>
      <c r="C1838">
        <v>125</v>
      </c>
    </row>
    <row r="1839" spans="1:3" x14ac:dyDescent="0.45">
      <c r="A1839" s="1">
        <v>41486</v>
      </c>
      <c r="B1839" s="2" t="s">
        <v>222</v>
      </c>
      <c r="C1839">
        <v>15</v>
      </c>
    </row>
    <row r="1840" spans="1:3" x14ac:dyDescent="0.45">
      <c r="A1840" s="1">
        <v>41488</v>
      </c>
      <c r="B1840" s="2" t="s">
        <v>177</v>
      </c>
      <c r="C1840">
        <v>4</v>
      </c>
    </row>
    <row r="1841" spans="1:3" x14ac:dyDescent="0.45">
      <c r="A1841" s="1">
        <v>41489</v>
      </c>
      <c r="B1841" s="2" t="s">
        <v>144</v>
      </c>
      <c r="C1841">
        <v>13</v>
      </c>
    </row>
    <row r="1842" spans="1:3" x14ac:dyDescent="0.45">
      <c r="A1842" s="1">
        <v>41491</v>
      </c>
      <c r="B1842" s="2" t="s">
        <v>102</v>
      </c>
      <c r="C1842">
        <v>338</v>
      </c>
    </row>
    <row r="1843" spans="1:3" x14ac:dyDescent="0.45">
      <c r="A1843" s="1">
        <v>41492</v>
      </c>
      <c r="B1843" s="2" t="s">
        <v>167</v>
      </c>
      <c r="C1843">
        <v>2</v>
      </c>
    </row>
    <row r="1844" spans="1:3" x14ac:dyDescent="0.45">
      <c r="A1844" s="1">
        <v>41493</v>
      </c>
      <c r="B1844" s="2" t="s">
        <v>37</v>
      </c>
      <c r="C1844">
        <v>108</v>
      </c>
    </row>
    <row r="1845" spans="1:3" x14ac:dyDescent="0.45">
      <c r="A1845" s="1">
        <v>41494</v>
      </c>
      <c r="B1845" s="2" t="s">
        <v>61</v>
      </c>
      <c r="C1845">
        <v>119</v>
      </c>
    </row>
    <row r="1846" spans="1:3" x14ac:dyDescent="0.45">
      <c r="A1846" s="1">
        <v>41495</v>
      </c>
      <c r="B1846" s="2" t="s">
        <v>7</v>
      </c>
      <c r="C1846">
        <v>385</v>
      </c>
    </row>
    <row r="1847" spans="1:3" x14ac:dyDescent="0.45">
      <c r="A1847" s="1">
        <v>41495</v>
      </c>
      <c r="B1847" s="2" t="s">
        <v>45</v>
      </c>
      <c r="C1847">
        <v>239</v>
      </c>
    </row>
    <row r="1848" spans="1:3" x14ac:dyDescent="0.45">
      <c r="A1848" s="1">
        <v>41498</v>
      </c>
      <c r="B1848" s="2" t="s">
        <v>229</v>
      </c>
      <c r="C1848">
        <v>8</v>
      </c>
    </row>
    <row r="1849" spans="1:3" x14ac:dyDescent="0.45">
      <c r="A1849" s="1">
        <v>41499</v>
      </c>
      <c r="B1849" s="2" t="s">
        <v>17</v>
      </c>
      <c r="C1849">
        <v>219</v>
      </c>
    </row>
    <row r="1850" spans="1:3" x14ac:dyDescent="0.45">
      <c r="A1850" s="1">
        <v>41503</v>
      </c>
      <c r="B1850" s="2" t="s">
        <v>25</v>
      </c>
      <c r="C1850">
        <v>40</v>
      </c>
    </row>
    <row r="1851" spans="1:3" x14ac:dyDescent="0.45">
      <c r="A1851" s="1">
        <v>41503</v>
      </c>
      <c r="B1851" s="2" t="s">
        <v>102</v>
      </c>
      <c r="C1851">
        <v>166</v>
      </c>
    </row>
    <row r="1852" spans="1:3" x14ac:dyDescent="0.45">
      <c r="A1852" s="1">
        <v>41504</v>
      </c>
      <c r="B1852" s="2" t="s">
        <v>66</v>
      </c>
      <c r="C1852">
        <v>168</v>
      </c>
    </row>
    <row r="1853" spans="1:3" x14ac:dyDescent="0.45">
      <c r="A1853" s="1">
        <v>41505</v>
      </c>
      <c r="B1853" s="2" t="s">
        <v>131</v>
      </c>
      <c r="C1853">
        <v>96</v>
      </c>
    </row>
    <row r="1854" spans="1:3" x14ac:dyDescent="0.45">
      <c r="A1854" s="1">
        <v>41506</v>
      </c>
      <c r="B1854" s="2" t="s">
        <v>10</v>
      </c>
      <c r="C1854">
        <v>23</v>
      </c>
    </row>
    <row r="1855" spans="1:3" x14ac:dyDescent="0.45">
      <c r="A1855" s="1">
        <v>41509</v>
      </c>
      <c r="B1855" s="2" t="s">
        <v>177</v>
      </c>
      <c r="C1855">
        <v>8</v>
      </c>
    </row>
    <row r="1856" spans="1:3" x14ac:dyDescent="0.45">
      <c r="A1856" s="1">
        <v>41509</v>
      </c>
      <c r="B1856" s="2" t="s">
        <v>106</v>
      </c>
      <c r="C1856">
        <v>1</v>
      </c>
    </row>
    <row r="1857" spans="1:3" x14ac:dyDescent="0.45">
      <c r="A1857" s="1">
        <v>41509</v>
      </c>
      <c r="B1857" s="2" t="s">
        <v>15</v>
      </c>
      <c r="C1857">
        <v>4</v>
      </c>
    </row>
    <row r="1858" spans="1:3" x14ac:dyDescent="0.45">
      <c r="A1858" s="1">
        <v>41512</v>
      </c>
      <c r="B1858" s="2" t="s">
        <v>120</v>
      </c>
      <c r="C1858">
        <v>170</v>
      </c>
    </row>
    <row r="1859" spans="1:3" x14ac:dyDescent="0.45">
      <c r="A1859" s="1">
        <v>41514</v>
      </c>
      <c r="B1859" s="2" t="s">
        <v>45</v>
      </c>
      <c r="C1859">
        <v>193</v>
      </c>
    </row>
    <row r="1860" spans="1:3" x14ac:dyDescent="0.45">
      <c r="A1860" s="1">
        <v>41517</v>
      </c>
      <c r="B1860" s="2" t="s">
        <v>234</v>
      </c>
      <c r="C1860">
        <v>5</v>
      </c>
    </row>
    <row r="1861" spans="1:3" x14ac:dyDescent="0.45">
      <c r="A1861" s="1">
        <v>41520</v>
      </c>
      <c r="B1861" s="2" t="s">
        <v>62</v>
      </c>
      <c r="C1861">
        <v>5</v>
      </c>
    </row>
    <row r="1862" spans="1:3" x14ac:dyDescent="0.45">
      <c r="A1862" s="1">
        <v>41520</v>
      </c>
      <c r="B1862" s="2" t="s">
        <v>64</v>
      </c>
      <c r="C1862">
        <v>15</v>
      </c>
    </row>
    <row r="1863" spans="1:3" x14ac:dyDescent="0.45">
      <c r="A1863" s="1">
        <v>41525</v>
      </c>
      <c r="B1863" s="2" t="s">
        <v>109</v>
      </c>
      <c r="C1863">
        <v>14</v>
      </c>
    </row>
    <row r="1864" spans="1:3" x14ac:dyDescent="0.45">
      <c r="A1864" s="1">
        <v>41525</v>
      </c>
      <c r="B1864" s="2" t="s">
        <v>37</v>
      </c>
      <c r="C1864">
        <v>96</v>
      </c>
    </row>
    <row r="1865" spans="1:3" x14ac:dyDescent="0.45">
      <c r="A1865" s="1">
        <v>41529</v>
      </c>
      <c r="B1865" s="2" t="s">
        <v>162</v>
      </c>
      <c r="C1865">
        <v>1</v>
      </c>
    </row>
    <row r="1866" spans="1:3" x14ac:dyDescent="0.45">
      <c r="A1866" s="1">
        <v>41533</v>
      </c>
      <c r="B1866" s="2" t="s">
        <v>69</v>
      </c>
      <c r="C1866">
        <v>164</v>
      </c>
    </row>
    <row r="1867" spans="1:3" x14ac:dyDescent="0.45">
      <c r="A1867" s="1">
        <v>41534</v>
      </c>
      <c r="B1867" s="2" t="s">
        <v>22</v>
      </c>
      <c r="C1867">
        <v>105</v>
      </c>
    </row>
    <row r="1868" spans="1:3" x14ac:dyDescent="0.45">
      <c r="A1868" s="1">
        <v>41536</v>
      </c>
      <c r="B1868" s="2" t="s">
        <v>210</v>
      </c>
      <c r="C1868">
        <v>17</v>
      </c>
    </row>
    <row r="1869" spans="1:3" x14ac:dyDescent="0.45">
      <c r="A1869" s="1">
        <v>41538</v>
      </c>
      <c r="B1869" s="2" t="s">
        <v>200</v>
      </c>
      <c r="C1869">
        <v>5</v>
      </c>
    </row>
    <row r="1870" spans="1:3" x14ac:dyDescent="0.45">
      <c r="A1870" s="1">
        <v>41543</v>
      </c>
      <c r="B1870" s="2" t="s">
        <v>45</v>
      </c>
      <c r="C1870">
        <v>212</v>
      </c>
    </row>
    <row r="1871" spans="1:3" x14ac:dyDescent="0.45">
      <c r="A1871" s="1">
        <v>41543</v>
      </c>
      <c r="B1871" s="2" t="s">
        <v>9</v>
      </c>
      <c r="C1871">
        <v>128</v>
      </c>
    </row>
    <row r="1872" spans="1:3" x14ac:dyDescent="0.45">
      <c r="A1872" s="1">
        <v>41543</v>
      </c>
      <c r="B1872" s="2" t="s">
        <v>28</v>
      </c>
      <c r="C1872">
        <v>147</v>
      </c>
    </row>
    <row r="1873" spans="1:3" x14ac:dyDescent="0.45">
      <c r="A1873" s="1">
        <v>41544</v>
      </c>
      <c r="B1873" s="2" t="s">
        <v>14</v>
      </c>
      <c r="C1873">
        <v>436</v>
      </c>
    </row>
    <row r="1874" spans="1:3" x14ac:dyDescent="0.45">
      <c r="A1874" s="1">
        <v>41545</v>
      </c>
      <c r="B1874" s="2" t="s">
        <v>235</v>
      </c>
      <c r="C1874">
        <v>4</v>
      </c>
    </row>
    <row r="1875" spans="1:3" x14ac:dyDescent="0.45">
      <c r="A1875" s="1">
        <v>41545</v>
      </c>
      <c r="B1875" s="2" t="s">
        <v>154</v>
      </c>
      <c r="C1875">
        <v>4</v>
      </c>
    </row>
    <row r="1876" spans="1:3" x14ac:dyDescent="0.45">
      <c r="A1876" s="1">
        <v>41551</v>
      </c>
      <c r="B1876" s="2" t="s">
        <v>131</v>
      </c>
      <c r="C1876">
        <v>78</v>
      </c>
    </row>
    <row r="1877" spans="1:3" x14ac:dyDescent="0.45">
      <c r="A1877" s="1">
        <v>41558</v>
      </c>
      <c r="B1877" s="2" t="s">
        <v>10</v>
      </c>
      <c r="C1877">
        <v>159</v>
      </c>
    </row>
    <row r="1878" spans="1:3" x14ac:dyDescent="0.45">
      <c r="A1878" s="1">
        <v>41558</v>
      </c>
      <c r="B1878" s="2" t="s">
        <v>8</v>
      </c>
      <c r="C1878">
        <v>103</v>
      </c>
    </row>
    <row r="1879" spans="1:3" x14ac:dyDescent="0.45">
      <c r="A1879" s="1">
        <v>41559</v>
      </c>
      <c r="B1879" s="2" t="s">
        <v>52</v>
      </c>
      <c r="C1879">
        <v>57</v>
      </c>
    </row>
    <row r="1880" spans="1:3" x14ac:dyDescent="0.45">
      <c r="A1880" s="1">
        <v>41559</v>
      </c>
      <c r="B1880" s="2" t="s">
        <v>20</v>
      </c>
      <c r="C1880">
        <v>121</v>
      </c>
    </row>
    <row r="1881" spans="1:3" x14ac:dyDescent="0.45">
      <c r="A1881" s="1">
        <v>41559</v>
      </c>
      <c r="B1881" s="2" t="s">
        <v>77</v>
      </c>
      <c r="C1881">
        <v>14</v>
      </c>
    </row>
    <row r="1882" spans="1:3" x14ac:dyDescent="0.45">
      <c r="A1882" s="1">
        <v>41560</v>
      </c>
      <c r="B1882" s="2" t="s">
        <v>44</v>
      </c>
      <c r="C1882">
        <v>2</v>
      </c>
    </row>
    <row r="1883" spans="1:3" x14ac:dyDescent="0.45">
      <c r="A1883" s="1">
        <v>41560</v>
      </c>
      <c r="B1883" s="2" t="s">
        <v>53</v>
      </c>
      <c r="C1883">
        <v>19</v>
      </c>
    </row>
    <row r="1884" spans="1:3" x14ac:dyDescent="0.45">
      <c r="A1884" s="1">
        <v>41561</v>
      </c>
      <c r="B1884" s="2" t="s">
        <v>236</v>
      </c>
      <c r="C1884">
        <v>20</v>
      </c>
    </row>
    <row r="1885" spans="1:3" x14ac:dyDescent="0.45">
      <c r="A1885" s="1">
        <v>41562</v>
      </c>
      <c r="B1885" s="2" t="s">
        <v>14</v>
      </c>
      <c r="C1885">
        <v>367</v>
      </c>
    </row>
    <row r="1886" spans="1:3" x14ac:dyDescent="0.45">
      <c r="A1886" s="1">
        <v>41562</v>
      </c>
      <c r="B1886" s="2" t="s">
        <v>9</v>
      </c>
      <c r="C1886">
        <v>458</v>
      </c>
    </row>
    <row r="1887" spans="1:3" x14ac:dyDescent="0.45">
      <c r="A1887" s="1">
        <v>41563</v>
      </c>
      <c r="B1887" s="2" t="s">
        <v>45</v>
      </c>
      <c r="C1887">
        <v>100</v>
      </c>
    </row>
    <row r="1888" spans="1:3" x14ac:dyDescent="0.45">
      <c r="A1888" s="1">
        <v>41563</v>
      </c>
      <c r="B1888" s="2" t="s">
        <v>6</v>
      </c>
      <c r="C1888">
        <v>62</v>
      </c>
    </row>
    <row r="1889" spans="1:3" x14ac:dyDescent="0.45">
      <c r="A1889" s="1">
        <v>41567</v>
      </c>
      <c r="B1889" s="2" t="s">
        <v>6</v>
      </c>
      <c r="C1889">
        <v>184</v>
      </c>
    </row>
    <row r="1890" spans="1:3" x14ac:dyDescent="0.45">
      <c r="A1890" s="1">
        <v>41568</v>
      </c>
      <c r="B1890" s="2" t="s">
        <v>19</v>
      </c>
      <c r="C1890">
        <v>156</v>
      </c>
    </row>
    <row r="1891" spans="1:3" x14ac:dyDescent="0.45">
      <c r="A1891" s="1">
        <v>41569</v>
      </c>
      <c r="B1891" s="2" t="s">
        <v>7</v>
      </c>
      <c r="C1891">
        <v>142</v>
      </c>
    </row>
    <row r="1892" spans="1:3" x14ac:dyDescent="0.45">
      <c r="A1892" s="1">
        <v>41570</v>
      </c>
      <c r="B1892" s="2" t="s">
        <v>6</v>
      </c>
      <c r="C1892">
        <v>97</v>
      </c>
    </row>
    <row r="1893" spans="1:3" x14ac:dyDescent="0.45">
      <c r="A1893" s="1">
        <v>41570</v>
      </c>
      <c r="B1893" s="2" t="s">
        <v>7</v>
      </c>
      <c r="C1893">
        <v>136</v>
      </c>
    </row>
    <row r="1894" spans="1:3" x14ac:dyDescent="0.45">
      <c r="A1894" s="1">
        <v>41570</v>
      </c>
      <c r="B1894" s="2" t="s">
        <v>131</v>
      </c>
      <c r="C1894">
        <v>108</v>
      </c>
    </row>
    <row r="1895" spans="1:3" x14ac:dyDescent="0.45">
      <c r="A1895" s="1">
        <v>41572</v>
      </c>
      <c r="B1895" s="2" t="s">
        <v>25</v>
      </c>
      <c r="C1895">
        <v>51</v>
      </c>
    </row>
    <row r="1896" spans="1:3" x14ac:dyDescent="0.45">
      <c r="A1896" s="1">
        <v>41574</v>
      </c>
      <c r="B1896" s="2" t="s">
        <v>130</v>
      </c>
      <c r="C1896">
        <v>7</v>
      </c>
    </row>
    <row r="1897" spans="1:3" x14ac:dyDescent="0.45">
      <c r="A1897" s="1">
        <v>41576</v>
      </c>
      <c r="B1897" s="2" t="s">
        <v>99</v>
      </c>
      <c r="C1897">
        <v>19</v>
      </c>
    </row>
    <row r="1898" spans="1:3" x14ac:dyDescent="0.45">
      <c r="A1898" s="1">
        <v>41577</v>
      </c>
      <c r="B1898" s="2" t="s">
        <v>75</v>
      </c>
      <c r="C1898">
        <v>4</v>
      </c>
    </row>
    <row r="1899" spans="1:3" x14ac:dyDescent="0.45">
      <c r="A1899" s="1">
        <v>41580</v>
      </c>
      <c r="B1899" s="2" t="s">
        <v>45</v>
      </c>
      <c r="C1899">
        <v>163</v>
      </c>
    </row>
    <row r="1900" spans="1:3" x14ac:dyDescent="0.45">
      <c r="A1900" s="1">
        <v>41580</v>
      </c>
      <c r="B1900" s="2" t="s">
        <v>30</v>
      </c>
      <c r="C1900">
        <v>165</v>
      </c>
    </row>
    <row r="1901" spans="1:3" x14ac:dyDescent="0.45">
      <c r="A1901" s="1">
        <v>41581</v>
      </c>
      <c r="B1901" s="2" t="s">
        <v>210</v>
      </c>
      <c r="C1901">
        <v>14</v>
      </c>
    </row>
    <row r="1902" spans="1:3" x14ac:dyDescent="0.45">
      <c r="A1902" s="1">
        <v>41583</v>
      </c>
      <c r="B1902" s="2" t="s">
        <v>28</v>
      </c>
      <c r="C1902">
        <v>177</v>
      </c>
    </row>
    <row r="1903" spans="1:3" x14ac:dyDescent="0.45">
      <c r="A1903" s="1">
        <v>41584</v>
      </c>
      <c r="B1903" s="2" t="s">
        <v>147</v>
      </c>
      <c r="C1903">
        <v>1</v>
      </c>
    </row>
    <row r="1904" spans="1:3" x14ac:dyDescent="0.45">
      <c r="A1904" s="1">
        <v>41585</v>
      </c>
      <c r="B1904" s="2" t="s">
        <v>131</v>
      </c>
      <c r="C1904">
        <v>193</v>
      </c>
    </row>
    <row r="1905" spans="1:3" x14ac:dyDescent="0.45">
      <c r="A1905" s="1">
        <v>41585</v>
      </c>
      <c r="B1905" s="2" t="s">
        <v>110</v>
      </c>
      <c r="C1905">
        <v>8</v>
      </c>
    </row>
    <row r="1906" spans="1:3" x14ac:dyDescent="0.45">
      <c r="A1906" s="1">
        <v>41588</v>
      </c>
      <c r="B1906" s="2" t="s">
        <v>233</v>
      </c>
      <c r="C1906">
        <v>11</v>
      </c>
    </row>
    <row r="1907" spans="1:3" x14ac:dyDescent="0.45">
      <c r="A1907" s="1">
        <v>41594</v>
      </c>
      <c r="B1907" s="2" t="s">
        <v>22</v>
      </c>
      <c r="C1907">
        <v>249</v>
      </c>
    </row>
    <row r="1908" spans="1:3" x14ac:dyDescent="0.45">
      <c r="A1908" s="1">
        <v>41598</v>
      </c>
      <c r="B1908" s="2" t="s">
        <v>5</v>
      </c>
      <c r="C1908">
        <v>360</v>
      </c>
    </row>
    <row r="1909" spans="1:3" x14ac:dyDescent="0.45">
      <c r="A1909" s="1">
        <v>41602</v>
      </c>
      <c r="B1909" s="2" t="s">
        <v>26</v>
      </c>
      <c r="C1909">
        <v>186</v>
      </c>
    </row>
    <row r="1910" spans="1:3" x14ac:dyDescent="0.45">
      <c r="A1910" s="1">
        <v>41603</v>
      </c>
      <c r="B1910" s="2" t="s">
        <v>52</v>
      </c>
      <c r="C1910">
        <v>29</v>
      </c>
    </row>
    <row r="1911" spans="1:3" x14ac:dyDescent="0.45">
      <c r="A1911" s="1">
        <v>41606</v>
      </c>
      <c r="B1911" s="2" t="s">
        <v>30</v>
      </c>
      <c r="C1911">
        <v>174</v>
      </c>
    </row>
    <row r="1912" spans="1:3" x14ac:dyDescent="0.45">
      <c r="A1912" s="1">
        <v>41607</v>
      </c>
      <c r="B1912" s="2" t="s">
        <v>7</v>
      </c>
      <c r="C1912">
        <v>131</v>
      </c>
    </row>
    <row r="1913" spans="1:3" x14ac:dyDescent="0.45">
      <c r="A1913" s="1">
        <v>41609</v>
      </c>
      <c r="B1913" s="2" t="s">
        <v>7</v>
      </c>
      <c r="C1913">
        <v>157</v>
      </c>
    </row>
    <row r="1914" spans="1:3" x14ac:dyDescent="0.45">
      <c r="A1914" s="1">
        <v>41609</v>
      </c>
      <c r="B1914" s="2" t="s">
        <v>14</v>
      </c>
      <c r="C1914">
        <v>284</v>
      </c>
    </row>
    <row r="1915" spans="1:3" x14ac:dyDescent="0.45">
      <c r="A1915" s="1">
        <v>41610</v>
      </c>
      <c r="B1915" s="2" t="s">
        <v>17</v>
      </c>
      <c r="C1915">
        <v>292</v>
      </c>
    </row>
    <row r="1916" spans="1:3" x14ac:dyDescent="0.45">
      <c r="A1916" s="1">
        <v>41612</v>
      </c>
      <c r="B1916" s="2" t="s">
        <v>81</v>
      </c>
      <c r="C1916">
        <v>13</v>
      </c>
    </row>
    <row r="1917" spans="1:3" x14ac:dyDescent="0.45">
      <c r="A1917" s="1">
        <v>41614</v>
      </c>
      <c r="B1917" s="2" t="s">
        <v>85</v>
      </c>
      <c r="C1917">
        <v>16</v>
      </c>
    </row>
    <row r="1918" spans="1:3" x14ac:dyDescent="0.45">
      <c r="A1918" s="1">
        <v>41614</v>
      </c>
      <c r="B1918" s="2" t="s">
        <v>22</v>
      </c>
      <c r="C1918">
        <v>364</v>
      </c>
    </row>
    <row r="1919" spans="1:3" x14ac:dyDescent="0.45">
      <c r="A1919" s="1">
        <v>41615</v>
      </c>
      <c r="B1919" s="2" t="s">
        <v>44</v>
      </c>
      <c r="C1919">
        <v>16</v>
      </c>
    </row>
    <row r="1920" spans="1:3" x14ac:dyDescent="0.45">
      <c r="A1920" s="1">
        <v>41615</v>
      </c>
      <c r="B1920" s="2" t="s">
        <v>49</v>
      </c>
      <c r="C1920">
        <v>3</v>
      </c>
    </row>
    <row r="1921" spans="1:3" x14ac:dyDescent="0.45">
      <c r="A1921" s="1">
        <v>41616</v>
      </c>
      <c r="B1921" s="2" t="s">
        <v>207</v>
      </c>
      <c r="C1921">
        <v>9</v>
      </c>
    </row>
    <row r="1922" spans="1:3" x14ac:dyDescent="0.45">
      <c r="A1922" s="1">
        <v>41617</v>
      </c>
      <c r="B1922" s="2" t="s">
        <v>206</v>
      </c>
      <c r="C1922">
        <v>6</v>
      </c>
    </row>
    <row r="1923" spans="1:3" x14ac:dyDescent="0.45">
      <c r="A1923" s="1">
        <v>41621</v>
      </c>
      <c r="B1923" s="2" t="s">
        <v>71</v>
      </c>
      <c r="C1923">
        <v>117</v>
      </c>
    </row>
    <row r="1924" spans="1:3" x14ac:dyDescent="0.45">
      <c r="A1924" s="1">
        <v>41622</v>
      </c>
      <c r="B1924" s="2" t="s">
        <v>42</v>
      </c>
      <c r="C1924">
        <v>6</v>
      </c>
    </row>
    <row r="1925" spans="1:3" x14ac:dyDescent="0.45">
      <c r="A1925" s="1">
        <v>41623</v>
      </c>
      <c r="B1925" s="2" t="s">
        <v>9</v>
      </c>
      <c r="C1925">
        <v>186</v>
      </c>
    </row>
    <row r="1926" spans="1:3" x14ac:dyDescent="0.45">
      <c r="A1926" s="1">
        <v>41623</v>
      </c>
      <c r="B1926" s="2" t="s">
        <v>42</v>
      </c>
      <c r="C1926">
        <v>16</v>
      </c>
    </row>
    <row r="1927" spans="1:3" x14ac:dyDescent="0.45">
      <c r="A1927" s="1">
        <v>41624</v>
      </c>
      <c r="B1927" s="2" t="s">
        <v>6</v>
      </c>
      <c r="C1927">
        <v>100</v>
      </c>
    </row>
    <row r="1928" spans="1:3" x14ac:dyDescent="0.45">
      <c r="A1928" s="1">
        <v>41629</v>
      </c>
      <c r="B1928" s="2" t="s">
        <v>1</v>
      </c>
      <c r="C1928">
        <v>20</v>
      </c>
    </row>
    <row r="1929" spans="1:3" x14ac:dyDescent="0.45">
      <c r="A1929" s="1">
        <v>41629</v>
      </c>
      <c r="B1929" s="2" t="s">
        <v>35</v>
      </c>
      <c r="C1929">
        <v>192</v>
      </c>
    </row>
    <row r="1930" spans="1:3" x14ac:dyDescent="0.45">
      <c r="A1930" s="1">
        <v>41630</v>
      </c>
      <c r="B1930" s="2" t="s">
        <v>35</v>
      </c>
      <c r="C1930">
        <v>92</v>
      </c>
    </row>
    <row r="1931" spans="1:3" x14ac:dyDescent="0.45">
      <c r="A1931" s="1">
        <v>41631</v>
      </c>
      <c r="B1931" s="2" t="s">
        <v>118</v>
      </c>
      <c r="C1931">
        <v>11</v>
      </c>
    </row>
    <row r="1932" spans="1:3" x14ac:dyDescent="0.45">
      <c r="A1932" s="1">
        <v>41633</v>
      </c>
      <c r="B1932" s="2" t="s">
        <v>237</v>
      </c>
      <c r="C1932">
        <v>10</v>
      </c>
    </row>
    <row r="1933" spans="1:3" x14ac:dyDescent="0.45">
      <c r="A1933" s="1">
        <v>41634</v>
      </c>
      <c r="B1933" s="2" t="s">
        <v>71</v>
      </c>
      <c r="C1933">
        <v>180</v>
      </c>
    </row>
    <row r="1934" spans="1:3" x14ac:dyDescent="0.45">
      <c r="A1934" s="1">
        <v>41637</v>
      </c>
      <c r="B1934" s="2" t="s">
        <v>38</v>
      </c>
      <c r="C1934">
        <v>12</v>
      </c>
    </row>
    <row r="1935" spans="1:3" x14ac:dyDescent="0.45">
      <c r="A1935" s="1">
        <v>41638</v>
      </c>
      <c r="B1935" s="2" t="s">
        <v>222</v>
      </c>
      <c r="C1935">
        <v>12</v>
      </c>
    </row>
    <row r="1936" spans="1:3" x14ac:dyDescent="0.45">
      <c r="A1936" s="1">
        <v>41639</v>
      </c>
      <c r="B1936" s="2" t="s">
        <v>97</v>
      </c>
      <c r="C1936">
        <v>8</v>
      </c>
    </row>
    <row r="1937" spans="1:3" x14ac:dyDescent="0.45">
      <c r="A1937" s="1">
        <v>41641</v>
      </c>
      <c r="B1937" s="2" t="s">
        <v>12</v>
      </c>
      <c r="C1937">
        <v>56</v>
      </c>
    </row>
    <row r="1938" spans="1:3" x14ac:dyDescent="0.45">
      <c r="A1938" s="1">
        <v>41642</v>
      </c>
      <c r="B1938" s="2" t="s">
        <v>82</v>
      </c>
      <c r="C1938">
        <v>18</v>
      </c>
    </row>
    <row r="1939" spans="1:3" x14ac:dyDescent="0.45">
      <c r="A1939" s="1">
        <v>41642</v>
      </c>
      <c r="B1939" s="2" t="s">
        <v>14</v>
      </c>
      <c r="C1939">
        <v>164</v>
      </c>
    </row>
    <row r="1940" spans="1:3" x14ac:dyDescent="0.45">
      <c r="A1940" s="1">
        <v>41645</v>
      </c>
      <c r="B1940" s="2" t="s">
        <v>30</v>
      </c>
      <c r="C1940">
        <v>111</v>
      </c>
    </row>
    <row r="1941" spans="1:3" x14ac:dyDescent="0.45">
      <c r="A1941" s="1">
        <v>41646</v>
      </c>
      <c r="B1941" s="2" t="s">
        <v>190</v>
      </c>
      <c r="C1941">
        <v>14</v>
      </c>
    </row>
    <row r="1942" spans="1:3" x14ac:dyDescent="0.45">
      <c r="A1942" s="1">
        <v>41647</v>
      </c>
      <c r="B1942" s="2" t="s">
        <v>102</v>
      </c>
      <c r="C1942">
        <v>143</v>
      </c>
    </row>
    <row r="1943" spans="1:3" x14ac:dyDescent="0.45">
      <c r="A1943" s="1">
        <v>41648</v>
      </c>
      <c r="B1943" s="2" t="s">
        <v>10</v>
      </c>
      <c r="C1943">
        <v>64</v>
      </c>
    </row>
    <row r="1944" spans="1:3" x14ac:dyDescent="0.45">
      <c r="A1944" s="1">
        <v>41651</v>
      </c>
      <c r="B1944" s="2" t="s">
        <v>234</v>
      </c>
      <c r="C1944">
        <v>3</v>
      </c>
    </row>
    <row r="1945" spans="1:3" x14ac:dyDescent="0.45">
      <c r="A1945" s="1">
        <v>41652</v>
      </c>
      <c r="B1945" s="2" t="s">
        <v>45</v>
      </c>
      <c r="C1945">
        <v>152</v>
      </c>
    </row>
    <row r="1946" spans="1:3" x14ac:dyDescent="0.45">
      <c r="A1946" s="1">
        <v>41653</v>
      </c>
      <c r="B1946" s="2" t="s">
        <v>10</v>
      </c>
      <c r="C1946">
        <v>152</v>
      </c>
    </row>
    <row r="1947" spans="1:3" x14ac:dyDescent="0.45">
      <c r="A1947" s="1">
        <v>41655</v>
      </c>
      <c r="B1947" s="2" t="s">
        <v>221</v>
      </c>
      <c r="C1947">
        <v>15</v>
      </c>
    </row>
    <row r="1948" spans="1:3" x14ac:dyDescent="0.45">
      <c r="A1948" s="1">
        <v>41656</v>
      </c>
      <c r="B1948" s="2" t="s">
        <v>71</v>
      </c>
      <c r="C1948">
        <v>117</v>
      </c>
    </row>
    <row r="1949" spans="1:3" x14ac:dyDescent="0.45">
      <c r="A1949" s="1">
        <v>41656</v>
      </c>
      <c r="B1949" s="2" t="s">
        <v>215</v>
      </c>
      <c r="C1949">
        <v>14</v>
      </c>
    </row>
    <row r="1950" spans="1:3" x14ac:dyDescent="0.45">
      <c r="A1950" s="1">
        <v>41656</v>
      </c>
      <c r="B1950" s="2" t="s">
        <v>45</v>
      </c>
      <c r="C1950">
        <v>431</v>
      </c>
    </row>
    <row r="1951" spans="1:3" x14ac:dyDescent="0.45">
      <c r="A1951" s="1">
        <v>41658</v>
      </c>
      <c r="B1951" s="2" t="s">
        <v>22</v>
      </c>
      <c r="C1951">
        <v>390</v>
      </c>
    </row>
    <row r="1952" spans="1:3" x14ac:dyDescent="0.45">
      <c r="A1952" s="1">
        <v>41663</v>
      </c>
      <c r="B1952" s="2" t="s">
        <v>222</v>
      </c>
      <c r="C1952">
        <v>1</v>
      </c>
    </row>
    <row r="1953" spans="1:3" x14ac:dyDescent="0.45">
      <c r="A1953" s="1">
        <v>41666</v>
      </c>
      <c r="B1953" s="2" t="s">
        <v>17</v>
      </c>
      <c r="C1953">
        <v>392</v>
      </c>
    </row>
    <row r="1954" spans="1:3" x14ac:dyDescent="0.45">
      <c r="A1954" s="1">
        <v>41668</v>
      </c>
      <c r="B1954" s="2" t="s">
        <v>37</v>
      </c>
      <c r="C1954">
        <v>175</v>
      </c>
    </row>
    <row r="1955" spans="1:3" x14ac:dyDescent="0.45">
      <c r="A1955" s="1">
        <v>41668</v>
      </c>
      <c r="B1955" s="2" t="s">
        <v>55</v>
      </c>
      <c r="C1955">
        <v>118</v>
      </c>
    </row>
    <row r="1956" spans="1:3" x14ac:dyDescent="0.45">
      <c r="A1956" s="1">
        <v>41672</v>
      </c>
      <c r="B1956" s="2" t="s">
        <v>9</v>
      </c>
      <c r="C1956">
        <v>297</v>
      </c>
    </row>
    <row r="1957" spans="1:3" x14ac:dyDescent="0.45">
      <c r="A1957" s="1">
        <v>41676</v>
      </c>
      <c r="B1957" s="2" t="s">
        <v>23</v>
      </c>
      <c r="C1957">
        <v>89</v>
      </c>
    </row>
    <row r="1958" spans="1:3" x14ac:dyDescent="0.45">
      <c r="A1958" s="1">
        <v>41676</v>
      </c>
      <c r="B1958" s="2" t="s">
        <v>22</v>
      </c>
      <c r="C1958">
        <v>182</v>
      </c>
    </row>
    <row r="1959" spans="1:3" x14ac:dyDescent="0.45">
      <c r="A1959" s="1">
        <v>41677</v>
      </c>
      <c r="B1959" s="2" t="s">
        <v>10</v>
      </c>
      <c r="C1959">
        <v>130</v>
      </c>
    </row>
    <row r="1960" spans="1:3" x14ac:dyDescent="0.45">
      <c r="A1960" s="1">
        <v>41680</v>
      </c>
      <c r="B1960" s="2" t="s">
        <v>26</v>
      </c>
      <c r="C1960">
        <v>187</v>
      </c>
    </row>
    <row r="1961" spans="1:3" x14ac:dyDescent="0.45">
      <c r="A1961" s="1">
        <v>41681</v>
      </c>
      <c r="B1961" s="2" t="s">
        <v>50</v>
      </c>
      <c r="C1961">
        <v>166</v>
      </c>
    </row>
    <row r="1962" spans="1:3" x14ac:dyDescent="0.45">
      <c r="A1962" s="1">
        <v>41682</v>
      </c>
      <c r="B1962" s="2" t="s">
        <v>23</v>
      </c>
      <c r="C1962">
        <v>58</v>
      </c>
    </row>
    <row r="1963" spans="1:3" x14ac:dyDescent="0.45">
      <c r="A1963" s="1">
        <v>41686</v>
      </c>
      <c r="B1963" s="2" t="s">
        <v>25</v>
      </c>
      <c r="C1963">
        <v>187</v>
      </c>
    </row>
    <row r="1964" spans="1:3" x14ac:dyDescent="0.45">
      <c r="A1964" s="1">
        <v>41687</v>
      </c>
      <c r="B1964" s="2" t="s">
        <v>23</v>
      </c>
      <c r="C1964">
        <v>58</v>
      </c>
    </row>
    <row r="1965" spans="1:3" x14ac:dyDescent="0.45">
      <c r="A1965" s="1">
        <v>41689</v>
      </c>
      <c r="B1965" s="2" t="s">
        <v>60</v>
      </c>
      <c r="C1965">
        <v>19</v>
      </c>
    </row>
    <row r="1966" spans="1:3" x14ac:dyDescent="0.45">
      <c r="A1966" s="1">
        <v>41689</v>
      </c>
      <c r="B1966" s="2" t="s">
        <v>9</v>
      </c>
      <c r="C1966">
        <v>388</v>
      </c>
    </row>
    <row r="1967" spans="1:3" x14ac:dyDescent="0.45">
      <c r="A1967" s="1">
        <v>41690</v>
      </c>
      <c r="B1967" s="2" t="s">
        <v>105</v>
      </c>
      <c r="C1967">
        <v>20</v>
      </c>
    </row>
    <row r="1968" spans="1:3" x14ac:dyDescent="0.45">
      <c r="A1968" s="1">
        <v>41690</v>
      </c>
      <c r="B1968" s="2" t="s">
        <v>6</v>
      </c>
      <c r="C1968">
        <v>185</v>
      </c>
    </row>
    <row r="1969" spans="1:3" x14ac:dyDescent="0.45">
      <c r="A1969" s="1">
        <v>41690</v>
      </c>
      <c r="B1969" s="2" t="s">
        <v>66</v>
      </c>
      <c r="C1969">
        <v>191</v>
      </c>
    </row>
    <row r="1970" spans="1:3" x14ac:dyDescent="0.45">
      <c r="A1970" s="1">
        <v>41691</v>
      </c>
      <c r="B1970" s="2" t="s">
        <v>87</v>
      </c>
      <c r="C1970">
        <v>1</v>
      </c>
    </row>
    <row r="1971" spans="1:3" x14ac:dyDescent="0.45">
      <c r="A1971" s="1">
        <v>41692</v>
      </c>
      <c r="B1971" s="2" t="s">
        <v>71</v>
      </c>
      <c r="C1971">
        <v>90</v>
      </c>
    </row>
    <row r="1972" spans="1:3" x14ac:dyDescent="0.45">
      <c r="A1972" s="1">
        <v>41696</v>
      </c>
      <c r="B1972" s="2" t="s">
        <v>9</v>
      </c>
      <c r="C1972">
        <v>234</v>
      </c>
    </row>
    <row r="1973" spans="1:3" x14ac:dyDescent="0.45">
      <c r="A1973" s="1">
        <v>41699</v>
      </c>
      <c r="B1973" s="2" t="s">
        <v>45</v>
      </c>
      <c r="C1973">
        <v>212</v>
      </c>
    </row>
    <row r="1974" spans="1:3" x14ac:dyDescent="0.45">
      <c r="A1974" s="1">
        <v>41701</v>
      </c>
      <c r="B1974" s="2" t="s">
        <v>45</v>
      </c>
      <c r="C1974">
        <v>372</v>
      </c>
    </row>
    <row r="1975" spans="1:3" x14ac:dyDescent="0.45">
      <c r="A1975" s="1">
        <v>41701</v>
      </c>
      <c r="B1975" s="2" t="s">
        <v>35</v>
      </c>
      <c r="C1975">
        <v>102</v>
      </c>
    </row>
    <row r="1976" spans="1:3" x14ac:dyDescent="0.45">
      <c r="A1976" s="1">
        <v>41701</v>
      </c>
      <c r="B1976" s="2" t="s">
        <v>10</v>
      </c>
      <c r="C1976">
        <v>69</v>
      </c>
    </row>
    <row r="1977" spans="1:3" x14ac:dyDescent="0.45">
      <c r="A1977" s="1">
        <v>41708</v>
      </c>
      <c r="B1977" s="2" t="s">
        <v>175</v>
      </c>
      <c r="C1977">
        <v>5</v>
      </c>
    </row>
    <row r="1978" spans="1:3" x14ac:dyDescent="0.45">
      <c r="A1978" s="1">
        <v>41713</v>
      </c>
      <c r="B1978" s="2" t="s">
        <v>69</v>
      </c>
      <c r="C1978">
        <v>146</v>
      </c>
    </row>
    <row r="1979" spans="1:3" x14ac:dyDescent="0.45">
      <c r="A1979" s="1">
        <v>41714</v>
      </c>
      <c r="B1979" s="2" t="s">
        <v>20</v>
      </c>
      <c r="C1979">
        <v>114</v>
      </c>
    </row>
    <row r="1980" spans="1:3" x14ac:dyDescent="0.45">
      <c r="A1980" s="1">
        <v>41716</v>
      </c>
      <c r="B1980" s="2" t="s">
        <v>14</v>
      </c>
      <c r="C1980">
        <v>265</v>
      </c>
    </row>
    <row r="1981" spans="1:3" x14ac:dyDescent="0.45">
      <c r="A1981" s="1">
        <v>41716</v>
      </c>
      <c r="B1981" s="2" t="s">
        <v>128</v>
      </c>
      <c r="C1981">
        <v>1</v>
      </c>
    </row>
    <row r="1982" spans="1:3" x14ac:dyDescent="0.45">
      <c r="A1982" s="1">
        <v>41719</v>
      </c>
      <c r="B1982" s="2" t="s">
        <v>156</v>
      </c>
      <c r="C1982">
        <v>16</v>
      </c>
    </row>
    <row r="1983" spans="1:3" x14ac:dyDescent="0.45">
      <c r="A1983" s="1">
        <v>41721</v>
      </c>
      <c r="B1983" s="2" t="s">
        <v>191</v>
      </c>
      <c r="C1983">
        <v>11</v>
      </c>
    </row>
    <row r="1984" spans="1:3" x14ac:dyDescent="0.45">
      <c r="A1984" s="1">
        <v>41721</v>
      </c>
      <c r="B1984" s="2" t="s">
        <v>22</v>
      </c>
      <c r="C1984">
        <v>118</v>
      </c>
    </row>
    <row r="1985" spans="1:3" x14ac:dyDescent="0.45">
      <c r="A1985" s="1">
        <v>41728</v>
      </c>
      <c r="B1985" s="2" t="s">
        <v>45</v>
      </c>
      <c r="C1985">
        <v>213</v>
      </c>
    </row>
    <row r="1986" spans="1:3" x14ac:dyDescent="0.45">
      <c r="A1986" s="1">
        <v>41732</v>
      </c>
      <c r="B1986" s="2" t="s">
        <v>9</v>
      </c>
      <c r="C1986">
        <v>146</v>
      </c>
    </row>
    <row r="1987" spans="1:3" x14ac:dyDescent="0.45">
      <c r="A1987" s="1">
        <v>41734</v>
      </c>
      <c r="B1987" s="2" t="s">
        <v>124</v>
      </c>
      <c r="C1987">
        <v>6</v>
      </c>
    </row>
    <row r="1988" spans="1:3" x14ac:dyDescent="0.45">
      <c r="A1988" s="1">
        <v>41736</v>
      </c>
      <c r="B1988" s="2" t="s">
        <v>45</v>
      </c>
      <c r="C1988">
        <v>392</v>
      </c>
    </row>
    <row r="1989" spans="1:3" x14ac:dyDescent="0.45">
      <c r="A1989" s="1">
        <v>41736</v>
      </c>
      <c r="B1989" s="2" t="s">
        <v>102</v>
      </c>
      <c r="C1989">
        <v>422</v>
      </c>
    </row>
    <row r="1990" spans="1:3" x14ac:dyDescent="0.45">
      <c r="A1990" s="1">
        <v>41740</v>
      </c>
      <c r="B1990" s="2" t="s">
        <v>22</v>
      </c>
      <c r="C1990">
        <v>474</v>
      </c>
    </row>
    <row r="1991" spans="1:3" x14ac:dyDescent="0.45">
      <c r="A1991" s="1">
        <v>41741</v>
      </c>
      <c r="B1991" s="2" t="s">
        <v>55</v>
      </c>
      <c r="C1991">
        <v>166</v>
      </c>
    </row>
    <row r="1992" spans="1:3" x14ac:dyDescent="0.45">
      <c r="A1992" s="1">
        <v>41743</v>
      </c>
      <c r="B1992" s="2" t="s">
        <v>55</v>
      </c>
      <c r="C1992">
        <v>121</v>
      </c>
    </row>
    <row r="1993" spans="1:3" x14ac:dyDescent="0.45">
      <c r="A1993" s="1">
        <v>41744</v>
      </c>
      <c r="B1993" s="2" t="s">
        <v>17</v>
      </c>
      <c r="C1993">
        <v>406</v>
      </c>
    </row>
    <row r="1994" spans="1:3" x14ac:dyDescent="0.45">
      <c r="A1994" s="1">
        <v>41746</v>
      </c>
      <c r="B1994" s="2" t="s">
        <v>26</v>
      </c>
      <c r="C1994">
        <v>41</v>
      </c>
    </row>
    <row r="1995" spans="1:3" x14ac:dyDescent="0.45">
      <c r="A1995" s="1">
        <v>41750</v>
      </c>
      <c r="B1995" s="2" t="s">
        <v>50</v>
      </c>
      <c r="C1995">
        <v>254</v>
      </c>
    </row>
    <row r="1996" spans="1:3" x14ac:dyDescent="0.45">
      <c r="A1996" s="1">
        <v>41750</v>
      </c>
      <c r="B1996" s="2" t="s">
        <v>9</v>
      </c>
      <c r="C1996">
        <v>246</v>
      </c>
    </row>
    <row r="1997" spans="1:3" x14ac:dyDescent="0.45">
      <c r="A1997" s="1">
        <v>41755</v>
      </c>
      <c r="B1997" s="2" t="s">
        <v>19</v>
      </c>
      <c r="C1997">
        <v>148</v>
      </c>
    </row>
    <row r="1998" spans="1:3" x14ac:dyDescent="0.45">
      <c r="A1998" s="1">
        <v>41755</v>
      </c>
      <c r="B1998" s="2" t="s">
        <v>5</v>
      </c>
      <c r="C1998">
        <v>365</v>
      </c>
    </row>
    <row r="1999" spans="1:3" x14ac:dyDescent="0.45">
      <c r="A1999" s="1">
        <v>41756</v>
      </c>
      <c r="B1999" s="2" t="s">
        <v>20</v>
      </c>
      <c r="C1999">
        <v>20</v>
      </c>
    </row>
    <row r="2000" spans="1:3" x14ac:dyDescent="0.45">
      <c r="A2000" s="1">
        <v>41761</v>
      </c>
      <c r="B2000" s="2" t="s">
        <v>137</v>
      </c>
      <c r="C2000">
        <v>4</v>
      </c>
    </row>
    <row r="2001" spans="1:3" x14ac:dyDescent="0.45">
      <c r="A2001" s="1">
        <v>41764</v>
      </c>
      <c r="B2001" s="2" t="s">
        <v>45</v>
      </c>
      <c r="C2001">
        <v>215</v>
      </c>
    </row>
    <row r="2002" spans="1:3" x14ac:dyDescent="0.45">
      <c r="A2002" s="1">
        <v>41766</v>
      </c>
      <c r="B2002" s="2" t="s">
        <v>12</v>
      </c>
      <c r="C2002">
        <v>138</v>
      </c>
    </row>
    <row r="2003" spans="1:3" x14ac:dyDescent="0.45">
      <c r="A2003" s="1">
        <v>41766</v>
      </c>
      <c r="B2003" s="2" t="s">
        <v>7</v>
      </c>
      <c r="C2003">
        <v>496</v>
      </c>
    </row>
    <row r="2004" spans="1:3" x14ac:dyDescent="0.45">
      <c r="A2004" s="1">
        <v>41767</v>
      </c>
      <c r="B2004" s="2" t="s">
        <v>37</v>
      </c>
      <c r="C2004">
        <v>155</v>
      </c>
    </row>
    <row r="2005" spans="1:3" x14ac:dyDescent="0.45">
      <c r="A2005" s="1">
        <v>41770</v>
      </c>
      <c r="B2005" s="2" t="s">
        <v>24</v>
      </c>
      <c r="C2005">
        <v>386</v>
      </c>
    </row>
    <row r="2006" spans="1:3" x14ac:dyDescent="0.45">
      <c r="A2006" s="1">
        <v>41773</v>
      </c>
      <c r="B2006" s="2" t="s">
        <v>71</v>
      </c>
      <c r="C2006">
        <v>124</v>
      </c>
    </row>
    <row r="2007" spans="1:3" x14ac:dyDescent="0.45">
      <c r="A2007" s="1">
        <v>41774</v>
      </c>
      <c r="B2007" s="2" t="s">
        <v>14</v>
      </c>
      <c r="C2007">
        <v>173</v>
      </c>
    </row>
    <row r="2008" spans="1:3" x14ac:dyDescent="0.45">
      <c r="A2008" s="1">
        <v>41776</v>
      </c>
      <c r="B2008" s="2" t="s">
        <v>35</v>
      </c>
      <c r="C2008">
        <v>161</v>
      </c>
    </row>
    <row r="2009" spans="1:3" x14ac:dyDescent="0.45">
      <c r="A2009" s="1">
        <v>41778</v>
      </c>
      <c r="B2009" s="2" t="s">
        <v>69</v>
      </c>
      <c r="C2009">
        <v>147</v>
      </c>
    </row>
    <row r="2010" spans="1:3" x14ac:dyDescent="0.45">
      <c r="A2010" s="1">
        <v>41784</v>
      </c>
      <c r="B2010" s="2" t="s">
        <v>22</v>
      </c>
      <c r="C2010">
        <v>401</v>
      </c>
    </row>
    <row r="2011" spans="1:3" x14ac:dyDescent="0.45">
      <c r="A2011" s="1">
        <v>41784</v>
      </c>
      <c r="B2011" s="2" t="s">
        <v>50</v>
      </c>
      <c r="C2011">
        <v>101</v>
      </c>
    </row>
    <row r="2012" spans="1:3" x14ac:dyDescent="0.45">
      <c r="A2012" s="1">
        <v>41785</v>
      </c>
      <c r="B2012" s="2" t="s">
        <v>22</v>
      </c>
      <c r="C2012">
        <v>169</v>
      </c>
    </row>
    <row r="2013" spans="1:3" x14ac:dyDescent="0.45">
      <c r="A2013" s="1">
        <v>41786</v>
      </c>
      <c r="B2013" s="2" t="s">
        <v>14</v>
      </c>
      <c r="C2013">
        <v>324</v>
      </c>
    </row>
    <row r="2014" spans="1:3" x14ac:dyDescent="0.45">
      <c r="A2014" s="1">
        <v>41787</v>
      </c>
      <c r="B2014" s="2" t="s">
        <v>219</v>
      </c>
      <c r="C2014">
        <v>16</v>
      </c>
    </row>
    <row r="2015" spans="1:3" x14ac:dyDescent="0.45">
      <c r="A2015" s="1">
        <v>41788</v>
      </c>
      <c r="B2015" s="2" t="s">
        <v>71</v>
      </c>
      <c r="C2015">
        <v>194</v>
      </c>
    </row>
    <row r="2016" spans="1:3" x14ac:dyDescent="0.45">
      <c r="A2016" s="1">
        <v>41789</v>
      </c>
      <c r="B2016" s="2" t="s">
        <v>102</v>
      </c>
      <c r="C2016">
        <v>197</v>
      </c>
    </row>
    <row r="2017" spans="1:3" x14ac:dyDescent="0.45">
      <c r="A2017" s="1">
        <v>41789</v>
      </c>
      <c r="B2017" s="2" t="s">
        <v>23</v>
      </c>
      <c r="C2017">
        <v>23</v>
      </c>
    </row>
    <row r="2018" spans="1:3" x14ac:dyDescent="0.45">
      <c r="A2018" s="1">
        <v>41790</v>
      </c>
      <c r="B2018" s="2" t="s">
        <v>12</v>
      </c>
      <c r="C2018">
        <v>138</v>
      </c>
    </row>
    <row r="2019" spans="1:3" x14ac:dyDescent="0.45">
      <c r="A2019" s="1">
        <v>41791</v>
      </c>
      <c r="B2019" s="2" t="s">
        <v>61</v>
      </c>
      <c r="C2019">
        <v>121</v>
      </c>
    </row>
    <row r="2020" spans="1:3" x14ac:dyDescent="0.45">
      <c r="A2020" s="1">
        <v>41793</v>
      </c>
      <c r="B2020" s="2" t="s">
        <v>204</v>
      </c>
      <c r="C2020">
        <v>10</v>
      </c>
    </row>
    <row r="2021" spans="1:3" x14ac:dyDescent="0.45">
      <c r="A2021" s="1">
        <v>41795</v>
      </c>
      <c r="B2021" s="2" t="s">
        <v>130</v>
      </c>
      <c r="C2021">
        <v>9</v>
      </c>
    </row>
    <row r="2022" spans="1:3" x14ac:dyDescent="0.45">
      <c r="A2022" s="1">
        <v>41798</v>
      </c>
      <c r="B2022" s="2" t="s">
        <v>52</v>
      </c>
      <c r="C2022">
        <v>35</v>
      </c>
    </row>
    <row r="2023" spans="1:3" x14ac:dyDescent="0.45">
      <c r="A2023" s="1">
        <v>41802</v>
      </c>
      <c r="B2023" s="2" t="s">
        <v>35</v>
      </c>
      <c r="C2023">
        <v>154</v>
      </c>
    </row>
    <row r="2024" spans="1:3" x14ac:dyDescent="0.45">
      <c r="A2024" s="1">
        <v>41806</v>
      </c>
      <c r="B2024" s="2" t="s">
        <v>113</v>
      </c>
      <c r="C2024">
        <v>1</v>
      </c>
    </row>
    <row r="2025" spans="1:3" x14ac:dyDescent="0.45">
      <c r="A2025" s="1">
        <v>41807</v>
      </c>
      <c r="B2025" s="2" t="s">
        <v>14</v>
      </c>
      <c r="C2025">
        <v>249</v>
      </c>
    </row>
    <row r="2026" spans="1:3" x14ac:dyDescent="0.45">
      <c r="A2026" s="1">
        <v>41807</v>
      </c>
      <c r="B2026" s="2" t="s">
        <v>37</v>
      </c>
      <c r="C2026">
        <v>27</v>
      </c>
    </row>
    <row r="2027" spans="1:3" x14ac:dyDescent="0.45">
      <c r="A2027" s="1">
        <v>41809</v>
      </c>
      <c r="B2027" s="2" t="s">
        <v>12</v>
      </c>
      <c r="C2027">
        <v>167</v>
      </c>
    </row>
    <row r="2028" spans="1:3" x14ac:dyDescent="0.45">
      <c r="A2028" s="1">
        <v>41810</v>
      </c>
      <c r="B2028" s="2" t="s">
        <v>12</v>
      </c>
      <c r="C2028">
        <v>71</v>
      </c>
    </row>
    <row r="2029" spans="1:3" x14ac:dyDescent="0.45">
      <c r="A2029" s="1">
        <v>41810</v>
      </c>
      <c r="B2029" s="2" t="s">
        <v>83</v>
      </c>
      <c r="C2029">
        <v>13</v>
      </c>
    </row>
    <row r="2030" spans="1:3" x14ac:dyDescent="0.45">
      <c r="A2030" s="1">
        <v>41811</v>
      </c>
      <c r="B2030" s="2" t="s">
        <v>30</v>
      </c>
      <c r="C2030">
        <v>90</v>
      </c>
    </row>
    <row r="2031" spans="1:3" x14ac:dyDescent="0.45">
      <c r="A2031" s="1">
        <v>41814</v>
      </c>
      <c r="B2031" s="2" t="s">
        <v>9</v>
      </c>
      <c r="C2031">
        <v>106</v>
      </c>
    </row>
    <row r="2032" spans="1:3" x14ac:dyDescent="0.45">
      <c r="A2032" s="1">
        <v>41815</v>
      </c>
      <c r="B2032" s="2" t="s">
        <v>66</v>
      </c>
      <c r="C2032">
        <v>57</v>
      </c>
    </row>
    <row r="2033" spans="1:3" x14ac:dyDescent="0.45">
      <c r="A2033" s="1">
        <v>41815</v>
      </c>
      <c r="B2033" s="2" t="s">
        <v>18</v>
      </c>
      <c r="C2033">
        <v>59</v>
      </c>
    </row>
    <row r="2034" spans="1:3" x14ac:dyDescent="0.45">
      <c r="A2034" s="1">
        <v>41817</v>
      </c>
      <c r="B2034" s="2" t="s">
        <v>79</v>
      </c>
      <c r="C2034">
        <v>11</v>
      </c>
    </row>
    <row r="2035" spans="1:3" x14ac:dyDescent="0.45">
      <c r="A2035" s="1">
        <v>41818</v>
      </c>
      <c r="B2035" s="2" t="s">
        <v>102</v>
      </c>
      <c r="C2035">
        <v>361</v>
      </c>
    </row>
    <row r="2036" spans="1:3" x14ac:dyDescent="0.45">
      <c r="A2036" s="1">
        <v>41819</v>
      </c>
      <c r="B2036" s="2" t="s">
        <v>8</v>
      </c>
      <c r="C2036">
        <v>153</v>
      </c>
    </row>
    <row r="2037" spans="1:3" x14ac:dyDescent="0.45">
      <c r="A2037" s="1">
        <v>41820</v>
      </c>
      <c r="B2037" s="2" t="s">
        <v>147</v>
      </c>
      <c r="C2037">
        <v>7</v>
      </c>
    </row>
    <row r="2038" spans="1:3" x14ac:dyDescent="0.45">
      <c r="A2038" s="1">
        <v>41821</v>
      </c>
      <c r="B2038" s="2" t="s">
        <v>71</v>
      </c>
      <c r="C2038">
        <v>65</v>
      </c>
    </row>
    <row r="2039" spans="1:3" x14ac:dyDescent="0.45">
      <c r="A2039" s="1">
        <v>41823</v>
      </c>
      <c r="B2039" s="2" t="s">
        <v>9</v>
      </c>
      <c r="C2039">
        <v>409</v>
      </c>
    </row>
    <row r="2040" spans="1:3" x14ac:dyDescent="0.45">
      <c r="A2040" s="1">
        <v>41825</v>
      </c>
      <c r="B2040" s="2" t="s">
        <v>63</v>
      </c>
      <c r="C2040">
        <v>63</v>
      </c>
    </row>
    <row r="2041" spans="1:3" x14ac:dyDescent="0.45">
      <c r="A2041" s="1">
        <v>41826</v>
      </c>
      <c r="B2041" s="2" t="s">
        <v>7</v>
      </c>
      <c r="C2041">
        <v>441</v>
      </c>
    </row>
    <row r="2042" spans="1:3" x14ac:dyDescent="0.45">
      <c r="A2042" s="1">
        <v>41830</v>
      </c>
      <c r="B2042" s="2" t="s">
        <v>52</v>
      </c>
      <c r="C2042">
        <v>91</v>
      </c>
    </row>
    <row r="2043" spans="1:3" x14ac:dyDescent="0.45">
      <c r="A2043" s="1">
        <v>41831</v>
      </c>
      <c r="B2043" s="2" t="s">
        <v>12</v>
      </c>
      <c r="C2043">
        <v>73</v>
      </c>
    </row>
    <row r="2044" spans="1:3" x14ac:dyDescent="0.45">
      <c r="A2044" s="1">
        <v>41832</v>
      </c>
      <c r="B2044" s="2" t="s">
        <v>6</v>
      </c>
      <c r="C2044">
        <v>184</v>
      </c>
    </row>
    <row r="2045" spans="1:3" x14ac:dyDescent="0.45">
      <c r="A2045" s="1">
        <v>41836</v>
      </c>
      <c r="B2045" s="2" t="s">
        <v>61</v>
      </c>
      <c r="C2045">
        <v>191</v>
      </c>
    </row>
    <row r="2046" spans="1:3" x14ac:dyDescent="0.45">
      <c r="A2046" s="1">
        <v>41837</v>
      </c>
      <c r="B2046" s="2" t="s">
        <v>17</v>
      </c>
      <c r="C2046">
        <v>371</v>
      </c>
    </row>
    <row r="2047" spans="1:3" x14ac:dyDescent="0.45">
      <c r="A2047" s="1">
        <v>41838</v>
      </c>
      <c r="B2047" s="2" t="s">
        <v>22</v>
      </c>
      <c r="C2047">
        <v>485</v>
      </c>
    </row>
    <row r="2048" spans="1:3" x14ac:dyDescent="0.45">
      <c r="A2048" s="1">
        <v>41838</v>
      </c>
      <c r="B2048" s="2" t="s">
        <v>37</v>
      </c>
      <c r="C2048">
        <v>92</v>
      </c>
    </row>
    <row r="2049" spans="1:3" x14ac:dyDescent="0.45">
      <c r="A2049" s="1">
        <v>41840</v>
      </c>
      <c r="B2049" s="2" t="s">
        <v>17</v>
      </c>
      <c r="C2049">
        <v>442</v>
      </c>
    </row>
    <row r="2050" spans="1:3" x14ac:dyDescent="0.45">
      <c r="A2050" s="1">
        <v>41841</v>
      </c>
      <c r="B2050" s="2" t="s">
        <v>8</v>
      </c>
      <c r="C2050">
        <v>44</v>
      </c>
    </row>
    <row r="2051" spans="1:3" x14ac:dyDescent="0.45">
      <c r="A2051" s="1">
        <v>41843</v>
      </c>
      <c r="B2051" s="2" t="s">
        <v>39</v>
      </c>
      <c r="C2051">
        <v>39</v>
      </c>
    </row>
    <row r="2052" spans="1:3" x14ac:dyDescent="0.45">
      <c r="A2052" s="1">
        <v>41848</v>
      </c>
      <c r="B2052" s="2" t="s">
        <v>17</v>
      </c>
      <c r="C2052">
        <v>288</v>
      </c>
    </row>
    <row r="2053" spans="1:3" x14ac:dyDescent="0.45">
      <c r="A2053" s="1">
        <v>41848</v>
      </c>
      <c r="B2053" s="2" t="s">
        <v>190</v>
      </c>
      <c r="C2053">
        <v>4</v>
      </c>
    </row>
    <row r="2054" spans="1:3" x14ac:dyDescent="0.45">
      <c r="A2054" s="1">
        <v>41851</v>
      </c>
      <c r="B2054" s="2" t="s">
        <v>238</v>
      </c>
      <c r="C2054">
        <v>6</v>
      </c>
    </row>
    <row r="2055" spans="1:3" x14ac:dyDescent="0.45">
      <c r="A2055" s="1">
        <v>41851</v>
      </c>
      <c r="B2055" s="2" t="s">
        <v>116</v>
      </c>
      <c r="C2055">
        <v>9</v>
      </c>
    </row>
    <row r="2056" spans="1:3" x14ac:dyDescent="0.45">
      <c r="A2056" s="1">
        <v>41852</v>
      </c>
      <c r="B2056" s="2" t="s">
        <v>37</v>
      </c>
      <c r="C2056">
        <v>178</v>
      </c>
    </row>
    <row r="2057" spans="1:3" x14ac:dyDescent="0.45">
      <c r="A2057" s="1">
        <v>41853</v>
      </c>
      <c r="B2057" s="2" t="s">
        <v>50</v>
      </c>
      <c r="C2057">
        <v>455</v>
      </c>
    </row>
    <row r="2058" spans="1:3" x14ac:dyDescent="0.45">
      <c r="A2058" s="1">
        <v>41854</v>
      </c>
      <c r="B2058" s="2" t="s">
        <v>78</v>
      </c>
      <c r="C2058">
        <v>56</v>
      </c>
    </row>
    <row r="2059" spans="1:3" x14ac:dyDescent="0.45">
      <c r="A2059" s="1">
        <v>41858</v>
      </c>
      <c r="B2059" s="2" t="s">
        <v>61</v>
      </c>
      <c r="C2059">
        <v>46</v>
      </c>
    </row>
    <row r="2060" spans="1:3" x14ac:dyDescent="0.45">
      <c r="A2060" s="1">
        <v>41859</v>
      </c>
      <c r="B2060" s="2" t="s">
        <v>124</v>
      </c>
      <c r="C2060">
        <v>15</v>
      </c>
    </row>
    <row r="2061" spans="1:3" x14ac:dyDescent="0.45">
      <c r="A2061" s="1">
        <v>41860</v>
      </c>
      <c r="B2061" s="2" t="s">
        <v>8</v>
      </c>
      <c r="C2061">
        <v>130</v>
      </c>
    </row>
    <row r="2062" spans="1:3" x14ac:dyDescent="0.45">
      <c r="A2062" s="1">
        <v>41861</v>
      </c>
      <c r="B2062" s="2" t="s">
        <v>20</v>
      </c>
      <c r="C2062">
        <v>154</v>
      </c>
    </row>
    <row r="2063" spans="1:3" x14ac:dyDescent="0.45">
      <c r="A2063" s="1">
        <v>41861</v>
      </c>
      <c r="B2063" s="2" t="s">
        <v>8</v>
      </c>
      <c r="C2063">
        <v>137</v>
      </c>
    </row>
    <row r="2064" spans="1:3" x14ac:dyDescent="0.45">
      <c r="A2064" s="1">
        <v>41863</v>
      </c>
      <c r="B2064" s="2" t="s">
        <v>58</v>
      </c>
      <c r="C2064">
        <v>119</v>
      </c>
    </row>
    <row r="2065" spans="1:3" x14ac:dyDescent="0.45">
      <c r="A2065" s="1">
        <v>41863</v>
      </c>
      <c r="B2065" s="2" t="s">
        <v>50</v>
      </c>
      <c r="C2065">
        <v>138</v>
      </c>
    </row>
    <row r="2066" spans="1:3" x14ac:dyDescent="0.45">
      <c r="A2066" s="1">
        <v>41864</v>
      </c>
      <c r="B2066" s="2" t="s">
        <v>50</v>
      </c>
      <c r="C2066">
        <v>303</v>
      </c>
    </row>
    <row r="2067" spans="1:3" x14ac:dyDescent="0.45">
      <c r="A2067" s="1">
        <v>41866</v>
      </c>
      <c r="B2067" s="2" t="s">
        <v>18</v>
      </c>
      <c r="C2067">
        <v>73</v>
      </c>
    </row>
    <row r="2068" spans="1:3" x14ac:dyDescent="0.45">
      <c r="A2068" s="1">
        <v>41868</v>
      </c>
      <c r="B2068" s="2" t="s">
        <v>55</v>
      </c>
      <c r="C2068">
        <v>35</v>
      </c>
    </row>
    <row r="2069" spans="1:3" x14ac:dyDescent="0.45">
      <c r="A2069" s="1">
        <v>41868</v>
      </c>
      <c r="B2069" s="2" t="s">
        <v>14</v>
      </c>
      <c r="C2069">
        <v>435</v>
      </c>
    </row>
    <row r="2070" spans="1:3" x14ac:dyDescent="0.45">
      <c r="A2070" s="1">
        <v>41871</v>
      </c>
      <c r="B2070" s="2" t="s">
        <v>9</v>
      </c>
      <c r="C2070">
        <v>476</v>
      </c>
    </row>
    <row r="2071" spans="1:3" x14ac:dyDescent="0.45">
      <c r="A2071" s="1">
        <v>41874</v>
      </c>
      <c r="B2071" s="2" t="s">
        <v>7</v>
      </c>
      <c r="C2071">
        <v>386</v>
      </c>
    </row>
    <row r="2072" spans="1:3" x14ac:dyDescent="0.45">
      <c r="A2072" s="1">
        <v>41877</v>
      </c>
      <c r="B2072" s="2" t="s">
        <v>10</v>
      </c>
      <c r="C2072">
        <v>147</v>
      </c>
    </row>
    <row r="2073" spans="1:3" x14ac:dyDescent="0.45">
      <c r="A2073" s="1">
        <v>41880</v>
      </c>
      <c r="B2073" s="2" t="s">
        <v>14</v>
      </c>
      <c r="C2073">
        <v>112</v>
      </c>
    </row>
    <row r="2074" spans="1:3" x14ac:dyDescent="0.45">
      <c r="A2074" s="1">
        <v>41885</v>
      </c>
      <c r="B2074" s="2" t="s">
        <v>61</v>
      </c>
      <c r="C2074">
        <v>156</v>
      </c>
    </row>
    <row r="2075" spans="1:3" x14ac:dyDescent="0.45">
      <c r="A2075" s="1">
        <v>41886</v>
      </c>
      <c r="B2075" s="2" t="s">
        <v>102</v>
      </c>
      <c r="C2075">
        <v>106</v>
      </c>
    </row>
    <row r="2076" spans="1:3" x14ac:dyDescent="0.45">
      <c r="A2076" s="1">
        <v>41888</v>
      </c>
      <c r="B2076" s="2" t="s">
        <v>139</v>
      </c>
      <c r="C2076">
        <v>2</v>
      </c>
    </row>
    <row r="2077" spans="1:3" x14ac:dyDescent="0.45">
      <c r="A2077" s="1">
        <v>41888</v>
      </c>
      <c r="B2077" s="2" t="s">
        <v>86</v>
      </c>
      <c r="C2077">
        <v>19</v>
      </c>
    </row>
    <row r="2078" spans="1:3" x14ac:dyDescent="0.45">
      <c r="A2078" s="1">
        <v>41889</v>
      </c>
      <c r="B2078" s="2" t="s">
        <v>59</v>
      </c>
      <c r="C2078">
        <v>18</v>
      </c>
    </row>
    <row r="2079" spans="1:3" x14ac:dyDescent="0.45">
      <c r="A2079" s="1">
        <v>41892</v>
      </c>
      <c r="B2079" s="2" t="s">
        <v>102</v>
      </c>
      <c r="C2079">
        <v>332</v>
      </c>
    </row>
    <row r="2080" spans="1:3" x14ac:dyDescent="0.45">
      <c r="A2080" s="1">
        <v>41893</v>
      </c>
      <c r="B2080" s="2" t="s">
        <v>110</v>
      </c>
      <c r="C2080">
        <v>1</v>
      </c>
    </row>
    <row r="2081" spans="1:3" x14ac:dyDescent="0.45">
      <c r="A2081" s="1">
        <v>41894</v>
      </c>
      <c r="B2081" s="2" t="s">
        <v>17</v>
      </c>
      <c r="C2081">
        <v>438</v>
      </c>
    </row>
    <row r="2082" spans="1:3" x14ac:dyDescent="0.45">
      <c r="A2082" s="1">
        <v>41895</v>
      </c>
      <c r="B2082" s="2" t="s">
        <v>19</v>
      </c>
      <c r="C2082">
        <v>25</v>
      </c>
    </row>
    <row r="2083" spans="1:3" x14ac:dyDescent="0.45">
      <c r="A2083" s="1">
        <v>41897</v>
      </c>
      <c r="B2083" s="2" t="s">
        <v>14</v>
      </c>
      <c r="C2083">
        <v>220</v>
      </c>
    </row>
    <row r="2084" spans="1:3" x14ac:dyDescent="0.45">
      <c r="A2084" s="1">
        <v>41897</v>
      </c>
      <c r="B2084" s="2" t="s">
        <v>39</v>
      </c>
      <c r="C2084">
        <v>47</v>
      </c>
    </row>
    <row r="2085" spans="1:3" x14ac:dyDescent="0.45">
      <c r="A2085" s="1">
        <v>41897</v>
      </c>
      <c r="B2085" s="2" t="s">
        <v>239</v>
      </c>
      <c r="C2085">
        <v>1</v>
      </c>
    </row>
    <row r="2086" spans="1:3" x14ac:dyDescent="0.45">
      <c r="A2086" s="1">
        <v>41898</v>
      </c>
      <c r="B2086" s="2" t="s">
        <v>186</v>
      </c>
      <c r="C2086">
        <v>14</v>
      </c>
    </row>
    <row r="2087" spans="1:3" x14ac:dyDescent="0.45">
      <c r="A2087" s="1">
        <v>41899</v>
      </c>
      <c r="B2087" s="2" t="s">
        <v>9</v>
      </c>
      <c r="C2087">
        <v>132</v>
      </c>
    </row>
    <row r="2088" spans="1:3" x14ac:dyDescent="0.45">
      <c r="A2088" s="1">
        <v>41904</v>
      </c>
      <c r="B2088" s="2" t="s">
        <v>146</v>
      </c>
      <c r="C2088">
        <v>18</v>
      </c>
    </row>
    <row r="2089" spans="1:3" x14ac:dyDescent="0.45">
      <c r="A2089" s="1">
        <v>41906</v>
      </c>
      <c r="B2089" s="2" t="s">
        <v>9</v>
      </c>
      <c r="C2089">
        <v>266</v>
      </c>
    </row>
    <row r="2090" spans="1:3" x14ac:dyDescent="0.45">
      <c r="A2090" s="1">
        <v>41907</v>
      </c>
      <c r="B2090" s="2" t="s">
        <v>8</v>
      </c>
      <c r="C2090">
        <v>30</v>
      </c>
    </row>
    <row r="2091" spans="1:3" x14ac:dyDescent="0.45">
      <c r="A2091" s="1">
        <v>41909</v>
      </c>
      <c r="B2091" s="2" t="s">
        <v>45</v>
      </c>
      <c r="C2091">
        <v>452</v>
      </c>
    </row>
    <row r="2092" spans="1:3" x14ac:dyDescent="0.45">
      <c r="A2092" s="1">
        <v>41911</v>
      </c>
      <c r="B2092" s="2" t="s">
        <v>5</v>
      </c>
      <c r="C2092">
        <v>306</v>
      </c>
    </row>
    <row r="2093" spans="1:3" x14ac:dyDescent="0.45">
      <c r="A2093" s="1">
        <v>41912</v>
      </c>
      <c r="B2093" s="2" t="s">
        <v>61</v>
      </c>
      <c r="C2093">
        <v>98</v>
      </c>
    </row>
    <row r="2094" spans="1:3" x14ac:dyDescent="0.45">
      <c r="A2094" s="1">
        <v>41913</v>
      </c>
      <c r="B2094" s="2" t="s">
        <v>58</v>
      </c>
      <c r="C2094">
        <v>110</v>
      </c>
    </row>
    <row r="2095" spans="1:3" x14ac:dyDescent="0.45">
      <c r="A2095" s="1">
        <v>41913</v>
      </c>
      <c r="B2095" s="2" t="s">
        <v>8</v>
      </c>
      <c r="C2095">
        <v>57</v>
      </c>
    </row>
    <row r="2096" spans="1:3" x14ac:dyDescent="0.45">
      <c r="A2096" s="1">
        <v>41913</v>
      </c>
      <c r="B2096" s="2" t="s">
        <v>157</v>
      </c>
      <c r="C2096">
        <v>16</v>
      </c>
    </row>
    <row r="2097" spans="1:3" x14ac:dyDescent="0.45">
      <c r="A2097" s="1">
        <v>41916</v>
      </c>
      <c r="B2097" s="2" t="s">
        <v>104</v>
      </c>
      <c r="C2097">
        <v>5</v>
      </c>
    </row>
    <row r="2098" spans="1:3" x14ac:dyDescent="0.45">
      <c r="A2098" s="1">
        <v>41919</v>
      </c>
      <c r="B2098" s="2" t="s">
        <v>22</v>
      </c>
      <c r="C2098">
        <v>433</v>
      </c>
    </row>
    <row r="2099" spans="1:3" x14ac:dyDescent="0.45">
      <c r="A2099" s="1">
        <v>41920</v>
      </c>
      <c r="B2099" s="2" t="s">
        <v>69</v>
      </c>
      <c r="C2099">
        <v>180</v>
      </c>
    </row>
    <row r="2100" spans="1:3" x14ac:dyDescent="0.45">
      <c r="A2100" s="1">
        <v>41920</v>
      </c>
      <c r="B2100" s="2" t="s">
        <v>22</v>
      </c>
      <c r="C2100">
        <v>381</v>
      </c>
    </row>
    <row r="2101" spans="1:3" x14ac:dyDescent="0.45">
      <c r="A2101" s="1">
        <v>41921</v>
      </c>
      <c r="B2101" s="2" t="s">
        <v>70</v>
      </c>
      <c r="C2101">
        <v>16</v>
      </c>
    </row>
    <row r="2102" spans="1:3" x14ac:dyDescent="0.45">
      <c r="A2102" s="1">
        <v>41921</v>
      </c>
      <c r="B2102" s="2" t="s">
        <v>28</v>
      </c>
      <c r="C2102">
        <v>85</v>
      </c>
    </row>
    <row r="2103" spans="1:3" x14ac:dyDescent="0.45">
      <c r="A2103" s="1">
        <v>41921</v>
      </c>
      <c r="B2103" s="2" t="s">
        <v>25</v>
      </c>
      <c r="C2103">
        <v>37</v>
      </c>
    </row>
    <row r="2104" spans="1:3" x14ac:dyDescent="0.45">
      <c r="A2104" s="1">
        <v>41924</v>
      </c>
      <c r="B2104" s="2" t="s">
        <v>20</v>
      </c>
      <c r="C2104">
        <v>69</v>
      </c>
    </row>
    <row r="2105" spans="1:3" x14ac:dyDescent="0.45">
      <c r="A2105" s="1">
        <v>41925</v>
      </c>
      <c r="B2105" s="2" t="s">
        <v>7</v>
      </c>
      <c r="C2105">
        <v>304</v>
      </c>
    </row>
    <row r="2106" spans="1:3" x14ac:dyDescent="0.45">
      <c r="A2106" s="1">
        <v>41928</v>
      </c>
      <c r="B2106" s="2" t="s">
        <v>22</v>
      </c>
      <c r="C2106">
        <v>491</v>
      </c>
    </row>
    <row r="2107" spans="1:3" x14ac:dyDescent="0.45">
      <c r="A2107" s="1">
        <v>41931</v>
      </c>
      <c r="B2107" s="2" t="s">
        <v>23</v>
      </c>
      <c r="C2107">
        <v>106</v>
      </c>
    </row>
    <row r="2108" spans="1:3" x14ac:dyDescent="0.45">
      <c r="A2108" s="1">
        <v>41935</v>
      </c>
      <c r="B2108" s="2" t="s">
        <v>52</v>
      </c>
      <c r="C2108">
        <v>188</v>
      </c>
    </row>
    <row r="2109" spans="1:3" x14ac:dyDescent="0.45">
      <c r="A2109" s="1">
        <v>41935</v>
      </c>
      <c r="B2109" s="2" t="s">
        <v>8</v>
      </c>
      <c r="C2109">
        <v>131</v>
      </c>
    </row>
    <row r="2110" spans="1:3" x14ac:dyDescent="0.45">
      <c r="A2110" s="1">
        <v>41936</v>
      </c>
      <c r="B2110" s="2" t="s">
        <v>148</v>
      </c>
      <c r="C2110">
        <v>9</v>
      </c>
    </row>
    <row r="2111" spans="1:3" x14ac:dyDescent="0.45">
      <c r="A2111" s="1">
        <v>41938</v>
      </c>
      <c r="B2111" s="2" t="s">
        <v>45</v>
      </c>
      <c r="C2111">
        <v>245</v>
      </c>
    </row>
    <row r="2112" spans="1:3" x14ac:dyDescent="0.45">
      <c r="A2112" s="1">
        <v>41943</v>
      </c>
      <c r="B2112" s="2" t="s">
        <v>22</v>
      </c>
      <c r="C2112">
        <v>166</v>
      </c>
    </row>
    <row r="2113" spans="1:3" x14ac:dyDescent="0.45">
      <c r="A2113" s="1">
        <v>41945</v>
      </c>
      <c r="B2113" s="2" t="s">
        <v>55</v>
      </c>
      <c r="C2113">
        <v>171</v>
      </c>
    </row>
    <row r="2114" spans="1:3" x14ac:dyDescent="0.45">
      <c r="A2114" s="1">
        <v>41945</v>
      </c>
      <c r="B2114" s="2" t="s">
        <v>119</v>
      </c>
      <c r="C2114">
        <v>11</v>
      </c>
    </row>
    <row r="2115" spans="1:3" x14ac:dyDescent="0.45">
      <c r="A2115" s="1">
        <v>41946</v>
      </c>
      <c r="B2115" s="2" t="s">
        <v>20</v>
      </c>
      <c r="C2115">
        <v>52</v>
      </c>
    </row>
    <row r="2116" spans="1:3" x14ac:dyDescent="0.45">
      <c r="A2116" s="1">
        <v>41949</v>
      </c>
      <c r="B2116" s="2" t="s">
        <v>120</v>
      </c>
      <c r="C2116">
        <v>56</v>
      </c>
    </row>
    <row r="2117" spans="1:3" x14ac:dyDescent="0.45">
      <c r="A2117" s="1">
        <v>41950</v>
      </c>
      <c r="B2117" s="2" t="s">
        <v>54</v>
      </c>
      <c r="C2117">
        <v>6</v>
      </c>
    </row>
    <row r="2118" spans="1:3" x14ac:dyDescent="0.45">
      <c r="A2118" s="1">
        <v>41950</v>
      </c>
      <c r="B2118" s="2" t="s">
        <v>55</v>
      </c>
      <c r="C2118">
        <v>179</v>
      </c>
    </row>
    <row r="2119" spans="1:3" x14ac:dyDescent="0.45">
      <c r="A2119" s="1">
        <v>41951</v>
      </c>
      <c r="B2119" s="2" t="s">
        <v>22</v>
      </c>
      <c r="C2119">
        <v>398</v>
      </c>
    </row>
    <row r="2120" spans="1:3" x14ac:dyDescent="0.45">
      <c r="A2120" s="1">
        <v>41952</v>
      </c>
      <c r="B2120" s="2" t="s">
        <v>69</v>
      </c>
      <c r="C2120">
        <v>68</v>
      </c>
    </row>
    <row r="2121" spans="1:3" x14ac:dyDescent="0.45">
      <c r="A2121" s="1">
        <v>41952</v>
      </c>
      <c r="B2121" s="2" t="s">
        <v>12</v>
      </c>
      <c r="C2121">
        <v>160</v>
      </c>
    </row>
    <row r="2122" spans="1:3" x14ac:dyDescent="0.45">
      <c r="A2122" s="1">
        <v>41953</v>
      </c>
      <c r="B2122" s="2" t="s">
        <v>12</v>
      </c>
      <c r="C2122">
        <v>183</v>
      </c>
    </row>
    <row r="2123" spans="1:3" x14ac:dyDescent="0.45">
      <c r="A2123" s="1">
        <v>41954</v>
      </c>
      <c r="B2123" s="2" t="s">
        <v>22</v>
      </c>
      <c r="C2123">
        <v>178</v>
      </c>
    </row>
    <row r="2124" spans="1:3" x14ac:dyDescent="0.45">
      <c r="A2124" s="1">
        <v>41955</v>
      </c>
      <c r="B2124" s="2" t="s">
        <v>7</v>
      </c>
      <c r="C2124">
        <v>381</v>
      </c>
    </row>
    <row r="2125" spans="1:3" x14ac:dyDescent="0.45">
      <c r="A2125" s="1">
        <v>41957</v>
      </c>
      <c r="B2125" s="2" t="s">
        <v>62</v>
      </c>
      <c r="C2125">
        <v>12</v>
      </c>
    </row>
    <row r="2126" spans="1:3" x14ac:dyDescent="0.45">
      <c r="A2126" s="1">
        <v>41959</v>
      </c>
      <c r="B2126" s="2" t="s">
        <v>28</v>
      </c>
      <c r="C2126">
        <v>116</v>
      </c>
    </row>
    <row r="2127" spans="1:3" x14ac:dyDescent="0.45">
      <c r="A2127" s="1">
        <v>41961</v>
      </c>
      <c r="B2127" s="2" t="s">
        <v>7</v>
      </c>
      <c r="C2127">
        <v>117</v>
      </c>
    </row>
    <row r="2128" spans="1:3" x14ac:dyDescent="0.45">
      <c r="A2128" s="1">
        <v>41961</v>
      </c>
      <c r="B2128" s="2" t="s">
        <v>69</v>
      </c>
      <c r="C2128">
        <v>31</v>
      </c>
    </row>
    <row r="2129" spans="1:3" x14ac:dyDescent="0.45">
      <c r="A2129" s="1">
        <v>41962</v>
      </c>
      <c r="B2129" s="2" t="s">
        <v>8</v>
      </c>
      <c r="C2129">
        <v>131</v>
      </c>
    </row>
    <row r="2130" spans="1:3" x14ac:dyDescent="0.45">
      <c r="A2130" s="1">
        <v>41962</v>
      </c>
      <c r="B2130" s="2" t="s">
        <v>10</v>
      </c>
      <c r="C2130">
        <v>21</v>
      </c>
    </row>
    <row r="2131" spans="1:3" x14ac:dyDescent="0.45">
      <c r="A2131" s="1">
        <v>41963</v>
      </c>
      <c r="B2131" s="2" t="s">
        <v>9</v>
      </c>
      <c r="C2131">
        <v>300</v>
      </c>
    </row>
    <row r="2132" spans="1:3" x14ac:dyDescent="0.45">
      <c r="A2132" s="1">
        <v>41963</v>
      </c>
      <c r="B2132" s="2" t="s">
        <v>18</v>
      </c>
      <c r="C2132">
        <v>32</v>
      </c>
    </row>
    <row r="2133" spans="1:3" x14ac:dyDescent="0.45">
      <c r="A2133" s="1">
        <v>41966</v>
      </c>
      <c r="B2133" s="2" t="s">
        <v>132</v>
      </c>
      <c r="C2133">
        <v>4</v>
      </c>
    </row>
    <row r="2134" spans="1:3" x14ac:dyDescent="0.45">
      <c r="A2134" s="1">
        <v>41967</v>
      </c>
      <c r="B2134" s="2" t="s">
        <v>45</v>
      </c>
      <c r="C2134">
        <v>230</v>
      </c>
    </row>
    <row r="2135" spans="1:3" x14ac:dyDescent="0.45">
      <c r="A2135" s="1">
        <v>41968</v>
      </c>
      <c r="B2135" s="2" t="s">
        <v>61</v>
      </c>
      <c r="C2135">
        <v>164</v>
      </c>
    </row>
    <row r="2136" spans="1:3" x14ac:dyDescent="0.45">
      <c r="A2136" s="1">
        <v>41969</v>
      </c>
      <c r="B2136" s="2" t="s">
        <v>98</v>
      </c>
      <c r="C2136">
        <v>4</v>
      </c>
    </row>
    <row r="2137" spans="1:3" x14ac:dyDescent="0.45">
      <c r="A2137" s="1">
        <v>41972</v>
      </c>
      <c r="B2137" s="2" t="s">
        <v>20</v>
      </c>
      <c r="C2137">
        <v>96</v>
      </c>
    </row>
    <row r="2138" spans="1:3" x14ac:dyDescent="0.45">
      <c r="A2138" s="1">
        <v>41975</v>
      </c>
      <c r="B2138" s="2" t="s">
        <v>131</v>
      </c>
      <c r="C2138">
        <v>94</v>
      </c>
    </row>
    <row r="2139" spans="1:3" x14ac:dyDescent="0.45">
      <c r="A2139" s="1">
        <v>41975</v>
      </c>
      <c r="B2139" s="2" t="s">
        <v>71</v>
      </c>
      <c r="C2139">
        <v>21</v>
      </c>
    </row>
    <row r="2140" spans="1:3" x14ac:dyDescent="0.45">
      <c r="A2140" s="1">
        <v>41977</v>
      </c>
      <c r="B2140" s="2" t="s">
        <v>7</v>
      </c>
      <c r="C2140">
        <v>129</v>
      </c>
    </row>
    <row r="2141" spans="1:3" x14ac:dyDescent="0.45">
      <c r="A2141" s="1">
        <v>41977</v>
      </c>
      <c r="B2141" s="2" t="s">
        <v>25</v>
      </c>
      <c r="C2141">
        <v>197</v>
      </c>
    </row>
    <row r="2142" spans="1:3" x14ac:dyDescent="0.45">
      <c r="A2142" s="1">
        <v>41978</v>
      </c>
      <c r="B2142" s="2" t="s">
        <v>113</v>
      </c>
      <c r="C2142">
        <v>16</v>
      </c>
    </row>
    <row r="2143" spans="1:3" x14ac:dyDescent="0.45">
      <c r="A2143" s="1">
        <v>41978</v>
      </c>
      <c r="B2143" s="2" t="s">
        <v>24</v>
      </c>
      <c r="C2143">
        <v>332</v>
      </c>
    </row>
    <row r="2144" spans="1:3" x14ac:dyDescent="0.45">
      <c r="A2144" s="1">
        <v>41980</v>
      </c>
      <c r="B2144" s="2" t="s">
        <v>69</v>
      </c>
      <c r="C2144">
        <v>75</v>
      </c>
    </row>
    <row r="2145" spans="1:3" x14ac:dyDescent="0.45">
      <c r="A2145" s="1">
        <v>41981</v>
      </c>
      <c r="B2145" s="2" t="s">
        <v>74</v>
      </c>
      <c r="C2145">
        <v>10</v>
      </c>
    </row>
    <row r="2146" spans="1:3" x14ac:dyDescent="0.45">
      <c r="A2146" s="1">
        <v>41982</v>
      </c>
      <c r="B2146" s="2" t="s">
        <v>37</v>
      </c>
      <c r="C2146">
        <v>93</v>
      </c>
    </row>
    <row r="2147" spans="1:3" x14ac:dyDescent="0.45">
      <c r="A2147" s="1">
        <v>41983</v>
      </c>
      <c r="B2147" s="2" t="s">
        <v>45</v>
      </c>
      <c r="C2147">
        <v>146</v>
      </c>
    </row>
    <row r="2148" spans="1:3" x14ac:dyDescent="0.45">
      <c r="A2148" s="1">
        <v>41984</v>
      </c>
      <c r="B2148" s="2" t="s">
        <v>58</v>
      </c>
      <c r="C2148">
        <v>197</v>
      </c>
    </row>
    <row r="2149" spans="1:3" x14ac:dyDescent="0.45">
      <c r="A2149" s="1">
        <v>41986</v>
      </c>
      <c r="B2149" s="2" t="s">
        <v>17</v>
      </c>
      <c r="C2149">
        <v>482</v>
      </c>
    </row>
    <row r="2150" spans="1:3" x14ac:dyDescent="0.45">
      <c r="A2150" s="1">
        <v>41988</v>
      </c>
      <c r="B2150" s="2" t="s">
        <v>8</v>
      </c>
      <c r="C2150">
        <v>43</v>
      </c>
    </row>
    <row r="2151" spans="1:3" x14ac:dyDescent="0.45">
      <c r="A2151" s="1">
        <v>41989</v>
      </c>
      <c r="B2151" s="2" t="s">
        <v>22</v>
      </c>
      <c r="C2151">
        <v>367</v>
      </c>
    </row>
    <row r="2152" spans="1:3" x14ac:dyDescent="0.45">
      <c r="A2152" s="1">
        <v>41989</v>
      </c>
      <c r="B2152" s="2" t="s">
        <v>14</v>
      </c>
      <c r="C2152">
        <v>274</v>
      </c>
    </row>
    <row r="2153" spans="1:3" x14ac:dyDescent="0.45">
      <c r="A2153" s="1">
        <v>41991</v>
      </c>
      <c r="B2153" s="2" t="s">
        <v>17</v>
      </c>
      <c r="C2153">
        <v>283</v>
      </c>
    </row>
    <row r="2154" spans="1:3" x14ac:dyDescent="0.45">
      <c r="A2154" s="1">
        <v>41992</v>
      </c>
      <c r="B2154" s="2" t="s">
        <v>55</v>
      </c>
      <c r="C2154">
        <v>98</v>
      </c>
    </row>
    <row r="2155" spans="1:3" x14ac:dyDescent="0.45">
      <c r="A2155" s="1">
        <v>41993</v>
      </c>
      <c r="B2155" s="2" t="s">
        <v>22</v>
      </c>
      <c r="C2155">
        <v>485</v>
      </c>
    </row>
    <row r="2156" spans="1:3" x14ac:dyDescent="0.45">
      <c r="A2156" s="1">
        <v>41994</v>
      </c>
      <c r="B2156" s="2" t="s">
        <v>167</v>
      </c>
      <c r="C2156">
        <v>3</v>
      </c>
    </row>
    <row r="2157" spans="1:3" x14ac:dyDescent="0.45">
      <c r="A2157" s="1">
        <v>41996</v>
      </c>
      <c r="B2157" s="2" t="s">
        <v>45</v>
      </c>
      <c r="C2157">
        <v>331</v>
      </c>
    </row>
    <row r="2158" spans="1:3" x14ac:dyDescent="0.45">
      <c r="A2158" s="1">
        <v>41997</v>
      </c>
      <c r="B2158" s="2" t="s">
        <v>8</v>
      </c>
      <c r="C2158">
        <v>150</v>
      </c>
    </row>
    <row r="2159" spans="1:3" x14ac:dyDescent="0.45">
      <c r="A2159" s="1">
        <v>41998</v>
      </c>
      <c r="B2159" s="2" t="s">
        <v>7</v>
      </c>
      <c r="C2159">
        <v>463</v>
      </c>
    </row>
    <row r="2160" spans="1:3" x14ac:dyDescent="0.45">
      <c r="A2160" s="1">
        <v>41999</v>
      </c>
      <c r="B2160" s="2" t="s">
        <v>159</v>
      </c>
      <c r="C2160">
        <v>8</v>
      </c>
    </row>
    <row r="2161" spans="1:3" x14ac:dyDescent="0.45">
      <c r="A2161" s="1">
        <v>41999</v>
      </c>
      <c r="B2161" s="2" t="s">
        <v>12</v>
      </c>
      <c r="C2161">
        <v>178</v>
      </c>
    </row>
    <row r="2162" spans="1:3" x14ac:dyDescent="0.45">
      <c r="A2162" s="1">
        <v>42001</v>
      </c>
      <c r="B2162" s="2" t="s">
        <v>19</v>
      </c>
      <c r="C2162">
        <v>166</v>
      </c>
    </row>
    <row r="2163" spans="1:3" x14ac:dyDescent="0.45">
      <c r="A2163" s="1">
        <v>42002</v>
      </c>
      <c r="B2163" s="2" t="s">
        <v>232</v>
      </c>
      <c r="C2163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71E0-62CD-46D0-AB0A-C536F23C144A}">
  <dimension ref="A1:B11"/>
  <sheetViews>
    <sheetView workbookViewId="0">
      <selection activeCell="D10" sqref="D10"/>
    </sheetView>
  </sheetViews>
  <sheetFormatPr defaultRowHeight="14.25" x14ac:dyDescent="0.45"/>
  <cols>
    <col min="1" max="2" width="10.19921875" bestFit="1" customWidth="1"/>
  </cols>
  <sheetData>
    <row r="1" spans="1:2" x14ac:dyDescent="0.45">
      <c r="A1" t="s">
        <v>243</v>
      </c>
      <c r="B1" t="s">
        <v>244</v>
      </c>
    </row>
    <row r="2" spans="1:2" x14ac:dyDescent="0.45">
      <c r="A2">
        <v>2005</v>
      </c>
      <c r="B2">
        <v>2</v>
      </c>
    </row>
    <row r="3" spans="1:2" x14ac:dyDescent="0.45">
      <c r="A3">
        <v>2006</v>
      </c>
      <c r="B3">
        <v>2.0499999999999998</v>
      </c>
    </row>
    <row r="4" spans="1:2" x14ac:dyDescent="0.45">
      <c r="A4">
        <v>2007</v>
      </c>
      <c r="B4">
        <v>2.09</v>
      </c>
    </row>
    <row r="5" spans="1:2" x14ac:dyDescent="0.45">
      <c r="A5">
        <v>2008</v>
      </c>
      <c r="B5">
        <v>2.15</v>
      </c>
    </row>
    <row r="6" spans="1:2" x14ac:dyDescent="0.45">
      <c r="A6">
        <v>2009</v>
      </c>
      <c r="B6">
        <v>2.13</v>
      </c>
    </row>
    <row r="7" spans="1:2" x14ac:dyDescent="0.45">
      <c r="A7">
        <v>2010</v>
      </c>
      <c r="B7">
        <v>2.1</v>
      </c>
    </row>
    <row r="8" spans="1:2" x14ac:dyDescent="0.45">
      <c r="A8">
        <v>2011</v>
      </c>
      <c r="B8">
        <v>2.2000000000000002</v>
      </c>
    </row>
    <row r="9" spans="1:2" x14ac:dyDescent="0.45">
      <c r="A9">
        <v>2012</v>
      </c>
      <c r="B9">
        <v>2.25</v>
      </c>
    </row>
    <row r="10" spans="1:2" x14ac:dyDescent="0.45">
      <c r="A10">
        <v>2013</v>
      </c>
      <c r="B10">
        <v>2.2200000000000002</v>
      </c>
    </row>
    <row r="11" spans="1:2" x14ac:dyDescent="0.45">
      <c r="A11">
        <v>2014</v>
      </c>
      <c r="B11">
        <v>2.23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63"/>
  <sheetViews>
    <sheetView tabSelected="1" topLeftCell="H1" workbookViewId="0">
      <selection activeCell="N10" sqref="N10"/>
    </sheetView>
  </sheetViews>
  <sheetFormatPr defaultRowHeight="14.25" x14ac:dyDescent="0.45"/>
  <cols>
    <col min="1" max="1" width="10.19921875" bestFit="1" customWidth="1"/>
    <col min="2" max="2" width="12.53125" bestFit="1" customWidth="1"/>
    <col min="3" max="3" width="10.19921875" bestFit="1" customWidth="1"/>
    <col min="5" max="5" width="11.73046875" bestFit="1" customWidth="1"/>
    <col min="6" max="6" width="10.3984375" bestFit="1" customWidth="1"/>
    <col min="7" max="7" width="28.19921875" bestFit="1" customWidth="1"/>
    <col min="8" max="8" width="12" bestFit="1" customWidth="1"/>
    <col min="9" max="9" width="13.265625" bestFit="1" customWidth="1"/>
    <col min="10" max="10" width="22.73046875" bestFit="1" customWidth="1"/>
    <col min="12" max="12" width="19.796875" bestFit="1" customWidth="1"/>
    <col min="14" max="14" width="38.86328125" bestFit="1" customWidth="1"/>
    <col min="16" max="16" width="18.1328125" bestFit="1" customWidth="1"/>
  </cols>
  <sheetData>
    <row r="1" spans="1:14" ht="15.75" x14ac:dyDescent="0.5">
      <c r="A1" t="s">
        <v>240</v>
      </c>
      <c r="B1" t="s">
        <v>241</v>
      </c>
      <c r="C1" t="s">
        <v>242</v>
      </c>
      <c r="D1" t="s">
        <v>243</v>
      </c>
      <c r="E1" t="s">
        <v>245</v>
      </c>
      <c r="F1" t="s">
        <v>249</v>
      </c>
      <c r="G1" t="s">
        <v>252</v>
      </c>
      <c r="H1" t="s">
        <v>253</v>
      </c>
      <c r="I1" t="s">
        <v>254</v>
      </c>
      <c r="J1" t="s">
        <v>256</v>
      </c>
      <c r="K1" t="s">
        <v>257</v>
      </c>
      <c r="L1" t="s">
        <v>258</v>
      </c>
      <c r="N1" s="6" t="s">
        <v>250</v>
      </c>
    </row>
    <row r="2" spans="1:14" ht="15.75" x14ac:dyDescent="0.5">
      <c r="A2" s="1">
        <v>38353</v>
      </c>
      <c r="B2" s="2" t="s">
        <v>0</v>
      </c>
      <c r="C2">
        <v>10</v>
      </c>
      <c r="D2">
        <f>YEAR(cukier4[[#This Row],[Data]])</f>
        <v>2005</v>
      </c>
      <c r="E2">
        <f>VLOOKUP(cukier4[[#This Row],[rok]],cennik[],2,FALSE)</f>
        <v>2</v>
      </c>
      <c r="F2" s="2">
        <f>cukier4[[#This Row],[sprzedaż]]*cukier4[[#This Row],[cena cukru]]</f>
        <v>20</v>
      </c>
      <c r="G2" s="2">
        <f>SUMIFS(cukier4[sprzedaż],cukier4[Data],"&lt;="&amp;cukier4[[#This Row],[Data]],cukier4[NIP],"="&amp;cukier4[[#This Row],[NIP]])</f>
        <v>10</v>
      </c>
      <c r="H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" s="2">
        <f>cukier4[[#This Row],[rabat na kg]]*cukier4[[#This Row],[sprzedaż]]</f>
        <v>0</v>
      </c>
      <c r="J2" s="2">
        <f>5000-cukier4[[#This Row],[sprzedaż]]</f>
        <v>4990</v>
      </c>
      <c r="K2" s="2">
        <f>MONTH(cukier4[[#This Row],[Data]])</f>
        <v>1</v>
      </c>
      <c r="L2" s="2">
        <v>0</v>
      </c>
      <c r="N2" s="6">
        <f>SUM(cukier4[przychód])</f>
        <v>643267.07000000111</v>
      </c>
    </row>
    <row r="3" spans="1:14" x14ac:dyDescent="0.45">
      <c r="A3" s="1">
        <v>38356</v>
      </c>
      <c r="B3" s="2" t="s">
        <v>1</v>
      </c>
      <c r="C3">
        <v>2</v>
      </c>
      <c r="D3">
        <f>YEAR(cukier4[[#This Row],[Data]])</f>
        <v>2005</v>
      </c>
      <c r="E3">
        <f>VLOOKUP(cukier4[[#This Row],[rok]],cennik[],2,FALSE)</f>
        <v>2</v>
      </c>
      <c r="F3" s="2">
        <f>cukier4[[#This Row],[sprzedaż]]*cukier4[[#This Row],[cena cukru]]</f>
        <v>4</v>
      </c>
      <c r="G3" s="2">
        <f>SUMIFS(cukier4[sprzedaż],cukier4[Data],"&lt;="&amp;cukier4[[#This Row],[Data]],cukier4[NIP],"="&amp;cukier4[[#This Row],[NIP]])</f>
        <v>2</v>
      </c>
      <c r="H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" s="2">
        <f>cukier4[[#This Row],[rabat na kg]]*cukier4[[#This Row],[sprzedaż]]</f>
        <v>0</v>
      </c>
      <c r="J3" s="2">
        <f>J2-cukier4[[#This Row],[sprzedaż]]+L2</f>
        <v>4988</v>
      </c>
      <c r="K3" s="2">
        <f>MONTH(cukier4[[#This Row],[Data]])</f>
        <v>1</v>
      </c>
      <c r="L3" s="2">
        <f>ROUNDUP(IF(K4&lt;&gt;cukier4[[#This Row],[miesiąc]],5000-cukier4[[#This Row],[ilość cukru w magazynie]],0),-3)</f>
        <v>0</v>
      </c>
    </row>
    <row r="4" spans="1:14" x14ac:dyDescent="0.45">
      <c r="A4" s="1">
        <v>38357</v>
      </c>
      <c r="B4" s="2" t="s">
        <v>2</v>
      </c>
      <c r="C4">
        <v>2</v>
      </c>
      <c r="D4">
        <f>YEAR(cukier4[[#This Row],[Data]])</f>
        <v>2005</v>
      </c>
      <c r="E4">
        <f>VLOOKUP(cukier4[[#This Row],[rok]],cennik[],2,FALSE)</f>
        <v>2</v>
      </c>
      <c r="F4" s="2">
        <f>cukier4[[#This Row],[sprzedaż]]*cukier4[[#This Row],[cena cukru]]</f>
        <v>4</v>
      </c>
      <c r="G4" s="2">
        <f>SUMIFS(cukier4[sprzedaż],cukier4[Data],"&lt;="&amp;cukier4[[#This Row],[Data]],cukier4[NIP],"="&amp;cukier4[[#This Row],[NIP]])</f>
        <v>2</v>
      </c>
      <c r="H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" s="2">
        <f>cukier4[[#This Row],[rabat na kg]]*cukier4[[#This Row],[sprzedaż]]</f>
        <v>0</v>
      </c>
      <c r="J4" s="2">
        <f>J3-cukier4[[#This Row],[sprzedaż]]+L3</f>
        <v>4986</v>
      </c>
      <c r="K4" s="2">
        <f>MONTH(cukier4[[#This Row],[Data]])</f>
        <v>1</v>
      </c>
      <c r="L4" s="2">
        <f>ROUNDUP(IF(K5&lt;&gt;cukier4[[#This Row],[miesiąc]],5000-cukier4[[#This Row],[ilość cukru w magazynie]],0),-3)</f>
        <v>0</v>
      </c>
    </row>
    <row r="5" spans="1:14" ht="15.75" x14ac:dyDescent="0.5">
      <c r="A5" s="1">
        <v>38362</v>
      </c>
      <c r="B5" s="2" t="s">
        <v>3</v>
      </c>
      <c r="C5">
        <v>5</v>
      </c>
      <c r="D5">
        <f>YEAR(cukier4[[#This Row],[Data]])</f>
        <v>2005</v>
      </c>
      <c r="E5">
        <f>VLOOKUP(cukier4[[#This Row],[rok]],cennik[],2,FALSE)</f>
        <v>2</v>
      </c>
      <c r="F5" s="2">
        <f>cukier4[[#This Row],[sprzedaż]]*cukier4[[#This Row],[cena cukru]]</f>
        <v>10</v>
      </c>
      <c r="G5" s="2">
        <f>SUMIFS(cukier4[sprzedaż],cukier4[Data],"&lt;="&amp;cukier4[[#This Row],[Data]],cukier4[NIP],"="&amp;cukier4[[#This Row],[NIP]])</f>
        <v>5</v>
      </c>
      <c r="H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" s="2">
        <f>cukier4[[#This Row],[rabat na kg]]*cukier4[[#This Row],[sprzedaż]]</f>
        <v>0</v>
      </c>
      <c r="J5" s="2">
        <f>J4-cukier4[[#This Row],[sprzedaż]]+L4</f>
        <v>4981</v>
      </c>
      <c r="K5" s="2">
        <f>MONTH(cukier4[[#This Row],[Data]])</f>
        <v>1</v>
      </c>
      <c r="L5" s="2">
        <f>ROUNDUP(IF(K6&lt;&gt;cukier4[[#This Row],[miesiąc]],5000-cukier4[[#This Row],[ilość cukru w magazynie]],0),-3)</f>
        <v>0</v>
      </c>
      <c r="N5" s="6" t="s">
        <v>255</v>
      </c>
    </row>
    <row r="6" spans="1:14" ht="15.75" x14ac:dyDescent="0.5">
      <c r="A6" s="1">
        <v>38363</v>
      </c>
      <c r="B6" s="2" t="s">
        <v>4</v>
      </c>
      <c r="C6">
        <v>14</v>
      </c>
      <c r="D6">
        <f>YEAR(cukier4[[#This Row],[Data]])</f>
        <v>2005</v>
      </c>
      <c r="E6">
        <f>VLOOKUP(cukier4[[#This Row],[rok]],cennik[],2,FALSE)</f>
        <v>2</v>
      </c>
      <c r="F6" s="2">
        <f>cukier4[[#This Row],[sprzedaż]]*cukier4[[#This Row],[cena cukru]]</f>
        <v>28</v>
      </c>
      <c r="G6" s="2">
        <f>SUMIFS(cukier4[sprzedaż],cukier4[Data],"&lt;="&amp;cukier4[[#This Row],[Data]],cukier4[NIP],"="&amp;cukier4[[#This Row],[NIP]])</f>
        <v>14</v>
      </c>
      <c r="H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" s="2">
        <f>cukier4[[#This Row],[rabat na kg]]*cukier4[[#This Row],[sprzedaż]]</f>
        <v>0</v>
      </c>
      <c r="J6" s="2">
        <f>J5-cukier4[[#This Row],[sprzedaż]]+L5</f>
        <v>4967</v>
      </c>
      <c r="K6" s="2">
        <f>MONTH(cukier4[[#This Row],[Data]])</f>
        <v>1</v>
      </c>
      <c r="L6" s="2">
        <f>ROUNDUP(IF(K7&lt;&gt;cukier4[[#This Row],[miesiąc]],5000-cukier4[[#This Row],[ilość cukru w magazynie]],0),-3)</f>
        <v>0</v>
      </c>
      <c r="N6" s="6">
        <f>SUM(cukier4[rabat łącznie])</f>
        <v>38126.349999999991</v>
      </c>
    </row>
    <row r="7" spans="1:14" x14ac:dyDescent="0.45">
      <c r="A7" s="1">
        <v>38365</v>
      </c>
      <c r="B7" s="2" t="s">
        <v>5</v>
      </c>
      <c r="C7">
        <v>436</v>
      </c>
      <c r="D7">
        <f>YEAR(cukier4[[#This Row],[Data]])</f>
        <v>2005</v>
      </c>
      <c r="E7">
        <f>VLOOKUP(cukier4[[#This Row],[rok]],cennik[],2,FALSE)</f>
        <v>2</v>
      </c>
      <c r="F7" s="2">
        <f>cukier4[[#This Row],[sprzedaż]]*cukier4[[#This Row],[cena cukru]]</f>
        <v>872</v>
      </c>
      <c r="G7" s="2">
        <f>SUMIFS(cukier4[sprzedaż],cukier4[Data],"&lt;="&amp;cukier4[[#This Row],[Data]],cukier4[NIP],"="&amp;cukier4[[#This Row],[NIP]])</f>
        <v>436</v>
      </c>
      <c r="H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" s="2">
        <f>cukier4[[#This Row],[rabat na kg]]*cukier4[[#This Row],[sprzedaż]]</f>
        <v>21.8</v>
      </c>
      <c r="J7" s="2">
        <f>J6-cukier4[[#This Row],[sprzedaż]]+L6</f>
        <v>4531</v>
      </c>
      <c r="K7" s="2">
        <f>MONTH(cukier4[[#This Row],[Data]])</f>
        <v>1</v>
      </c>
      <c r="L7" s="2">
        <f>ROUNDUP(IF(K8&lt;&gt;cukier4[[#This Row],[miesiąc]],5000-cukier4[[#This Row],[ilość cukru w magazynie]],0),-3)</f>
        <v>0</v>
      </c>
    </row>
    <row r="8" spans="1:14" x14ac:dyDescent="0.45">
      <c r="A8" s="1">
        <v>38366</v>
      </c>
      <c r="B8" s="2" t="s">
        <v>6</v>
      </c>
      <c r="C8">
        <v>95</v>
      </c>
      <c r="D8">
        <f>YEAR(cukier4[[#This Row],[Data]])</f>
        <v>2005</v>
      </c>
      <c r="E8">
        <f>VLOOKUP(cukier4[[#This Row],[rok]],cennik[],2,FALSE)</f>
        <v>2</v>
      </c>
      <c r="F8" s="2">
        <f>cukier4[[#This Row],[sprzedaż]]*cukier4[[#This Row],[cena cukru]]</f>
        <v>190</v>
      </c>
      <c r="G8" s="2">
        <f>SUMIFS(cukier4[sprzedaż],cukier4[Data],"&lt;="&amp;cukier4[[#This Row],[Data]],cukier4[NIP],"="&amp;cukier4[[#This Row],[NIP]])</f>
        <v>95</v>
      </c>
      <c r="H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" s="2">
        <f>cukier4[[#This Row],[rabat na kg]]*cukier4[[#This Row],[sprzedaż]]</f>
        <v>0</v>
      </c>
      <c r="J8" s="2">
        <f>J7-cukier4[[#This Row],[sprzedaż]]+L7</f>
        <v>4436</v>
      </c>
      <c r="K8" s="2">
        <f>MONTH(cukier4[[#This Row],[Data]])</f>
        <v>1</v>
      </c>
      <c r="L8" s="2">
        <f>ROUNDUP(IF(K9&lt;&gt;cukier4[[#This Row],[miesiąc]],5000-cukier4[[#This Row],[ilość cukru w magazynie]],0),-3)</f>
        <v>0</v>
      </c>
    </row>
    <row r="9" spans="1:14" ht="15.75" x14ac:dyDescent="0.5">
      <c r="A9" s="1">
        <v>38370</v>
      </c>
      <c r="B9" s="2" t="s">
        <v>7</v>
      </c>
      <c r="C9">
        <v>350</v>
      </c>
      <c r="D9">
        <f>YEAR(cukier4[[#This Row],[Data]])</f>
        <v>2005</v>
      </c>
      <c r="E9">
        <f>VLOOKUP(cukier4[[#This Row],[rok]],cennik[],2,FALSE)</f>
        <v>2</v>
      </c>
      <c r="F9" s="2">
        <f>cukier4[[#This Row],[sprzedaż]]*cukier4[[#This Row],[cena cukru]]</f>
        <v>700</v>
      </c>
      <c r="G9" s="2">
        <f>SUMIFS(cukier4[sprzedaż],cukier4[Data],"&lt;="&amp;cukier4[[#This Row],[Data]],cukier4[NIP],"="&amp;cukier4[[#This Row],[NIP]])</f>
        <v>350</v>
      </c>
      <c r="H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9" s="2">
        <f>cukier4[[#This Row],[rabat na kg]]*cukier4[[#This Row],[sprzedaż]]</f>
        <v>17.5</v>
      </c>
      <c r="J9" s="2">
        <f>J8-cukier4[[#This Row],[sprzedaż]]+L8</f>
        <v>4086</v>
      </c>
      <c r="K9" s="2">
        <f>MONTH(cukier4[[#This Row],[Data]])</f>
        <v>1</v>
      </c>
      <c r="L9" s="2">
        <f>ROUNDUP(IF(K10&lt;&gt;cukier4[[#This Row],[miesiąc]],5000-cukier4[[#This Row],[ilość cukru w magazynie]],0),-3)</f>
        <v>0</v>
      </c>
      <c r="N9" s="6" t="s">
        <v>260</v>
      </c>
    </row>
    <row r="10" spans="1:14" ht="15.75" x14ac:dyDescent="0.5">
      <c r="A10" s="1">
        <v>38371</v>
      </c>
      <c r="B10" s="2" t="s">
        <v>7</v>
      </c>
      <c r="C10">
        <v>231</v>
      </c>
      <c r="D10">
        <f>YEAR(cukier4[[#This Row],[Data]])</f>
        <v>2005</v>
      </c>
      <c r="E10">
        <f>VLOOKUP(cukier4[[#This Row],[rok]],cennik[],2,FALSE)</f>
        <v>2</v>
      </c>
      <c r="F10" s="2">
        <f>cukier4[[#This Row],[sprzedaż]]*cukier4[[#This Row],[cena cukru]]</f>
        <v>462</v>
      </c>
      <c r="G10" s="2">
        <f>SUMIFS(cukier4[sprzedaż],cukier4[Data],"&lt;="&amp;cukier4[[#This Row],[Data]],cukier4[NIP],"="&amp;cukier4[[#This Row],[NIP]])</f>
        <v>581</v>
      </c>
      <c r="H1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" s="2">
        <f>cukier4[[#This Row],[rabat na kg]]*cukier4[[#This Row],[sprzedaż]]</f>
        <v>11.55</v>
      </c>
      <c r="J10" s="2">
        <f>J9-cukier4[[#This Row],[sprzedaż]]+L9</f>
        <v>3855</v>
      </c>
      <c r="K10" s="2">
        <f>MONTH(cukier4[[#This Row],[Data]])</f>
        <v>1</v>
      </c>
      <c r="L10" s="2">
        <f>ROUNDUP(IF(K11&lt;&gt;cukier4[[#This Row],[miesiąc]],5000-cukier4[[#This Row],[ilość cukru w magazynie]],0),-3)</f>
        <v>0</v>
      </c>
      <c r="N10" s="6">
        <f>COUNTIF(cukier4[cukru do dokupienia],"&gt;=4000")-1</f>
        <v>14</v>
      </c>
    </row>
    <row r="11" spans="1:14" x14ac:dyDescent="0.45">
      <c r="A11" s="1">
        <v>38372</v>
      </c>
      <c r="B11" s="2" t="s">
        <v>8</v>
      </c>
      <c r="C11">
        <v>38</v>
      </c>
      <c r="D11">
        <f>YEAR(cukier4[[#This Row],[Data]])</f>
        <v>2005</v>
      </c>
      <c r="E11">
        <f>VLOOKUP(cukier4[[#This Row],[rok]],cennik[],2,FALSE)</f>
        <v>2</v>
      </c>
      <c r="F11" s="2">
        <f>cukier4[[#This Row],[sprzedaż]]*cukier4[[#This Row],[cena cukru]]</f>
        <v>76</v>
      </c>
      <c r="G11" s="2">
        <f>SUMIFS(cukier4[sprzedaż],cukier4[Data],"&lt;="&amp;cukier4[[#This Row],[Data]],cukier4[NIP],"="&amp;cukier4[[#This Row],[NIP]])</f>
        <v>38</v>
      </c>
      <c r="H1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" s="2">
        <f>cukier4[[#This Row],[rabat na kg]]*cukier4[[#This Row],[sprzedaż]]</f>
        <v>0</v>
      </c>
      <c r="J11" s="2">
        <f>J10-cukier4[[#This Row],[sprzedaż]]+L10</f>
        <v>3817</v>
      </c>
      <c r="K11" s="2">
        <f>MONTH(cukier4[[#This Row],[Data]])</f>
        <v>1</v>
      </c>
      <c r="L11" s="2">
        <f>ROUNDUP(IF(K12&lt;&gt;cukier4[[#This Row],[miesiąc]],5000-cukier4[[#This Row],[ilość cukru w magazynie]],0),-3)</f>
        <v>0</v>
      </c>
    </row>
    <row r="12" spans="1:14" x14ac:dyDescent="0.45">
      <c r="A12" s="1">
        <v>38374</v>
      </c>
      <c r="B12" s="2" t="s">
        <v>9</v>
      </c>
      <c r="C12">
        <v>440</v>
      </c>
      <c r="D12">
        <f>YEAR(cukier4[[#This Row],[Data]])</f>
        <v>2005</v>
      </c>
      <c r="E12">
        <f>VLOOKUP(cukier4[[#This Row],[rok]],cennik[],2,FALSE)</f>
        <v>2</v>
      </c>
      <c r="F12" s="2">
        <f>cukier4[[#This Row],[sprzedaż]]*cukier4[[#This Row],[cena cukru]]</f>
        <v>880</v>
      </c>
      <c r="G12" s="2">
        <f>SUMIFS(cukier4[sprzedaż],cukier4[Data],"&lt;="&amp;cukier4[[#This Row],[Data]],cukier4[NIP],"="&amp;cukier4[[#This Row],[NIP]])</f>
        <v>440</v>
      </c>
      <c r="H1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2" s="2">
        <f>cukier4[[#This Row],[rabat na kg]]*cukier4[[#This Row],[sprzedaż]]</f>
        <v>22</v>
      </c>
      <c r="J12" s="2">
        <f>J11-cukier4[[#This Row],[sprzedaż]]+L11</f>
        <v>3377</v>
      </c>
      <c r="K12" s="2">
        <f>MONTH(cukier4[[#This Row],[Data]])</f>
        <v>1</v>
      </c>
      <c r="L12" s="2">
        <f>ROUNDUP(IF(K13&lt;&gt;cukier4[[#This Row],[miesiąc]],5000-cukier4[[#This Row],[ilość cukru w magazynie]],0),-3)</f>
        <v>0</v>
      </c>
    </row>
    <row r="13" spans="1:14" x14ac:dyDescent="0.45">
      <c r="A13" s="1">
        <v>38376</v>
      </c>
      <c r="B13" s="2" t="s">
        <v>10</v>
      </c>
      <c r="C13">
        <v>120</v>
      </c>
      <c r="D13">
        <f>YEAR(cukier4[[#This Row],[Data]])</f>
        <v>2005</v>
      </c>
      <c r="E13">
        <f>VLOOKUP(cukier4[[#This Row],[rok]],cennik[],2,FALSE)</f>
        <v>2</v>
      </c>
      <c r="F13" s="2">
        <f>cukier4[[#This Row],[sprzedaż]]*cukier4[[#This Row],[cena cukru]]</f>
        <v>240</v>
      </c>
      <c r="G13" s="2">
        <f>SUMIFS(cukier4[sprzedaż],cukier4[Data],"&lt;="&amp;cukier4[[#This Row],[Data]],cukier4[NIP],"="&amp;cukier4[[#This Row],[NIP]])</f>
        <v>120</v>
      </c>
      <c r="H1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" s="2">
        <f>cukier4[[#This Row],[rabat na kg]]*cukier4[[#This Row],[sprzedaż]]</f>
        <v>6</v>
      </c>
      <c r="J13" s="2">
        <f>J12-cukier4[[#This Row],[sprzedaż]]+L12</f>
        <v>3257</v>
      </c>
      <c r="K13" s="2">
        <f>MONTH(cukier4[[#This Row],[Data]])</f>
        <v>1</v>
      </c>
      <c r="L13" s="2">
        <f>ROUNDUP(IF(K14&lt;&gt;cukier4[[#This Row],[miesiąc]],5000-cukier4[[#This Row],[ilość cukru w magazynie]],0),-3)</f>
        <v>0</v>
      </c>
    </row>
    <row r="14" spans="1:14" x14ac:dyDescent="0.45">
      <c r="A14" s="1">
        <v>38377</v>
      </c>
      <c r="B14" s="2" t="s">
        <v>11</v>
      </c>
      <c r="C14">
        <v>11</v>
      </c>
      <c r="D14">
        <f>YEAR(cukier4[[#This Row],[Data]])</f>
        <v>2005</v>
      </c>
      <c r="E14">
        <f>VLOOKUP(cukier4[[#This Row],[rok]],cennik[],2,FALSE)</f>
        <v>2</v>
      </c>
      <c r="F14" s="2">
        <f>cukier4[[#This Row],[sprzedaż]]*cukier4[[#This Row],[cena cukru]]</f>
        <v>22</v>
      </c>
      <c r="G14" s="2">
        <f>SUMIFS(cukier4[sprzedaż],cukier4[Data],"&lt;="&amp;cukier4[[#This Row],[Data]],cukier4[NIP],"="&amp;cukier4[[#This Row],[NIP]])</f>
        <v>11</v>
      </c>
      <c r="H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" s="2">
        <f>cukier4[[#This Row],[rabat na kg]]*cukier4[[#This Row],[sprzedaż]]</f>
        <v>0</v>
      </c>
      <c r="J14" s="2">
        <f>J13-cukier4[[#This Row],[sprzedaż]]+L13</f>
        <v>3246</v>
      </c>
      <c r="K14" s="2">
        <f>MONTH(cukier4[[#This Row],[Data]])</f>
        <v>1</v>
      </c>
      <c r="L14" s="2">
        <f>ROUNDUP(IF(K15&lt;&gt;cukier4[[#This Row],[miesiąc]],5000-cukier4[[#This Row],[ilość cukru w magazynie]],0),-3)</f>
        <v>0</v>
      </c>
    </row>
    <row r="15" spans="1:14" x14ac:dyDescent="0.45">
      <c r="A15" s="1">
        <v>38378</v>
      </c>
      <c r="B15" s="2" t="s">
        <v>12</v>
      </c>
      <c r="C15">
        <v>36</v>
      </c>
      <c r="D15">
        <f>YEAR(cukier4[[#This Row],[Data]])</f>
        <v>2005</v>
      </c>
      <c r="E15">
        <f>VLOOKUP(cukier4[[#This Row],[rok]],cennik[],2,FALSE)</f>
        <v>2</v>
      </c>
      <c r="F15" s="2">
        <f>cukier4[[#This Row],[sprzedaż]]*cukier4[[#This Row],[cena cukru]]</f>
        <v>72</v>
      </c>
      <c r="G15" s="2">
        <f>SUMIFS(cukier4[sprzedaż],cukier4[Data],"&lt;="&amp;cukier4[[#This Row],[Data]],cukier4[NIP],"="&amp;cukier4[[#This Row],[NIP]])</f>
        <v>36</v>
      </c>
      <c r="H1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" s="2">
        <f>cukier4[[#This Row],[rabat na kg]]*cukier4[[#This Row],[sprzedaż]]</f>
        <v>0</v>
      </c>
      <c r="J15" s="2">
        <f>J14-cukier4[[#This Row],[sprzedaż]]+L14</f>
        <v>3210</v>
      </c>
      <c r="K15" s="2">
        <f>MONTH(cukier4[[#This Row],[Data]])</f>
        <v>1</v>
      </c>
      <c r="L15" s="2">
        <f>ROUNDUP(IF(K16&lt;&gt;cukier4[[#This Row],[miesiąc]],5000-cukier4[[#This Row],[ilość cukru w magazynie]],0),-3)</f>
        <v>0</v>
      </c>
    </row>
    <row r="16" spans="1:14" x14ac:dyDescent="0.45">
      <c r="A16" s="1">
        <v>38379</v>
      </c>
      <c r="B16" s="2" t="s">
        <v>10</v>
      </c>
      <c r="C16">
        <v>51</v>
      </c>
      <c r="D16">
        <f>YEAR(cukier4[[#This Row],[Data]])</f>
        <v>2005</v>
      </c>
      <c r="E16">
        <f>VLOOKUP(cukier4[[#This Row],[rok]],cennik[],2,FALSE)</f>
        <v>2</v>
      </c>
      <c r="F16" s="2">
        <f>cukier4[[#This Row],[sprzedaż]]*cukier4[[#This Row],[cena cukru]]</f>
        <v>102</v>
      </c>
      <c r="G16" s="2">
        <f>SUMIFS(cukier4[sprzedaż],cukier4[Data],"&lt;="&amp;cukier4[[#This Row],[Data]],cukier4[NIP],"="&amp;cukier4[[#This Row],[NIP]])</f>
        <v>171</v>
      </c>
      <c r="H1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6" s="2">
        <f>cukier4[[#This Row],[rabat na kg]]*cukier4[[#This Row],[sprzedaż]]</f>
        <v>2.5500000000000003</v>
      </c>
      <c r="J16" s="2">
        <f>J15-cukier4[[#This Row],[sprzedaż]]+L15</f>
        <v>3159</v>
      </c>
      <c r="K16" s="2">
        <f>MONTH(cukier4[[#This Row],[Data]])</f>
        <v>1</v>
      </c>
      <c r="L16" s="2">
        <f>ROUNDUP(IF(K17&lt;&gt;cukier4[[#This Row],[miesiąc]],5000-cukier4[[#This Row],[ilość cukru w magazynie]],0),-3)</f>
        <v>2000</v>
      </c>
    </row>
    <row r="17" spans="1:12" x14ac:dyDescent="0.45">
      <c r="A17" s="1">
        <v>38385</v>
      </c>
      <c r="B17" s="2" t="s">
        <v>7</v>
      </c>
      <c r="C17">
        <v>465</v>
      </c>
      <c r="D17">
        <f>YEAR(cukier4[[#This Row],[Data]])</f>
        <v>2005</v>
      </c>
      <c r="E17">
        <f>VLOOKUP(cukier4[[#This Row],[rok]],cennik[],2,FALSE)</f>
        <v>2</v>
      </c>
      <c r="F17" s="2">
        <f>cukier4[[#This Row],[sprzedaż]]*cukier4[[#This Row],[cena cukru]]</f>
        <v>930</v>
      </c>
      <c r="G17" s="2">
        <f>SUMIFS(cukier4[sprzedaż],cukier4[Data],"&lt;="&amp;cukier4[[#This Row],[Data]],cukier4[NIP],"="&amp;cukier4[[#This Row],[NIP]])</f>
        <v>1046</v>
      </c>
      <c r="H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" s="2">
        <f>cukier4[[#This Row],[rabat na kg]]*cukier4[[#This Row],[sprzedaż]]</f>
        <v>46.5</v>
      </c>
      <c r="J17" s="2">
        <f>J16-cukier4[[#This Row],[sprzedaż]]+L16</f>
        <v>4694</v>
      </c>
      <c r="K17" s="2">
        <f>MONTH(cukier4[[#This Row],[Data]])</f>
        <v>2</v>
      </c>
      <c r="L17" s="2">
        <f>ROUNDUP(IF(K18&lt;&gt;cukier4[[#This Row],[miesiąc]],5000-cukier4[[#This Row],[ilość cukru w magazynie]],0),-3)</f>
        <v>0</v>
      </c>
    </row>
    <row r="18" spans="1:12" x14ac:dyDescent="0.45">
      <c r="A18" s="1">
        <v>38386</v>
      </c>
      <c r="B18" s="2" t="s">
        <v>13</v>
      </c>
      <c r="C18">
        <v>8</v>
      </c>
      <c r="D18">
        <f>YEAR(cukier4[[#This Row],[Data]])</f>
        <v>2005</v>
      </c>
      <c r="E18">
        <f>VLOOKUP(cukier4[[#This Row],[rok]],cennik[],2,FALSE)</f>
        <v>2</v>
      </c>
      <c r="F18" s="2">
        <f>cukier4[[#This Row],[sprzedaż]]*cukier4[[#This Row],[cena cukru]]</f>
        <v>16</v>
      </c>
      <c r="G18" s="2">
        <f>SUMIFS(cukier4[sprzedaż],cukier4[Data],"&lt;="&amp;cukier4[[#This Row],[Data]],cukier4[NIP],"="&amp;cukier4[[#This Row],[NIP]])</f>
        <v>8</v>
      </c>
      <c r="H1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" s="2">
        <f>cukier4[[#This Row],[rabat na kg]]*cukier4[[#This Row],[sprzedaż]]</f>
        <v>0</v>
      </c>
      <c r="J18" s="2">
        <f>J17-cukier4[[#This Row],[sprzedaż]]+L17</f>
        <v>4686</v>
      </c>
      <c r="K18" s="2">
        <f>MONTH(cukier4[[#This Row],[Data]])</f>
        <v>2</v>
      </c>
      <c r="L18" s="2">
        <f>ROUNDUP(IF(K19&lt;&gt;cukier4[[#This Row],[miesiąc]],5000-cukier4[[#This Row],[ilość cukru w magazynie]],0),-3)</f>
        <v>0</v>
      </c>
    </row>
    <row r="19" spans="1:12" x14ac:dyDescent="0.45">
      <c r="A19" s="1">
        <v>38388</v>
      </c>
      <c r="B19" s="2" t="s">
        <v>14</v>
      </c>
      <c r="C19">
        <v>287</v>
      </c>
      <c r="D19">
        <f>YEAR(cukier4[[#This Row],[Data]])</f>
        <v>2005</v>
      </c>
      <c r="E19">
        <f>VLOOKUP(cukier4[[#This Row],[rok]],cennik[],2,FALSE)</f>
        <v>2</v>
      </c>
      <c r="F19" s="2">
        <f>cukier4[[#This Row],[sprzedaż]]*cukier4[[#This Row],[cena cukru]]</f>
        <v>574</v>
      </c>
      <c r="G19" s="2">
        <f>SUMIFS(cukier4[sprzedaż],cukier4[Data],"&lt;="&amp;cukier4[[#This Row],[Data]],cukier4[NIP],"="&amp;cukier4[[#This Row],[NIP]])</f>
        <v>287</v>
      </c>
      <c r="H1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9" s="2">
        <f>cukier4[[#This Row],[rabat na kg]]*cukier4[[#This Row],[sprzedaż]]</f>
        <v>14.350000000000001</v>
      </c>
      <c r="J19" s="2">
        <f>J18-cukier4[[#This Row],[sprzedaż]]+L18</f>
        <v>4399</v>
      </c>
      <c r="K19" s="2">
        <f>MONTH(cukier4[[#This Row],[Data]])</f>
        <v>2</v>
      </c>
      <c r="L19" s="2">
        <f>ROUNDUP(IF(K20&lt;&gt;cukier4[[#This Row],[miesiąc]],5000-cukier4[[#This Row],[ilość cukru w magazynie]],0),-3)</f>
        <v>0</v>
      </c>
    </row>
    <row r="20" spans="1:12" x14ac:dyDescent="0.45">
      <c r="A20" s="1">
        <v>38388</v>
      </c>
      <c r="B20" s="2" t="s">
        <v>15</v>
      </c>
      <c r="C20">
        <v>12</v>
      </c>
      <c r="D20">
        <f>YEAR(cukier4[[#This Row],[Data]])</f>
        <v>2005</v>
      </c>
      <c r="E20">
        <f>VLOOKUP(cukier4[[#This Row],[rok]],cennik[],2,FALSE)</f>
        <v>2</v>
      </c>
      <c r="F20" s="2">
        <f>cukier4[[#This Row],[sprzedaż]]*cukier4[[#This Row],[cena cukru]]</f>
        <v>24</v>
      </c>
      <c r="G20" s="2">
        <f>SUMIFS(cukier4[sprzedaż],cukier4[Data],"&lt;="&amp;cukier4[[#This Row],[Data]],cukier4[NIP],"="&amp;cukier4[[#This Row],[NIP]])</f>
        <v>12</v>
      </c>
      <c r="H2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" s="2">
        <f>cukier4[[#This Row],[rabat na kg]]*cukier4[[#This Row],[sprzedaż]]</f>
        <v>0</v>
      </c>
      <c r="J20" s="2">
        <f>J19-cukier4[[#This Row],[sprzedaż]]+L19</f>
        <v>4387</v>
      </c>
      <c r="K20" s="2">
        <f>MONTH(cukier4[[#This Row],[Data]])</f>
        <v>2</v>
      </c>
      <c r="L20" s="2">
        <f>ROUNDUP(IF(K21&lt;&gt;cukier4[[#This Row],[miesiąc]],5000-cukier4[[#This Row],[ilość cukru w magazynie]],0),-3)</f>
        <v>0</v>
      </c>
    </row>
    <row r="21" spans="1:12" x14ac:dyDescent="0.45">
      <c r="A21" s="1">
        <v>38393</v>
      </c>
      <c r="B21" s="2" t="s">
        <v>16</v>
      </c>
      <c r="C21">
        <v>6</v>
      </c>
      <c r="D21">
        <f>YEAR(cukier4[[#This Row],[Data]])</f>
        <v>2005</v>
      </c>
      <c r="E21">
        <f>VLOOKUP(cukier4[[#This Row],[rok]],cennik[],2,FALSE)</f>
        <v>2</v>
      </c>
      <c r="F21" s="2">
        <f>cukier4[[#This Row],[sprzedaż]]*cukier4[[#This Row],[cena cukru]]</f>
        <v>12</v>
      </c>
      <c r="G21" s="2">
        <f>SUMIFS(cukier4[sprzedaż],cukier4[Data],"&lt;="&amp;cukier4[[#This Row],[Data]],cukier4[NIP],"="&amp;cukier4[[#This Row],[NIP]])</f>
        <v>6</v>
      </c>
      <c r="H2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" s="2">
        <f>cukier4[[#This Row],[rabat na kg]]*cukier4[[#This Row],[sprzedaż]]</f>
        <v>0</v>
      </c>
      <c r="J21" s="2">
        <f>J20-cukier4[[#This Row],[sprzedaż]]+L20</f>
        <v>4381</v>
      </c>
      <c r="K21" s="2">
        <f>MONTH(cukier4[[#This Row],[Data]])</f>
        <v>2</v>
      </c>
      <c r="L21" s="2">
        <f>ROUNDUP(IF(K22&lt;&gt;cukier4[[#This Row],[miesiąc]],5000-cukier4[[#This Row],[ilość cukru w magazynie]],0),-3)</f>
        <v>0</v>
      </c>
    </row>
    <row r="22" spans="1:12" x14ac:dyDescent="0.45">
      <c r="A22" s="1">
        <v>38397</v>
      </c>
      <c r="B22" s="2" t="s">
        <v>17</v>
      </c>
      <c r="C22">
        <v>321</v>
      </c>
      <c r="D22">
        <f>YEAR(cukier4[[#This Row],[Data]])</f>
        <v>2005</v>
      </c>
      <c r="E22">
        <f>VLOOKUP(cukier4[[#This Row],[rok]],cennik[],2,FALSE)</f>
        <v>2</v>
      </c>
      <c r="F22" s="2">
        <f>cukier4[[#This Row],[sprzedaż]]*cukier4[[#This Row],[cena cukru]]</f>
        <v>642</v>
      </c>
      <c r="G22" s="2">
        <f>SUMIFS(cukier4[sprzedaż],cukier4[Data],"&lt;="&amp;cukier4[[#This Row],[Data]],cukier4[NIP],"="&amp;cukier4[[#This Row],[NIP]])</f>
        <v>321</v>
      </c>
      <c r="H2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2" s="2">
        <f>cukier4[[#This Row],[rabat na kg]]*cukier4[[#This Row],[sprzedaż]]</f>
        <v>16.05</v>
      </c>
      <c r="J22" s="2">
        <f>J21-cukier4[[#This Row],[sprzedaż]]+L21</f>
        <v>4060</v>
      </c>
      <c r="K22" s="2">
        <f>MONTH(cukier4[[#This Row],[Data]])</f>
        <v>2</v>
      </c>
      <c r="L22" s="2">
        <f>ROUNDUP(IF(K23&lt;&gt;cukier4[[#This Row],[miesiąc]],5000-cukier4[[#This Row],[ilość cukru w magazynie]],0),-3)</f>
        <v>0</v>
      </c>
    </row>
    <row r="23" spans="1:12" x14ac:dyDescent="0.45">
      <c r="A23" s="1">
        <v>38401</v>
      </c>
      <c r="B23" s="2" t="s">
        <v>18</v>
      </c>
      <c r="C23">
        <v>99</v>
      </c>
      <c r="D23">
        <f>YEAR(cukier4[[#This Row],[Data]])</f>
        <v>2005</v>
      </c>
      <c r="E23">
        <f>VLOOKUP(cukier4[[#This Row],[rok]],cennik[],2,FALSE)</f>
        <v>2</v>
      </c>
      <c r="F23" s="2">
        <f>cukier4[[#This Row],[sprzedaż]]*cukier4[[#This Row],[cena cukru]]</f>
        <v>198</v>
      </c>
      <c r="G23" s="2">
        <f>SUMIFS(cukier4[sprzedaż],cukier4[Data],"&lt;="&amp;cukier4[[#This Row],[Data]],cukier4[NIP],"="&amp;cukier4[[#This Row],[NIP]])</f>
        <v>99</v>
      </c>
      <c r="H2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3" s="2">
        <f>cukier4[[#This Row],[rabat na kg]]*cukier4[[#This Row],[sprzedaż]]</f>
        <v>0</v>
      </c>
      <c r="J23" s="2">
        <f>J22-cukier4[[#This Row],[sprzedaż]]+L22</f>
        <v>3961</v>
      </c>
      <c r="K23" s="2">
        <f>MONTH(cukier4[[#This Row],[Data]])</f>
        <v>2</v>
      </c>
      <c r="L23" s="2">
        <f>ROUNDUP(IF(K24&lt;&gt;cukier4[[#This Row],[miesiąc]],5000-cukier4[[#This Row],[ilość cukru w magazynie]],0),-3)</f>
        <v>0</v>
      </c>
    </row>
    <row r="24" spans="1:12" x14ac:dyDescent="0.45">
      <c r="A24" s="1">
        <v>38401</v>
      </c>
      <c r="B24" s="2" t="s">
        <v>19</v>
      </c>
      <c r="C24">
        <v>91</v>
      </c>
      <c r="D24">
        <f>YEAR(cukier4[[#This Row],[Data]])</f>
        <v>2005</v>
      </c>
      <c r="E24">
        <f>VLOOKUP(cukier4[[#This Row],[rok]],cennik[],2,FALSE)</f>
        <v>2</v>
      </c>
      <c r="F24" s="2">
        <f>cukier4[[#This Row],[sprzedaż]]*cukier4[[#This Row],[cena cukru]]</f>
        <v>182</v>
      </c>
      <c r="G24" s="2">
        <f>SUMIFS(cukier4[sprzedaż],cukier4[Data],"&lt;="&amp;cukier4[[#This Row],[Data]],cukier4[NIP],"="&amp;cukier4[[#This Row],[NIP]])</f>
        <v>91</v>
      </c>
      <c r="H2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4" s="2">
        <f>cukier4[[#This Row],[rabat na kg]]*cukier4[[#This Row],[sprzedaż]]</f>
        <v>0</v>
      </c>
      <c r="J24" s="2">
        <f>J23-cukier4[[#This Row],[sprzedaż]]+L23</f>
        <v>3870</v>
      </c>
      <c r="K24" s="2">
        <f>MONTH(cukier4[[#This Row],[Data]])</f>
        <v>2</v>
      </c>
      <c r="L24" s="2">
        <f>ROUNDUP(IF(K25&lt;&gt;cukier4[[#This Row],[miesiąc]],5000-cukier4[[#This Row],[ilość cukru w magazynie]],0),-3)</f>
        <v>0</v>
      </c>
    </row>
    <row r="25" spans="1:12" x14ac:dyDescent="0.45">
      <c r="A25" s="1">
        <v>38407</v>
      </c>
      <c r="B25" s="2" t="s">
        <v>14</v>
      </c>
      <c r="C25">
        <v>118</v>
      </c>
      <c r="D25">
        <f>YEAR(cukier4[[#This Row],[Data]])</f>
        <v>2005</v>
      </c>
      <c r="E25">
        <f>VLOOKUP(cukier4[[#This Row],[rok]],cennik[],2,FALSE)</f>
        <v>2</v>
      </c>
      <c r="F25" s="2">
        <f>cukier4[[#This Row],[sprzedaż]]*cukier4[[#This Row],[cena cukru]]</f>
        <v>236</v>
      </c>
      <c r="G25" s="2">
        <f>SUMIFS(cukier4[sprzedaż],cukier4[Data],"&lt;="&amp;cukier4[[#This Row],[Data]],cukier4[NIP],"="&amp;cukier4[[#This Row],[NIP]])</f>
        <v>405</v>
      </c>
      <c r="H2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5" s="2">
        <f>cukier4[[#This Row],[rabat na kg]]*cukier4[[#This Row],[sprzedaż]]</f>
        <v>5.9</v>
      </c>
      <c r="J25" s="2">
        <f>J24-cukier4[[#This Row],[sprzedaż]]+L24</f>
        <v>3752</v>
      </c>
      <c r="K25" s="2">
        <f>MONTH(cukier4[[#This Row],[Data]])</f>
        <v>2</v>
      </c>
      <c r="L25" s="2">
        <f>ROUNDUP(IF(K26&lt;&gt;cukier4[[#This Row],[miesiąc]],5000-cukier4[[#This Row],[ilość cukru w magazynie]],0),-3)</f>
        <v>0</v>
      </c>
    </row>
    <row r="26" spans="1:12" x14ac:dyDescent="0.45">
      <c r="A26" s="1">
        <v>38408</v>
      </c>
      <c r="B26" s="2" t="s">
        <v>20</v>
      </c>
      <c r="C26">
        <v>58</v>
      </c>
      <c r="D26">
        <f>YEAR(cukier4[[#This Row],[Data]])</f>
        <v>2005</v>
      </c>
      <c r="E26">
        <f>VLOOKUP(cukier4[[#This Row],[rok]],cennik[],2,FALSE)</f>
        <v>2</v>
      </c>
      <c r="F26" s="2">
        <f>cukier4[[#This Row],[sprzedaż]]*cukier4[[#This Row],[cena cukru]]</f>
        <v>116</v>
      </c>
      <c r="G26" s="2">
        <f>SUMIFS(cukier4[sprzedaż],cukier4[Data],"&lt;="&amp;cukier4[[#This Row],[Data]],cukier4[NIP],"="&amp;cukier4[[#This Row],[NIP]])</f>
        <v>58</v>
      </c>
      <c r="H2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6" s="2">
        <f>cukier4[[#This Row],[rabat na kg]]*cukier4[[#This Row],[sprzedaż]]</f>
        <v>0</v>
      </c>
      <c r="J26" s="2">
        <f>J25-cukier4[[#This Row],[sprzedaż]]+L25</f>
        <v>3694</v>
      </c>
      <c r="K26" s="2">
        <f>MONTH(cukier4[[#This Row],[Data]])</f>
        <v>2</v>
      </c>
      <c r="L26" s="2">
        <f>ROUNDUP(IF(K27&lt;&gt;cukier4[[#This Row],[miesiąc]],5000-cukier4[[#This Row],[ilość cukru w magazynie]],0),-3)</f>
        <v>0</v>
      </c>
    </row>
    <row r="27" spans="1:12" x14ac:dyDescent="0.45">
      <c r="A27" s="1">
        <v>38409</v>
      </c>
      <c r="B27" s="2" t="s">
        <v>21</v>
      </c>
      <c r="C27">
        <v>16</v>
      </c>
      <c r="D27">
        <f>YEAR(cukier4[[#This Row],[Data]])</f>
        <v>2005</v>
      </c>
      <c r="E27">
        <f>VLOOKUP(cukier4[[#This Row],[rok]],cennik[],2,FALSE)</f>
        <v>2</v>
      </c>
      <c r="F27" s="2">
        <f>cukier4[[#This Row],[sprzedaż]]*cukier4[[#This Row],[cena cukru]]</f>
        <v>32</v>
      </c>
      <c r="G27" s="2">
        <f>SUMIFS(cukier4[sprzedaż],cukier4[Data],"&lt;="&amp;cukier4[[#This Row],[Data]],cukier4[NIP],"="&amp;cukier4[[#This Row],[NIP]])</f>
        <v>16</v>
      </c>
      <c r="H2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7" s="2">
        <f>cukier4[[#This Row],[rabat na kg]]*cukier4[[#This Row],[sprzedaż]]</f>
        <v>0</v>
      </c>
      <c r="J27" s="2">
        <f>J26-cukier4[[#This Row],[sprzedaż]]+L26</f>
        <v>3678</v>
      </c>
      <c r="K27" s="2">
        <f>MONTH(cukier4[[#This Row],[Data]])</f>
        <v>2</v>
      </c>
      <c r="L27" s="2">
        <f>ROUNDUP(IF(K28&lt;&gt;cukier4[[#This Row],[miesiąc]],5000-cukier4[[#This Row],[ilość cukru w magazynie]],0),-3)</f>
        <v>0</v>
      </c>
    </row>
    <row r="28" spans="1:12" x14ac:dyDescent="0.45">
      <c r="A28" s="1">
        <v>38409</v>
      </c>
      <c r="B28" s="2" t="s">
        <v>22</v>
      </c>
      <c r="C28">
        <v>348</v>
      </c>
      <c r="D28">
        <f>YEAR(cukier4[[#This Row],[Data]])</f>
        <v>2005</v>
      </c>
      <c r="E28">
        <f>VLOOKUP(cukier4[[#This Row],[rok]],cennik[],2,FALSE)</f>
        <v>2</v>
      </c>
      <c r="F28" s="2">
        <f>cukier4[[#This Row],[sprzedaż]]*cukier4[[#This Row],[cena cukru]]</f>
        <v>696</v>
      </c>
      <c r="G28" s="2">
        <f>SUMIFS(cukier4[sprzedaż],cukier4[Data],"&lt;="&amp;cukier4[[#This Row],[Data]],cukier4[NIP],"="&amp;cukier4[[#This Row],[NIP]])</f>
        <v>348</v>
      </c>
      <c r="H2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8" s="2">
        <f>cukier4[[#This Row],[rabat na kg]]*cukier4[[#This Row],[sprzedaż]]</f>
        <v>17.400000000000002</v>
      </c>
      <c r="J28" s="2">
        <f>J27-cukier4[[#This Row],[sprzedaż]]+L27</f>
        <v>3330</v>
      </c>
      <c r="K28" s="2">
        <f>MONTH(cukier4[[#This Row],[Data]])</f>
        <v>2</v>
      </c>
      <c r="L28" s="2">
        <f>ROUNDUP(IF(K29&lt;&gt;cukier4[[#This Row],[miesiąc]],5000-cukier4[[#This Row],[ilość cukru w magazynie]],0),-3)</f>
        <v>0</v>
      </c>
    </row>
    <row r="29" spans="1:12" x14ac:dyDescent="0.45">
      <c r="A29" s="1">
        <v>38410</v>
      </c>
      <c r="B29" s="2" t="s">
        <v>5</v>
      </c>
      <c r="C29">
        <v>336</v>
      </c>
      <c r="D29">
        <f>YEAR(cukier4[[#This Row],[Data]])</f>
        <v>2005</v>
      </c>
      <c r="E29">
        <f>VLOOKUP(cukier4[[#This Row],[rok]],cennik[],2,FALSE)</f>
        <v>2</v>
      </c>
      <c r="F29" s="2">
        <f>cukier4[[#This Row],[sprzedaż]]*cukier4[[#This Row],[cena cukru]]</f>
        <v>672</v>
      </c>
      <c r="G29" s="2">
        <f>SUMIFS(cukier4[sprzedaż],cukier4[Data],"&lt;="&amp;cukier4[[#This Row],[Data]],cukier4[NIP],"="&amp;cukier4[[#This Row],[NIP]])</f>
        <v>772</v>
      </c>
      <c r="H2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9" s="2">
        <f>cukier4[[#This Row],[rabat na kg]]*cukier4[[#This Row],[sprzedaż]]</f>
        <v>16.8</v>
      </c>
      <c r="J29" s="2">
        <f>J28-cukier4[[#This Row],[sprzedaż]]+L28</f>
        <v>2994</v>
      </c>
      <c r="K29" s="2">
        <f>MONTH(cukier4[[#This Row],[Data]])</f>
        <v>2</v>
      </c>
      <c r="L29" s="2">
        <f>ROUNDUP(IF(K30&lt;&gt;cukier4[[#This Row],[miesiąc]],5000-cukier4[[#This Row],[ilość cukru w magazynie]],0),-3)</f>
        <v>0</v>
      </c>
    </row>
    <row r="30" spans="1:12" x14ac:dyDescent="0.45">
      <c r="A30" s="1">
        <v>38410</v>
      </c>
      <c r="B30" s="2" t="s">
        <v>22</v>
      </c>
      <c r="C30">
        <v>435</v>
      </c>
      <c r="D30">
        <f>YEAR(cukier4[[#This Row],[Data]])</f>
        <v>2005</v>
      </c>
      <c r="E30">
        <f>VLOOKUP(cukier4[[#This Row],[rok]],cennik[],2,FALSE)</f>
        <v>2</v>
      </c>
      <c r="F30" s="2">
        <f>cukier4[[#This Row],[sprzedaż]]*cukier4[[#This Row],[cena cukru]]</f>
        <v>870</v>
      </c>
      <c r="G30" s="2">
        <f>SUMIFS(cukier4[sprzedaż],cukier4[Data],"&lt;="&amp;cukier4[[#This Row],[Data]],cukier4[NIP],"="&amp;cukier4[[#This Row],[NIP]])</f>
        <v>783</v>
      </c>
      <c r="H3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0" s="2">
        <f>cukier4[[#This Row],[rabat na kg]]*cukier4[[#This Row],[sprzedaż]]</f>
        <v>21.75</v>
      </c>
      <c r="J30" s="2">
        <f>J29-cukier4[[#This Row],[sprzedaż]]+L29</f>
        <v>2559</v>
      </c>
      <c r="K30" s="2">
        <f>MONTH(cukier4[[#This Row],[Data]])</f>
        <v>2</v>
      </c>
      <c r="L30" s="2">
        <f>ROUNDUP(IF(K31&lt;&gt;cukier4[[#This Row],[miesiąc]],5000-cukier4[[#This Row],[ilość cukru w magazynie]],0),-3)</f>
        <v>0</v>
      </c>
    </row>
    <row r="31" spans="1:12" x14ac:dyDescent="0.45">
      <c r="A31" s="1">
        <v>38410</v>
      </c>
      <c r="B31" s="2" t="s">
        <v>23</v>
      </c>
      <c r="C31">
        <v>110</v>
      </c>
      <c r="D31">
        <f>YEAR(cukier4[[#This Row],[Data]])</f>
        <v>2005</v>
      </c>
      <c r="E31">
        <f>VLOOKUP(cukier4[[#This Row],[rok]],cennik[],2,FALSE)</f>
        <v>2</v>
      </c>
      <c r="F31" s="2">
        <f>cukier4[[#This Row],[sprzedaż]]*cukier4[[#This Row],[cena cukru]]</f>
        <v>220</v>
      </c>
      <c r="G31" s="2">
        <f>SUMIFS(cukier4[sprzedaż],cukier4[Data],"&lt;="&amp;cukier4[[#This Row],[Data]],cukier4[NIP],"="&amp;cukier4[[#This Row],[NIP]])</f>
        <v>110</v>
      </c>
      <c r="H3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1" s="2">
        <f>cukier4[[#This Row],[rabat na kg]]*cukier4[[#This Row],[sprzedaż]]</f>
        <v>5.5</v>
      </c>
      <c r="J31" s="2">
        <f>J30-cukier4[[#This Row],[sprzedaż]]+L30</f>
        <v>2449</v>
      </c>
      <c r="K31" s="2">
        <f>MONTH(cukier4[[#This Row],[Data]])</f>
        <v>2</v>
      </c>
      <c r="L31" s="2">
        <f>ROUNDUP(IF(K32&lt;&gt;cukier4[[#This Row],[miesiąc]],5000-cukier4[[#This Row],[ilość cukru w magazynie]],0),-3)</f>
        <v>3000</v>
      </c>
    </row>
    <row r="32" spans="1:12" x14ac:dyDescent="0.45">
      <c r="A32" s="1">
        <v>38412</v>
      </c>
      <c r="B32" s="2" t="s">
        <v>24</v>
      </c>
      <c r="C32">
        <v>204</v>
      </c>
      <c r="D32">
        <f>YEAR(cukier4[[#This Row],[Data]])</f>
        <v>2005</v>
      </c>
      <c r="E32">
        <f>VLOOKUP(cukier4[[#This Row],[rok]],cennik[],2,FALSE)</f>
        <v>2</v>
      </c>
      <c r="F32" s="2">
        <f>cukier4[[#This Row],[sprzedaż]]*cukier4[[#This Row],[cena cukru]]</f>
        <v>408</v>
      </c>
      <c r="G32" s="2">
        <f>SUMIFS(cukier4[sprzedaż],cukier4[Data],"&lt;="&amp;cukier4[[#This Row],[Data]],cukier4[NIP],"="&amp;cukier4[[#This Row],[NIP]])</f>
        <v>204</v>
      </c>
      <c r="H3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2" s="2">
        <f>cukier4[[#This Row],[rabat na kg]]*cukier4[[#This Row],[sprzedaż]]</f>
        <v>10.200000000000001</v>
      </c>
      <c r="J32" s="2">
        <f>J31-cukier4[[#This Row],[sprzedaż]]+L31</f>
        <v>5245</v>
      </c>
      <c r="K32" s="2">
        <f>MONTH(cukier4[[#This Row],[Data]])</f>
        <v>3</v>
      </c>
      <c r="L32" s="2">
        <f>ROUNDUP(IF(K33&lt;&gt;cukier4[[#This Row],[miesiąc]],5000-cukier4[[#This Row],[ilość cukru w magazynie]],0),-3)</f>
        <v>0</v>
      </c>
    </row>
    <row r="33" spans="1:12" x14ac:dyDescent="0.45">
      <c r="A33" s="1">
        <v>38412</v>
      </c>
      <c r="B33" s="2" t="s">
        <v>18</v>
      </c>
      <c r="C33">
        <v>20</v>
      </c>
      <c r="D33">
        <f>YEAR(cukier4[[#This Row],[Data]])</f>
        <v>2005</v>
      </c>
      <c r="E33">
        <f>VLOOKUP(cukier4[[#This Row],[rok]],cennik[],2,FALSE)</f>
        <v>2</v>
      </c>
      <c r="F33" s="2">
        <f>cukier4[[#This Row],[sprzedaż]]*cukier4[[#This Row],[cena cukru]]</f>
        <v>40</v>
      </c>
      <c r="G33" s="2">
        <f>SUMIFS(cukier4[sprzedaż],cukier4[Data],"&lt;="&amp;cukier4[[#This Row],[Data]],cukier4[NIP],"="&amp;cukier4[[#This Row],[NIP]])</f>
        <v>119</v>
      </c>
      <c r="H3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3" s="2">
        <f>cukier4[[#This Row],[rabat na kg]]*cukier4[[#This Row],[sprzedaż]]</f>
        <v>1</v>
      </c>
      <c r="J33" s="2">
        <f>J32-cukier4[[#This Row],[sprzedaż]]+L32</f>
        <v>5225</v>
      </c>
      <c r="K33" s="2">
        <f>MONTH(cukier4[[#This Row],[Data]])</f>
        <v>3</v>
      </c>
      <c r="L33" s="2">
        <f>ROUNDUP(IF(K34&lt;&gt;cukier4[[#This Row],[miesiąc]],5000-cukier4[[#This Row],[ilość cukru w magazynie]],0),-3)</f>
        <v>0</v>
      </c>
    </row>
    <row r="34" spans="1:12" x14ac:dyDescent="0.45">
      <c r="A34" s="1">
        <v>38414</v>
      </c>
      <c r="B34" s="2" t="s">
        <v>25</v>
      </c>
      <c r="C34">
        <v>102</v>
      </c>
      <c r="D34">
        <f>YEAR(cukier4[[#This Row],[Data]])</f>
        <v>2005</v>
      </c>
      <c r="E34">
        <f>VLOOKUP(cukier4[[#This Row],[rok]],cennik[],2,FALSE)</f>
        <v>2</v>
      </c>
      <c r="F34" s="2">
        <f>cukier4[[#This Row],[sprzedaż]]*cukier4[[#This Row],[cena cukru]]</f>
        <v>204</v>
      </c>
      <c r="G34" s="2">
        <f>SUMIFS(cukier4[sprzedaż],cukier4[Data],"&lt;="&amp;cukier4[[#This Row],[Data]],cukier4[NIP],"="&amp;cukier4[[#This Row],[NIP]])</f>
        <v>102</v>
      </c>
      <c r="H3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4" s="2">
        <f>cukier4[[#This Row],[rabat na kg]]*cukier4[[#This Row],[sprzedaż]]</f>
        <v>5.1000000000000005</v>
      </c>
      <c r="J34" s="2">
        <f>J33-cukier4[[#This Row],[sprzedaż]]+L33</f>
        <v>5123</v>
      </c>
      <c r="K34" s="2">
        <f>MONTH(cukier4[[#This Row],[Data]])</f>
        <v>3</v>
      </c>
      <c r="L34" s="2">
        <f>ROUNDUP(IF(K35&lt;&gt;cukier4[[#This Row],[miesiąc]],5000-cukier4[[#This Row],[ilość cukru w magazynie]],0),-3)</f>
        <v>0</v>
      </c>
    </row>
    <row r="35" spans="1:12" x14ac:dyDescent="0.45">
      <c r="A35" s="1">
        <v>38416</v>
      </c>
      <c r="B35" s="2" t="s">
        <v>26</v>
      </c>
      <c r="C35">
        <v>48</v>
      </c>
      <c r="D35">
        <f>YEAR(cukier4[[#This Row],[Data]])</f>
        <v>2005</v>
      </c>
      <c r="E35">
        <f>VLOOKUP(cukier4[[#This Row],[rok]],cennik[],2,FALSE)</f>
        <v>2</v>
      </c>
      <c r="F35" s="2">
        <f>cukier4[[#This Row],[sprzedaż]]*cukier4[[#This Row],[cena cukru]]</f>
        <v>96</v>
      </c>
      <c r="G35" s="2">
        <f>SUMIFS(cukier4[sprzedaż],cukier4[Data],"&lt;="&amp;cukier4[[#This Row],[Data]],cukier4[NIP],"="&amp;cukier4[[#This Row],[NIP]])</f>
        <v>48</v>
      </c>
      <c r="H3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5" s="2">
        <f>cukier4[[#This Row],[rabat na kg]]*cukier4[[#This Row],[sprzedaż]]</f>
        <v>0</v>
      </c>
      <c r="J35" s="2">
        <f>J34-cukier4[[#This Row],[sprzedaż]]+L34</f>
        <v>5075</v>
      </c>
      <c r="K35" s="2">
        <f>MONTH(cukier4[[#This Row],[Data]])</f>
        <v>3</v>
      </c>
      <c r="L35" s="2">
        <f>ROUNDUP(IF(K36&lt;&gt;cukier4[[#This Row],[miesiąc]],5000-cukier4[[#This Row],[ilość cukru w magazynie]],0),-3)</f>
        <v>0</v>
      </c>
    </row>
    <row r="36" spans="1:12" x14ac:dyDescent="0.45">
      <c r="A36" s="1">
        <v>38418</v>
      </c>
      <c r="B36" s="2" t="s">
        <v>22</v>
      </c>
      <c r="C36">
        <v>329</v>
      </c>
      <c r="D36">
        <f>YEAR(cukier4[[#This Row],[Data]])</f>
        <v>2005</v>
      </c>
      <c r="E36">
        <f>VLOOKUP(cukier4[[#This Row],[rok]],cennik[],2,FALSE)</f>
        <v>2</v>
      </c>
      <c r="F36" s="2">
        <f>cukier4[[#This Row],[sprzedaż]]*cukier4[[#This Row],[cena cukru]]</f>
        <v>658</v>
      </c>
      <c r="G36" s="2">
        <f>SUMIFS(cukier4[sprzedaż],cukier4[Data],"&lt;="&amp;cukier4[[#This Row],[Data]],cukier4[NIP],"="&amp;cukier4[[#This Row],[NIP]])</f>
        <v>1112</v>
      </c>
      <c r="H3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6" s="2">
        <f>cukier4[[#This Row],[rabat na kg]]*cukier4[[#This Row],[sprzedaż]]</f>
        <v>32.9</v>
      </c>
      <c r="J36" s="2">
        <f>J35-cukier4[[#This Row],[sprzedaż]]+L35</f>
        <v>4746</v>
      </c>
      <c r="K36" s="2">
        <f>MONTH(cukier4[[#This Row],[Data]])</f>
        <v>3</v>
      </c>
      <c r="L36" s="2">
        <f>ROUNDUP(IF(K37&lt;&gt;cukier4[[#This Row],[miesiąc]],5000-cukier4[[#This Row],[ilość cukru w magazynie]],0),-3)</f>
        <v>0</v>
      </c>
    </row>
    <row r="37" spans="1:12" x14ac:dyDescent="0.45">
      <c r="A37" s="1">
        <v>38420</v>
      </c>
      <c r="B37" s="2" t="s">
        <v>27</v>
      </c>
      <c r="C37">
        <v>16</v>
      </c>
      <c r="D37">
        <f>YEAR(cukier4[[#This Row],[Data]])</f>
        <v>2005</v>
      </c>
      <c r="E37">
        <f>VLOOKUP(cukier4[[#This Row],[rok]],cennik[],2,FALSE)</f>
        <v>2</v>
      </c>
      <c r="F37" s="2">
        <f>cukier4[[#This Row],[sprzedaż]]*cukier4[[#This Row],[cena cukru]]</f>
        <v>32</v>
      </c>
      <c r="G37" s="2">
        <f>SUMIFS(cukier4[sprzedaż],cukier4[Data],"&lt;="&amp;cukier4[[#This Row],[Data]],cukier4[NIP],"="&amp;cukier4[[#This Row],[NIP]])</f>
        <v>16</v>
      </c>
      <c r="H3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7" s="2">
        <f>cukier4[[#This Row],[rabat na kg]]*cukier4[[#This Row],[sprzedaż]]</f>
        <v>0</v>
      </c>
      <c r="J37" s="2">
        <f>J36-cukier4[[#This Row],[sprzedaż]]+L36</f>
        <v>4730</v>
      </c>
      <c r="K37" s="2">
        <f>MONTH(cukier4[[#This Row],[Data]])</f>
        <v>3</v>
      </c>
      <c r="L37" s="2">
        <f>ROUNDUP(IF(K38&lt;&gt;cukier4[[#This Row],[miesiąc]],5000-cukier4[[#This Row],[ilość cukru w magazynie]],0),-3)</f>
        <v>0</v>
      </c>
    </row>
    <row r="38" spans="1:12" x14ac:dyDescent="0.45">
      <c r="A38" s="1">
        <v>38421</v>
      </c>
      <c r="B38" s="2" t="s">
        <v>28</v>
      </c>
      <c r="C38">
        <v>102</v>
      </c>
      <c r="D38">
        <f>YEAR(cukier4[[#This Row],[Data]])</f>
        <v>2005</v>
      </c>
      <c r="E38">
        <f>VLOOKUP(cukier4[[#This Row],[rok]],cennik[],2,FALSE)</f>
        <v>2</v>
      </c>
      <c r="F38" s="2">
        <f>cukier4[[#This Row],[sprzedaż]]*cukier4[[#This Row],[cena cukru]]</f>
        <v>204</v>
      </c>
      <c r="G38" s="2">
        <f>SUMIFS(cukier4[sprzedaż],cukier4[Data],"&lt;="&amp;cukier4[[#This Row],[Data]],cukier4[NIP],"="&amp;cukier4[[#This Row],[NIP]])</f>
        <v>102</v>
      </c>
      <c r="H3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8" s="2">
        <f>cukier4[[#This Row],[rabat na kg]]*cukier4[[#This Row],[sprzedaż]]</f>
        <v>5.1000000000000005</v>
      </c>
      <c r="J38" s="2">
        <f>J37-cukier4[[#This Row],[sprzedaż]]+L37</f>
        <v>4628</v>
      </c>
      <c r="K38" s="2">
        <f>MONTH(cukier4[[#This Row],[Data]])</f>
        <v>3</v>
      </c>
      <c r="L38" s="2">
        <f>ROUNDUP(IF(K39&lt;&gt;cukier4[[#This Row],[miesiąc]],5000-cukier4[[#This Row],[ilość cukru w magazynie]],0),-3)</f>
        <v>0</v>
      </c>
    </row>
    <row r="39" spans="1:12" x14ac:dyDescent="0.45">
      <c r="A39" s="1">
        <v>38421</v>
      </c>
      <c r="B39" s="2" t="s">
        <v>14</v>
      </c>
      <c r="C39">
        <v>309</v>
      </c>
      <c r="D39">
        <f>YEAR(cukier4[[#This Row],[Data]])</f>
        <v>2005</v>
      </c>
      <c r="E39">
        <f>VLOOKUP(cukier4[[#This Row],[rok]],cennik[],2,FALSE)</f>
        <v>2</v>
      </c>
      <c r="F39" s="2">
        <f>cukier4[[#This Row],[sprzedaż]]*cukier4[[#This Row],[cena cukru]]</f>
        <v>618</v>
      </c>
      <c r="G39" s="2">
        <f>SUMIFS(cukier4[sprzedaż],cukier4[Data],"&lt;="&amp;cukier4[[#This Row],[Data]],cukier4[NIP],"="&amp;cukier4[[#This Row],[NIP]])</f>
        <v>714</v>
      </c>
      <c r="H3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9" s="2">
        <f>cukier4[[#This Row],[rabat na kg]]*cukier4[[#This Row],[sprzedaż]]</f>
        <v>15.450000000000001</v>
      </c>
      <c r="J39" s="2">
        <f>J38-cukier4[[#This Row],[sprzedaż]]+L38</f>
        <v>4319</v>
      </c>
      <c r="K39" s="2">
        <f>MONTH(cukier4[[#This Row],[Data]])</f>
        <v>3</v>
      </c>
      <c r="L39" s="2">
        <f>ROUNDUP(IF(K40&lt;&gt;cukier4[[#This Row],[miesiąc]],5000-cukier4[[#This Row],[ilość cukru w magazynie]],0),-3)</f>
        <v>0</v>
      </c>
    </row>
    <row r="40" spans="1:12" x14ac:dyDescent="0.45">
      <c r="A40" s="1">
        <v>38423</v>
      </c>
      <c r="B40" s="2" t="s">
        <v>5</v>
      </c>
      <c r="C40">
        <v>331</v>
      </c>
      <c r="D40">
        <f>YEAR(cukier4[[#This Row],[Data]])</f>
        <v>2005</v>
      </c>
      <c r="E40">
        <f>VLOOKUP(cukier4[[#This Row],[rok]],cennik[],2,FALSE)</f>
        <v>2</v>
      </c>
      <c r="F40" s="2">
        <f>cukier4[[#This Row],[sprzedaż]]*cukier4[[#This Row],[cena cukru]]</f>
        <v>662</v>
      </c>
      <c r="G40" s="2">
        <f>SUMIFS(cukier4[sprzedaż],cukier4[Data],"&lt;="&amp;cukier4[[#This Row],[Data]],cukier4[NIP],"="&amp;cukier4[[#This Row],[NIP]])</f>
        <v>1103</v>
      </c>
      <c r="H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0" s="2">
        <f>cukier4[[#This Row],[rabat na kg]]*cukier4[[#This Row],[sprzedaż]]</f>
        <v>33.1</v>
      </c>
      <c r="J40" s="2">
        <f>J39-cukier4[[#This Row],[sprzedaż]]+L39</f>
        <v>3988</v>
      </c>
      <c r="K40" s="2">
        <f>MONTH(cukier4[[#This Row],[Data]])</f>
        <v>3</v>
      </c>
      <c r="L40" s="2">
        <f>ROUNDUP(IF(K41&lt;&gt;cukier4[[#This Row],[miesiąc]],5000-cukier4[[#This Row],[ilość cukru w magazynie]],0),-3)</f>
        <v>0</v>
      </c>
    </row>
    <row r="41" spans="1:12" x14ac:dyDescent="0.45">
      <c r="A41" s="1">
        <v>38428</v>
      </c>
      <c r="B41" s="2" t="s">
        <v>29</v>
      </c>
      <c r="C41">
        <v>3</v>
      </c>
      <c r="D41">
        <f>YEAR(cukier4[[#This Row],[Data]])</f>
        <v>2005</v>
      </c>
      <c r="E41">
        <f>VLOOKUP(cukier4[[#This Row],[rok]],cennik[],2,FALSE)</f>
        <v>2</v>
      </c>
      <c r="F41" s="2">
        <f>cukier4[[#This Row],[sprzedaż]]*cukier4[[#This Row],[cena cukru]]</f>
        <v>6</v>
      </c>
      <c r="G41" s="2">
        <f>SUMIFS(cukier4[sprzedaż],cukier4[Data],"&lt;="&amp;cukier4[[#This Row],[Data]],cukier4[NIP],"="&amp;cukier4[[#This Row],[NIP]])</f>
        <v>3</v>
      </c>
      <c r="H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1" s="2">
        <f>cukier4[[#This Row],[rabat na kg]]*cukier4[[#This Row],[sprzedaż]]</f>
        <v>0</v>
      </c>
      <c r="J41" s="2">
        <f>J40-cukier4[[#This Row],[sprzedaż]]+L40</f>
        <v>3985</v>
      </c>
      <c r="K41" s="2">
        <f>MONTH(cukier4[[#This Row],[Data]])</f>
        <v>3</v>
      </c>
      <c r="L41" s="2">
        <f>ROUNDUP(IF(K42&lt;&gt;cukier4[[#This Row],[miesiąc]],5000-cukier4[[#This Row],[ilość cukru w magazynie]],0),-3)</f>
        <v>0</v>
      </c>
    </row>
    <row r="42" spans="1:12" x14ac:dyDescent="0.45">
      <c r="A42" s="1">
        <v>38429</v>
      </c>
      <c r="B42" s="2" t="s">
        <v>30</v>
      </c>
      <c r="C42">
        <v>76</v>
      </c>
      <c r="D42">
        <f>YEAR(cukier4[[#This Row],[Data]])</f>
        <v>2005</v>
      </c>
      <c r="E42">
        <f>VLOOKUP(cukier4[[#This Row],[rok]],cennik[],2,FALSE)</f>
        <v>2</v>
      </c>
      <c r="F42" s="2">
        <f>cukier4[[#This Row],[sprzedaż]]*cukier4[[#This Row],[cena cukru]]</f>
        <v>152</v>
      </c>
      <c r="G42" s="2">
        <f>SUMIFS(cukier4[sprzedaż],cukier4[Data],"&lt;="&amp;cukier4[[#This Row],[Data]],cukier4[NIP],"="&amp;cukier4[[#This Row],[NIP]])</f>
        <v>76</v>
      </c>
      <c r="H4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2" s="2">
        <f>cukier4[[#This Row],[rabat na kg]]*cukier4[[#This Row],[sprzedaż]]</f>
        <v>0</v>
      </c>
      <c r="J42" s="2">
        <f>J41-cukier4[[#This Row],[sprzedaż]]+L41</f>
        <v>3909</v>
      </c>
      <c r="K42" s="2">
        <f>MONTH(cukier4[[#This Row],[Data]])</f>
        <v>3</v>
      </c>
      <c r="L42" s="2">
        <f>ROUNDUP(IF(K43&lt;&gt;cukier4[[#This Row],[miesiąc]],5000-cukier4[[#This Row],[ilość cukru w magazynie]],0),-3)</f>
        <v>0</v>
      </c>
    </row>
    <row r="43" spans="1:12" x14ac:dyDescent="0.45">
      <c r="A43" s="1">
        <v>38429</v>
      </c>
      <c r="B43" s="2" t="s">
        <v>31</v>
      </c>
      <c r="C43">
        <v>196</v>
      </c>
      <c r="D43">
        <f>YEAR(cukier4[[#This Row],[Data]])</f>
        <v>2005</v>
      </c>
      <c r="E43">
        <f>VLOOKUP(cukier4[[#This Row],[rok]],cennik[],2,FALSE)</f>
        <v>2</v>
      </c>
      <c r="F43" s="2">
        <f>cukier4[[#This Row],[sprzedaż]]*cukier4[[#This Row],[cena cukru]]</f>
        <v>392</v>
      </c>
      <c r="G43" s="2">
        <f>SUMIFS(cukier4[sprzedaż],cukier4[Data],"&lt;="&amp;cukier4[[#This Row],[Data]],cukier4[NIP],"="&amp;cukier4[[#This Row],[NIP]])</f>
        <v>196</v>
      </c>
      <c r="H4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3" s="2">
        <f>cukier4[[#This Row],[rabat na kg]]*cukier4[[#This Row],[sprzedaż]]</f>
        <v>9.8000000000000007</v>
      </c>
      <c r="J43" s="2">
        <f>J42-cukier4[[#This Row],[sprzedaż]]+L42</f>
        <v>3713</v>
      </c>
      <c r="K43" s="2">
        <f>MONTH(cukier4[[#This Row],[Data]])</f>
        <v>3</v>
      </c>
      <c r="L43" s="2">
        <f>ROUNDUP(IF(K44&lt;&gt;cukier4[[#This Row],[miesiąc]],5000-cukier4[[#This Row],[ilość cukru w magazynie]],0),-3)</f>
        <v>0</v>
      </c>
    </row>
    <row r="44" spans="1:12" x14ac:dyDescent="0.45">
      <c r="A44" s="1">
        <v>38431</v>
      </c>
      <c r="B44" s="2" t="s">
        <v>18</v>
      </c>
      <c r="C44">
        <v>54</v>
      </c>
      <c r="D44">
        <f>YEAR(cukier4[[#This Row],[Data]])</f>
        <v>2005</v>
      </c>
      <c r="E44">
        <f>VLOOKUP(cukier4[[#This Row],[rok]],cennik[],2,FALSE)</f>
        <v>2</v>
      </c>
      <c r="F44" s="2">
        <f>cukier4[[#This Row],[sprzedaż]]*cukier4[[#This Row],[cena cukru]]</f>
        <v>108</v>
      </c>
      <c r="G44" s="2">
        <f>SUMIFS(cukier4[sprzedaż],cukier4[Data],"&lt;="&amp;cukier4[[#This Row],[Data]],cukier4[NIP],"="&amp;cukier4[[#This Row],[NIP]])</f>
        <v>173</v>
      </c>
      <c r="H4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4" s="2">
        <f>cukier4[[#This Row],[rabat na kg]]*cukier4[[#This Row],[sprzedaż]]</f>
        <v>2.7</v>
      </c>
      <c r="J44" s="2">
        <f>J43-cukier4[[#This Row],[sprzedaż]]+L43</f>
        <v>3659</v>
      </c>
      <c r="K44" s="2">
        <f>MONTH(cukier4[[#This Row],[Data]])</f>
        <v>3</v>
      </c>
      <c r="L44" s="2">
        <f>ROUNDUP(IF(K45&lt;&gt;cukier4[[#This Row],[miesiąc]],5000-cukier4[[#This Row],[ilość cukru w magazynie]],0),-3)</f>
        <v>0</v>
      </c>
    </row>
    <row r="45" spans="1:12" x14ac:dyDescent="0.45">
      <c r="A45" s="1">
        <v>38435</v>
      </c>
      <c r="B45" s="2" t="s">
        <v>9</v>
      </c>
      <c r="C45">
        <v>277</v>
      </c>
      <c r="D45">
        <f>YEAR(cukier4[[#This Row],[Data]])</f>
        <v>2005</v>
      </c>
      <c r="E45">
        <f>VLOOKUP(cukier4[[#This Row],[rok]],cennik[],2,FALSE)</f>
        <v>2</v>
      </c>
      <c r="F45" s="2">
        <f>cukier4[[#This Row],[sprzedaż]]*cukier4[[#This Row],[cena cukru]]</f>
        <v>554</v>
      </c>
      <c r="G45" s="2">
        <f>SUMIFS(cukier4[sprzedaż],cukier4[Data],"&lt;="&amp;cukier4[[#This Row],[Data]],cukier4[NIP],"="&amp;cukier4[[#This Row],[NIP]])</f>
        <v>717</v>
      </c>
      <c r="H4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5" s="2">
        <f>cukier4[[#This Row],[rabat na kg]]*cukier4[[#This Row],[sprzedaż]]</f>
        <v>13.850000000000001</v>
      </c>
      <c r="J45" s="2">
        <f>J44-cukier4[[#This Row],[sprzedaż]]+L44</f>
        <v>3382</v>
      </c>
      <c r="K45" s="2">
        <f>MONTH(cukier4[[#This Row],[Data]])</f>
        <v>3</v>
      </c>
      <c r="L45" s="2">
        <f>ROUNDUP(IF(K46&lt;&gt;cukier4[[#This Row],[miesiąc]],5000-cukier4[[#This Row],[ilość cukru w magazynie]],0),-3)</f>
        <v>0</v>
      </c>
    </row>
    <row r="46" spans="1:12" x14ac:dyDescent="0.45">
      <c r="A46" s="1">
        <v>38437</v>
      </c>
      <c r="B46" s="2" t="s">
        <v>32</v>
      </c>
      <c r="C46">
        <v>7</v>
      </c>
      <c r="D46">
        <f>YEAR(cukier4[[#This Row],[Data]])</f>
        <v>2005</v>
      </c>
      <c r="E46">
        <f>VLOOKUP(cukier4[[#This Row],[rok]],cennik[],2,FALSE)</f>
        <v>2</v>
      </c>
      <c r="F46" s="2">
        <f>cukier4[[#This Row],[sprzedaż]]*cukier4[[#This Row],[cena cukru]]</f>
        <v>14</v>
      </c>
      <c r="G46" s="2">
        <f>SUMIFS(cukier4[sprzedaż],cukier4[Data],"&lt;="&amp;cukier4[[#This Row],[Data]],cukier4[NIP],"="&amp;cukier4[[#This Row],[NIP]])</f>
        <v>7</v>
      </c>
      <c r="H4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6" s="2">
        <f>cukier4[[#This Row],[rabat na kg]]*cukier4[[#This Row],[sprzedaż]]</f>
        <v>0</v>
      </c>
      <c r="J46" s="2">
        <f>J45-cukier4[[#This Row],[sprzedaż]]+L45</f>
        <v>3375</v>
      </c>
      <c r="K46" s="2">
        <f>MONTH(cukier4[[#This Row],[Data]])</f>
        <v>3</v>
      </c>
      <c r="L46" s="2">
        <f>ROUNDUP(IF(K47&lt;&gt;cukier4[[#This Row],[miesiąc]],5000-cukier4[[#This Row],[ilość cukru w magazynie]],0),-3)</f>
        <v>0</v>
      </c>
    </row>
    <row r="47" spans="1:12" x14ac:dyDescent="0.45">
      <c r="A47" s="1">
        <v>38439</v>
      </c>
      <c r="B47" s="2" t="s">
        <v>33</v>
      </c>
      <c r="C47">
        <v>12</v>
      </c>
      <c r="D47">
        <f>YEAR(cukier4[[#This Row],[Data]])</f>
        <v>2005</v>
      </c>
      <c r="E47">
        <f>VLOOKUP(cukier4[[#This Row],[rok]],cennik[],2,FALSE)</f>
        <v>2</v>
      </c>
      <c r="F47" s="2">
        <f>cukier4[[#This Row],[sprzedaż]]*cukier4[[#This Row],[cena cukru]]</f>
        <v>24</v>
      </c>
      <c r="G47" s="2">
        <f>SUMIFS(cukier4[sprzedaż],cukier4[Data],"&lt;="&amp;cukier4[[#This Row],[Data]],cukier4[NIP],"="&amp;cukier4[[#This Row],[NIP]])</f>
        <v>12</v>
      </c>
      <c r="H4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7" s="2">
        <f>cukier4[[#This Row],[rabat na kg]]*cukier4[[#This Row],[sprzedaż]]</f>
        <v>0</v>
      </c>
      <c r="J47" s="2">
        <f>J46-cukier4[[#This Row],[sprzedaż]]+L46</f>
        <v>3363</v>
      </c>
      <c r="K47" s="2">
        <f>MONTH(cukier4[[#This Row],[Data]])</f>
        <v>3</v>
      </c>
      <c r="L47" s="2">
        <f>ROUNDUP(IF(K48&lt;&gt;cukier4[[#This Row],[miesiąc]],5000-cukier4[[#This Row],[ilość cukru w magazynie]],0),-3)</f>
        <v>0</v>
      </c>
    </row>
    <row r="48" spans="1:12" x14ac:dyDescent="0.45">
      <c r="A48" s="1">
        <v>38440</v>
      </c>
      <c r="B48" s="2" t="s">
        <v>34</v>
      </c>
      <c r="C48">
        <v>7</v>
      </c>
      <c r="D48">
        <f>YEAR(cukier4[[#This Row],[Data]])</f>
        <v>2005</v>
      </c>
      <c r="E48">
        <f>VLOOKUP(cukier4[[#This Row],[rok]],cennik[],2,FALSE)</f>
        <v>2</v>
      </c>
      <c r="F48" s="2">
        <f>cukier4[[#This Row],[sprzedaż]]*cukier4[[#This Row],[cena cukru]]</f>
        <v>14</v>
      </c>
      <c r="G48" s="2">
        <f>SUMIFS(cukier4[sprzedaż],cukier4[Data],"&lt;="&amp;cukier4[[#This Row],[Data]],cukier4[NIP],"="&amp;cukier4[[#This Row],[NIP]])</f>
        <v>7</v>
      </c>
      <c r="H4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8" s="2">
        <f>cukier4[[#This Row],[rabat na kg]]*cukier4[[#This Row],[sprzedaż]]</f>
        <v>0</v>
      </c>
      <c r="J48" s="2">
        <f>J47-cukier4[[#This Row],[sprzedaż]]+L47</f>
        <v>3356</v>
      </c>
      <c r="K48" s="2">
        <f>MONTH(cukier4[[#This Row],[Data]])</f>
        <v>3</v>
      </c>
      <c r="L48" s="2">
        <f>ROUNDUP(IF(K49&lt;&gt;cukier4[[#This Row],[miesiąc]],5000-cukier4[[#This Row],[ilość cukru w magazynie]],0),-3)</f>
        <v>0</v>
      </c>
    </row>
    <row r="49" spans="1:12" x14ac:dyDescent="0.45">
      <c r="A49" s="1">
        <v>38442</v>
      </c>
      <c r="B49" s="2" t="s">
        <v>7</v>
      </c>
      <c r="C49">
        <v>416</v>
      </c>
      <c r="D49">
        <f>YEAR(cukier4[[#This Row],[Data]])</f>
        <v>2005</v>
      </c>
      <c r="E49">
        <f>VLOOKUP(cukier4[[#This Row],[rok]],cennik[],2,FALSE)</f>
        <v>2</v>
      </c>
      <c r="F49" s="2">
        <f>cukier4[[#This Row],[sprzedaż]]*cukier4[[#This Row],[cena cukru]]</f>
        <v>832</v>
      </c>
      <c r="G49" s="2">
        <f>SUMIFS(cukier4[sprzedaż],cukier4[Data],"&lt;="&amp;cukier4[[#This Row],[Data]],cukier4[NIP],"="&amp;cukier4[[#This Row],[NIP]])</f>
        <v>1462</v>
      </c>
      <c r="H4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9" s="2">
        <f>cukier4[[#This Row],[rabat na kg]]*cukier4[[#This Row],[sprzedaż]]</f>
        <v>41.6</v>
      </c>
      <c r="J49" s="2">
        <f>J48-cukier4[[#This Row],[sprzedaż]]+L48</f>
        <v>2940</v>
      </c>
      <c r="K49" s="2">
        <f>MONTH(cukier4[[#This Row],[Data]])</f>
        <v>3</v>
      </c>
      <c r="L49" s="2">
        <f>ROUNDUP(IF(K50&lt;&gt;cukier4[[#This Row],[miesiąc]],5000-cukier4[[#This Row],[ilość cukru w magazynie]],0),-3)</f>
        <v>3000</v>
      </c>
    </row>
    <row r="50" spans="1:12" x14ac:dyDescent="0.45">
      <c r="A50" s="1">
        <v>38445</v>
      </c>
      <c r="B50" s="2" t="s">
        <v>7</v>
      </c>
      <c r="C50">
        <v>263</v>
      </c>
      <c r="D50">
        <f>YEAR(cukier4[[#This Row],[Data]])</f>
        <v>2005</v>
      </c>
      <c r="E50">
        <f>VLOOKUP(cukier4[[#This Row],[rok]],cennik[],2,FALSE)</f>
        <v>2</v>
      </c>
      <c r="F50" s="2">
        <f>cukier4[[#This Row],[sprzedaż]]*cukier4[[#This Row],[cena cukru]]</f>
        <v>526</v>
      </c>
      <c r="G50" s="2">
        <f>SUMIFS(cukier4[sprzedaż],cukier4[Data],"&lt;="&amp;cukier4[[#This Row],[Data]],cukier4[NIP],"="&amp;cukier4[[#This Row],[NIP]])</f>
        <v>1725</v>
      </c>
      <c r="H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0" s="2">
        <f>cukier4[[#This Row],[rabat na kg]]*cukier4[[#This Row],[sprzedaż]]</f>
        <v>26.3</v>
      </c>
      <c r="J50" s="2">
        <f>J49-cukier4[[#This Row],[sprzedaż]]+L49</f>
        <v>5677</v>
      </c>
      <c r="K50" s="2">
        <f>MONTH(cukier4[[#This Row],[Data]])</f>
        <v>4</v>
      </c>
      <c r="L50" s="2">
        <f>ROUNDUP(IF(K51&lt;&gt;cukier4[[#This Row],[miesiąc]],5000-cukier4[[#This Row],[ilość cukru w magazynie]],0),-3)</f>
        <v>0</v>
      </c>
    </row>
    <row r="51" spans="1:12" x14ac:dyDescent="0.45">
      <c r="A51" s="1">
        <v>38448</v>
      </c>
      <c r="B51" s="2" t="s">
        <v>1</v>
      </c>
      <c r="C51">
        <v>15</v>
      </c>
      <c r="D51">
        <f>YEAR(cukier4[[#This Row],[Data]])</f>
        <v>2005</v>
      </c>
      <c r="E51">
        <f>VLOOKUP(cukier4[[#This Row],[rok]],cennik[],2,FALSE)</f>
        <v>2</v>
      </c>
      <c r="F51" s="2">
        <f>cukier4[[#This Row],[sprzedaż]]*cukier4[[#This Row],[cena cukru]]</f>
        <v>30</v>
      </c>
      <c r="G51" s="2">
        <f>SUMIFS(cukier4[sprzedaż],cukier4[Data],"&lt;="&amp;cukier4[[#This Row],[Data]],cukier4[NIP],"="&amp;cukier4[[#This Row],[NIP]])</f>
        <v>17</v>
      </c>
      <c r="H5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1" s="2">
        <f>cukier4[[#This Row],[rabat na kg]]*cukier4[[#This Row],[sprzedaż]]</f>
        <v>0</v>
      </c>
      <c r="J51" s="2">
        <f>J50-cukier4[[#This Row],[sprzedaż]]+L50</f>
        <v>5662</v>
      </c>
      <c r="K51" s="2">
        <f>MONTH(cukier4[[#This Row],[Data]])</f>
        <v>4</v>
      </c>
      <c r="L51" s="2">
        <f>ROUNDUP(IF(K52&lt;&gt;cukier4[[#This Row],[miesiąc]],5000-cukier4[[#This Row],[ilość cukru w magazynie]],0),-3)</f>
        <v>0</v>
      </c>
    </row>
    <row r="52" spans="1:12" x14ac:dyDescent="0.45">
      <c r="A52" s="1">
        <v>38452</v>
      </c>
      <c r="B52" s="2" t="s">
        <v>25</v>
      </c>
      <c r="C52">
        <v>194</v>
      </c>
      <c r="D52">
        <f>YEAR(cukier4[[#This Row],[Data]])</f>
        <v>2005</v>
      </c>
      <c r="E52">
        <f>VLOOKUP(cukier4[[#This Row],[rok]],cennik[],2,FALSE)</f>
        <v>2</v>
      </c>
      <c r="F52" s="2">
        <f>cukier4[[#This Row],[sprzedaż]]*cukier4[[#This Row],[cena cukru]]</f>
        <v>388</v>
      </c>
      <c r="G52" s="2">
        <f>SUMIFS(cukier4[sprzedaż],cukier4[Data],"&lt;="&amp;cukier4[[#This Row],[Data]],cukier4[NIP],"="&amp;cukier4[[#This Row],[NIP]])</f>
        <v>296</v>
      </c>
      <c r="H5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2" s="2">
        <f>cukier4[[#This Row],[rabat na kg]]*cukier4[[#This Row],[sprzedaż]]</f>
        <v>9.7000000000000011</v>
      </c>
      <c r="J52" s="2">
        <f>J51-cukier4[[#This Row],[sprzedaż]]+L51</f>
        <v>5468</v>
      </c>
      <c r="K52" s="2">
        <f>MONTH(cukier4[[#This Row],[Data]])</f>
        <v>4</v>
      </c>
      <c r="L52" s="2">
        <f>ROUNDUP(IF(K53&lt;&gt;cukier4[[#This Row],[miesiąc]],5000-cukier4[[#This Row],[ilość cukru w magazynie]],0),-3)</f>
        <v>0</v>
      </c>
    </row>
    <row r="53" spans="1:12" x14ac:dyDescent="0.45">
      <c r="A53" s="1">
        <v>38453</v>
      </c>
      <c r="B53" s="2" t="s">
        <v>35</v>
      </c>
      <c r="C53">
        <v>120</v>
      </c>
      <c r="D53">
        <f>YEAR(cukier4[[#This Row],[Data]])</f>
        <v>2005</v>
      </c>
      <c r="E53">
        <f>VLOOKUP(cukier4[[#This Row],[rok]],cennik[],2,FALSE)</f>
        <v>2</v>
      </c>
      <c r="F53" s="2">
        <f>cukier4[[#This Row],[sprzedaż]]*cukier4[[#This Row],[cena cukru]]</f>
        <v>240</v>
      </c>
      <c r="G53" s="2">
        <f>SUMIFS(cukier4[sprzedaż],cukier4[Data],"&lt;="&amp;cukier4[[#This Row],[Data]],cukier4[NIP],"="&amp;cukier4[[#This Row],[NIP]])</f>
        <v>120</v>
      </c>
      <c r="H5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3" s="2">
        <f>cukier4[[#This Row],[rabat na kg]]*cukier4[[#This Row],[sprzedaż]]</f>
        <v>6</v>
      </c>
      <c r="J53" s="2">
        <f>J52-cukier4[[#This Row],[sprzedaż]]+L52</f>
        <v>5348</v>
      </c>
      <c r="K53" s="2">
        <f>MONTH(cukier4[[#This Row],[Data]])</f>
        <v>4</v>
      </c>
      <c r="L53" s="2">
        <f>ROUNDUP(IF(K54&lt;&gt;cukier4[[#This Row],[miesiąc]],5000-cukier4[[#This Row],[ilość cukru w magazynie]],0),-3)</f>
        <v>0</v>
      </c>
    </row>
    <row r="54" spans="1:12" x14ac:dyDescent="0.45">
      <c r="A54" s="1">
        <v>38454</v>
      </c>
      <c r="B54" s="2" t="s">
        <v>7</v>
      </c>
      <c r="C54">
        <v>175</v>
      </c>
      <c r="D54">
        <f>YEAR(cukier4[[#This Row],[Data]])</f>
        <v>2005</v>
      </c>
      <c r="E54">
        <f>VLOOKUP(cukier4[[#This Row],[rok]],cennik[],2,FALSE)</f>
        <v>2</v>
      </c>
      <c r="F54" s="2">
        <f>cukier4[[#This Row],[sprzedaż]]*cukier4[[#This Row],[cena cukru]]</f>
        <v>350</v>
      </c>
      <c r="G54" s="2">
        <f>SUMIFS(cukier4[sprzedaż],cukier4[Data],"&lt;="&amp;cukier4[[#This Row],[Data]],cukier4[NIP],"="&amp;cukier4[[#This Row],[NIP]])</f>
        <v>1900</v>
      </c>
      <c r="H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4" s="2">
        <f>cukier4[[#This Row],[rabat na kg]]*cukier4[[#This Row],[sprzedaż]]</f>
        <v>17.5</v>
      </c>
      <c r="J54" s="2">
        <f>J53-cukier4[[#This Row],[sprzedaż]]+L53</f>
        <v>5173</v>
      </c>
      <c r="K54" s="2">
        <f>MONTH(cukier4[[#This Row],[Data]])</f>
        <v>4</v>
      </c>
      <c r="L54" s="2">
        <f>ROUNDUP(IF(K55&lt;&gt;cukier4[[#This Row],[miesiąc]],5000-cukier4[[#This Row],[ilość cukru w magazynie]],0),-3)</f>
        <v>0</v>
      </c>
    </row>
    <row r="55" spans="1:12" x14ac:dyDescent="0.45">
      <c r="A55" s="1">
        <v>38456</v>
      </c>
      <c r="B55" s="2" t="s">
        <v>36</v>
      </c>
      <c r="C55">
        <v>12</v>
      </c>
      <c r="D55">
        <f>YEAR(cukier4[[#This Row],[Data]])</f>
        <v>2005</v>
      </c>
      <c r="E55">
        <f>VLOOKUP(cukier4[[#This Row],[rok]],cennik[],2,FALSE)</f>
        <v>2</v>
      </c>
      <c r="F55" s="2">
        <f>cukier4[[#This Row],[sprzedaż]]*cukier4[[#This Row],[cena cukru]]</f>
        <v>24</v>
      </c>
      <c r="G55" s="2">
        <f>SUMIFS(cukier4[sprzedaż],cukier4[Data],"&lt;="&amp;cukier4[[#This Row],[Data]],cukier4[NIP],"="&amp;cukier4[[#This Row],[NIP]])</f>
        <v>12</v>
      </c>
      <c r="H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5" s="2">
        <f>cukier4[[#This Row],[rabat na kg]]*cukier4[[#This Row],[sprzedaż]]</f>
        <v>0</v>
      </c>
      <c r="J55" s="2">
        <f>J54-cukier4[[#This Row],[sprzedaż]]+L54</f>
        <v>5161</v>
      </c>
      <c r="K55" s="2">
        <f>MONTH(cukier4[[#This Row],[Data]])</f>
        <v>4</v>
      </c>
      <c r="L55" s="2">
        <f>ROUNDUP(IF(K56&lt;&gt;cukier4[[#This Row],[miesiąc]],5000-cukier4[[#This Row],[ilość cukru w magazynie]],0),-3)</f>
        <v>0</v>
      </c>
    </row>
    <row r="56" spans="1:12" x14ac:dyDescent="0.45">
      <c r="A56" s="1">
        <v>38457</v>
      </c>
      <c r="B56" s="2" t="s">
        <v>37</v>
      </c>
      <c r="C56">
        <v>174</v>
      </c>
      <c r="D56">
        <f>YEAR(cukier4[[#This Row],[Data]])</f>
        <v>2005</v>
      </c>
      <c r="E56">
        <f>VLOOKUP(cukier4[[#This Row],[rok]],cennik[],2,FALSE)</f>
        <v>2</v>
      </c>
      <c r="F56" s="2">
        <f>cukier4[[#This Row],[sprzedaż]]*cukier4[[#This Row],[cena cukru]]</f>
        <v>348</v>
      </c>
      <c r="G56" s="2">
        <f>SUMIFS(cukier4[sprzedaż],cukier4[Data],"&lt;="&amp;cukier4[[#This Row],[Data]],cukier4[NIP],"="&amp;cukier4[[#This Row],[NIP]])</f>
        <v>174</v>
      </c>
      <c r="H5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6" s="2">
        <f>cukier4[[#This Row],[rabat na kg]]*cukier4[[#This Row],[sprzedaż]]</f>
        <v>8.7000000000000011</v>
      </c>
      <c r="J56" s="2">
        <f>J55-cukier4[[#This Row],[sprzedaż]]+L55</f>
        <v>4987</v>
      </c>
      <c r="K56" s="2">
        <f>MONTH(cukier4[[#This Row],[Data]])</f>
        <v>4</v>
      </c>
      <c r="L56" s="2">
        <f>ROUNDUP(IF(K57&lt;&gt;cukier4[[#This Row],[miesiąc]],5000-cukier4[[#This Row],[ilość cukru w magazynie]],0),-3)</f>
        <v>0</v>
      </c>
    </row>
    <row r="57" spans="1:12" x14ac:dyDescent="0.45">
      <c r="A57" s="1">
        <v>38458</v>
      </c>
      <c r="B57" s="2" t="s">
        <v>38</v>
      </c>
      <c r="C57">
        <v>3</v>
      </c>
      <c r="D57">
        <f>YEAR(cukier4[[#This Row],[Data]])</f>
        <v>2005</v>
      </c>
      <c r="E57">
        <f>VLOOKUP(cukier4[[#This Row],[rok]],cennik[],2,FALSE)</f>
        <v>2</v>
      </c>
      <c r="F57" s="2">
        <f>cukier4[[#This Row],[sprzedaż]]*cukier4[[#This Row],[cena cukru]]</f>
        <v>6</v>
      </c>
      <c r="G57" s="2">
        <f>SUMIFS(cukier4[sprzedaż],cukier4[Data],"&lt;="&amp;cukier4[[#This Row],[Data]],cukier4[NIP],"="&amp;cukier4[[#This Row],[NIP]])</f>
        <v>3</v>
      </c>
      <c r="H5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7" s="2">
        <f>cukier4[[#This Row],[rabat na kg]]*cukier4[[#This Row],[sprzedaż]]</f>
        <v>0</v>
      </c>
      <c r="J57" s="2">
        <f>J56-cukier4[[#This Row],[sprzedaż]]+L56</f>
        <v>4984</v>
      </c>
      <c r="K57" s="2">
        <f>MONTH(cukier4[[#This Row],[Data]])</f>
        <v>4</v>
      </c>
      <c r="L57" s="2">
        <f>ROUNDUP(IF(K58&lt;&gt;cukier4[[#This Row],[miesiąc]],5000-cukier4[[#This Row],[ilość cukru w magazynie]],0),-3)</f>
        <v>0</v>
      </c>
    </row>
    <row r="58" spans="1:12" x14ac:dyDescent="0.45">
      <c r="A58" s="1">
        <v>38459</v>
      </c>
      <c r="B58" s="2" t="s">
        <v>39</v>
      </c>
      <c r="C58">
        <v>149</v>
      </c>
      <c r="D58">
        <f>YEAR(cukier4[[#This Row],[Data]])</f>
        <v>2005</v>
      </c>
      <c r="E58">
        <f>VLOOKUP(cukier4[[#This Row],[rok]],cennik[],2,FALSE)</f>
        <v>2</v>
      </c>
      <c r="F58" s="2">
        <f>cukier4[[#This Row],[sprzedaż]]*cukier4[[#This Row],[cena cukru]]</f>
        <v>298</v>
      </c>
      <c r="G58" s="2">
        <f>SUMIFS(cukier4[sprzedaż],cukier4[Data],"&lt;="&amp;cukier4[[#This Row],[Data]],cukier4[NIP],"="&amp;cukier4[[#This Row],[NIP]])</f>
        <v>149</v>
      </c>
      <c r="H5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8" s="2">
        <f>cukier4[[#This Row],[rabat na kg]]*cukier4[[#This Row],[sprzedaż]]</f>
        <v>7.45</v>
      </c>
      <c r="J58" s="2">
        <f>J57-cukier4[[#This Row],[sprzedaż]]+L57</f>
        <v>4835</v>
      </c>
      <c r="K58" s="2">
        <f>MONTH(cukier4[[#This Row],[Data]])</f>
        <v>4</v>
      </c>
      <c r="L58" s="2">
        <f>ROUNDUP(IF(K59&lt;&gt;cukier4[[#This Row],[miesiąc]],5000-cukier4[[#This Row],[ilość cukru w magazynie]],0),-3)</f>
        <v>0</v>
      </c>
    </row>
    <row r="59" spans="1:12" x14ac:dyDescent="0.45">
      <c r="A59" s="1">
        <v>38460</v>
      </c>
      <c r="B59" s="2" t="s">
        <v>17</v>
      </c>
      <c r="C59">
        <v>492</v>
      </c>
      <c r="D59">
        <f>YEAR(cukier4[[#This Row],[Data]])</f>
        <v>2005</v>
      </c>
      <c r="E59">
        <f>VLOOKUP(cukier4[[#This Row],[rok]],cennik[],2,FALSE)</f>
        <v>2</v>
      </c>
      <c r="F59" s="2">
        <f>cukier4[[#This Row],[sprzedaż]]*cukier4[[#This Row],[cena cukru]]</f>
        <v>984</v>
      </c>
      <c r="G59" s="2">
        <f>SUMIFS(cukier4[sprzedaż],cukier4[Data],"&lt;="&amp;cukier4[[#This Row],[Data]],cukier4[NIP],"="&amp;cukier4[[#This Row],[NIP]])</f>
        <v>813</v>
      </c>
      <c r="H5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9" s="2">
        <f>cukier4[[#This Row],[rabat na kg]]*cukier4[[#This Row],[sprzedaż]]</f>
        <v>24.6</v>
      </c>
      <c r="J59" s="2">
        <f>J58-cukier4[[#This Row],[sprzedaż]]+L58</f>
        <v>4343</v>
      </c>
      <c r="K59" s="2">
        <f>MONTH(cukier4[[#This Row],[Data]])</f>
        <v>4</v>
      </c>
      <c r="L59" s="2">
        <f>ROUNDUP(IF(K60&lt;&gt;cukier4[[#This Row],[miesiąc]],5000-cukier4[[#This Row],[ilość cukru w magazynie]],0),-3)</f>
        <v>0</v>
      </c>
    </row>
    <row r="60" spans="1:12" x14ac:dyDescent="0.45">
      <c r="A60" s="1">
        <v>38460</v>
      </c>
      <c r="B60" s="2" t="s">
        <v>40</v>
      </c>
      <c r="C60">
        <v>2</v>
      </c>
      <c r="D60">
        <f>YEAR(cukier4[[#This Row],[Data]])</f>
        <v>2005</v>
      </c>
      <c r="E60">
        <f>VLOOKUP(cukier4[[#This Row],[rok]],cennik[],2,FALSE)</f>
        <v>2</v>
      </c>
      <c r="F60" s="2">
        <f>cukier4[[#This Row],[sprzedaż]]*cukier4[[#This Row],[cena cukru]]</f>
        <v>4</v>
      </c>
      <c r="G60" s="2">
        <f>SUMIFS(cukier4[sprzedaż],cukier4[Data],"&lt;="&amp;cukier4[[#This Row],[Data]],cukier4[NIP],"="&amp;cukier4[[#This Row],[NIP]])</f>
        <v>2</v>
      </c>
      <c r="H6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0" s="2">
        <f>cukier4[[#This Row],[rabat na kg]]*cukier4[[#This Row],[sprzedaż]]</f>
        <v>0</v>
      </c>
      <c r="J60" s="2">
        <f>J59-cukier4[[#This Row],[sprzedaż]]+L59</f>
        <v>4341</v>
      </c>
      <c r="K60" s="2">
        <f>MONTH(cukier4[[#This Row],[Data]])</f>
        <v>4</v>
      </c>
      <c r="L60" s="2">
        <f>ROUNDUP(IF(K61&lt;&gt;cukier4[[#This Row],[miesiąc]],5000-cukier4[[#This Row],[ilość cukru w magazynie]],0),-3)</f>
        <v>0</v>
      </c>
    </row>
    <row r="61" spans="1:12" x14ac:dyDescent="0.45">
      <c r="A61" s="1">
        <v>38461</v>
      </c>
      <c r="B61" s="2" t="s">
        <v>14</v>
      </c>
      <c r="C61">
        <v>298</v>
      </c>
      <c r="D61">
        <f>YEAR(cukier4[[#This Row],[Data]])</f>
        <v>2005</v>
      </c>
      <c r="E61">
        <f>VLOOKUP(cukier4[[#This Row],[rok]],cennik[],2,FALSE)</f>
        <v>2</v>
      </c>
      <c r="F61" s="2">
        <f>cukier4[[#This Row],[sprzedaż]]*cukier4[[#This Row],[cena cukru]]</f>
        <v>596</v>
      </c>
      <c r="G61" s="2">
        <f>SUMIFS(cukier4[sprzedaż],cukier4[Data],"&lt;="&amp;cukier4[[#This Row],[Data]],cukier4[NIP],"="&amp;cukier4[[#This Row],[NIP]])</f>
        <v>1012</v>
      </c>
      <c r="H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1" s="2">
        <f>cukier4[[#This Row],[rabat na kg]]*cukier4[[#This Row],[sprzedaż]]</f>
        <v>29.8</v>
      </c>
      <c r="J61" s="2">
        <f>J60-cukier4[[#This Row],[sprzedaż]]+L60</f>
        <v>4043</v>
      </c>
      <c r="K61" s="2">
        <f>MONTH(cukier4[[#This Row],[Data]])</f>
        <v>4</v>
      </c>
      <c r="L61" s="2">
        <f>ROUNDUP(IF(K62&lt;&gt;cukier4[[#This Row],[miesiąc]],5000-cukier4[[#This Row],[ilość cukru w magazynie]],0),-3)</f>
        <v>0</v>
      </c>
    </row>
    <row r="62" spans="1:12" x14ac:dyDescent="0.45">
      <c r="A62" s="1">
        <v>38472</v>
      </c>
      <c r="B62" s="2" t="s">
        <v>17</v>
      </c>
      <c r="C62">
        <v>201</v>
      </c>
      <c r="D62">
        <f>YEAR(cukier4[[#This Row],[Data]])</f>
        <v>2005</v>
      </c>
      <c r="E62">
        <f>VLOOKUP(cukier4[[#This Row],[rok]],cennik[],2,FALSE)</f>
        <v>2</v>
      </c>
      <c r="F62" s="2">
        <f>cukier4[[#This Row],[sprzedaż]]*cukier4[[#This Row],[cena cukru]]</f>
        <v>402</v>
      </c>
      <c r="G62" s="2">
        <f>SUMIFS(cukier4[sprzedaż],cukier4[Data],"&lt;="&amp;cukier4[[#This Row],[Data]],cukier4[NIP],"="&amp;cukier4[[#This Row],[NIP]])</f>
        <v>1014</v>
      </c>
      <c r="H6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2" s="2">
        <f>cukier4[[#This Row],[rabat na kg]]*cukier4[[#This Row],[sprzedaż]]</f>
        <v>20.100000000000001</v>
      </c>
      <c r="J62" s="2">
        <f>J61-cukier4[[#This Row],[sprzedaż]]+L61</f>
        <v>3842</v>
      </c>
      <c r="K62" s="2">
        <f>MONTH(cukier4[[#This Row],[Data]])</f>
        <v>4</v>
      </c>
      <c r="L62" s="2">
        <f>ROUNDUP(IF(K63&lt;&gt;cukier4[[#This Row],[miesiąc]],5000-cukier4[[#This Row],[ilość cukru w magazynie]],0),-3)</f>
        <v>2000</v>
      </c>
    </row>
    <row r="63" spans="1:12" x14ac:dyDescent="0.45">
      <c r="A63" s="1">
        <v>38473</v>
      </c>
      <c r="B63" s="2" t="s">
        <v>41</v>
      </c>
      <c r="C63">
        <v>15</v>
      </c>
      <c r="D63">
        <f>YEAR(cukier4[[#This Row],[Data]])</f>
        <v>2005</v>
      </c>
      <c r="E63">
        <f>VLOOKUP(cukier4[[#This Row],[rok]],cennik[],2,FALSE)</f>
        <v>2</v>
      </c>
      <c r="F63" s="2">
        <f>cukier4[[#This Row],[sprzedaż]]*cukier4[[#This Row],[cena cukru]]</f>
        <v>30</v>
      </c>
      <c r="G63" s="2">
        <f>SUMIFS(cukier4[sprzedaż],cukier4[Data],"&lt;="&amp;cukier4[[#This Row],[Data]],cukier4[NIP],"="&amp;cukier4[[#This Row],[NIP]])</f>
        <v>15</v>
      </c>
      <c r="H6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3" s="2">
        <f>cukier4[[#This Row],[rabat na kg]]*cukier4[[#This Row],[sprzedaż]]</f>
        <v>0</v>
      </c>
      <c r="J63" s="2">
        <f>J62-cukier4[[#This Row],[sprzedaż]]+L62</f>
        <v>5827</v>
      </c>
      <c r="K63" s="2">
        <f>MONTH(cukier4[[#This Row],[Data]])</f>
        <v>5</v>
      </c>
      <c r="L63" s="2">
        <f>ROUNDUP(IF(K64&lt;&gt;cukier4[[#This Row],[miesiąc]],5000-cukier4[[#This Row],[ilość cukru w magazynie]],0),-3)</f>
        <v>0</v>
      </c>
    </row>
    <row r="64" spans="1:12" x14ac:dyDescent="0.45">
      <c r="A64" s="1">
        <v>38473</v>
      </c>
      <c r="B64" s="2" t="s">
        <v>14</v>
      </c>
      <c r="C64">
        <v>319</v>
      </c>
      <c r="D64">
        <f>YEAR(cukier4[[#This Row],[Data]])</f>
        <v>2005</v>
      </c>
      <c r="E64">
        <f>VLOOKUP(cukier4[[#This Row],[rok]],cennik[],2,FALSE)</f>
        <v>2</v>
      </c>
      <c r="F64" s="2">
        <f>cukier4[[#This Row],[sprzedaż]]*cukier4[[#This Row],[cena cukru]]</f>
        <v>638</v>
      </c>
      <c r="G64" s="2">
        <f>SUMIFS(cukier4[sprzedaż],cukier4[Data],"&lt;="&amp;cukier4[[#This Row],[Data]],cukier4[NIP],"="&amp;cukier4[[#This Row],[NIP]])</f>
        <v>1331</v>
      </c>
      <c r="H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4" s="2">
        <f>cukier4[[#This Row],[rabat na kg]]*cukier4[[#This Row],[sprzedaż]]</f>
        <v>31.900000000000002</v>
      </c>
      <c r="J64" s="2">
        <f>J63-cukier4[[#This Row],[sprzedaż]]+L63</f>
        <v>5508</v>
      </c>
      <c r="K64" s="2">
        <f>MONTH(cukier4[[#This Row],[Data]])</f>
        <v>5</v>
      </c>
      <c r="L64" s="2">
        <f>ROUNDUP(IF(K65&lt;&gt;cukier4[[#This Row],[miesiąc]],5000-cukier4[[#This Row],[ilość cukru w magazynie]],0),-3)</f>
        <v>0</v>
      </c>
    </row>
    <row r="65" spans="1:12" x14ac:dyDescent="0.45">
      <c r="A65" s="1">
        <v>38474</v>
      </c>
      <c r="B65" s="2" t="s">
        <v>42</v>
      </c>
      <c r="C65">
        <v>9</v>
      </c>
      <c r="D65">
        <f>YEAR(cukier4[[#This Row],[Data]])</f>
        <v>2005</v>
      </c>
      <c r="E65">
        <f>VLOOKUP(cukier4[[#This Row],[rok]],cennik[],2,FALSE)</f>
        <v>2</v>
      </c>
      <c r="F65" s="2">
        <f>cukier4[[#This Row],[sprzedaż]]*cukier4[[#This Row],[cena cukru]]</f>
        <v>18</v>
      </c>
      <c r="G65" s="2">
        <f>SUMIFS(cukier4[sprzedaż],cukier4[Data],"&lt;="&amp;cukier4[[#This Row],[Data]],cukier4[NIP],"="&amp;cukier4[[#This Row],[NIP]])</f>
        <v>9</v>
      </c>
      <c r="H6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5" s="2">
        <f>cukier4[[#This Row],[rabat na kg]]*cukier4[[#This Row],[sprzedaż]]</f>
        <v>0</v>
      </c>
      <c r="J65" s="2">
        <f>J64-cukier4[[#This Row],[sprzedaż]]+L64</f>
        <v>5499</v>
      </c>
      <c r="K65" s="2">
        <f>MONTH(cukier4[[#This Row],[Data]])</f>
        <v>5</v>
      </c>
      <c r="L65" s="2">
        <f>ROUNDUP(IF(K66&lt;&gt;cukier4[[#This Row],[miesiąc]],5000-cukier4[[#This Row],[ilość cukru w magazynie]],0),-3)</f>
        <v>0</v>
      </c>
    </row>
    <row r="66" spans="1:12" x14ac:dyDescent="0.45">
      <c r="A66" s="1">
        <v>38476</v>
      </c>
      <c r="B66" s="2" t="s">
        <v>43</v>
      </c>
      <c r="C66">
        <v>15</v>
      </c>
      <c r="D66">
        <f>YEAR(cukier4[[#This Row],[Data]])</f>
        <v>2005</v>
      </c>
      <c r="E66">
        <f>VLOOKUP(cukier4[[#This Row],[rok]],cennik[],2,FALSE)</f>
        <v>2</v>
      </c>
      <c r="F66" s="2">
        <f>cukier4[[#This Row],[sprzedaż]]*cukier4[[#This Row],[cena cukru]]</f>
        <v>30</v>
      </c>
      <c r="G66" s="2">
        <f>SUMIFS(cukier4[sprzedaż],cukier4[Data],"&lt;="&amp;cukier4[[#This Row],[Data]],cukier4[NIP],"="&amp;cukier4[[#This Row],[NIP]])</f>
        <v>15</v>
      </c>
      <c r="H6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6" s="2">
        <f>cukier4[[#This Row],[rabat na kg]]*cukier4[[#This Row],[sprzedaż]]</f>
        <v>0</v>
      </c>
      <c r="J66" s="2">
        <f>J65-cukier4[[#This Row],[sprzedaż]]+L65</f>
        <v>5484</v>
      </c>
      <c r="K66" s="2">
        <f>MONTH(cukier4[[#This Row],[Data]])</f>
        <v>5</v>
      </c>
      <c r="L66" s="2">
        <f>ROUNDUP(IF(K67&lt;&gt;cukier4[[#This Row],[miesiąc]],5000-cukier4[[#This Row],[ilość cukru w magazynie]],0),-3)</f>
        <v>0</v>
      </c>
    </row>
    <row r="67" spans="1:12" x14ac:dyDescent="0.45">
      <c r="A67" s="1">
        <v>38479</v>
      </c>
      <c r="B67" s="2" t="s">
        <v>22</v>
      </c>
      <c r="C67">
        <v>444</v>
      </c>
      <c r="D67">
        <f>YEAR(cukier4[[#This Row],[Data]])</f>
        <v>2005</v>
      </c>
      <c r="E67">
        <f>VLOOKUP(cukier4[[#This Row],[rok]],cennik[],2,FALSE)</f>
        <v>2</v>
      </c>
      <c r="F67" s="2">
        <f>cukier4[[#This Row],[sprzedaż]]*cukier4[[#This Row],[cena cukru]]</f>
        <v>888</v>
      </c>
      <c r="G67" s="2">
        <f>SUMIFS(cukier4[sprzedaż],cukier4[Data],"&lt;="&amp;cukier4[[#This Row],[Data]],cukier4[NIP],"="&amp;cukier4[[#This Row],[NIP]])</f>
        <v>1556</v>
      </c>
      <c r="H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7" s="2">
        <f>cukier4[[#This Row],[rabat na kg]]*cukier4[[#This Row],[sprzedaż]]</f>
        <v>44.400000000000006</v>
      </c>
      <c r="J67" s="2">
        <f>J66-cukier4[[#This Row],[sprzedaż]]+L66</f>
        <v>5040</v>
      </c>
      <c r="K67" s="2">
        <f>MONTH(cukier4[[#This Row],[Data]])</f>
        <v>5</v>
      </c>
      <c r="L67" s="2">
        <f>ROUNDUP(IF(K68&lt;&gt;cukier4[[#This Row],[miesiąc]],5000-cukier4[[#This Row],[ilość cukru w magazynie]],0),-3)</f>
        <v>0</v>
      </c>
    </row>
    <row r="68" spans="1:12" x14ac:dyDescent="0.45">
      <c r="A68" s="1">
        <v>38479</v>
      </c>
      <c r="B68" s="2" t="s">
        <v>44</v>
      </c>
      <c r="C68">
        <v>13</v>
      </c>
      <c r="D68">
        <f>YEAR(cukier4[[#This Row],[Data]])</f>
        <v>2005</v>
      </c>
      <c r="E68">
        <f>VLOOKUP(cukier4[[#This Row],[rok]],cennik[],2,FALSE)</f>
        <v>2</v>
      </c>
      <c r="F68" s="2">
        <f>cukier4[[#This Row],[sprzedaż]]*cukier4[[#This Row],[cena cukru]]</f>
        <v>26</v>
      </c>
      <c r="G68" s="2">
        <f>SUMIFS(cukier4[sprzedaż],cukier4[Data],"&lt;="&amp;cukier4[[#This Row],[Data]],cukier4[NIP],"="&amp;cukier4[[#This Row],[NIP]])</f>
        <v>13</v>
      </c>
      <c r="H6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8" s="2">
        <f>cukier4[[#This Row],[rabat na kg]]*cukier4[[#This Row],[sprzedaż]]</f>
        <v>0</v>
      </c>
      <c r="J68" s="2">
        <f>J67-cukier4[[#This Row],[sprzedaż]]+L67</f>
        <v>5027</v>
      </c>
      <c r="K68" s="2">
        <f>MONTH(cukier4[[#This Row],[Data]])</f>
        <v>5</v>
      </c>
      <c r="L68" s="2">
        <f>ROUNDUP(IF(K69&lt;&gt;cukier4[[#This Row],[miesiąc]],5000-cukier4[[#This Row],[ilość cukru w magazynie]],0),-3)</f>
        <v>0</v>
      </c>
    </row>
    <row r="69" spans="1:12" x14ac:dyDescent="0.45">
      <c r="A69" s="1">
        <v>38481</v>
      </c>
      <c r="B69" s="2" t="s">
        <v>45</v>
      </c>
      <c r="C69">
        <v>366</v>
      </c>
      <c r="D69">
        <f>YEAR(cukier4[[#This Row],[Data]])</f>
        <v>2005</v>
      </c>
      <c r="E69">
        <f>VLOOKUP(cukier4[[#This Row],[rok]],cennik[],2,FALSE)</f>
        <v>2</v>
      </c>
      <c r="F69" s="2">
        <f>cukier4[[#This Row],[sprzedaż]]*cukier4[[#This Row],[cena cukru]]</f>
        <v>732</v>
      </c>
      <c r="G69" s="2">
        <f>SUMIFS(cukier4[sprzedaż],cukier4[Data],"&lt;="&amp;cukier4[[#This Row],[Data]],cukier4[NIP],"="&amp;cukier4[[#This Row],[NIP]])</f>
        <v>366</v>
      </c>
      <c r="H6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9" s="2">
        <f>cukier4[[#This Row],[rabat na kg]]*cukier4[[#This Row],[sprzedaż]]</f>
        <v>18.3</v>
      </c>
      <c r="J69" s="2">
        <f>J68-cukier4[[#This Row],[sprzedaż]]+L68</f>
        <v>4661</v>
      </c>
      <c r="K69" s="2">
        <f>MONTH(cukier4[[#This Row],[Data]])</f>
        <v>5</v>
      </c>
      <c r="L69" s="2">
        <f>ROUNDUP(IF(K70&lt;&gt;cukier4[[#This Row],[miesiąc]],5000-cukier4[[#This Row],[ilość cukru w magazynie]],0),-3)</f>
        <v>0</v>
      </c>
    </row>
    <row r="70" spans="1:12" x14ac:dyDescent="0.45">
      <c r="A70" s="1">
        <v>38492</v>
      </c>
      <c r="B70" s="2" t="s">
        <v>9</v>
      </c>
      <c r="C70">
        <v>259</v>
      </c>
      <c r="D70">
        <f>YEAR(cukier4[[#This Row],[Data]])</f>
        <v>2005</v>
      </c>
      <c r="E70">
        <f>VLOOKUP(cukier4[[#This Row],[rok]],cennik[],2,FALSE)</f>
        <v>2</v>
      </c>
      <c r="F70" s="2">
        <f>cukier4[[#This Row],[sprzedaż]]*cukier4[[#This Row],[cena cukru]]</f>
        <v>518</v>
      </c>
      <c r="G70" s="2">
        <f>SUMIFS(cukier4[sprzedaż],cukier4[Data],"&lt;="&amp;cukier4[[#This Row],[Data]],cukier4[NIP],"="&amp;cukier4[[#This Row],[NIP]])</f>
        <v>976</v>
      </c>
      <c r="H7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0" s="2">
        <f>cukier4[[#This Row],[rabat na kg]]*cukier4[[#This Row],[sprzedaż]]</f>
        <v>12.950000000000001</v>
      </c>
      <c r="J70" s="2">
        <f>J69-cukier4[[#This Row],[sprzedaż]]+L69</f>
        <v>4402</v>
      </c>
      <c r="K70" s="2">
        <f>MONTH(cukier4[[#This Row],[Data]])</f>
        <v>5</v>
      </c>
      <c r="L70" s="2">
        <f>ROUNDUP(IF(K71&lt;&gt;cukier4[[#This Row],[miesiąc]],5000-cukier4[[#This Row],[ilość cukru w magazynie]],0),-3)</f>
        <v>0</v>
      </c>
    </row>
    <row r="71" spans="1:12" x14ac:dyDescent="0.45">
      <c r="A71" s="1">
        <v>38493</v>
      </c>
      <c r="B71" s="2" t="s">
        <v>46</v>
      </c>
      <c r="C71">
        <v>16</v>
      </c>
      <c r="D71">
        <f>YEAR(cukier4[[#This Row],[Data]])</f>
        <v>2005</v>
      </c>
      <c r="E71">
        <f>VLOOKUP(cukier4[[#This Row],[rok]],cennik[],2,FALSE)</f>
        <v>2</v>
      </c>
      <c r="F71" s="2">
        <f>cukier4[[#This Row],[sprzedaż]]*cukier4[[#This Row],[cena cukru]]</f>
        <v>32</v>
      </c>
      <c r="G71" s="2">
        <f>SUMIFS(cukier4[sprzedaż],cukier4[Data],"&lt;="&amp;cukier4[[#This Row],[Data]],cukier4[NIP],"="&amp;cukier4[[#This Row],[NIP]])</f>
        <v>16</v>
      </c>
      <c r="H7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1" s="2">
        <f>cukier4[[#This Row],[rabat na kg]]*cukier4[[#This Row],[sprzedaż]]</f>
        <v>0</v>
      </c>
      <c r="J71" s="2">
        <f>J70-cukier4[[#This Row],[sprzedaż]]+L70</f>
        <v>4386</v>
      </c>
      <c r="K71" s="2">
        <f>MONTH(cukier4[[#This Row],[Data]])</f>
        <v>5</v>
      </c>
      <c r="L71" s="2">
        <f>ROUNDUP(IF(K72&lt;&gt;cukier4[[#This Row],[miesiąc]],5000-cukier4[[#This Row],[ilość cukru w magazynie]],0),-3)</f>
        <v>0</v>
      </c>
    </row>
    <row r="72" spans="1:12" x14ac:dyDescent="0.45">
      <c r="A72" s="1">
        <v>38496</v>
      </c>
      <c r="B72" s="2" t="s">
        <v>28</v>
      </c>
      <c r="C72">
        <v>49</v>
      </c>
      <c r="D72">
        <f>YEAR(cukier4[[#This Row],[Data]])</f>
        <v>2005</v>
      </c>
      <c r="E72">
        <f>VLOOKUP(cukier4[[#This Row],[rok]],cennik[],2,FALSE)</f>
        <v>2</v>
      </c>
      <c r="F72" s="2">
        <f>cukier4[[#This Row],[sprzedaż]]*cukier4[[#This Row],[cena cukru]]</f>
        <v>98</v>
      </c>
      <c r="G72" s="2">
        <f>SUMIFS(cukier4[sprzedaż],cukier4[Data],"&lt;="&amp;cukier4[[#This Row],[Data]],cukier4[NIP],"="&amp;cukier4[[#This Row],[NIP]])</f>
        <v>151</v>
      </c>
      <c r="H7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2" s="2">
        <f>cukier4[[#This Row],[rabat na kg]]*cukier4[[#This Row],[sprzedaż]]</f>
        <v>2.4500000000000002</v>
      </c>
      <c r="J72" s="2">
        <f>J71-cukier4[[#This Row],[sprzedaż]]+L71</f>
        <v>4337</v>
      </c>
      <c r="K72" s="2">
        <f>MONTH(cukier4[[#This Row],[Data]])</f>
        <v>5</v>
      </c>
      <c r="L72" s="2">
        <f>ROUNDUP(IF(K73&lt;&gt;cukier4[[#This Row],[miesiąc]],5000-cukier4[[#This Row],[ilość cukru w magazynie]],0),-3)</f>
        <v>0</v>
      </c>
    </row>
    <row r="73" spans="1:12" x14ac:dyDescent="0.45">
      <c r="A73" s="1">
        <v>38497</v>
      </c>
      <c r="B73" s="2" t="s">
        <v>47</v>
      </c>
      <c r="C73">
        <v>3</v>
      </c>
      <c r="D73">
        <f>YEAR(cukier4[[#This Row],[Data]])</f>
        <v>2005</v>
      </c>
      <c r="E73">
        <f>VLOOKUP(cukier4[[#This Row],[rok]],cennik[],2,FALSE)</f>
        <v>2</v>
      </c>
      <c r="F73" s="2">
        <f>cukier4[[#This Row],[sprzedaż]]*cukier4[[#This Row],[cena cukru]]</f>
        <v>6</v>
      </c>
      <c r="G73" s="2">
        <f>SUMIFS(cukier4[sprzedaż],cukier4[Data],"&lt;="&amp;cukier4[[#This Row],[Data]],cukier4[NIP],"="&amp;cukier4[[#This Row],[NIP]])</f>
        <v>3</v>
      </c>
      <c r="H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3" s="2">
        <f>cukier4[[#This Row],[rabat na kg]]*cukier4[[#This Row],[sprzedaż]]</f>
        <v>0</v>
      </c>
      <c r="J73" s="2">
        <f>J72-cukier4[[#This Row],[sprzedaż]]+L72</f>
        <v>4334</v>
      </c>
      <c r="K73" s="2">
        <f>MONTH(cukier4[[#This Row],[Data]])</f>
        <v>5</v>
      </c>
      <c r="L73" s="2">
        <f>ROUNDUP(IF(K74&lt;&gt;cukier4[[#This Row],[miesiąc]],5000-cukier4[[#This Row],[ilość cukru w magazynie]],0),-3)</f>
        <v>0</v>
      </c>
    </row>
    <row r="74" spans="1:12" x14ac:dyDescent="0.45">
      <c r="A74" s="1">
        <v>38497</v>
      </c>
      <c r="B74" s="2" t="s">
        <v>22</v>
      </c>
      <c r="C74">
        <v>251</v>
      </c>
      <c r="D74">
        <f>YEAR(cukier4[[#This Row],[Data]])</f>
        <v>2005</v>
      </c>
      <c r="E74">
        <f>VLOOKUP(cukier4[[#This Row],[rok]],cennik[],2,FALSE)</f>
        <v>2</v>
      </c>
      <c r="F74" s="2">
        <f>cukier4[[#This Row],[sprzedaż]]*cukier4[[#This Row],[cena cukru]]</f>
        <v>502</v>
      </c>
      <c r="G74" s="2">
        <f>SUMIFS(cukier4[sprzedaż],cukier4[Data],"&lt;="&amp;cukier4[[#This Row],[Data]],cukier4[NIP],"="&amp;cukier4[[#This Row],[NIP]])</f>
        <v>1807</v>
      </c>
      <c r="H7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4" s="2">
        <f>cukier4[[#This Row],[rabat na kg]]*cukier4[[#This Row],[sprzedaż]]</f>
        <v>25.1</v>
      </c>
      <c r="J74" s="2">
        <f>J73-cukier4[[#This Row],[sprzedaż]]+L73</f>
        <v>4083</v>
      </c>
      <c r="K74" s="2">
        <f>MONTH(cukier4[[#This Row],[Data]])</f>
        <v>5</v>
      </c>
      <c r="L74" s="2">
        <f>ROUNDUP(IF(K75&lt;&gt;cukier4[[#This Row],[miesiąc]],5000-cukier4[[#This Row],[ilość cukru w magazynie]],0),-3)</f>
        <v>0</v>
      </c>
    </row>
    <row r="75" spans="1:12" x14ac:dyDescent="0.45">
      <c r="A75" s="1">
        <v>38499</v>
      </c>
      <c r="B75" s="2" t="s">
        <v>30</v>
      </c>
      <c r="C75">
        <v>179</v>
      </c>
      <c r="D75">
        <f>YEAR(cukier4[[#This Row],[Data]])</f>
        <v>2005</v>
      </c>
      <c r="E75">
        <f>VLOOKUP(cukier4[[#This Row],[rok]],cennik[],2,FALSE)</f>
        <v>2</v>
      </c>
      <c r="F75" s="2">
        <f>cukier4[[#This Row],[sprzedaż]]*cukier4[[#This Row],[cena cukru]]</f>
        <v>358</v>
      </c>
      <c r="G75" s="2">
        <f>SUMIFS(cukier4[sprzedaż],cukier4[Data],"&lt;="&amp;cukier4[[#This Row],[Data]],cukier4[NIP],"="&amp;cukier4[[#This Row],[NIP]])</f>
        <v>255</v>
      </c>
      <c r="H7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5" s="2">
        <f>cukier4[[#This Row],[rabat na kg]]*cukier4[[#This Row],[sprzedaż]]</f>
        <v>8.9500000000000011</v>
      </c>
      <c r="J75" s="2">
        <f>J74-cukier4[[#This Row],[sprzedaż]]+L74</f>
        <v>3904</v>
      </c>
      <c r="K75" s="2">
        <f>MONTH(cukier4[[#This Row],[Data]])</f>
        <v>5</v>
      </c>
      <c r="L75" s="2">
        <f>ROUNDUP(IF(K76&lt;&gt;cukier4[[#This Row],[miesiąc]],5000-cukier4[[#This Row],[ilość cukru w magazynie]],0),-3)</f>
        <v>0</v>
      </c>
    </row>
    <row r="76" spans="1:12" x14ac:dyDescent="0.45">
      <c r="A76" s="1">
        <v>38501</v>
      </c>
      <c r="B76" s="2" t="s">
        <v>10</v>
      </c>
      <c r="C76">
        <v>116</v>
      </c>
      <c r="D76">
        <f>YEAR(cukier4[[#This Row],[Data]])</f>
        <v>2005</v>
      </c>
      <c r="E76">
        <f>VLOOKUP(cukier4[[#This Row],[rok]],cennik[],2,FALSE)</f>
        <v>2</v>
      </c>
      <c r="F76" s="2">
        <f>cukier4[[#This Row],[sprzedaż]]*cukier4[[#This Row],[cena cukru]]</f>
        <v>232</v>
      </c>
      <c r="G76" s="2">
        <f>SUMIFS(cukier4[sprzedaż],cukier4[Data],"&lt;="&amp;cukier4[[#This Row],[Data]],cukier4[NIP],"="&amp;cukier4[[#This Row],[NIP]])</f>
        <v>287</v>
      </c>
      <c r="H7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6" s="2">
        <f>cukier4[[#This Row],[rabat na kg]]*cukier4[[#This Row],[sprzedaż]]</f>
        <v>5.8000000000000007</v>
      </c>
      <c r="J76" s="2">
        <f>J75-cukier4[[#This Row],[sprzedaż]]+L75</f>
        <v>3788</v>
      </c>
      <c r="K76" s="2">
        <f>MONTH(cukier4[[#This Row],[Data]])</f>
        <v>5</v>
      </c>
      <c r="L76" s="2">
        <f>ROUNDUP(IF(K77&lt;&gt;cukier4[[#This Row],[miesiąc]],5000-cukier4[[#This Row],[ilość cukru w magazynie]],0),-3)</f>
        <v>0</v>
      </c>
    </row>
    <row r="77" spans="1:12" x14ac:dyDescent="0.45">
      <c r="A77" s="1">
        <v>38501</v>
      </c>
      <c r="B77" s="2" t="s">
        <v>48</v>
      </c>
      <c r="C77">
        <v>13</v>
      </c>
      <c r="D77">
        <f>YEAR(cukier4[[#This Row],[Data]])</f>
        <v>2005</v>
      </c>
      <c r="E77">
        <f>VLOOKUP(cukier4[[#This Row],[rok]],cennik[],2,FALSE)</f>
        <v>2</v>
      </c>
      <c r="F77" s="2">
        <f>cukier4[[#This Row],[sprzedaż]]*cukier4[[#This Row],[cena cukru]]</f>
        <v>26</v>
      </c>
      <c r="G77" s="2">
        <f>SUMIFS(cukier4[sprzedaż],cukier4[Data],"&lt;="&amp;cukier4[[#This Row],[Data]],cukier4[NIP],"="&amp;cukier4[[#This Row],[NIP]])</f>
        <v>13</v>
      </c>
      <c r="H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7" s="2">
        <f>cukier4[[#This Row],[rabat na kg]]*cukier4[[#This Row],[sprzedaż]]</f>
        <v>0</v>
      </c>
      <c r="J77" s="2">
        <f>J76-cukier4[[#This Row],[sprzedaż]]+L76</f>
        <v>3775</v>
      </c>
      <c r="K77" s="2">
        <f>MONTH(cukier4[[#This Row],[Data]])</f>
        <v>5</v>
      </c>
      <c r="L77" s="2">
        <f>ROUNDUP(IF(K78&lt;&gt;cukier4[[#This Row],[miesiąc]],5000-cukier4[[#This Row],[ilość cukru w magazynie]],0),-3)</f>
        <v>0</v>
      </c>
    </row>
    <row r="78" spans="1:12" x14ac:dyDescent="0.45">
      <c r="A78" s="1">
        <v>38503</v>
      </c>
      <c r="B78" s="2" t="s">
        <v>49</v>
      </c>
      <c r="C78">
        <v>3</v>
      </c>
      <c r="D78">
        <f>YEAR(cukier4[[#This Row],[Data]])</f>
        <v>2005</v>
      </c>
      <c r="E78">
        <f>VLOOKUP(cukier4[[#This Row],[rok]],cennik[],2,FALSE)</f>
        <v>2</v>
      </c>
      <c r="F78" s="2">
        <f>cukier4[[#This Row],[sprzedaż]]*cukier4[[#This Row],[cena cukru]]</f>
        <v>6</v>
      </c>
      <c r="G78" s="2">
        <f>SUMIFS(cukier4[sprzedaż],cukier4[Data],"&lt;="&amp;cukier4[[#This Row],[Data]],cukier4[NIP],"="&amp;cukier4[[#This Row],[NIP]])</f>
        <v>3</v>
      </c>
      <c r="H7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8" s="2">
        <f>cukier4[[#This Row],[rabat na kg]]*cukier4[[#This Row],[sprzedaż]]</f>
        <v>0</v>
      </c>
      <c r="J78" s="2">
        <f>J77-cukier4[[#This Row],[sprzedaż]]+L77</f>
        <v>3772</v>
      </c>
      <c r="K78" s="2">
        <f>MONTH(cukier4[[#This Row],[Data]])</f>
        <v>5</v>
      </c>
      <c r="L78" s="2">
        <f>ROUNDUP(IF(K79&lt;&gt;cukier4[[#This Row],[miesiąc]],5000-cukier4[[#This Row],[ilość cukru w magazynie]],0),-3)</f>
        <v>0</v>
      </c>
    </row>
    <row r="79" spans="1:12" x14ac:dyDescent="0.45">
      <c r="A79" s="1">
        <v>38503</v>
      </c>
      <c r="B79" s="2" t="s">
        <v>50</v>
      </c>
      <c r="C79">
        <v>253</v>
      </c>
      <c r="D79">
        <f>YEAR(cukier4[[#This Row],[Data]])</f>
        <v>2005</v>
      </c>
      <c r="E79">
        <f>VLOOKUP(cukier4[[#This Row],[rok]],cennik[],2,FALSE)</f>
        <v>2</v>
      </c>
      <c r="F79" s="2">
        <f>cukier4[[#This Row],[sprzedaż]]*cukier4[[#This Row],[cena cukru]]</f>
        <v>506</v>
      </c>
      <c r="G79" s="2">
        <f>SUMIFS(cukier4[sprzedaż],cukier4[Data],"&lt;="&amp;cukier4[[#This Row],[Data]],cukier4[NIP],"="&amp;cukier4[[#This Row],[NIP]])</f>
        <v>253</v>
      </c>
      <c r="H7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9" s="2">
        <f>cukier4[[#This Row],[rabat na kg]]*cukier4[[#This Row],[sprzedaż]]</f>
        <v>12.65</v>
      </c>
      <c r="J79" s="2">
        <f>J78-cukier4[[#This Row],[sprzedaż]]+L78</f>
        <v>3519</v>
      </c>
      <c r="K79" s="2">
        <f>MONTH(cukier4[[#This Row],[Data]])</f>
        <v>5</v>
      </c>
      <c r="L79" s="2">
        <f>ROUNDUP(IF(K80&lt;&gt;cukier4[[#This Row],[miesiąc]],5000-cukier4[[#This Row],[ilość cukru w magazynie]],0),-3)</f>
        <v>2000</v>
      </c>
    </row>
    <row r="80" spans="1:12" x14ac:dyDescent="0.45">
      <c r="A80" s="1">
        <v>38510</v>
      </c>
      <c r="B80" s="2" t="s">
        <v>23</v>
      </c>
      <c r="C80">
        <v>83</v>
      </c>
      <c r="D80">
        <f>YEAR(cukier4[[#This Row],[Data]])</f>
        <v>2005</v>
      </c>
      <c r="E80">
        <f>VLOOKUP(cukier4[[#This Row],[rok]],cennik[],2,FALSE)</f>
        <v>2</v>
      </c>
      <c r="F80" s="2">
        <f>cukier4[[#This Row],[sprzedaż]]*cukier4[[#This Row],[cena cukru]]</f>
        <v>166</v>
      </c>
      <c r="G80" s="2">
        <f>SUMIFS(cukier4[sprzedaż],cukier4[Data],"&lt;="&amp;cukier4[[#This Row],[Data]],cukier4[NIP],"="&amp;cukier4[[#This Row],[NIP]])</f>
        <v>193</v>
      </c>
      <c r="H8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80" s="2">
        <f>cukier4[[#This Row],[rabat na kg]]*cukier4[[#This Row],[sprzedaż]]</f>
        <v>4.1500000000000004</v>
      </c>
      <c r="J80" s="2">
        <f>J79-cukier4[[#This Row],[sprzedaż]]+L79</f>
        <v>5436</v>
      </c>
      <c r="K80" s="2">
        <f>MONTH(cukier4[[#This Row],[Data]])</f>
        <v>6</v>
      </c>
      <c r="L80" s="2">
        <f>ROUNDUP(IF(K81&lt;&gt;cukier4[[#This Row],[miesiąc]],5000-cukier4[[#This Row],[ilość cukru w magazynie]],0),-3)</f>
        <v>0</v>
      </c>
    </row>
    <row r="81" spans="1:12" x14ac:dyDescent="0.45">
      <c r="A81" s="1">
        <v>38512</v>
      </c>
      <c r="B81" s="2" t="s">
        <v>18</v>
      </c>
      <c r="C81">
        <v>177</v>
      </c>
      <c r="D81">
        <f>YEAR(cukier4[[#This Row],[Data]])</f>
        <v>2005</v>
      </c>
      <c r="E81">
        <f>VLOOKUP(cukier4[[#This Row],[rok]],cennik[],2,FALSE)</f>
        <v>2</v>
      </c>
      <c r="F81" s="2">
        <f>cukier4[[#This Row],[sprzedaż]]*cukier4[[#This Row],[cena cukru]]</f>
        <v>354</v>
      </c>
      <c r="G81" s="2">
        <f>SUMIFS(cukier4[sprzedaż],cukier4[Data],"&lt;="&amp;cukier4[[#This Row],[Data]],cukier4[NIP],"="&amp;cukier4[[#This Row],[NIP]])</f>
        <v>350</v>
      </c>
      <c r="H8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81" s="2">
        <f>cukier4[[#This Row],[rabat na kg]]*cukier4[[#This Row],[sprzedaż]]</f>
        <v>8.85</v>
      </c>
      <c r="J81" s="2">
        <f>J80-cukier4[[#This Row],[sprzedaż]]+L80</f>
        <v>5259</v>
      </c>
      <c r="K81" s="2">
        <f>MONTH(cukier4[[#This Row],[Data]])</f>
        <v>6</v>
      </c>
      <c r="L81" s="2">
        <f>ROUNDUP(IF(K82&lt;&gt;cukier4[[#This Row],[miesiąc]],5000-cukier4[[#This Row],[ilość cukru w magazynie]],0),-3)</f>
        <v>0</v>
      </c>
    </row>
    <row r="82" spans="1:12" x14ac:dyDescent="0.45">
      <c r="A82" s="1">
        <v>38512</v>
      </c>
      <c r="B82" s="2" t="s">
        <v>51</v>
      </c>
      <c r="C82">
        <v>7</v>
      </c>
      <c r="D82">
        <f>YEAR(cukier4[[#This Row],[Data]])</f>
        <v>2005</v>
      </c>
      <c r="E82">
        <f>VLOOKUP(cukier4[[#This Row],[rok]],cennik[],2,FALSE)</f>
        <v>2</v>
      </c>
      <c r="F82" s="2">
        <f>cukier4[[#This Row],[sprzedaż]]*cukier4[[#This Row],[cena cukru]]</f>
        <v>14</v>
      </c>
      <c r="G82" s="2">
        <f>SUMIFS(cukier4[sprzedaż],cukier4[Data],"&lt;="&amp;cukier4[[#This Row],[Data]],cukier4[NIP],"="&amp;cukier4[[#This Row],[NIP]])</f>
        <v>7</v>
      </c>
      <c r="H8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2" s="2">
        <f>cukier4[[#This Row],[rabat na kg]]*cukier4[[#This Row],[sprzedaż]]</f>
        <v>0</v>
      </c>
      <c r="J82" s="2">
        <f>J81-cukier4[[#This Row],[sprzedaż]]+L81</f>
        <v>5252</v>
      </c>
      <c r="K82" s="2">
        <f>MONTH(cukier4[[#This Row],[Data]])</f>
        <v>6</v>
      </c>
      <c r="L82" s="2">
        <f>ROUNDUP(IF(K83&lt;&gt;cukier4[[#This Row],[miesiąc]],5000-cukier4[[#This Row],[ilość cukru w magazynie]],0),-3)</f>
        <v>0</v>
      </c>
    </row>
    <row r="83" spans="1:12" x14ac:dyDescent="0.45">
      <c r="A83" s="1">
        <v>38513</v>
      </c>
      <c r="B83" s="2" t="s">
        <v>52</v>
      </c>
      <c r="C83">
        <v>46</v>
      </c>
      <c r="D83">
        <f>YEAR(cukier4[[#This Row],[Data]])</f>
        <v>2005</v>
      </c>
      <c r="E83">
        <f>VLOOKUP(cukier4[[#This Row],[rok]],cennik[],2,FALSE)</f>
        <v>2</v>
      </c>
      <c r="F83" s="2">
        <f>cukier4[[#This Row],[sprzedaż]]*cukier4[[#This Row],[cena cukru]]</f>
        <v>92</v>
      </c>
      <c r="G83" s="2">
        <f>SUMIFS(cukier4[sprzedaż],cukier4[Data],"&lt;="&amp;cukier4[[#This Row],[Data]],cukier4[NIP],"="&amp;cukier4[[#This Row],[NIP]])</f>
        <v>46</v>
      </c>
      <c r="H8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3" s="2">
        <f>cukier4[[#This Row],[rabat na kg]]*cukier4[[#This Row],[sprzedaż]]</f>
        <v>0</v>
      </c>
      <c r="J83" s="2">
        <f>J82-cukier4[[#This Row],[sprzedaż]]+L82</f>
        <v>5206</v>
      </c>
      <c r="K83" s="2">
        <f>MONTH(cukier4[[#This Row],[Data]])</f>
        <v>6</v>
      </c>
      <c r="L83" s="2">
        <f>ROUNDUP(IF(K84&lt;&gt;cukier4[[#This Row],[miesiąc]],5000-cukier4[[#This Row],[ilość cukru w magazynie]],0),-3)</f>
        <v>0</v>
      </c>
    </row>
    <row r="84" spans="1:12" x14ac:dyDescent="0.45">
      <c r="A84" s="1">
        <v>38514</v>
      </c>
      <c r="B84" s="2" t="s">
        <v>53</v>
      </c>
      <c r="C84">
        <v>2</v>
      </c>
      <c r="D84">
        <f>YEAR(cukier4[[#This Row],[Data]])</f>
        <v>2005</v>
      </c>
      <c r="E84">
        <f>VLOOKUP(cukier4[[#This Row],[rok]],cennik[],2,FALSE)</f>
        <v>2</v>
      </c>
      <c r="F84" s="2">
        <f>cukier4[[#This Row],[sprzedaż]]*cukier4[[#This Row],[cena cukru]]</f>
        <v>4</v>
      </c>
      <c r="G84" s="2">
        <f>SUMIFS(cukier4[sprzedaż],cukier4[Data],"&lt;="&amp;cukier4[[#This Row],[Data]],cukier4[NIP],"="&amp;cukier4[[#This Row],[NIP]])</f>
        <v>2</v>
      </c>
      <c r="H8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4" s="2">
        <f>cukier4[[#This Row],[rabat na kg]]*cukier4[[#This Row],[sprzedaż]]</f>
        <v>0</v>
      </c>
      <c r="J84" s="2">
        <f>J83-cukier4[[#This Row],[sprzedaż]]+L83</f>
        <v>5204</v>
      </c>
      <c r="K84" s="2">
        <f>MONTH(cukier4[[#This Row],[Data]])</f>
        <v>6</v>
      </c>
      <c r="L84" s="2">
        <f>ROUNDUP(IF(K85&lt;&gt;cukier4[[#This Row],[miesiąc]],5000-cukier4[[#This Row],[ilość cukru w magazynie]],0),-3)</f>
        <v>0</v>
      </c>
    </row>
    <row r="85" spans="1:12" x14ac:dyDescent="0.45">
      <c r="A85" s="1">
        <v>38515</v>
      </c>
      <c r="B85" s="2" t="s">
        <v>3</v>
      </c>
      <c r="C85">
        <v>9</v>
      </c>
      <c r="D85">
        <f>YEAR(cukier4[[#This Row],[Data]])</f>
        <v>2005</v>
      </c>
      <c r="E85">
        <f>VLOOKUP(cukier4[[#This Row],[rok]],cennik[],2,FALSE)</f>
        <v>2</v>
      </c>
      <c r="F85" s="2">
        <f>cukier4[[#This Row],[sprzedaż]]*cukier4[[#This Row],[cena cukru]]</f>
        <v>18</v>
      </c>
      <c r="G85" s="2">
        <f>SUMIFS(cukier4[sprzedaż],cukier4[Data],"&lt;="&amp;cukier4[[#This Row],[Data]],cukier4[NIP],"="&amp;cukier4[[#This Row],[NIP]])</f>
        <v>14</v>
      </c>
      <c r="H8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5" s="2">
        <f>cukier4[[#This Row],[rabat na kg]]*cukier4[[#This Row],[sprzedaż]]</f>
        <v>0</v>
      </c>
      <c r="J85" s="2">
        <f>J84-cukier4[[#This Row],[sprzedaż]]+L84</f>
        <v>5195</v>
      </c>
      <c r="K85" s="2">
        <f>MONTH(cukier4[[#This Row],[Data]])</f>
        <v>6</v>
      </c>
      <c r="L85" s="2">
        <f>ROUNDUP(IF(K86&lt;&gt;cukier4[[#This Row],[miesiąc]],5000-cukier4[[#This Row],[ilość cukru w magazynie]],0),-3)</f>
        <v>0</v>
      </c>
    </row>
    <row r="86" spans="1:12" x14ac:dyDescent="0.45">
      <c r="A86" s="1">
        <v>38517</v>
      </c>
      <c r="B86" s="2" t="s">
        <v>54</v>
      </c>
      <c r="C86">
        <v>3</v>
      </c>
      <c r="D86">
        <f>YEAR(cukier4[[#This Row],[Data]])</f>
        <v>2005</v>
      </c>
      <c r="E86">
        <f>VLOOKUP(cukier4[[#This Row],[rok]],cennik[],2,FALSE)</f>
        <v>2</v>
      </c>
      <c r="F86" s="2">
        <f>cukier4[[#This Row],[sprzedaż]]*cukier4[[#This Row],[cena cukru]]</f>
        <v>6</v>
      </c>
      <c r="G86" s="2">
        <f>SUMIFS(cukier4[sprzedaż],cukier4[Data],"&lt;="&amp;cukier4[[#This Row],[Data]],cukier4[NIP],"="&amp;cukier4[[#This Row],[NIP]])</f>
        <v>3</v>
      </c>
      <c r="H8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6" s="2">
        <f>cukier4[[#This Row],[rabat na kg]]*cukier4[[#This Row],[sprzedaż]]</f>
        <v>0</v>
      </c>
      <c r="J86" s="2">
        <f>J85-cukier4[[#This Row],[sprzedaż]]+L85</f>
        <v>5192</v>
      </c>
      <c r="K86" s="2">
        <f>MONTH(cukier4[[#This Row],[Data]])</f>
        <v>6</v>
      </c>
      <c r="L86" s="2">
        <f>ROUNDUP(IF(K87&lt;&gt;cukier4[[#This Row],[miesiąc]],5000-cukier4[[#This Row],[ilość cukru w magazynie]],0),-3)</f>
        <v>0</v>
      </c>
    </row>
    <row r="87" spans="1:12" x14ac:dyDescent="0.45">
      <c r="A87" s="1">
        <v>38517</v>
      </c>
      <c r="B87" s="2" t="s">
        <v>55</v>
      </c>
      <c r="C87">
        <v>67</v>
      </c>
      <c r="D87">
        <f>YEAR(cukier4[[#This Row],[Data]])</f>
        <v>2005</v>
      </c>
      <c r="E87">
        <f>VLOOKUP(cukier4[[#This Row],[rok]],cennik[],2,FALSE)</f>
        <v>2</v>
      </c>
      <c r="F87" s="2">
        <f>cukier4[[#This Row],[sprzedaż]]*cukier4[[#This Row],[cena cukru]]</f>
        <v>134</v>
      </c>
      <c r="G87" s="2">
        <f>SUMIFS(cukier4[sprzedaż],cukier4[Data],"&lt;="&amp;cukier4[[#This Row],[Data]],cukier4[NIP],"="&amp;cukier4[[#This Row],[NIP]])</f>
        <v>67</v>
      </c>
      <c r="H8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7" s="2">
        <f>cukier4[[#This Row],[rabat na kg]]*cukier4[[#This Row],[sprzedaż]]</f>
        <v>0</v>
      </c>
      <c r="J87" s="2">
        <f>J86-cukier4[[#This Row],[sprzedaż]]+L86</f>
        <v>5125</v>
      </c>
      <c r="K87" s="2">
        <f>MONTH(cukier4[[#This Row],[Data]])</f>
        <v>6</v>
      </c>
      <c r="L87" s="2">
        <f>ROUNDUP(IF(K88&lt;&gt;cukier4[[#This Row],[miesiąc]],5000-cukier4[[#This Row],[ilość cukru w magazynie]],0),-3)</f>
        <v>0</v>
      </c>
    </row>
    <row r="88" spans="1:12" x14ac:dyDescent="0.45">
      <c r="A88" s="1">
        <v>38517</v>
      </c>
      <c r="B88" s="2" t="s">
        <v>45</v>
      </c>
      <c r="C88">
        <v>425</v>
      </c>
      <c r="D88">
        <f>YEAR(cukier4[[#This Row],[Data]])</f>
        <v>2005</v>
      </c>
      <c r="E88">
        <f>VLOOKUP(cukier4[[#This Row],[rok]],cennik[],2,FALSE)</f>
        <v>2</v>
      </c>
      <c r="F88" s="2">
        <f>cukier4[[#This Row],[sprzedaż]]*cukier4[[#This Row],[cena cukru]]</f>
        <v>850</v>
      </c>
      <c r="G88" s="2">
        <f>SUMIFS(cukier4[sprzedaż],cukier4[Data],"&lt;="&amp;cukier4[[#This Row],[Data]],cukier4[NIP],"="&amp;cukier4[[#This Row],[NIP]])</f>
        <v>791</v>
      </c>
      <c r="H8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88" s="2">
        <f>cukier4[[#This Row],[rabat na kg]]*cukier4[[#This Row],[sprzedaż]]</f>
        <v>21.25</v>
      </c>
      <c r="J88" s="2">
        <f>J87-cukier4[[#This Row],[sprzedaż]]+L87</f>
        <v>4700</v>
      </c>
      <c r="K88" s="2">
        <f>MONTH(cukier4[[#This Row],[Data]])</f>
        <v>6</v>
      </c>
      <c r="L88" s="2">
        <f>ROUNDUP(IF(K89&lt;&gt;cukier4[[#This Row],[miesiąc]],5000-cukier4[[#This Row],[ilość cukru w magazynie]],0),-3)</f>
        <v>0</v>
      </c>
    </row>
    <row r="89" spans="1:12" x14ac:dyDescent="0.45">
      <c r="A89" s="1">
        <v>38518</v>
      </c>
      <c r="B89" s="2" t="s">
        <v>5</v>
      </c>
      <c r="C89">
        <v>453</v>
      </c>
      <c r="D89">
        <f>YEAR(cukier4[[#This Row],[Data]])</f>
        <v>2005</v>
      </c>
      <c r="E89">
        <f>VLOOKUP(cukier4[[#This Row],[rok]],cennik[],2,FALSE)</f>
        <v>2</v>
      </c>
      <c r="F89" s="2">
        <f>cukier4[[#This Row],[sprzedaż]]*cukier4[[#This Row],[cena cukru]]</f>
        <v>906</v>
      </c>
      <c r="G89" s="2">
        <f>SUMIFS(cukier4[sprzedaż],cukier4[Data],"&lt;="&amp;cukier4[[#This Row],[Data]],cukier4[NIP],"="&amp;cukier4[[#This Row],[NIP]])</f>
        <v>1556</v>
      </c>
      <c r="H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9" s="2">
        <f>cukier4[[#This Row],[rabat na kg]]*cukier4[[#This Row],[sprzedaż]]</f>
        <v>45.300000000000004</v>
      </c>
      <c r="J89" s="2">
        <f>J88-cukier4[[#This Row],[sprzedaż]]+L88</f>
        <v>4247</v>
      </c>
      <c r="K89" s="2">
        <f>MONTH(cukier4[[#This Row],[Data]])</f>
        <v>6</v>
      </c>
      <c r="L89" s="2">
        <f>ROUNDUP(IF(K90&lt;&gt;cukier4[[#This Row],[miesiąc]],5000-cukier4[[#This Row],[ilość cukru w magazynie]],0),-3)</f>
        <v>0</v>
      </c>
    </row>
    <row r="90" spans="1:12" x14ac:dyDescent="0.45">
      <c r="A90" s="1">
        <v>38523</v>
      </c>
      <c r="B90" s="2" t="s">
        <v>22</v>
      </c>
      <c r="C90">
        <v>212</v>
      </c>
      <c r="D90">
        <f>YEAR(cukier4[[#This Row],[Data]])</f>
        <v>2005</v>
      </c>
      <c r="E90">
        <f>VLOOKUP(cukier4[[#This Row],[rok]],cennik[],2,FALSE)</f>
        <v>2</v>
      </c>
      <c r="F90" s="2">
        <f>cukier4[[#This Row],[sprzedaż]]*cukier4[[#This Row],[cena cukru]]</f>
        <v>424</v>
      </c>
      <c r="G90" s="2">
        <f>SUMIFS(cukier4[sprzedaż],cukier4[Data],"&lt;="&amp;cukier4[[#This Row],[Data]],cukier4[NIP],"="&amp;cukier4[[#This Row],[NIP]])</f>
        <v>2019</v>
      </c>
      <c r="H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0" s="2">
        <f>cukier4[[#This Row],[rabat na kg]]*cukier4[[#This Row],[sprzedaż]]</f>
        <v>21.200000000000003</v>
      </c>
      <c r="J90" s="2">
        <f>J89-cukier4[[#This Row],[sprzedaż]]+L89</f>
        <v>4035</v>
      </c>
      <c r="K90" s="2">
        <f>MONTH(cukier4[[#This Row],[Data]])</f>
        <v>6</v>
      </c>
      <c r="L90" s="2">
        <f>ROUNDUP(IF(K91&lt;&gt;cukier4[[#This Row],[miesiąc]],5000-cukier4[[#This Row],[ilość cukru w magazynie]],0),-3)</f>
        <v>0</v>
      </c>
    </row>
    <row r="91" spans="1:12" x14ac:dyDescent="0.45">
      <c r="A91" s="1">
        <v>38525</v>
      </c>
      <c r="B91" s="2" t="s">
        <v>56</v>
      </c>
      <c r="C91">
        <v>19</v>
      </c>
      <c r="D91">
        <f>YEAR(cukier4[[#This Row],[Data]])</f>
        <v>2005</v>
      </c>
      <c r="E91">
        <f>VLOOKUP(cukier4[[#This Row],[rok]],cennik[],2,FALSE)</f>
        <v>2</v>
      </c>
      <c r="F91" s="2">
        <f>cukier4[[#This Row],[sprzedaż]]*cukier4[[#This Row],[cena cukru]]</f>
        <v>38</v>
      </c>
      <c r="G91" s="2">
        <f>SUMIFS(cukier4[sprzedaż],cukier4[Data],"&lt;="&amp;cukier4[[#This Row],[Data]],cukier4[NIP],"="&amp;cukier4[[#This Row],[NIP]])</f>
        <v>19</v>
      </c>
      <c r="H9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1" s="2">
        <f>cukier4[[#This Row],[rabat na kg]]*cukier4[[#This Row],[sprzedaż]]</f>
        <v>0</v>
      </c>
      <c r="J91" s="2">
        <f>J90-cukier4[[#This Row],[sprzedaż]]+L90</f>
        <v>4016</v>
      </c>
      <c r="K91" s="2">
        <f>MONTH(cukier4[[#This Row],[Data]])</f>
        <v>6</v>
      </c>
      <c r="L91" s="2">
        <f>ROUNDUP(IF(K92&lt;&gt;cukier4[[#This Row],[miesiąc]],5000-cukier4[[#This Row],[ilość cukru w magazynie]],0),-3)</f>
        <v>0</v>
      </c>
    </row>
    <row r="92" spans="1:12" x14ac:dyDescent="0.45">
      <c r="A92" s="1">
        <v>38526</v>
      </c>
      <c r="B92" s="2" t="s">
        <v>6</v>
      </c>
      <c r="C92">
        <v>81</v>
      </c>
      <c r="D92">
        <f>YEAR(cukier4[[#This Row],[Data]])</f>
        <v>2005</v>
      </c>
      <c r="E92">
        <f>VLOOKUP(cukier4[[#This Row],[rok]],cennik[],2,FALSE)</f>
        <v>2</v>
      </c>
      <c r="F92" s="2">
        <f>cukier4[[#This Row],[sprzedaż]]*cukier4[[#This Row],[cena cukru]]</f>
        <v>162</v>
      </c>
      <c r="G92" s="2">
        <f>SUMIFS(cukier4[sprzedaż],cukier4[Data],"&lt;="&amp;cukier4[[#This Row],[Data]],cukier4[NIP],"="&amp;cukier4[[#This Row],[NIP]])</f>
        <v>176</v>
      </c>
      <c r="H9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92" s="2">
        <f>cukier4[[#This Row],[rabat na kg]]*cukier4[[#This Row],[sprzedaż]]</f>
        <v>4.05</v>
      </c>
      <c r="J92" s="2">
        <f>J91-cukier4[[#This Row],[sprzedaż]]+L91</f>
        <v>3935</v>
      </c>
      <c r="K92" s="2">
        <f>MONTH(cukier4[[#This Row],[Data]])</f>
        <v>6</v>
      </c>
      <c r="L92" s="2">
        <f>ROUNDUP(IF(K93&lt;&gt;cukier4[[#This Row],[miesiąc]],5000-cukier4[[#This Row],[ilość cukru w magazynie]],0),-3)</f>
        <v>0</v>
      </c>
    </row>
    <row r="93" spans="1:12" x14ac:dyDescent="0.45">
      <c r="A93" s="1">
        <v>38528</v>
      </c>
      <c r="B93" s="2" t="s">
        <v>57</v>
      </c>
      <c r="C93">
        <v>7</v>
      </c>
      <c r="D93">
        <f>YEAR(cukier4[[#This Row],[Data]])</f>
        <v>2005</v>
      </c>
      <c r="E93">
        <f>VLOOKUP(cukier4[[#This Row],[rok]],cennik[],2,FALSE)</f>
        <v>2</v>
      </c>
      <c r="F93" s="2">
        <f>cukier4[[#This Row],[sprzedaż]]*cukier4[[#This Row],[cena cukru]]</f>
        <v>14</v>
      </c>
      <c r="G93" s="2">
        <f>SUMIFS(cukier4[sprzedaż],cukier4[Data],"&lt;="&amp;cukier4[[#This Row],[Data]],cukier4[NIP],"="&amp;cukier4[[#This Row],[NIP]])</f>
        <v>7</v>
      </c>
      <c r="H9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3" s="2">
        <f>cukier4[[#This Row],[rabat na kg]]*cukier4[[#This Row],[sprzedaż]]</f>
        <v>0</v>
      </c>
      <c r="J93" s="2">
        <f>J92-cukier4[[#This Row],[sprzedaż]]+L92</f>
        <v>3928</v>
      </c>
      <c r="K93" s="2">
        <f>MONTH(cukier4[[#This Row],[Data]])</f>
        <v>6</v>
      </c>
      <c r="L93" s="2">
        <f>ROUNDUP(IF(K94&lt;&gt;cukier4[[#This Row],[miesiąc]],5000-cukier4[[#This Row],[ilość cukru w magazynie]],0),-3)</f>
        <v>0</v>
      </c>
    </row>
    <row r="94" spans="1:12" x14ac:dyDescent="0.45">
      <c r="A94" s="1">
        <v>38529</v>
      </c>
      <c r="B94" s="2" t="s">
        <v>58</v>
      </c>
      <c r="C94">
        <v>179</v>
      </c>
      <c r="D94">
        <f>YEAR(cukier4[[#This Row],[Data]])</f>
        <v>2005</v>
      </c>
      <c r="E94">
        <f>VLOOKUP(cukier4[[#This Row],[rok]],cennik[],2,FALSE)</f>
        <v>2</v>
      </c>
      <c r="F94" s="2">
        <f>cukier4[[#This Row],[sprzedaż]]*cukier4[[#This Row],[cena cukru]]</f>
        <v>358</v>
      </c>
      <c r="G94" s="2">
        <f>SUMIFS(cukier4[sprzedaż],cukier4[Data],"&lt;="&amp;cukier4[[#This Row],[Data]],cukier4[NIP],"="&amp;cukier4[[#This Row],[NIP]])</f>
        <v>179</v>
      </c>
      <c r="H9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94" s="2">
        <f>cukier4[[#This Row],[rabat na kg]]*cukier4[[#This Row],[sprzedaż]]</f>
        <v>8.9500000000000011</v>
      </c>
      <c r="J94" s="2">
        <f>J93-cukier4[[#This Row],[sprzedaż]]+L93</f>
        <v>3749</v>
      </c>
      <c r="K94" s="2">
        <f>MONTH(cukier4[[#This Row],[Data]])</f>
        <v>6</v>
      </c>
      <c r="L94" s="2">
        <f>ROUNDUP(IF(K95&lt;&gt;cukier4[[#This Row],[miesiąc]],5000-cukier4[[#This Row],[ilość cukru w magazynie]],0),-3)</f>
        <v>0</v>
      </c>
    </row>
    <row r="95" spans="1:12" x14ac:dyDescent="0.45">
      <c r="A95" s="1">
        <v>38531</v>
      </c>
      <c r="B95" s="2" t="s">
        <v>14</v>
      </c>
      <c r="C95">
        <v>222</v>
      </c>
      <c r="D95">
        <f>YEAR(cukier4[[#This Row],[Data]])</f>
        <v>2005</v>
      </c>
      <c r="E95">
        <f>VLOOKUP(cukier4[[#This Row],[rok]],cennik[],2,FALSE)</f>
        <v>2</v>
      </c>
      <c r="F95" s="2">
        <f>cukier4[[#This Row],[sprzedaż]]*cukier4[[#This Row],[cena cukru]]</f>
        <v>444</v>
      </c>
      <c r="G95" s="2">
        <f>SUMIFS(cukier4[sprzedaż],cukier4[Data],"&lt;="&amp;cukier4[[#This Row],[Data]],cukier4[NIP],"="&amp;cukier4[[#This Row],[NIP]])</f>
        <v>1553</v>
      </c>
      <c r="H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5" s="2">
        <f>cukier4[[#This Row],[rabat na kg]]*cukier4[[#This Row],[sprzedaż]]</f>
        <v>22.200000000000003</v>
      </c>
      <c r="J95" s="2">
        <f>J94-cukier4[[#This Row],[sprzedaż]]+L94</f>
        <v>3527</v>
      </c>
      <c r="K95" s="2">
        <f>MONTH(cukier4[[#This Row],[Data]])</f>
        <v>6</v>
      </c>
      <c r="L95" s="2">
        <f>ROUNDUP(IF(K96&lt;&gt;cukier4[[#This Row],[miesiąc]],5000-cukier4[[#This Row],[ilość cukru w magazynie]],0),-3)</f>
        <v>0</v>
      </c>
    </row>
    <row r="96" spans="1:12" x14ac:dyDescent="0.45">
      <c r="A96" s="1">
        <v>38532</v>
      </c>
      <c r="B96" s="2" t="s">
        <v>59</v>
      </c>
      <c r="C96">
        <v>14</v>
      </c>
      <c r="D96">
        <f>YEAR(cukier4[[#This Row],[Data]])</f>
        <v>2005</v>
      </c>
      <c r="E96">
        <f>VLOOKUP(cukier4[[#This Row],[rok]],cennik[],2,FALSE)</f>
        <v>2</v>
      </c>
      <c r="F96" s="2">
        <f>cukier4[[#This Row],[sprzedaż]]*cukier4[[#This Row],[cena cukru]]</f>
        <v>28</v>
      </c>
      <c r="G96" s="2">
        <f>SUMIFS(cukier4[sprzedaż],cukier4[Data],"&lt;="&amp;cukier4[[#This Row],[Data]],cukier4[NIP],"="&amp;cukier4[[#This Row],[NIP]])</f>
        <v>14</v>
      </c>
      <c r="H9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6" s="2">
        <f>cukier4[[#This Row],[rabat na kg]]*cukier4[[#This Row],[sprzedaż]]</f>
        <v>0</v>
      </c>
      <c r="J96" s="2">
        <f>J95-cukier4[[#This Row],[sprzedaż]]+L95</f>
        <v>3513</v>
      </c>
      <c r="K96" s="2">
        <f>MONTH(cukier4[[#This Row],[Data]])</f>
        <v>6</v>
      </c>
      <c r="L96" s="2">
        <f>ROUNDUP(IF(K97&lt;&gt;cukier4[[#This Row],[miesiąc]],5000-cukier4[[#This Row],[ilość cukru w magazynie]],0),-3)</f>
        <v>2000</v>
      </c>
    </row>
    <row r="97" spans="1:12" x14ac:dyDescent="0.45">
      <c r="A97" s="1">
        <v>38534</v>
      </c>
      <c r="B97" s="2" t="s">
        <v>60</v>
      </c>
      <c r="C97">
        <v>15</v>
      </c>
      <c r="D97">
        <f>YEAR(cukier4[[#This Row],[Data]])</f>
        <v>2005</v>
      </c>
      <c r="E97">
        <f>VLOOKUP(cukier4[[#This Row],[rok]],cennik[],2,FALSE)</f>
        <v>2</v>
      </c>
      <c r="F97" s="2">
        <f>cukier4[[#This Row],[sprzedaż]]*cukier4[[#This Row],[cena cukru]]</f>
        <v>30</v>
      </c>
      <c r="G97" s="2">
        <f>SUMIFS(cukier4[sprzedaż],cukier4[Data],"&lt;="&amp;cukier4[[#This Row],[Data]],cukier4[NIP],"="&amp;cukier4[[#This Row],[NIP]])</f>
        <v>15</v>
      </c>
      <c r="H9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7" s="2">
        <f>cukier4[[#This Row],[rabat na kg]]*cukier4[[#This Row],[sprzedaż]]</f>
        <v>0</v>
      </c>
      <c r="J97" s="2">
        <f>J96-cukier4[[#This Row],[sprzedaż]]+L96</f>
        <v>5498</v>
      </c>
      <c r="K97" s="2">
        <f>MONTH(cukier4[[#This Row],[Data]])</f>
        <v>7</v>
      </c>
      <c r="L97" s="2">
        <f>ROUNDUP(IF(K98&lt;&gt;cukier4[[#This Row],[miesiąc]],5000-cukier4[[#This Row],[ilość cukru w magazynie]],0),-3)</f>
        <v>0</v>
      </c>
    </row>
    <row r="98" spans="1:12" x14ac:dyDescent="0.45">
      <c r="A98" s="1">
        <v>38536</v>
      </c>
      <c r="B98" s="2" t="s">
        <v>61</v>
      </c>
      <c r="C98">
        <v>97</v>
      </c>
      <c r="D98">
        <f>YEAR(cukier4[[#This Row],[Data]])</f>
        <v>2005</v>
      </c>
      <c r="E98">
        <f>VLOOKUP(cukier4[[#This Row],[rok]],cennik[],2,FALSE)</f>
        <v>2</v>
      </c>
      <c r="F98" s="2">
        <f>cukier4[[#This Row],[sprzedaż]]*cukier4[[#This Row],[cena cukru]]</f>
        <v>194</v>
      </c>
      <c r="G98" s="2">
        <f>SUMIFS(cukier4[sprzedaż],cukier4[Data],"&lt;="&amp;cukier4[[#This Row],[Data]],cukier4[NIP],"="&amp;cukier4[[#This Row],[NIP]])</f>
        <v>97</v>
      </c>
      <c r="H9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8" s="2">
        <f>cukier4[[#This Row],[rabat na kg]]*cukier4[[#This Row],[sprzedaż]]</f>
        <v>0</v>
      </c>
      <c r="J98" s="2">
        <f>J97-cukier4[[#This Row],[sprzedaż]]+L97</f>
        <v>5401</v>
      </c>
      <c r="K98" s="2">
        <f>MONTH(cukier4[[#This Row],[Data]])</f>
        <v>7</v>
      </c>
      <c r="L98" s="2">
        <f>ROUNDUP(IF(K99&lt;&gt;cukier4[[#This Row],[miesiąc]],5000-cukier4[[#This Row],[ilość cukru w magazynie]],0),-3)</f>
        <v>0</v>
      </c>
    </row>
    <row r="99" spans="1:12" x14ac:dyDescent="0.45">
      <c r="A99" s="1">
        <v>38542</v>
      </c>
      <c r="B99" s="2" t="s">
        <v>20</v>
      </c>
      <c r="C99">
        <v>142</v>
      </c>
      <c r="D99">
        <f>YEAR(cukier4[[#This Row],[Data]])</f>
        <v>2005</v>
      </c>
      <c r="E99">
        <f>VLOOKUP(cukier4[[#This Row],[rok]],cennik[],2,FALSE)</f>
        <v>2</v>
      </c>
      <c r="F99" s="2">
        <f>cukier4[[#This Row],[sprzedaż]]*cukier4[[#This Row],[cena cukru]]</f>
        <v>284</v>
      </c>
      <c r="G99" s="2">
        <f>SUMIFS(cukier4[sprzedaż],cukier4[Data],"&lt;="&amp;cukier4[[#This Row],[Data]],cukier4[NIP],"="&amp;cukier4[[#This Row],[NIP]])</f>
        <v>200</v>
      </c>
      <c r="H9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99" s="2">
        <f>cukier4[[#This Row],[rabat na kg]]*cukier4[[#This Row],[sprzedaż]]</f>
        <v>7.1000000000000005</v>
      </c>
      <c r="J99" s="2">
        <f>J98-cukier4[[#This Row],[sprzedaż]]+L98</f>
        <v>5259</v>
      </c>
      <c r="K99" s="2">
        <f>MONTH(cukier4[[#This Row],[Data]])</f>
        <v>7</v>
      </c>
      <c r="L99" s="2">
        <f>ROUNDUP(IF(K100&lt;&gt;cukier4[[#This Row],[miesiąc]],5000-cukier4[[#This Row],[ilość cukru w magazynie]],0),-3)</f>
        <v>0</v>
      </c>
    </row>
    <row r="100" spans="1:12" x14ac:dyDescent="0.45">
      <c r="A100" s="1">
        <v>38546</v>
      </c>
      <c r="B100" s="2" t="s">
        <v>45</v>
      </c>
      <c r="C100">
        <v>214</v>
      </c>
      <c r="D100">
        <f>YEAR(cukier4[[#This Row],[Data]])</f>
        <v>2005</v>
      </c>
      <c r="E100">
        <f>VLOOKUP(cukier4[[#This Row],[rok]],cennik[],2,FALSE)</f>
        <v>2</v>
      </c>
      <c r="F100" s="2">
        <f>cukier4[[#This Row],[sprzedaż]]*cukier4[[#This Row],[cena cukru]]</f>
        <v>428</v>
      </c>
      <c r="G100" s="2">
        <f>SUMIFS(cukier4[sprzedaż],cukier4[Data],"&lt;="&amp;cukier4[[#This Row],[Data]],cukier4[NIP],"="&amp;cukier4[[#This Row],[NIP]])</f>
        <v>1005</v>
      </c>
      <c r="H10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0" s="2">
        <f>cukier4[[#This Row],[rabat na kg]]*cukier4[[#This Row],[sprzedaż]]</f>
        <v>21.400000000000002</v>
      </c>
      <c r="J100" s="2">
        <f>J99-cukier4[[#This Row],[sprzedaż]]+L99</f>
        <v>5045</v>
      </c>
      <c r="K100" s="2">
        <f>MONTH(cukier4[[#This Row],[Data]])</f>
        <v>7</v>
      </c>
      <c r="L100" s="2">
        <f>ROUNDUP(IF(K101&lt;&gt;cukier4[[#This Row],[miesiąc]],5000-cukier4[[#This Row],[ilość cukru w magazynie]],0),-3)</f>
        <v>0</v>
      </c>
    </row>
    <row r="101" spans="1:12" x14ac:dyDescent="0.45">
      <c r="A101" s="1">
        <v>38546</v>
      </c>
      <c r="B101" s="2" t="s">
        <v>14</v>
      </c>
      <c r="C101">
        <v>408</v>
      </c>
      <c r="D101">
        <f>YEAR(cukier4[[#This Row],[Data]])</f>
        <v>2005</v>
      </c>
      <c r="E101">
        <f>VLOOKUP(cukier4[[#This Row],[rok]],cennik[],2,FALSE)</f>
        <v>2</v>
      </c>
      <c r="F101" s="2">
        <f>cukier4[[#This Row],[sprzedaż]]*cukier4[[#This Row],[cena cukru]]</f>
        <v>816</v>
      </c>
      <c r="G101" s="2">
        <f>SUMIFS(cukier4[sprzedaż],cukier4[Data],"&lt;="&amp;cukier4[[#This Row],[Data]],cukier4[NIP],"="&amp;cukier4[[#This Row],[NIP]])</f>
        <v>1961</v>
      </c>
      <c r="H1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1" s="2">
        <f>cukier4[[#This Row],[rabat na kg]]*cukier4[[#This Row],[sprzedaż]]</f>
        <v>40.800000000000004</v>
      </c>
      <c r="J101" s="2">
        <f>J100-cukier4[[#This Row],[sprzedaż]]+L100</f>
        <v>4637</v>
      </c>
      <c r="K101" s="2">
        <f>MONTH(cukier4[[#This Row],[Data]])</f>
        <v>7</v>
      </c>
      <c r="L101" s="2">
        <f>ROUNDUP(IF(K102&lt;&gt;cukier4[[#This Row],[miesiąc]],5000-cukier4[[#This Row],[ilość cukru w magazynie]],0),-3)</f>
        <v>0</v>
      </c>
    </row>
    <row r="102" spans="1:12" x14ac:dyDescent="0.45">
      <c r="A102" s="1">
        <v>38547</v>
      </c>
      <c r="B102" s="2" t="s">
        <v>12</v>
      </c>
      <c r="C102">
        <v>144</v>
      </c>
      <c r="D102">
        <f>YEAR(cukier4[[#This Row],[Data]])</f>
        <v>2005</v>
      </c>
      <c r="E102">
        <f>VLOOKUP(cukier4[[#This Row],[rok]],cennik[],2,FALSE)</f>
        <v>2</v>
      </c>
      <c r="F102" s="2">
        <f>cukier4[[#This Row],[sprzedaż]]*cukier4[[#This Row],[cena cukru]]</f>
        <v>288</v>
      </c>
      <c r="G102" s="2">
        <f>SUMIFS(cukier4[sprzedaż],cukier4[Data],"&lt;="&amp;cukier4[[#This Row],[Data]],cukier4[NIP],"="&amp;cukier4[[#This Row],[NIP]])</f>
        <v>180</v>
      </c>
      <c r="H10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2" s="2">
        <f>cukier4[[#This Row],[rabat na kg]]*cukier4[[#This Row],[sprzedaż]]</f>
        <v>7.2</v>
      </c>
      <c r="J102" s="2">
        <f>J101-cukier4[[#This Row],[sprzedaż]]+L101</f>
        <v>4493</v>
      </c>
      <c r="K102" s="2">
        <f>MONTH(cukier4[[#This Row],[Data]])</f>
        <v>7</v>
      </c>
      <c r="L102" s="2">
        <f>ROUNDUP(IF(K103&lt;&gt;cukier4[[#This Row],[miesiąc]],5000-cukier4[[#This Row],[ilość cukru w magazynie]],0),-3)</f>
        <v>0</v>
      </c>
    </row>
    <row r="103" spans="1:12" x14ac:dyDescent="0.45">
      <c r="A103" s="1">
        <v>38547</v>
      </c>
      <c r="B103" s="2" t="s">
        <v>6</v>
      </c>
      <c r="C103">
        <v>173</v>
      </c>
      <c r="D103">
        <f>YEAR(cukier4[[#This Row],[Data]])</f>
        <v>2005</v>
      </c>
      <c r="E103">
        <f>VLOOKUP(cukier4[[#This Row],[rok]],cennik[],2,FALSE)</f>
        <v>2</v>
      </c>
      <c r="F103" s="2">
        <f>cukier4[[#This Row],[sprzedaż]]*cukier4[[#This Row],[cena cukru]]</f>
        <v>346</v>
      </c>
      <c r="G103" s="2">
        <f>SUMIFS(cukier4[sprzedaż],cukier4[Data],"&lt;="&amp;cukier4[[#This Row],[Data]],cukier4[NIP],"="&amp;cukier4[[#This Row],[NIP]])</f>
        <v>349</v>
      </c>
      <c r="H10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3" s="2">
        <f>cukier4[[#This Row],[rabat na kg]]*cukier4[[#This Row],[sprzedaż]]</f>
        <v>8.65</v>
      </c>
      <c r="J103" s="2">
        <f>J102-cukier4[[#This Row],[sprzedaż]]+L102</f>
        <v>4320</v>
      </c>
      <c r="K103" s="2">
        <f>MONTH(cukier4[[#This Row],[Data]])</f>
        <v>7</v>
      </c>
      <c r="L103" s="2">
        <f>ROUNDUP(IF(K104&lt;&gt;cukier4[[#This Row],[miesiąc]],5000-cukier4[[#This Row],[ilość cukru w magazynie]],0),-3)</f>
        <v>0</v>
      </c>
    </row>
    <row r="104" spans="1:12" x14ac:dyDescent="0.45">
      <c r="A104" s="1">
        <v>38549</v>
      </c>
      <c r="B104" s="2" t="s">
        <v>62</v>
      </c>
      <c r="C104">
        <v>15</v>
      </c>
      <c r="D104">
        <f>YEAR(cukier4[[#This Row],[Data]])</f>
        <v>2005</v>
      </c>
      <c r="E104">
        <f>VLOOKUP(cukier4[[#This Row],[rok]],cennik[],2,FALSE)</f>
        <v>2</v>
      </c>
      <c r="F104" s="2">
        <f>cukier4[[#This Row],[sprzedaż]]*cukier4[[#This Row],[cena cukru]]</f>
        <v>30</v>
      </c>
      <c r="G104" s="2">
        <f>SUMIFS(cukier4[sprzedaż],cukier4[Data],"&lt;="&amp;cukier4[[#This Row],[Data]],cukier4[NIP],"="&amp;cukier4[[#This Row],[NIP]])</f>
        <v>15</v>
      </c>
      <c r="H10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4" s="2">
        <f>cukier4[[#This Row],[rabat na kg]]*cukier4[[#This Row],[sprzedaż]]</f>
        <v>0</v>
      </c>
      <c r="J104" s="2">
        <f>J103-cukier4[[#This Row],[sprzedaż]]+L103</f>
        <v>4305</v>
      </c>
      <c r="K104" s="2">
        <f>MONTH(cukier4[[#This Row],[Data]])</f>
        <v>7</v>
      </c>
      <c r="L104" s="2">
        <f>ROUNDUP(IF(K105&lt;&gt;cukier4[[#This Row],[miesiąc]],5000-cukier4[[#This Row],[ilość cukru w magazynie]],0),-3)</f>
        <v>0</v>
      </c>
    </row>
    <row r="105" spans="1:12" x14ac:dyDescent="0.45">
      <c r="A105" s="1">
        <v>38551</v>
      </c>
      <c r="B105" s="2" t="s">
        <v>50</v>
      </c>
      <c r="C105">
        <v>433</v>
      </c>
      <c r="D105">
        <f>YEAR(cukier4[[#This Row],[Data]])</f>
        <v>2005</v>
      </c>
      <c r="E105">
        <f>VLOOKUP(cukier4[[#This Row],[rok]],cennik[],2,FALSE)</f>
        <v>2</v>
      </c>
      <c r="F105" s="2">
        <f>cukier4[[#This Row],[sprzedaż]]*cukier4[[#This Row],[cena cukru]]</f>
        <v>866</v>
      </c>
      <c r="G105" s="2">
        <f>SUMIFS(cukier4[sprzedaż],cukier4[Data],"&lt;="&amp;cukier4[[#This Row],[Data]],cukier4[NIP],"="&amp;cukier4[[#This Row],[NIP]])</f>
        <v>686</v>
      </c>
      <c r="H10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5" s="2">
        <f>cukier4[[#This Row],[rabat na kg]]*cukier4[[#This Row],[sprzedaż]]</f>
        <v>21.650000000000002</v>
      </c>
      <c r="J105" s="2">
        <f>J104-cukier4[[#This Row],[sprzedaż]]+L104</f>
        <v>3872</v>
      </c>
      <c r="K105" s="2">
        <f>MONTH(cukier4[[#This Row],[Data]])</f>
        <v>7</v>
      </c>
      <c r="L105" s="2">
        <f>ROUNDUP(IF(K106&lt;&gt;cukier4[[#This Row],[miesiąc]],5000-cukier4[[#This Row],[ilość cukru w magazynie]],0),-3)</f>
        <v>0</v>
      </c>
    </row>
    <row r="106" spans="1:12" x14ac:dyDescent="0.45">
      <c r="A106" s="1">
        <v>38555</v>
      </c>
      <c r="B106" s="2" t="s">
        <v>63</v>
      </c>
      <c r="C106">
        <v>137</v>
      </c>
      <c r="D106">
        <f>YEAR(cukier4[[#This Row],[Data]])</f>
        <v>2005</v>
      </c>
      <c r="E106">
        <f>VLOOKUP(cukier4[[#This Row],[rok]],cennik[],2,FALSE)</f>
        <v>2</v>
      </c>
      <c r="F106" s="2">
        <f>cukier4[[#This Row],[sprzedaż]]*cukier4[[#This Row],[cena cukru]]</f>
        <v>274</v>
      </c>
      <c r="G106" s="2">
        <f>SUMIFS(cukier4[sprzedaż],cukier4[Data],"&lt;="&amp;cukier4[[#This Row],[Data]],cukier4[NIP],"="&amp;cukier4[[#This Row],[NIP]])</f>
        <v>137</v>
      </c>
      <c r="H10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6" s="2">
        <f>cukier4[[#This Row],[rabat na kg]]*cukier4[[#This Row],[sprzedaż]]</f>
        <v>6.8500000000000005</v>
      </c>
      <c r="J106" s="2">
        <f>J105-cukier4[[#This Row],[sprzedaż]]+L105</f>
        <v>3735</v>
      </c>
      <c r="K106" s="2">
        <f>MONTH(cukier4[[#This Row],[Data]])</f>
        <v>7</v>
      </c>
      <c r="L106" s="2">
        <f>ROUNDUP(IF(K107&lt;&gt;cukier4[[#This Row],[miesiąc]],5000-cukier4[[#This Row],[ilość cukru w magazynie]],0),-3)</f>
        <v>0</v>
      </c>
    </row>
    <row r="107" spans="1:12" x14ac:dyDescent="0.45">
      <c r="A107" s="1">
        <v>38558</v>
      </c>
      <c r="B107" s="2" t="s">
        <v>50</v>
      </c>
      <c r="C107">
        <v>118</v>
      </c>
      <c r="D107">
        <f>YEAR(cukier4[[#This Row],[Data]])</f>
        <v>2005</v>
      </c>
      <c r="E107">
        <f>VLOOKUP(cukier4[[#This Row],[rok]],cennik[],2,FALSE)</f>
        <v>2</v>
      </c>
      <c r="F107" s="2">
        <f>cukier4[[#This Row],[sprzedaż]]*cukier4[[#This Row],[cena cukru]]</f>
        <v>236</v>
      </c>
      <c r="G107" s="2">
        <f>SUMIFS(cukier4[sprzedaż],cukier4[Data],"&lt;="&amp;cukier4[[#This Row],[Data]],cukier4[NIP],"="&amp;cukier4[[#This Row],[NIP]])</f>
        <v>804</v>
      </c>
      <c r="H10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7" s="2">
        <f>cukier4[[#This Row],[rabat na kg]]*cukier4[[#This Row],[sprzedaż]]</f>
        <v>5.9</v>
      </c>
      <c r="J107" s="2">
        <f>J106-cukier4[[#This Row],[sprzedaż]]+L106</f>
        <v>3617</v>
      </c>
      <c r="K107" s="2">
        <f>MONTH(cukier4[[#This Row],[Data]])</f>
        <v>7</v>
      </c>
      <c r="L107" s="2">
        <f>ROUNDUP(IF(K108&lt;&gt;cukier4[[#This Row],[miesiąc]],5000-cukier4[[#This Row],[ilość cukru w magazynie]],0),-3)</f>
        <v>0</v>
      </c>
    </row>
    <row r="108" spans="1:12" x14ac:dyDescent="0.45">
      <c r="A108" s="1">
        <v>38558</v>
      </c>
      <c r="B108" s="2" t="s">
        <v>9</v>
      </c>
      <c r="C108">
        <v>158</v>
      </c>
      <c r="D108">
        <f>YEAR(cukier4[[#This Row],[Data]])</f>
        <v>2005</v>
      </c>
      <c r="E108">
        <f>VLOOKUP(cukier4[[#This Row],[rok]],cennik[],2,FALSE)</f>
        <v>2</v>
      </c>
      <c r="F108" s="2">
        <f>cukier4[[#This Row],[sprzedaż]]*cukier4[[#This Row],[cena cukru]]</f>
        <v>316</v>
      </c>
      <c r="G108" s="2">
        <f>SUMIFS(cukier4[sprzedaż],cukier4[Data],"&lt;="&amp;cukier4[[#This Row],[Data]],cukier4[NIP],"="&amp;cukier4[[#This Row],[NIP]])</f>
        <v>1134</v>
      </c>
      <c r="H1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8" s="2">
        <f>cukier4[[#This Row],[rabat na kg]]*cukier4[[#This Row],[sprzedaż]]</f>
        <v>15.8</v>
      </c>
      <c r="J108" s="2">
        <f>J107-cukier4[[#This Row],[sprzedaż]]+L107</f>
        <v>3459</v>
      </c>
      <c r="K108" s="2">
        <f>MONTH(cukier4[[#This Row],[Data]])</f>
        <v>7</v>
      </c>
      <c r="L108" s="2">
        <f>ROUNDUP(IF(K109&lt;&gt;cukier4[[#This Row],[miesiąc]],5000-cukier4[[#This Row],[ilość cukru w magazynie]],0),-3)</f>
        <v>0</v>
      </c>
    </row>
    <row r="109" spans="1:12" x14ac:dyDescent="0.45">
      <c r="A109" s="1">
        <v>38559</v>
      </c>
      <c r="B109" s="2" t="s">
        <v>44</v>
      </c>
      <c r="C109">
        <v>13</v>
      </c>
      <c r="D109">
        <f>YEAR(cukier4[[#This Row],[Data]])</f>
        <v>2005</v>
      </c>
      <c r="E109">
        <f>VLOOKUP(cukier4[[#This Row],[rok]],cennik[],2,FALSE)</f>
        <v>2</v>
      </c>
      <c r="F109" s="2">
        <f>cukier4[[#This Row],[sprzedaż]]*cukier4[[#This Row],[cena cukru]]</f>
        <v>26</v>
      </c>
      <c r="G109" s="2">
        <f>SUMIFS(cukier4[sprzedaż],cukier4[Data],"&lt;="&amp;cukier4[[#This Row],[Data]],cukier4[NIP],"="&amp;cukier4[[#This Row],[NIP]])</f>
        <v>26</v>
      </c>
      <c r="H10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9" s="2">
        <f>cukier4[[#This Row],[rabat na kg]]*cukier4[[#This Row],[sprzedaż]]</f>
        <v>0</v>
      </c>
      <c r="J109" s="2">
        <f>J108-cukier4[[#This Row],[sprzedaż]]+L108</f>
        <v>3446</v>
      </c>
      <c r="K109" s="2">
        <f>MONTH(cukier4[[#This Row],[Data]])</f>
        <v>7</v>
      </c>
      <c r="L109" s="2">
        <f>ROUNDUP(IF(K110&lt;&gt;cukier4[[#This Row],[miesiąc]],5000-cukier4[[#This Row],[ilość cukru w magazynie]],0),-3)</f>
        <v>0</v>
      </c>
    </row>
    <row r="110" spans="1:12" x14ac:dyDescent="0.45">
      <c r="A110" s="1">
        <v>38560</v>
      </c>
      <c r="B110" s="2" t="s">
        <v>64</v>
      </c>
      <c r="C110">
        <v>2</v>
      </c>
      <c r="D110">
        <f>YEAR(cukier4[[#This Row],[Data]])</f>
        <v>2005</v>
      </c>
      <c r="E110">
        <f>VLOOKUP(cukier4[[#This Row],[rok]],cennik[],2,FALSE)</f>
        <v>2</v>
      </c>
      <c r="F110" s="2">
        <f>cukier4[[#This Row],[sprzedaż]]*cukier4[[#This Row],[cena cukru]]</f>
        <v>4</v>
      </c>
      <c r="G110" s="2">
        <f>SUMIFS(cukier4[sprzedaż],cukier4[Data],"&lt;="&amp;cukier4[[#This Row],[Data]],cukier4[NIP],"="&amp;cukier4[[#This Row],[NIP]])</f>
        <v>2</v>
      </c>
      <c r="H11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0" s="2">
        <f>cukier4[[#This Row],[rabat na kg]]*cukier4[[#This Row],[sprzedaż]]</f>
        <v>0</v>
      </c>
      <c r="J110" s="2">
        <f>J109-cukier4[[#This Row],[sprzedaż]]+L109</f>
        <v>3444</v>
      </c>
      <c r="K110" s="2">
        <f>MONTH(cukier4[[#This Row],[Data]])</f>
        <v>7</v>
      </c>
      <c r="L110" s="2">
        <f>ROUNDUP(IF(K111&lt;&gt;cukier4[[#This Row],[miesiąc]],5000-cukier4[[#This Row],[ilość cukru w magazynie]],0),-3)</f>
        <v>0</v>
      </c>
    </row>
    <row r="111" spans="1:12" x14ac:dyDescent="0.45">
      <c r="A111" s="1">
        <v>38562</v>
      </c>
      <c r="B111" s="2" t="s">
        <v>50</v>
      </c>
      <c r="C111">
        <v>467</v>
      </c>
      <c r="D111">
        <f>YEAR(cukier4[[#This Row],[Data]])</f>
        <v>2005</v>
      </c>
      <c r="E111">
        <f>VLOOKUP(cukier4[[#This Row],[rok]],cennik[],2,FALSE)</f>
        <v>2</v>
      </c>
      <c r="F111" s="2">
        <f>cukier4[[#This Row],[sprzedaż]]*cukier4[[#This Row],[cena cukru]]</f>
        <v>934</v>
      </c>
      <c r="G111" s="2">
        <f>SUMIFS(cukier4[sprzedaż],cukier4[Data],"&lt;="&amp;cukier4[[#This Row],[Data]],cukier4[NIP],"="&amp;cukier4[[#This Row],[NIP]])</f>
        <v>1271</v>
      </c>
      <c r="H1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1" s="2">
        <f>cukier4[[#This Row],[rabat na kg]]*cukier4[[#This Row],[sprzedaż]]</f>
        <v>46.7</v>
      </c>
      <c r="J111" s="2">
        <f>J110-cukier4[[#This Row],[sprzedaż]]+L110</f>
        <v>2977</v>
      </c>
      <c r="K111" s="2">
        <f>MONTH(cukier4[[#This Row],[Data]])</f>
        <v>7</v>
      </c>
      <c r="L111" s="2">
        <f>ROUNDUP(IF(K112&lt;&gt;cukier4[[#This Row],[miesiąc]],5000-cukier4[[#This Row],[ilość cukru w magazynie]],0),-3)</f>
        <v>0</v>
      </c>
    </row>
    <row r="112" spans="1:12" x14ac:dyDescent="0.45">
      <c r="A112" s="1">
        <v>38563</v>
      </c>
      <c r="B112" s="2" t="s">
        <v>65</v>
      </c>
      <c r="C112">
        <v>9</v>
      </c>
      <c r="D112">
        <f>YEAR(cukier4[[#This Row],[Data]])</f>
        <v>2005</v>
      </c>
      <c r="E112">
        <f>VLOOKUP(cukier4[[#This Row],[rok]],cennik[],2,FALSE)</f>
        <v>2</v>
      </c>
      <c r="F112" s="2">
        <f>cukier4[[#This Row],[sprzedaż]]*cukier4[[#This Row],[cena cukru]]</f>
        <v>18</v>
      </c>
      <c r="G112" s="2">
        <f>SUMIFS(cukier4[sprzedaż],cukier4[Data],"&lt;="&amp;cukier4[[#This Row],[Data]],cukier4[NIP],"="&amp;cukier4[[#This Row],[NIP]])</f>
        <v>9</v>
      </c>
      <c r="H11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2" s="2">
        <f>cukier4[[#This Row],[rabat na kg]]*cukier4[[#This Row],[sprzedaż]]</f>
        <v>0</v>
      </c>
      <c r="J112" s="2">
        <f>J111-cukier4[[#This Row],[sprzedaż]]+L111</f>
        <v>2968</v>
      </c>
      <c r="K112" s="2">
        <f>MONTH(cukier4[[#This Row],[Data]])</f>
        <v>7</v>
      </c>
      <c r="L112" s="2">
        <f>ROUNDUP(IF(K113&lt;&gt;cukier4[[#This Row],[miesiąc]],5000-cukier4[[#This Row],[ilość cukru w magazynie]],0),-3)</f>
        <v>3000</v>
      </c>
    </row>
    <row r="113" spans="1:12" x14ac:dyDescent="0.45">
      <c r="A113" s="1">
        <v>38567</v>
      </c>
      <c r="B113" s="2" t="s">
        <v>66</v>
      </c>
      <c r="C113">
        <v>189</v>
      </c>
      <c r="D113">
        <f>YEAR(cukier4[[#This Row],[Data]])</f>
        <v>2005</v>
      </c>
      <c r="E113">
        <f>VLOOKUP(cukier4[[#This Row],[rok]],cennik[],2,FALSE)</f>
        <v>2</v>
      </c>
      <c r="F113" s="2">
        <f>cukier4[[#This Row],[sprzedaż]]*cukier4[[#This Row],[cena cukru]]</f>
        <v>378</v>
      </c>
      <c r="G113" s="2">
        <f>SUMIFS(cukier4[sprzedaż],cukier4[Data],"&lt;="&amp;cukier4[[#This Row],[Data]],cukier4[NIP],"="&amp;cukier4[[#This Row],[NIP]])</f>
        <v>189</v>
      </c>
      <c r="H11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13" s="2">
        <f>cukier4[[#This Row],[rabat na kg]]*cukier4[[#This Row],[sprzedaż]]</f>
        <v>9.4500000000000011</v>
      </c>
      <c r="J113" s="2">
        <f>J112-cukier4[[#This Row],[sprzedaż]]+L112</f>
        <v>5779</v>
      </c>
      <c r="K113" s="2">
        <f>MONTH(cukier4[[#This Row],[Data]])</f>
        <v>8</v>
      </c>
      <c r="L113" s="2">
        <f>ROUNDUP(IF(K114&lt;&gt;cukier4[[#This Row],[miesiąc]],5000-cukier4[[#This Row],[ilość cukru w magazynie]],0),-3)</f>
        <v>0</v>
      </c>
    </row>
    <row r="114" spans="1:12" x14ac:dyDescent="0.45">
      <c r="A114" s="1">
        <v>38568</v>
      </c>
      <c r="B114" s="2" t="s">
        <v>67</v>
      </c>
      <c r="C114">
        <v>19</v>
      </c>
      <c r="D114">
        <f>YEAR(cukier4[[#This Row],[Data]])</f>
        <v>2005</v>
      </c>
      <c r="E114">
        <f>VLOOKUP(cukier4[[#This Row],[rok]],cennik[],2,FALSE)</f>
        <v>2</v>
      </c>
      <c r="F114" s="2">
        <f>cukier4[[#This Row],[sprzedaż]]*cukier4[[#This Row],[cena cukru]]</f>
        <v>38</v>
      </c>
      <c r="G114" s="2">
        <f>SUMIFS(cukier4[sprzedaż],cukier4[Data],"&lt;="&amp;cukier4[[#This Row],[Data]],cukier4[NIP],"="&amp;cukier4[[#This Row],[NIP]])</f>
        <v>19</v>
      </c>
      <c r="H1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4" s="2">
        <f>cukier4[[#This Row],[rabat na kg]]*cukier4[[#This Row],[sprzedaż]]</f>
        <v>0</v>
      </c>
      <c r="J114" s="2">
        <f>J113-cukier4[[#This Row],[sprzedaż]]+L113</f>
        <v>5760</v>
      </c>
      <c r="K114" s="2">
        <f>MONTH(cukier4[[#This Row],[Data]])</f>
        <v>8</v>
      </c>
      <c r="L114" s="2">
        <f>ROUNDUP(IF(K115&lt;&gt;cukier4[[#This Row],[miesiąc]],5000-cukier4[[#This Row],[ilość cukru w magazynie]],0),-3)</f>
        <v>0</v>
      </c>
    </row>
    <row r="115" spans="1:12" x14ac:dyDescent="0.45">
      <c r="A115" s="1">
        <v>38569</v>
      </c>
      <c r="B115" s="2" t="s">
        <v>9</v>
      </c>
      <c r="C115">
        <v>172</v>
      </c>
      <c r="D115">
        <f>YEAR(cukier4[[#This Row],[Data]])</f>
        <v>2005</v>
      </c>
      <c r="E115">
        <f>VLOOKUP(cukier4[[#This Row],[rok]],cennik[],2,FALSE)</f>
        <v>2</v>
      </c>
      <c r="F115" s="2">
        <f>cukier4[[#This Row],[sprzedaż]]*cukier4[[#This Row],[cena cukru]]</f>
        <v>344</v>
      </c>
      <c r="G115" s="2">
        <f>SUMIFS(cukier4[sprzedaż],cukier4[Data],"&lt;="&amp;cukier4[[#This Row],[Data]],cukier4[NIP],"="&amp;cukier4[[#This Row],[NIP]])</f>
        <v>1306</v>
      </c>
      <c r="H11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5" s="2">
        <f>cukier4[[#This Row],[rabat na kg]]*cukier4[[#This Row],[sprzedaż]]</f>
        <v>17.2</v>
      </c>
      <c r="J115" s="2">
        <f>J114-cukier4[[#This Row],[sprzedaż]]+L114</f>
        <v>5588</v>
      </c>
      <c r="K115" s="2">
        <f>MONTH(cukier4[[#This Row],[Data]])</f>
        <v>8</v>
      </c>
      <c r="L115" s="2">
        <f>ROUNDUP(IF(K116&lt;&gt;cukier4[[#This Row],[miesiąc]],5000-cukier4[[#This Row],[ilość cukru w magazynie]],0),-3)</f>
        <v>0</v>
      </c>
    </row>
    <row r="116" spans="1:12" x14ac:dyDescent="0.45">
      <c r="A116" s="1">
        <v>38570</v>
      </c>
      <c r="B116" s="2" t="s">
        <v>55</v>
      </c>
      <c r="C116">
        <v>84</v>
      </c>
      <c r="D116">
        <f>YEAR(cukier4[[#This Row],[Data]])</f>
        <v>2005</v>
      </c>
      <c r="E116">
        <f>VLOOKUP(cukier4[[#This Row],[rok]],cennik[],2,FALSE)</f>
        <v>2</v>
      </c>
      <c r="F116" s="2">
        <f>cukier4[[#This Row],[sprzedaż]]*cukier4[[#This Row],[cena cukru]]</f>
        <v>168</v>
      </c>
      <c r="G116" s="2">
        <f>SUMIFS(cukier4[sprzedaż],cukier4[Data],"&lt;="&amp;cukier4[[#This Row],[Data]],cukier4[NIP],"="&amp;cukier4[[#This Row],[NIP]])</f>
        <v>151</v>
      </c>
      <c r="H11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16" s="2">
        <f>cukier4[[#This Row],[rabat na kg]]*cukier4[[#This Row],[sprzedaż]]</f>
        <v>4.2</v>
      </c>
      <c r="J116" s="2">
        <f>J115-cukier4[[#This Row],[sprzedaż]]+L115</f>
        <v>5504</v>
      </c>
      <c r="K116" s="2">
        <f>MONTH(cukier4[[#This Row],[Data]])</f>
        <v>8</v>
      </c>
      <c r="L116" s="2">
        <f>ROUNDUP(IF(K117&lt;&gt;cukier4[[#This Row],[miesiąc]],5000-cukier4[[#This Row],[ilość cukru w magazynie]],0),-3)</f>
        <v>0</v>
      </c>
    </row>
    <row r="117" spans="1:12" x14ac:dyDescent="0.45">
      <c r="A117" s="1">
        <v>38570</v>
      </c>
      <c r="B117" s="2" t="s">
        <v>68</v>
      </c>
      <c r="C117">
        <v>8</v>
      </c>
      <c r="D117">
        <f>YEAR(cukier4[[#This Row],[Data]])</f>
        <v>2005</v>
      </c>
      <c r="E117">
        <f>VLOOKUP(cukier4[[#This Row],[rok]],cennik[],2,FALSE)</f>
        <v>2</v>
      </c>
      <c r="F117" s="2">
        <f>cukier4[[#This Row],[sprzedaż]]*cukier4[[#This Row],[cena cukru]]</f>
        <v>16</v>
      </c>
      <c r="G117" s="2">
        <f>SUMIFS(cukier4[sprzedaż],cukier4[Data],"&lt;="&amp;cukier4[[#This Row],[Data]],cukier4[NIP],"="&amp;cukier4[[#This Row],[NIP]])</f>
        <v>8</v>
      </c>
      <c r="H11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7" s="2">
        <f>cukier4[[#This Row],[rabat na kg]]*cukier4[[#This Row],[sprzedaż]]</f>
        <v>0</v>
      </c>
      <c r="J117" s="2">
        <f>J116-cukier4[[#This Row],[sprzedaż]]+L116</f>
        <v>5496</v>
      </c>
      <c r="K117" s="2">
        <f>MONTH(cukier4[[#This Row],[Data]])</f>
        <v>8</v>
      </c>
      <c r="L117" s="2">
        <f>ROUNDUP(IF(K118&lt;&gt;cukier4[[#This Row],[miesiąc]],5000-cukier4[[#This Row],[ilość cukru w magazynie]],0),-3)</f>
        <v>0</v>
      </c>
    </row>
    <row r="118" spans="1:12" x14ac:dyDescent="0.45">
      <c r="A118" s="1">
        <v>38570</v>
      </c>
      <c r="B118" s="2" t="s">
        <v>69</v>
      </c>
      <c r="C118">
        <v>66</v>
      </c>
      <c r="D118">
        <f>YEAR(cukier4[[#This Row],[Data]])</f>
        <v>2005</v>
      </c>
      <c r="E118">
        <f>VLOOKUP(cukier4[[#This Row],[rok]],cennik[],2,FALSE)</f>
        <v>2</v>
      </c>
      <c r="F118" s="2">
        <f>cukier4[[#This Row],[sprzedaż]]*cukier4[[#This Row],[cena cukru]]</f>
        <v>132</v>
      </c>
      <c r="G118" s="2">
        <f>SUMIFS(cukier4[sprzedaż],cukier4[Data],"&lt;="&amp;cukier4[[#This Row],[Data]],cukier4[NIP],"="&amp;cukier4[[#This Row],[NIP]])</f>
        <v>66</v>
      </c>
      <c r="H11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8" s="2">
        <f>cukier4[[#This Row],[rabat na kg]]*cukier4[[#This Row],[sprzedaż]]</f>
        <v>0</v>
      </c>
      <c r="J118" s="2">
        <f>J117-cukier4[[#This Row],[sprzedaż]]+L117</f>
        <v>5430</v>
      </c>
      <c r="K118" s="2">
        <f>MONTH(cukier4[[#This Row],[Data]])</f>
        <v>8</v>
      </c>
      <c r="L118" s="2">
        <f>ROUNDUP(IF(K119&lt;&gt;cukier4[[#This Row],[miesiąc]],5000-cukier4[[#This Row],[ilość cukru w magazynie]],0),-3)</f>
        <v>0</v>
      </c>
    </row>
    <row r="119" spans="1:12" x14ac:dyDescent="0.45">
      <c r="A119" s="1">
        <v>38571</v>
      </c>
      <c r="B119" s="2" t="s">
        <v>37</v>
      </c>
      <c r="C119">
        <v>35</v>
      </c>
      <c r="D119">
        <f>YEAR(cukier4[[#This Row],[Data]])</f>
        <v>2005</v>
      </c>
      <c r="E119">
        <f>VLOOKUP(cukier4[[#This Row],[rok]],cennik[],2,FALSE)</f>
        <v>2</v>
      </c>
      <c r="F119" s="2">
        <f>cukier4[[#This Row],[sprzedaż]]*cukier4[[#This Row],[cena cukru]]</f>
        <v>70</v>
      </c>
      <c r="G119" s="2">
        <f>SUMIFS(cukier4[sprzedaż],cukier4[Data],"&lt;="&amp;cukier4[[#This Row],[Data]],cukier4[NIP],"="&amp;cukier4[[#This Row],[NIP]])</f>
        <v>209</v>
      </c>
      <c r="H11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19" s="2">
        <f>cukier4[[#This Row],[rabat na kg]]*cukier4[[#This Row],[sprzedaż]]</f>
        <v>1.75</v>
      </c>
      <c r="J119" s="2">
        <f>J118-cukier4[[#This Row],[sprzedaż]]+L118</f>
        <v>5395</v>
      </c>
      <c r="K119" s="2">
        <f>MONTH(cukier4[[#This Row],[Data]])</f>
        <v>8</v>
      </c>
      <c r="L119" s="2">
        <f>ROUNDUP(IF(K120&lt;&gt;cukier4[[#This Row],[miesiąc]],5000-cukier4[[#This Row],[ilość cukru w magazynie]],0),-3)</f>
        <v>0</v>
      </c>
    </row>
    <row r="120" spans="1:12" x14ac:dyDescent="0.45">
      <c r="A120" s="1">
        <v>38572</v>
      </c>
      <c r="B120" s="2" t="s">
        <v>30</v>
      </c>
      <c r="C120">
        <v>91</v>
      </c>
      <c r="D120">
        <f>YEAR(cukier4[[#This Row],[Data]])</f>
        <v>2005</v>
      </c>
      <c r="E120">
        <f>VLOOKUP(cukier4[[#This Row],[rok]],cennik[],2,FALSE)</f>
        <v>2</v>
      </c>
      <c r="F120" s="2">
        <f>cukier4[[#This Row],[sprzedaż]]*cukier4[[#This Row],[cena cukru]]</f>
        <v>182</v>
      </c>
      <c r="G120" s="2">
        <f>SUMIFS(cukier4[sprzedaż],cukier4[Data],"&lt;="&amp;cukier4[[#This Row],[Data]],cukier4[NIP],"="&amp;cukier4[[#This Row],[NIP]])</f>
        <v>346</v>
      </c>
      <c r="H12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20" s="2">
        <f>cukier4[[#This Row],[rabat na kg]]*cukier4[[#This Row],[sprzedaż]]</f>
        <v>4.55</v>
      </c>
      <c r="J120" s="2">
        <f>J119-cukier4[[#This Row],[sprzedaż]]+L119</f>
        <v>5304</v>
      </c>
      <c r="K120" s="2">
        <f>MONTH(cukier4[[#This Row],[Data]])</f>
        <v>8</v>
      </c>
      <c r="L120" s="2">
        <f>ROUNDUP(IF(K121&lt;&gt;cukier4[[#This Row],[miesiąc]],5000-cukier4[[#This Row],[ilość cukru w magazynie]],0),-3)</f>
        <v>0</v>
      </c>
    </row>
    <row r="121" spans="1:12" x14ac:dyDescent="0.45">
      <c r="A121" s="1">
        <v>38577</v>
      </c>
      <c r="B121" s="2" t="s">
        <v>7</v>
      </c>
      <c r="C121">
        <v>396</v>
      </c>
      <c r="D121">
        <f>YEAR(cukier4[[#This Row],[Data]])</f>
        <v>2005</v>
      </c>
      <c r="E121">
        <f>VLOOKUP(cukier4[[#This Row],[rok]],cennik[],2,FALSE)</f>
        <v>2</v>
      </c>
      <c r="F121" s="2">
        <f>cukier4[[#This Row],[sprzedaż]]*cukier4[[#This Row],[cena cukru]]</f>
        <v>792</v>
      </c>
      <c r="G121" s="2">
        <f>SUMIFS(cukier4[sprzedaż],cukier4[Data],"&lt;="&amp;cukier4[[#This Row],[Data]],cukier4[NIP],"="&amp;cukier4[[#This Row],[NIP]])</f>
        <v>2296</v>
      </c>
      <c r="H1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1" s="2">
        <f>cukier4[[#This Row],[rabat na kg]]*cukier4[[#This Row],[sprzedaż]]</f>
        <v>39.6</v>
      </c>
      <c r="J121" s="2">
        <f>J120-cukier4[[#This Row],[sprzedaż]]+L120</f>
        <v>4908</v>
      </c>
      <c r="K121" s="2">
        <f>MONTH(cukier4[[#This Row],[Data]])</f>
        <v>8</v>
      </c>
      <c r="L121" s="2">
        <f>ROUNDUP(IF(K122&lt;&gt;cukier4[[#This Row],[miesiąc]],5000-cukier4[[#This Row],[ilość cukru w magazynie]],0),-3)</f>
        <v>0</v>
      </c>
    </row>
    <row r="122" spans="1:12" x14ac:dyDescent="0.45">
      <c r="A122" s="1">
        <v>38577</v>
      </c>
      <c r="B122" s="2" t="s">
        <v>70</v>
      </c>
      <c r="C122">
        <v>6</v>
      </c>
      <c r="D122">
        <f>YEAR(cukier4[[#This Row],[Data]])</f>
        <v>2005</v>
      </c>
      <c r="E122">
        <f>VLOOKUP(cukier4[[#This Row],[rok]],cennik[],2,FALSE)</f>
        <v>2</v>
      </c>
      <c r="F122" s="2">
        <f>cukier4[[#This Row],[sprzedaż]]*cukier4[[#This Row],[cena cukru]]</f>
        <v>12</v>
      </c>
      <c r="G122" s="2">
        <f>SUMIFS(cukier4[sprzedaż],cukier4[Data],"&lt;="&amp;cukier4[[#This Row],[Data]],cukier4[NIP],"="&amp;cukier4[[#This Row],[NIP]])</f>
        <v>6</v>
      </c>
      <c r="H12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2" s="2">
        <f>cukier4[[#This Row],[rabat na kg]]*cukier4[[#This Row],[sprzedaż]]</f>
        <v>0</v>
      </c>
      <c r="J122" s="2">
        <f>J121-cukier4[[#This Row],[sprzedaż]]+L121</f>
        <v>4902</v>
      </c>
      <c r="K122" s="2">
        <f>MONTH(cukier4[[#This Row],[Data]])</f>
        <v>8</v>
      </c>
      <c r="L122" s="2">
        <f>ROUNDUP(IF(K123&lt;&gt;cukier4[[#This Row],[miesiąc]],5000-cukier4[[#This Row],[ilość cukru w magazynie]],0),-3)</f>
        <v>0</v>
      </c>
    </row>
    <row r="123" spans="1:12" x14ac:dyDescent="0.45">
      <c r="A123" s="1">
        <v>38579</v>
      </c>
      <c r="B123" s="2" t="s">
        <v>28</v>
      </c>
      <c r="C123">
        <v>47</v>
      </c>
      <c r="D123">
        <f>YEAR(cukier4[[#This Row],[Data]])</f>
        <v>2005</v>
      </c>
      <c r="E123">
        <f>VLOOKUP(cukier4[[#This Row],[rok]],cennik[],2,FALSE)</f>
        <v>2</v>
      </c>
      <c r="F123" s="2">
        <f>cukier4[[#This Row],[sprzedaż]]*cukier4[[#This Row],[cena cukru]]</f>
        <v>94</v>
      </c>
      <c r="G123" s="2">
        <f>SUMIFS(cukier4[sprzedaż],cukier4[Data],"&lt;="&amp;cukier4[[#This Row],[Data]],cukier4[NIP],"="&amp;cukier4[[#This Row],[NIP]])</f>
        <v>198</v>
      </c>
      <c r="H12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23" s="2">
        <f>cukier4[[#This Row],[rabat na kg]]*cukier4[[#This Row],[sprzedaż]]</f>
        <v>2.35</v>
      </c>
      <c r="J123" s="2">
        <f>J122-cukier4[[#This Row],[sprzedaż]]+L122</f>
        <v>4855</v>
      </c>
      <c r="K123" s="2">
        <f>MONTH(cukier4[[#This Row],[Data]])</f>
        <v>8</v>
      </c>
      <c r="L123" s="2">
        <f>ROUNDUP(IF(K124&lt;&gt;cukier4[[#This Row],[miesiąc]],5000-cukier4[[#This Row],[ilość cukru w magazynie]],0),-3)</f>
        <v>0</v>
      </c>
    </row>
    <row r="124" spans="1:12" x14ac:dyDescent="0.45">
      <c r="A124" s="1">
        <v>38581</v>
      </c>
      <c r="B124" s="2" t="s">
        <v>19</v>
      </c>
      <c r="C124">
        <v>41</v>
      </c>
      <c r="D124">
        <f>YEAR(cukier4[[#This Row],[Data]])</f>
        <v>2005</v>
      </c>
      <c r="E124">
        <f>VLOOKUP(cukier4[[#This Row],[rok]],cennik[],2,FALSE)</f>
        <v>2</v>
      </c>
      <c r="F124" s="2">
        <f>cukier4[[#This Row],[sprzedaż]]*cukier4[[#This Row],[cena cukru]]</f>
        <v>82</v>
      </c>
      <c r="G124" s="2">
        <f>SUMIFS(cukier4[sprzedaż],cukier4[Data],"&lt;="&amp;cukier4[[#This Row],[Data]],cukier4[NIP],"="&amp;cukier4[[#This Row],[NIP]])</f>
        <v>132</v>
      </c>
      <c r="H12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24" s="2">
        <f>cukier4[[#This Row],[rabat na kg]]*cukier4[[#This Row],[sprzedaż]]</f>
        <v>2.0500000000000003</v>
      </c>
      <c r="J124" s="2">
        <f>J123-cukier4[[#This Row],[sprzedaż]]+L123</f>
        <v>4814</v>
      </c>
      <c r="K124" s="2">
        <f>MONTH(cukier4[[#This Row],[Data]])</f>
        <v>8</v>
      </c>
      <c r="L124" s="2">
        <f>ROUNDUP(IF(K125&lt;&gt;cukier4[[#This Row],[miesiąc]],5000-cukier4[[#This Row],[ilość cukru w magazynie]],0),-3)</f>
        <v>0</v>
      </c>
    </row>
    <row r="125" spans="1:12" x14ac:dyDescent="0.45">
      <c r="A125" s="1">
        <v>38582</v>
      </c>
      <c r="B125" s="2" t="s">
        <v>71</v>
      </c>
      <c r="C125">
        <v>136</v>
      </c>
      <c r="D125">
        <f>YEAR(cukier4[[#This Row],[Data]])</f>
        <v>2005</v>
      </c>
      <c r="E125">
        <f>VLOOKUP(cukier4[[#This Row],[rok]],cennik[],2,FALSE)</f>
        <v>2</v>
      </c>
      <c r="F125" s="2">
        <f>cukier4[[#This Row],[sprzedaż]]*cukier4[[#This Row],[cena cukru]]</f>
        <v>272</v>
      </c>
      <c r="G125" s="2">
        <f>SUMIFS(cukier4[sprzedaż],cukier4[Data],"&lt;="&amp;cukier4[[#This Row],[Data]],cukier4[NIP],"="&amp;cukier4[[#This Row],[NIP]])</f>
        <v>136</v>
      </c>
      <c r="H12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25" s="2">
        <f>cukier4[[#This Row],[rabat na kg]]*cukier4[[#This Row],[sprzedaż]]</f>
        <v>6.8000000000000007</v>
      </c>
      <c r="J125" s="2">
        <f>J124-cukier4[[#This Row],[sprzedaż]]+L124</f>
        <v>4678</v>
      </c>
      <c r="K125" s="2">
        <f>MONTH(cukier4[[#This Row],[Data]])</f>
        <v>8</v>
      </c>
      <c r="L125" s="2">
        <f>ROUNDUP(IF(K126&lt;&gt;cukier4[[#This Row],[miesiąc]],5000-cukier4[[#This Row],[ilość cukru w magazynie]],0),-3)</f>
        <v>0</v>
      </c>
    </row>
    <row r="126" spans="1:12" x14ac:dyDescent="0.45">
      <c r="A126" s="1">
        <v>38583</v>
      </c>
      <c r="B126" s="2" t="s">
        <v>72</v>
      </c>
      <c r="C126">
        <v>16</v>
      </c>
      <c r="D126">
        <f>YEAR(cukier4[[#This Row],[Data]])</f>
        <v>2005</v>
      </c>
      <c r="E126">
        <f>VLOOKUP(cukier4[[#This Row],[rok]],cennik[],2,FALSE)</f>
        <v>2</v>
      </c>
      <c r="F126" s="2">
        <f>cukier4[[#This Row],[sprzedaż]]*cukier4[[#This Row],[cena cukru]]</f>
        <v>32</v>
      </c>
      <c r="G126" s="2">
        <f>SUMIFS(cukier4[sprzedaż],cukier4[Data],"&lt;="&amp;cukier4[[#This Row],[Data]],cukier4[NIP],"="&amp;cukier4[[#This Row],[NIP]])</f>
        <v>16</v>
      </c>
      <c r="H12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6" s="2">
        <f>cukier4[[#This Row],[rabat na kg]]*cukier4[[#This Row],[sprzedaż]]</f>
        <v>0</v>
      </c>
      <c r="J126" s="2">
        <f>J125-cukier4[[#This Row],[sprzedaż]]+L125</f>
        <v>4662</v>
      </c>
      <c r="K126" s="2">
        <f>MONTH(cukier4[[#This Row],[Data]])</f>
        <v>8</v>
      </c>
      <c r="L126" s="2">
        <f>ROUNDUP(IF(K127&lt;&gt;cukier4[[#This Row],[miesiąc]],5000-cukier4[[#This Row],[ilość cukru w magazynie]],0),-3)</f>
        <v>0</v>
      </c>
    </row>
    <row r="127" spans="1:12" x14ac:dyDescent="0.45">
      <c r="A127" s="1">
        <v>38585</v>
      </c>
      <c r="B127" s="2" t="s">
        <v>73</v>
      </c>
      <c r="C127">
        <v>18</v>
      </c>
      <c r="D127">
        <f>YEAR(cukier4[[#This Row],[Data]])</f>
        <v>2005</v>
      </c>
      <c r="E127">
        <f>VLOOKUP(cukier4[[#This Row],[rok]],cennik[],2,FALSE)</f>
        <v>2</v>
      </c>
      <c r="F127" s="2">
        <f>cukier4[[#This Row],[sprzedaż]]*cukier4[[#This Row],[cena cukru]]</f>
        <v>36</v>
      </c>
      <c r="G127" s="2">
        <f>SUMIFS(cukier4[sprzedaż],cukier4[Data],"&lt;="&amp;cukier4[[#This Row],[Data]],cukier4[NIP],"="&amp;cukier4[[#This Row],[NIP]])</f>
        <v>18</v>
      </c>
      <c r="H12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7" s="2">
        <f>cukier4[[#This Row],[rabat na kg]]*cukier4[[#This Row],[sprzedaż]]</f>
        <v>0</v>
      </c>
      <c r="J127" s="2">
        <f>J126-cukier4[[#This Row],[sprzedaż]]+L126</f>
        <v>4644</v>
      </c>
      <c r="K127" s="2">
        <f>MONTH(cukier4[[#This Row],[Data]])</f>
        <v>8</v>
      </c>
      <c r="L127" s="2">
        <f>ROUNDUP(IF(K128&lt;&gt;cukier4[[#This Row],[miesiąc]],5000-cukier4[[#This Row],[ilość cukru w magazynie]],0),-3)</f>
        <v>0</v>
      </c>
    </row>
    <row r="128" spans="1:12" x14ac:dyDescent="0.45">
      <c r="A128" s="1">
        <v>38589</v>
      </c>
      <c r="B128" s="2" t="s">
        <v>74</v>
      </c>
      <c r="C128">
        <v>11</v>
      </c>
      <c r="D128">
        <f>YEAR(cukier4[[#This Row],[Data]])</f>
        <v>2005</v>
      </c>
      <c r="E128">
        <f>VLOOKUP(cukier4[[#This Row],[rok]],cennik[],2,FALSE)</f>
        <v>2</v>
      </c>
      <c r="F128" s="2">
        <f>cukier4[[#This Row],[sprzedaż]]*cukier4[[#This Row],[cena cukru]]</f>
        <v>22</v>
      </c>
      <c r="G128" s="2">
        <f>SUMIFS(cukier4[sprzedaż],cukier4[Data],"&lt;="&amp;cukier4[[#This Row],[Data]],cukier4[NIP],"="&amp;cukier4[[#This Row],[NIP]])</f>
        <v>11</v>
      </c>
      <c r="H12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8" s="2">
        <f>cukier4[[#This Row],[rabat na kg]]*cukier4[[#This Row],[sprzedaż]]</f>
        <v>0</v>
      </c>
      <c r="J128" s="2">
        <f>J127-cukier4[[#This Row],[sprzedaż]]+L127</f>
        <v>4633</v>
      </c>
      <c r="K128" s="2">
        <f>MONTH(cukier4[[#This Row],[Data]])</f>
        <v>8</v>
      </c>
      <c r="L128" s="2">
        <f>ROUNDUP(IF(K129&lt;&gt;cukier4[[#This Row],[miesiąc]],5000-cukier4[[#This Row],[ilość cukru w magazynie]],0),-3)</f>
        <v>0</v>
      </c>
    </row>
    <row r="129" spans="1:12" x14ac:dyDescent="0.45">
      <c r="A129" s="1">
        <v>38589</v>
      </c>
      <c r="B129" s="2" t="s">
        <v>75</v>
      </c>
      <c r="C129">
        <v>8</v>
      </c>
      <c r="D129">
        <f>YEAR(cukier4[[#This Row],[Data]])</f>
        <v>2005</v>
      </c>
      <c r="E129">
        <f>VLOOKUP(cukier4[[#This Row],[rok]],cennik[],2,FALSE)</f>
        <v>2</v>
      </c>
      <c r="F129" s="2">
        <f>cukier4[[#This Row],[sprzedaż]]*cukier4[[#This Row],[cena cukru]]</f>
        <v>16</v>
      </c>
      <c r="G129" s="2">
        <f>SUMIFS(cukier4[sprzedaż],cukier4[Data],"&lt;="&amp;cukier4[[#This Row],[Data]],cukier4[NIP],"="&amp;cukier4[[#This Row],[NIP]])</f>
        <v>8</v>
      </c>
      <c r="H12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9" s="2">
        <f>cukier4[[#This Row],[rabat na kg]]*cukier4[[#This Row],[sprzedaż]]</f>
        <v>0</v>
      </c>
      <c r="J129" s="2">
        <f>J128-cukier4[[#This Row],[sprzedaż]]+L128</f>
        <v>4625</v>
      </c>
      <c r="K129" s="2">
        <f>MONTH(cukier4[[#This Row],[Data]])</f>
        <v>8</v>
      </c>
      <c r="L129" s="2">
        <f>ROUNDUP(IF(K130&lt;&gt;cukier4[[#This Row],[miesiąc]],5000-cukier4[[#This Row],[ilość cukru w magazynie]],0),-3)</f>
        <v>0</v>
      </c>
    </row>
    <row r="130" spans="1:12" x14ac:dyDescent="0.45">
      <c r="A130" s="1">
        <v>38589</v>
      </c>
      <c r="B130" s="2" t="s">
        <v>76</v>
      </c>
      <c r="C130">
        <v>16</v>
      </c>
      <c r="D130">
        <f>YEAR(cukier4[[#This Row],[Data]])</f>
        <v>2005</v>
      </c>
      <c r="E130">
        <f>VLOOKUP(cukier4[[#This Row],[rok]],cennik[],2,FALSE)</f>
        <v>2</v>
      </c>
      <c r="F130" s="2">
        <f>cukier4[[#This Row],[sprzedaż]]*cukier4[[#This Row],[cena cukru]]</f>
        <v>32</v>
      </c>
      <c r="G130" s="2">
        <f>SUMIFS(cukier4[sprzedaż],cukier4[Data],"&lt;="&amp;cukier4[[#This Row],[Data]],cukier4[NIP],"="&amp;cukier4[[#This Row],[NIP]])</f>
        <v>16</v>
      </c>
      <c r="H13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0" s="2">
        <f>cukier4[[#This Row],[rabat na kg]]*cukier4[[#This Row],[sprzedaż]]</f>
        <v>0</v>
      </c>
      <c r="J130" s="2">
        <f>J129-cukier4[[#This Row],[sprzedaż]]+L129</f>
        <v>4609</v>
      </c>
      <c r="K130" s="2">
        <f>MONTH(cukier4[[#This Row],[Data]])</f>
        <v>8</v>
      </c>
      <c r="L130" s="2">
        <f>ROUNDUP(IF(K131&lt;&gt;cukier4[[#This Row],[miesiąc]],5000-cukier4[[#This Row],[ilość cukru w magazynie]],0),-3)</f>
        <v>0</v>
      </c>
    </row>
    <row r="131" spans="1:12" x14ac:dyDescent="0.45">
      <c r="A131" s="1">
        <v>38589</v>
      </c>
      <c r="B131" s="2" t="s">
        <v>28</v>
      </c>
      <c r="C131">
        <v>54</v>
      </c>
      <c r="D131">
        <f>YEAR(cukier4[[#This Row],[Data]])</f>
        <v>2005</v>
      </c>
      <c r="E131">
        <f>VLOOKUP(cukier4[[#This Row],[rok]],cennik[],2,FALSE)</f>
        <v>2</v>
      </c>
      <c r="F131" s="2">
        <f>cukier4[[#This Row],[sprzedaż]]*cukier4[[#This Row],[cena cukru]]</f>
        <v>108</v>
      </c>
      <c r="G131" s="2">
        <f>SUMIFS(cukier4[sprzedaż],cukier4[Data],"&lt;="&amp;cukier4[[#This Row],[Data]],cukier4[NIP],"="&amp;cukier4[[#This Row],[NIP]])</f>
        <v>252</v>
      </c>
      <c r="H13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1" s="2">
        <f>cukier4[[#This Row],[rabat na kg]]*cukier4[[#This Row],[sprzedaż]]</f>
        <v>2.7</v>
      </c>
      <c r="J131" s="2">
        <f>J130-cukier4[[#This Row],[sprzedaż]]+L130</f>
        <v>4555</v>
      </c>
      <c r="K131" s="2">
        <f>MONTH(cukier4[[#This Row],[Data]])</f>
        <v>8</v>
      </c>
      <c r="L131" s="2">
        <f>ROUNDUP(IF(K132&lt;&gt;cukier4[[#This Row],[miesiąc]],5000-cukier4[[#This Row],[ilość cukru w magazynie]],0),-3)</f>
        <v>0</v>
      </c>
    </row>
    <row r="132" spans="1:12" x14ac:dyDescent="0.45">
      <c r="A132" s="1">
        <v>38590</v>
      </c>
      <c r="B132" s="2" t="s">
        <v>50</v>
      </c>
      <c r="C132">
        <v>299</v>
      </c>
      <c r="D132">
        <f>YEAR(cukier4[[#This Row],[Data]])</f>
        <v>2005</v>
      </c>
      <c r="E132">
        <f>VLOOKUP(cukier4[[#This Row],[rok]],cennik[],2,FALSE)</f>
        <v>2</v>
      </c>
      <c r="F132" s="2">
        <f>cukier4[[#This Row],[sprzedaż]]*cukier4[[#This Row],[cena cukru]]</f>
        <v>598</v>
      </c>
      <c r="G132" s="2">
        <f>SUMIFS(cukier4[sprzedaż],cukier4[Data],"&lt;="&amp;cukier4[[#This Row],[Data]],cukier4[NIP],"="&amp;cukier4[[#This Row],[NIP]])</f>
        <v>1570</v>
      </c>
      <c r="H13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2" s="2">
        <f>cukier4[[#This Row],[rabat na kg]]*cukier4[[#This Row],[sprzedaż]]</f>
        <v>29.900000000000002</v>
      </c>
      <c r="J132" s="2">
        <f>J131-cukier4[[#This Row],[sprzedaż]]+L131</f>
        <v>4256</v>
      </c>
      <c r="K132" s="2">
        <f>MONTH(cukier4[[#This Row],[Data]])</f>
        <v>8</v>
      </c>
      <c r="L132" s="2">
        <f>ROUNDUP(IF(K133&lt;&gt;cukier4[[#This Row],[miesiąc]],5000-cukier4[[#This Row],[ilość cukru w magazynie]],0),-3)</f>
        <v>0</v>
      </c>
    </row>
    <row r="133" spans="1:12" x14ac:dyDescent="0.45">
      <c r="A133" s="1">
        <v>38592</v>
      </c>
      <c r="B133" s="2" t="s">
        <v>69</v>
      </c>
      <c r="C133">
        <v>168</v>
      </c>
      <c r="D133">
        <f>YEAR(cukier4[[#This Row],[Data]])</f>
        <v>2005</v>
      </c>
      <c r="E133">
        <f>VLOOKUP(cukier4[[#This Row],[rok]],cennik[],2,FALSE)</f>
        <v>2</v>
      </c>
      <c r="F133" s="2">
        <f>cukier4[[#This Row],[sprzedaż]]*cukier4[[#This Row],[cena cukru]]</f>
        <v>336</v>
      </c>
      <c r="G133" s="2">
        <f>SUMIFS(cukier4[sprzedaż],cukier4[Data],"&lt;="&amp;cukier4[[#This Row],[Data]],cukier4[NIP],"="&amp;cukier4[[#This Row],[NIP]])</f>
        <v>234</v>
      </c>
      <c r="H13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3" s="2">
        <f>cukier4[[#This Row],[rabat na kg]]*cukier4[[#This Row],[sprzedaż]]</f>
        <v>8.4</v>
      </c>
      <c r="J133" s="2">
        <f>J132-cukier4[[#This Row],[sprzedaż]]+L132</f>
        <v>4088</v>
      </c>
      <c r="K133" s="2">
        <f>MONTH(cukier4[[#This Row],[Data]])</f>
        <v>8</v>
      </c>
      <c r="L133" s="2">
        <f>ROUNDUP(IF(K134&lt;&gt;cukier4[[#This Row],[miesiąc]],5000-cukier4[[#This Row],[ilość cukru w magazynie]],0),-3)</f>
        <v>0</v>
      </c>
    </row>
    <row r="134" spans="1:12" x14ac:dyDescent="0.45">
      <c r="A134" s="1">
        <v>38593</v>
      </c>
      <c r="B134" s="2" t="s">
        <v>9</v>
      </c>
      <c r="C134">
        <v>106</v>
      </c>
      <c r="D134">
        <f>YEAR(cukier4[[#This Row],[Data]])</f>
        <v>2005</v>
      </c>
      <c r="E134">
        <f>VLOOKUP(cukier4[[#This Row],[rok]],cennik[],2,FALSE)</f>
        <v>2</v>
      </c>
      <c r="F134" s="2">
        <f>cukier4[[#This Row],[sprzedaż]]*cukier4[[#This Row],[cena cukru]]</f>
        <v>212</v>
      </c>
      <c r="G134" s="2">
        <f>SUMIFS(cukier4[sprzedaż],cukier4[Data],"&lt;="&amp;cukier4[[#This Row],[Data]],cukier4[NIP],"="&amp;cukier4[[#This Row],[NIP]])</f>
        <v>1412</v>
      </c>
      <c r="H13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4" s="2">
        <f>cukier4[[#This Row],[rabat na kg]]*cukier4[[#This Row],[sprzedaż]]</f>
        <v>10.600000000000001</v>
      </c>
      <c r="J134" s="2">
        <f>J133-cukier4[[#This Row],[sprzedaż]]+L133</f>
        <v>3982</v>
      </c>
      <c r="K134" s="2">
        <f>MONTH(cukier4[[#This Row],[Data]])</f>
        <v>8</v>
      </c>
      <c r="L134" s="2">
        <f>ROUNDUP(IF(K135&lt;&gt;cukier4[[#This Row],[miesiąc]],5000-cukier4[[#This Row],[ilość cukru w magazynie]],0),-3)</f>
        <v>0</v>
      </c>
    </row>
    <row r="135" spans="1:12" x14ac:dyDescent="0.45">
      <c r="A135" s="1">
        <v>38594</v>
      </c>
      <c r="B135" s="2" t="s">
        <v>12</v>
      </c>
      <c r="C135">
        <v>41</v>
      </c>
      <c r="D135">
        <f>YEAR(cukier4[[#This Row],[Data]])</f>
        <v>2005</v>
      </c>
      <c r="E135">
        <f>VLOOKUP(cukier4[[#This Row],[rok]],cennik[],2,FALSE)</f>
        <v>2</v>
      </c>
      <c r="F135" s="2">
        <f>cukier4[[#This Row],[sprzedaż]]*cukier4[[#This Row],[cena cukru]]</f>
        <v>82</v>
      </c>
      <c r="G135" s="2">
        <f>SUMIFS(cukier4[sprzedaż],cukier4[Data],"&lt;="&amp;cukier4[[#This Row],[Data]],cukier4[NIP],"="&amp;cukier4[[#This Row],[NIP]])</f>
        <v>221</v>
      </c>
      <c r="H13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5" s="2">
        <f>cukier4[[#This Row],[rabat na kg]]*cukier4[[#This Row],[sprzedaż]]</f>
        <v>2.0500000000000003</v>
      </c>
      <c r="J135" s="2">
        <f>J134-cukier4[[#This Row],[sprzedaż]]+L134</f>
        <v>3941</v>
      </c>
      <c r="K135" s="2">
        <f>MONTH(cukier4[[#This Row],[Data]])</f>
        <v>8</v>
      </c>
      <c r="L135" s="2">
        <f>ROUNDUP(IF(K136&lt;&gt;cukier4[[#This Row],[miesiąc]],5000-cukier4[[#This Row],[ilość cukru w magazynie]],0),-3)</f>
        <v>0</v>
      </c>
    </row>
    <row r="136" spans="1:12" x14ac:dyDescent="0.45">
      <c r="A136" s="1">
        <v>38594</v>
      </c>
      <c r="B136" s="2" t="s">
        <v>39</v>
      </c>
      <c r="C136">
        <v>31</v>
      </c>
      <c r="D136">
        <f>YEAR(cukier4[[#This Row],[Data]])</f>
        <v>2005</v>
      </c>
      <c r="E136">
        <f>VLOOKUP(cukier4[[#This Row],[rok]],cennik[],2,FALSE)</f>
        <v>2</v>
      </c>
      <c r="F136" s="2">
        <f>cukier4[[#This Row],[sprzedaż]]*cukier4[[#This Row],[cena cukru]]</f>
        <v>62</v>
      </c>
      <c r="G136" s="2">
        <f>SUMIFS(cukier4[sprzedaż],cukier4[Data],"&lt;="&amp;cukier4[[#This Row],[Data]],cukier4[NIP],"="&amp;cukier4[[#This Row],[NIP]])</f>
        <v>180</v>
      </c>
      <c r="H13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6" s="2">
        <f>cukier4[[#This Row],[rabat na kg]]*cukier4[[#This Row],[sprzedaż]]</f>
        <v>1.55</v>
      </c>
      <c r="J136" s="2">
        <f>J135-cukier4[[#This Row],[sprzedaż]]+L135</f>
        <v>3910</v>
      </c>
      <c r="K136" s="2">
        <f>MONTH(cukier4[[#This Row],[Data]])</f>
        <v>8</v>
      </c>
      <c r="L136" s="2">
        <f>ROUNDUP(IF(K137&lt;&gt;cukier4[[#This Row],[miesiąc]],5000-cukier4[[#This Row],[ilość cukru w magazynie]],0),-3)</f>
        <v>2000</v>
      </c>
    </row>
    <row r="137" spans="1:12" x14ac:dyDescent="0.45">
      <c r="A137" s="1">
        <v>38596</v>
      </c>
      <c r="B137" s="2" t="s">
        <v>77</v>
      </c>
      <c r="C137">
        <v>8</v>
      </c>
      <c r="D137">
        <f>YEAR(cukier4[[#This Row],[Data]])</f>
        <v>2005</v>
      </c>
      <c r="E137">
        <f>VLOOKUP(cukier4[[#This Row],[rok]],cennik[],2,FALSE)</f>
        <v>2</v>
      </c>
      <c r="F137" s="2">
        <f>cukier4[[#This Row],[sprzedaż]]*cukier4[[#This Row],[cena cukru]]</f>
        <v>16</v>
      </c>
      <c r="G137" s="2">
        <f>SUMIFS(cukier4[sprzedaż],cukier4[Data],"&lt;="&amp;cukier4[[#This Row],[Data]],cukier4[NIP],"="&amp;cukier4[[#This Row],[NIP]])</f>
        <v>8</v>
      </c>
      <c r="H13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7" s="2">
        <f>cukier4[[#This Row],[rabat na kg]]*cukier4[[#This Row],[sprzedaż]]</f>
        <v>0</v>
      </c>
      <c r="J137" s="2">
        <f>J136-cukier4[[#This Row],[sprzedaż]]+L136</f>
        <v>5902</v>
      </c>
      <c r="K137" s="2">
        <f>MONTH(cukier4[[#This Row],[Data]])</f>
        <v>9</v>
      </c>
      <c r="L137" s="2">
        <f>ROUNDUP(IF(K138&lt;&gt;cukier4[[#This Row],[miesiąc]],5000-cukier4[[#This Row],[ilość cukru w magazynie]],0),-3)</f>
        <v>0</v>
      </c>
    </row>
    <row r="138" spans="1:12" x14ac:dyDescent="0.45">
      <c r="A138" s="1">
        <v>38599</v>
      </c>
      <c r="B138" s="2" t="s">
        <v>19</v>
      </c>
      <c r="C138">
        <v>63</v>
      </c>
      <c r="D138">
        <f>YEAR(cukier4[[#This Row],[Data]])</f>
        <v>2005</v>
      </c>
      <c r="E138">
        <f>VLOOKUP(cukier4[[#This Row],[rok]],cennik[],2,FALSE)</f>
        <v>2</v>
      </c>
      <c r="F138" s="2">
        <f>cukier4[[#This Row],[sprzedaż]]*cukier4[[#This Row],[cena cukru]]</f>
        <v>126</v>
      </c>
      <c r="G138" s="2">
        <f>SUMIFS(cukier4[sprzedaż],cukier4[Data],"&lt;="&amp;cukier4[[#This Row],[Data]],cukier4[NIP],"="&amp;cukier4[[#This Row],[NIP]])</f>
        <v>195</v>
      </c>
      <c r="H13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8" s="2">
        <f>cukier4[[#This Row],[rabat na kg]]*cukier4[[#This Row],[sprzedaż]]</f>
        <v>3.1500000000000004</v>
      </c>
      <c r="J138" s="2">
        <f>J137-cukier4[[#This Row],[sprzedaż]]+L137</f>
        <v>5839</v>
      </c>
      <c r="K138" s="2">
        <f>MONTH(cukier4[[#This Row],[Data]])</f>
        <v>9</v>
      </c>
      <c r="L138" s="2">
        <f>ROUNDUP(IF(K139&lt;&gt;cukier4[[#This Row],[miesiąc]],5000-cukier4[[#This Row],[ilość cukru w magazynie]],0),-3)</f>
        <v>0</v>
      </c>
    </row>
    <row r="139" spans="1:12" x14ac:dyDescent="0.45">
      <c r="A139" s="1">
        <v>38602</v>
      </c>
      <c r="B139" s="2" t="s">
        <v>5</v>
      </c>
      <c r="C139">
        <v>368</v>
      </c>
      <c r="D139">
        <f>YEAR(cukier4[[#This Row],[Data]])</f>
        <v>2005</v>
      </c>
      <c r="E139">
        <f>VLOOKUP(cukier4[[#This Row],[rok]],cennik[],2,FALSE)</f>
        <v>2</v>
      </c>
      <c r="F139" s="2">
        <f>cukier4[[#This Row],[sprzedaż]]*cukier4[[#This Row],[cena cukru]]</f>
        <v>736</v>
      </c>
      <c r="G139" s="2">
        <f>SUMIFS(cukier4[sprzedaż],cukier4[Data],"&lt;="&amp;cukier4[[#This Row],[Data]],cukier4[NIP],"="&amp;cukier4[[#This Row],[NIP]])</f>
        <v>1924</v>
      </c>
      <c r="H1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9" s="2">
        <f>cukier4[[#This Row],[rabat na kg]]*cukier4[[#This Row],[sprzedaż]]</f>
        <v>36.800000000000004</v>
      </c>
      <c r="J139" s="2">
        <f>J138-cukier4[[#This Row],[sprzedaż]]+L138</f>
        <v>5471</v>
      </c>
      <c r="K139" s="2">
        <f>MONTH(cukier4[[#This Row],[Data]])</f>
        <v>9</v>
      </c>
      <c r="L139" s="2">
        <f>ROUNDUP(IF(K140&lt;&gt;cukier4[[#This Row],[miesiąc]],5000-cukier4[[#This Row],[ilość cukru w magazynie]],0),-3)</f>
        <v>0</v>
      </c>
    </row>
    <row r="140" spans="1:12" x14ac:dyDescent="0.45">
      <c r="A140" s="1">
        <v>38603</v>
      </c>
      <c r="B140" s="2" t="s">
        <v>78</v>
      </c>
      <c r="C140">
        <v>106</v>
      </c>
      <c r="D140">
        <f>YEAR(cukier4[[#This Row],[Data]])</f>
        <v>2005</v>
      </c>
      <c r="E140">
        <f>VLOOKUP(cukier4[[#This Row],[rok]],cennik[],2,FALSE)</f>
        <v>2</v>
      </c>
      <c r="F140" s="2">
        <f>cukier4[[#This Row],[sprzedaż]]*cukier4[[#This Row],[cena cukru]]</f>
        <v>212</v>
      </c>
      <c r="G140" s="2">
        <f>SUMIFS(cukier4[sprzedaż],cukier4[Data],"&lt;="&amp;cukier4[[#This Row],[Data]],cukier4[NIP],"="&amp;cukier4[[#This Row],[NIP]])</f>
        <v>106</v>
      </c>
      <c r="H14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0" s="2">
        <f>cukier4[[#This Row],[rabat na kg]]*cukier4[[#This Row],[sprzedaż]]</f>
        <v>5.3000000000000007</v>
      </c>
      <c r="J140" s="2">
        <f>J139-cukier4[[#This Row],[sprzedaż]]+L139</f>
        <v>5365</v>
      </c>
      <c r="K140" s="2">
        <f>MONTH(cukier4[[#This Row],[Data]])</f>
        <v>9</v>
      </c>
      <c r="L140" s="2">
        <f>ROUNDUP(IF(K141&lt;&gt;cukier4[[#This Row],[miesiąc]],5000-cukier4[[#This Row],[ilość cukru w magazynie]],0),-3)</f>
        <v>0</v>
      </c>
    </row>
    <row r="141" spans="1:12" x14ac:dyDescent="0.45">
      <c r="A141" s="1">
        <v>38604</v>
      </c>
      <c r="B141" s="2" t="s">
        <v>8</v>
      </c>
      <c r="C141">
        <v>47</v>
      </c>
      <c r="D141">
        <f>YEAR(cukier4[[#This Row],[Data]])</f>
        <v>2005</v>
      </c>
      <c r="E141">
        <f>VLOOKUP(cukier4[[#This Row],[rok]],cennik[],2,FALSE)</f>
        <v>2</v>
      </c>
      <c r="F141" s="2">
        <f>cukier4[[#This Row],[sprzedaż]]*cukier4[[#This Row],[cena cukru]]</f>
        <v>94</v>
      </c>
      <c r="G141" s="2">
        <f>SUMIFS(cukier4[sprzedaż],cukier4[Data],"&lt;="&amp;cukier4[[#This Row],[Data]],cukier4[NIP],"="&amp;cukier4[[#This Row],[NIP]])</f>
        <v>85</v>
      </c>
      <c r="H1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1" s="2">
        <f>cukier4[[#This Row],[rabat na kg]]*cukier4[[#This Row],[sprzedaż]]</f>
        <v>0</v>
      </c>
      <c r="J141" s="2">
        <f>J140-cukier4[[#This Row],[sprzedaż]]+L140</f>
        <v>5318</v>
      </c>
      <c r="K141" s="2">
        <f>MONTH(cukier4[[#This Row],[Data]])</f>
        <v>9</v>
      </c>
      <c r="L141" s="2">
        <f>ROUNDUP(IF(K142&lt;&gt;cukier4[[#This Row],[miesiąc]],5000-cukier4[[#This Row],[ilość cukru w magazynie]],0),-3)</f>
        <v>0</v>
      </c>
    </row>
    <row r="142" spans="1:12" x14ac:dyDescent="0.45">
      <c r="A142" s="1">
        <v>38604</v>
      </c>
      <c r="B142" s="2" t="s">
        <v>50</v>
      </c>
      <c r="C142">
        <v>447</v>
      </c>
      <c r="D142">
        <f>YEAR(cukier4[[#This Row],[Data]])</f>
        <v>2005</v>
      </c>
      <c r="E142">
        <f>VLOOKUP(cukier4[[#This Row],[rok]],cennik[],2,FALSE)</f>
        <v>2</v>
      </c>
      <c r="F142" s="2">
        <f>cukier4[[#This Row],[sprzedaż]]*cukier4[[#This Row],[cena cukru]]</f>
        <v>894</v>
      </c>
      <c r="G142" s="2">
        <f>SUMIFS(cukier4[sprzedaż],cukier4[Data],"&lt;="&amp;cukier4[[#This Row],[Data]],cukier4[NIP],"="&amp;cukier4[[#This Row],[NIP]])</f>
        <v>2017</v>
      </c>
      <c r="H1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2" s="2">
        <f>cukier4[[#This Row],[rabat na kg]]*cukier4[[#This Row],[sprzedaż]]</f>
        <v>44.7</v>
      </c>
      <c r="J142" s="2">
        <f>J141-cukier4[[#This Row],[sprzedaż]]+L141</f>
        <v>4871</v>
      </c>
      <c r="K142" s="2">
        <f>MONTH(cukier4[[#This Row],[Data]])</f>
        <v>9</v>
      </c>
      <c r="L142" s="2">
        <f>ROUNDUP(IF(K143&lt;&gt;cukier4[[#This Row],[miesiąc]],5000-cukier4[[#This Row],[ilość cukru w magazynie]],0),-3)</f>
        <v>0</v>
      </c>
    </row>
    <row r="143" spans="1:12" x14ac:dyDescent="0.45">
      <c r="A143" s="1">
        <v>38605</v>
      </c>
      <c r="B143" s="2" t="s">
        <v>69</v>
      </c>
      <c r="C143">
        <v>106</v>
      </c>
      <c r="D143">
        <f>YEAR(cukier4[[#This Row],[Data]])</f>
        <v>2005</v>
      </c>
      <c r="E143">
        <f>VLOOKUP(cukier4[[#This Row],[rok]],cennik[],2,FALSE)</f>
        <v>2</v>
      </c>
      <c r="F143" s="2">
        <f>cukier4[[#This Row],[sprzedaż]]*cukier4[[#This Row],[cena cukru]]</f>
        <v>212</v>
      </c>
      <c r="G143" s="2">
        <f>SUMIFS(cukier4[sprzedaż],cukier4[Data],"&lt;="&amp;cukier4[[#This Row],[Data]],cukier4[NIP],"="&amp;cukier4[[#This Row],[NIP]])</f>
        <v>340</v>
      </c>
      <c r="H14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3" s="2">
        <f>cukier4[[#This Row],[rabat na kg]]*cukier4[[#This Row],[sprzedaż]]</f>
        <v>5.3000000000000007</v>
      </c>
      <c r="J143" s="2">
        <f>J142-cukier4[[#This Row],[sprzedaż]]+L142</f>
        <v>4765</v>
      </c>
      <c r="K143" s="2">
        <f>MONTH(cukier4[[#This Row],[Data]])</f>
        <v>9</v>
      </c>
      <c r="L143" s="2">
        <f>ROUNDUP(IF(K144&lt;&gt;cukier4[[#This Row],[miesiąc]],5000-cukier4[[#This Row],[ilość cukru w magazynie]],0),-3)</f>
        <v>0</v>
      </c>
    </row>
    <row r="144" spans="1:12" x14ac:dyDescent="0.45">
      <c r="A144" s="1">
        <v>38606</v>
      </c>
      <c r="B144" s="2" t="s">
        <v>79</v>
      </c>
      <c r="C144">
        <v>13</v>
      </c>
      <c r="D144">
        <f>YEAR(cukier4[[#This Row],[Data]])</f>
        <v>2005</v>
      </c>
      <c r="E144">
        <f>VLOOKUP(cukier4[[#This Row],[rok]],cennik[],2,FALSE)</f>
        <v>2</v>
      </c>
      <c r="F144" s="2">
        <f>cukier4[[#This Row],[sprzedaż]]*cukier4[[#This Row],[cena cukru]]</f>
        <v>26</v>
      </c>
      <c r="G144" s="2">
        <f>SUMIFS(cukier4[sprzedaż],cukier4[Data],"&lt;="&amp;cukier4[[#This Row],[Data]],cukier4[NIP],"="&amp;cukier4[[#This Row],[NIP]])</f>
        <v>13</v>
      </c>
      <c r="H14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4" s="2">
        <f>cukier4[[#This Row],[rabat na kg]]*cukier4[[#This Row],[sprzedaż]]</f>
        <v>0</v>
      </c>
      <c r="J144" s="2">
        <f>J143-cukier4[[#This Row],[sprzedaż]]+L143</f>
        <v>4752</v>
      </c>
      <c r="K144" s="2">
        <f>MONTH(cukier4[[#This Row],[Data]])</f>
        <v>9</v>
      </c>
      <c r="L144" s="2">
        <f>ROUNDUP(IF(K145&lt;&gt;cukier4[[#This Row],[miesiąc]],5000-cukier4[[#This Row],[ilość cukru w magazynie]],0),-3)</f>
        <v>0</v>
      </c>
    </row>
    <row r="145" spans="1:12" x14ac:dyDescent="0.45">
      <c r="A145" s="1">
        <v>38606</v>
      </c>
      <c r="B145" s="2" t="s">
        <v>52</v>
      </c>
      <c r="C145">
        <v>89</v>
      </c>
      <c r="D145">
        <f>YEAR(cukier4[[#This Row],[Data]])</f>
        <v>2005</v>
      </c>
      <c r="E145">
        <f>VLOOKUP(cukier4[[#This Row],[rok]],cennik[],2,FALSE)</f>
        <v>2</v>
      </c>
      <c r="F145" s="2">
        <f>cukier4[[#This Row],[sprzedaż]]*cukier4[[#This Row],[cena cukru]]</f>
        <v>178</v>
      </c>
      <c r="G145" s="2">
        <f>SUMIFS(cukier4[sprzedaż],cukier4[Data],"&lt;="&amp;cukier4[[#This Row],[Data]],cukier4[NIP],"="&amp;cukier4[[#This Row],[NIP]])</f>
        <v>135</v>
      </c>
      <c r="H14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5" s="2">
        <f>cukier4[[#This Row],[rabat na kg]]*cukier4[[#This Row],[sprzedaż]]</f>
        <v>4.45</v>
      </c>
      <c r="J145" s="2">
        <f>J144-cukier4[[#This Row],[sprzedaż]]+L144</f>
        <v>4663</v>
      </c>
      <c r="K145" s="2">
        <f>MONTH(cukier4[[#This Row],[Data]])</f>
        <v>9</v>
      </c>
      <c r="L145" s="2">
        <f>ROUNDUP(IF(K146&lt;&gt;cukier4[[#This Row],[miesiąc]],5000-cukier4[[#This Row],[ilość cukru w magazynie]],0),-3)</f>
        <v>0</v>
      </c>
    </row>
    <row r="146" spans="1:12" x14ac:dyDescent="0.45">
      <c r="A146" s="1">
        <v>38606</v>
      </c>
      <c r="B146" s="2" t="s">
        <v>31</v>
      </c>
      <c r="C146">
        <v>105</v>
      </c>
      <c r="D146">
        <f>YEAR(cukier4[[#This Row],[Data]])</f>
        <v>2005</v>
      </c>
      <c r="E146">
        <f>VLOOKUP(cukier4[[#This Row],[rok]],cennik[],2,FALSE)</f>
        <v>2</v>
      </c>
      <c r="F146" s="2">
        <f>cukier4[[#This Row],[sprzedaż]]*cukier4[[#This Row],[cena cukru]]</f>
        <v>210</v>
      </c>
      <c r="G146" s="2">
        <f>SUMIFS(cukier4[sprzedaż],cukier4[Data],"&lt;="&amp;cukier4[[#This Row],[Data]],cukier4[NIP],"="&amp;cukier4[[#This Row],[NIP]])</f>
        <v>301</v>
      </c>
      <c r="H14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6" s="2">
        <f>cukier4[[#This Row],[rabat na kg]]*cukier4[[#This Row],[sprzedaż]]</f>
        <v>5.25</v>
      </c>
      <c r="J146" s="2">
        <f>J145-cukier4[[#This Row],[sprzedaż]]+L145</f>
        <v>4558</v>
      </c>
      <c r="K146" s="2">
        <f>MONTH(cukier4[[#This Row],[Data]])</f>
        <v>9</v>
      </c>
      <c r="L146" s="2">
        <f>ROUNDUP(IF(K147&lt;&gt;cukier4[[#This Row],[miesiąc]],5000-cukier4[[#This Row],[ilość cukru w magazynie]],0),-3)</f>
        <v>0</v>
      </c>
    </row>
    <row r="147" spans="1:12" x14ac:dyDescent="0.45">
      <c r="A147" s="1">
        <v>38606</v>
      </c>
      <c r="B147" s="2" t="s">
        <v>7</v>
      </c>
      <c r="C147">
        <v>147</v>
      </c>
      <c r="D147">
        <f>YEAR(cukier4[[#This Row],[Data]])</f>
        <v>2005</v>
      </c>
      <c r="E147">
        <f>VLOOKUP(cukier4[[#This Row],[rok]],cennik[],2,FALSE)</f>
        <v>2</v>
      </c>
      <c r="F147" s="2">
        <f>cukier4[[#This Row],[sprzedaż]]*cukier4[[#This Row],[cena cukru]]</f>
        <v>294</v>
      </c>
      <c r="G147" s="2">
        <f>SUMIFS(cukier4[sprzedaż],cukier4[Data],"&lt;="&amp;cukier4[[#This Row],[Data]],cukier4[NIP],"="&amp;cukier4[[#This Row],[NIP]])</f>
        <v>2443</v>
      </c>
      <c r="H1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7" s="2">
        <f>cukier4[[#This Row],[rabat na kg]]*cukier4[[#This Row],[sprzedaż]]</f>
        <v>14.700000000000001</v>
      </c>
      <c r="J147" s="2">
        <f>J146-cukier4[[#This Row],[sprzedaż]]+L146</f>
        <v>4411</v>
      </c>
      <c r="K147" s="2">
        <f>MONTH(cukier4[[#This Row],[Data]])</f>
        <v>9</v>
      </c>
      <c r="L147" s="2">
        <f>ROUNDUP(IF(K148&lt;&gt;cukier4[[#This Row],[miesiąc]],5000-cukier4[[#This Row],[ilość cukru w magazynie]],0),-3)</f>
        <v>0</v>
      </c>
    </row>
    <row r="148" spans="1:12" x14ac:dyDescent="0.45">
      <c r="A148" s="1">
        <v>38608</v>
      </c>
      <c r="B148" s="2" t="s">
        <v>9</v>
      </c>
      <c r="C148">
        <v>309</v>
      </c>
      <c r="D148">
        <f>YEAR(cukier4[[#This Row],[Data]])</f>
        <v>2005</v>
      </c>
      <c r="E148">
        <f>VLOOKUP(cukier4[[#This Row],[rok]],cennik[],2,FALSE)</f>
        <v>2</v>
      </c>
      <c r="F148" s="2">
        <f>cukier4[[#This Row],[sprzedaż]]*cukier4[[#This Row],[cena cukru]]</f>
        <v>618</v>
      </c>
      <c r="G148" s="2">
        <f>SUMIFS(cukier4[sprzedaż],cukier4[Data],"&lt;="&amp;cukier4[[#This Row],[Data]],cukier4[NIP],"="&amp;cukier4[[#This Row],[NIP]])</f>
        <v>1721</v>
      </c>
      <c r="H1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8" s="2">
        <f>cukier4[[#This Row],[rabat na kg]]*cukier4[[#This Row],[sprzedaż]]</f>
        <v>30.900000000000002</v>
      </c>
      <c r="J148" s="2">
        <f>J147-cukier4[[#This Row],[sprzedaż]]+L147</f>
        <v>4102</v>
      </c>
      <c r="K148" s="2">
        <f>MONTH(cukier4[[#This Row],[Data]])</f>
        <v>9</v>
      </c>
      <c r="L148" s="2">
        <f>ROUNDUP(IF(K149&lt;&gt;cukier4[[#This Row],[miesiąc]],5000-cukier4[[#This Row],[ilość cukru w magazynie]],0),-3)</f>
        <v>0</v>
      </c>
    </row>
    <row r="149" spans="1:12" x14ac:dyDescent="0.45">
      <c r="A149" s="1">
        <v>38610</v>
      </c>
      <c r="B149" s="2" t="s">
        <v>28</v>
      </c>
      <c r="C149">
        <v>47</v>
      </c>
      <c r="D149">
        <f>YEAR(cukier4[[#This Row],[Data]])</f>
        <v>2005</v>
      </c>
      <c r="E149">
        <f>VLOOKUP(cukier4[[#This Row],[rok]],cennik[],2,FALSE)</f>
        <v>2</v>
      </c>
      <c r="F149" s="2">
        <f>cukier4[[#This Row],[sprzedaż]]*cukier4[[#This Row],[cena cukru]]</f>
        <v>94</v>
      </c>
      <c r="G149" s="2">
        <f>SUMIFS(cukier4[sprzedaż],cukier4[Data],"&lt;="&amp;cukier4[[#This Row],[Data]],cukier4[NIP],"="&amp;cukier4[[#This Row],[NIP]])</f>
        <v>299</v>
      </c>
      <c r="H14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9" s="2">
        <f>cukier4[[#This Row],[rabat na kg]]*cukier4[[#This Row],[sprzedaż]]</f>
        <v>2.35</v>
      </c>
      <c r="J149" s="2">
        <f>J148-cukier4[[#This Row],[sprzedaż]]+L148</f>
        <v>4055</v>
      </c>
      <c r="K149" s="2">
        <f>MONTH(cukier4[[#This Row],[Data]])</f>
        <v>9</v>
      </c>
      <c r="L149" s="2">
        <f>ROUNDUP(IF(K150&lt;&gt;cukier4[[#This Row],[miesiąc]],5000-cukier4[[#This Row],[ilość cukru w magazynie]],0),-3)</f>
        <v>0</v>
      </c>
    </row>
    <row r="150" spans="1:12" x14ac:dyDescent="0.45">
      <c r="A150" s="1">
        <v>38612</v>
      </c>
      <c r="B150" s="2" t="s">
        <v>50</v>
      </c>
      <c r="C150">
        <v>404</v>
      </c>
      <c r="D150">
        <f>YEAR(cukier4[[#This Row],[Data]])</f>
        <v>2005</v>
      </c>
      <c r="E150">
        <f>VLOOKUP(cukier4[[#This Row],[rok]],cennik[],2,FALSE)</f>
        <v>2</v>
      </c>
      <c r="F150" s="2">
        <f>cukier4[[#This Row],[sprzedaż]]*cukier4[[#This Row],[cena cukru]]</f>
        <v>808</v>
      </c>
      <c r="G150" s="2">
        <f>SUMIFS(cukier4[sprzedaż],cukier4[Data],"&lt;="&amp;cukier4[[#This Row],[Data]],cukier4[NIP],"="&amp;cukier4[[#This Row],[NIP]])</f>
        <v>2421</v>
      </c>
      <c r="H1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0" s="2">
        <f>cukier4[[#This Row],[rabat na kg]]*cukier4[[#This Row],[sprzedaż]]</f>
        <v>40.400000000000006</v>
      </c>
      <c r="J150" s="2">
        <f>J149-cukier4[[#This Row],[sprzedaż]]+L149</f>
        <v>3651</v>
      </c>
      <c r="K150" s="2">
        <f>MONTH(cukier4[[#This Row],[Data]])</f>
        <v>9</v>
      </c>
      <c r="L150" s="2">
        <f>ROUNDUP(IF(K151&lt;&gt;cukier4[[#This Row],[miesiąc]],5000-cukier4[[#This Row],[ilość cukru w magazynie]],0),-3)</f>
        <v>0</v>
      </c>
    </row>
    <row r="151" spans="1:12" x14ac:dyDescent="0.45">
      <c r="A151" s="1">
        <v>38612</v>
      </c>
      <c r="B151" s="2" t="s">
        <v>80</v>
      </c>
      <c r="C151">
        <v>39</v>
      </c>
      <c r="D151">
        <f>YEAR(cukier4[[#This Row],[Data]])</f>
        <v>2005</v>
      </c>
      <c r="E151">
        <f>VLOOKUP(cukier4[[#This Row],[rok]],cennik[],2,FALSE)</f>
        <v>2</v>
      </c>
      <c r="F151" s="2">
        <f>cukier4[[#This Row],[sprzedaż]]*cukier4[[#This Row],[cena cukru]]</f>
        <v>78</v>
      </c>
      <c r="G151" s="2">
        <f>SUMIFS(cukier4[sprzedaż],cukier4[Data],"&lt;="&amp;cukier4[[#This Row],[Data]],cukier4[NIP],"="&amp;cukier4[[#This Row],[NIP]])</f>
        <v>39</v>
      </c>
      <c r="H15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1" s="2">
        <f>cukier4[[#This Row],[rabat na kg]]*cukier4[[#This Row],[sprzedaż]]</f>
        <v>0</v>
      </c>
      <c r="J151" s="2">
        <f>J150-cukier4[[#This Row],[sprzedaż]]+L150</f>
        <v>3612</v>
      </c>
      <c r="K151" s="2">
        <f>MONTH(cukier4[[#This Row],[Data]])</f>
        <v>9</v>
      </c>
      <c r="L151" s="2">
        <f>ROUNDUP(IF(K152&lt;&gt;cukier4[[#This Row],[miesiąc]],5000-cukier4[[#This Row],[ilość cukru w magazynie]],0),-3)</f>
        <v>0</v>
      </c>
    </row>
    <row r="152" spans="1:12" x14ac:dyDescent="0.45">
      <c r="A152" s="1">
        <v>38612</v>
      </c>
      <c r="B152" s="2" t="s">
        <v>12</v>
      </c>
      <c r="C152">
        <v>61</v>
      </c>
      <c r="D152">
        <f>YEAR(cukier4[[#This Row],[Data]])</f>
        <v>2005</v>
      </c>
      <c r="E152">
        <f>VLOOKUP(cukier4[[#This Row],[rok]],cennik[],2,FALSE)</f>
        <v>2</v>
      </c>
      <c r="F152" s="2">
        <f>cukier4[[#This Row],[sprzedaż]]*cukier4[[#This Row],[cena cukru]]</f>
        <v>122</v>
      </c>
      <c r="G152" s="2">
        <f>SUMIFS(cukier4[sprzedaż],cukier4[Data],"&lt;="&amp;cukier4[[#This Row],[Data]],cukier4[NIP],"="&amp;cukier4[[#This Row],[NIP]])</f>
        <v>282</v>
      </c>
      <c r="H15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2" s="2">
        <f>cukier4[[#This Row],[rabat na kg]]*cukier4[[#This Row],[sprzedaż]]</f>
        <v>3.0500000000000003</v>
      </c>
      <c r="J152" s="2">
        <f>J151-cukier4[[#This Row],[sprzedaż]]+L151</f>
        <v>3551</v>
      </c>
      <c r="K152" s="2">
        <f>MONTH(cukier4[[#This Row],[Data]])</f>
        <v>9</v>
      </c>
      <c r="L152" s="2">
        <f>ROUNDUP(IF(K153&lt;&gt;cukier4[[#This Row],[miesiąc]],5000-cukier4[[#This Row],[ilość cukru w magazynie]],0),-3)</f>
        <v>0</v>
      </c>
    </row>
    <row r="153" spans="1:12" x14ac:dyDescent="0.45">
      <c r="A153" s="1">
        <v>38615</v>
      </c>
      <c r="B153" s="2" t="s">
        <v>66</v>
      </c>
      <c r="C153">
        <v>89</v>
      </c>
      <c r="D153">
        <f>YEAR(cukier4[[#This Row],[Data]])</f>
        <v>2005</v>
      </c>
      <c r="E153">
        <f>VLOOKUP(cukier4[[#This Row],[rok]],cennik[],2,FALSE)</f>
        <v>2</v>
      </c>
      <c r="F153" s="2">
        <f>cukier4[[#This Row],[sprzedaż]]*cukier4[[#This Row],[cena cukru]]</f>
        <v>178</v>
      </c>
      <c r="G153" s="2">
        <f>SUMIFS(cukier4[sprzedaż],cukier4[Data],"&lt;="&amp;cukier4[[#This Row],[Data]],cukier4[NIP],"="&amp;cukier4[[#This Row],[NIP]])</f>
        <v>278</v>
      </c>
      <c r="H15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3" s="2">
        <f>cukier4[[#This Row],[rabat na kg]]*cukier4[[#This Row],[sprzedaż]]</f>
        <v>4.45</v>
      </c>
      <c r="J153" s="2">
        <f>J152-cukier4[[#This Row],[sprzedaż]]+L152</f>
        <v>3462</v>
      </c>
      <c r="K153" s="2">
        <f>MONTH(cukier4[[#This Row],[Data]])</f>
        <v>9</v>
      </c>
      <c r="L153" s="2">
        <f>ROUNDUP(IF(K154&lt;&gt;cukier4[[#This Row],[miesiąc]],5000-cukier4[[#This Row],[ilość cukru w magazynie]],0),-3)</f>
        <v>0</v>
      </c>
    </row>
    <row r="154" spans="1:12" x14ac:dyDescent="0.45">
      <c r="A154" s="1">
        <v>38617</v>
      </c>
      <c r="B154" s="2" t="s">
        <v>23</v>
      </c>
      <c r="C154">
        <v>127</v>
      </c>
      <c r="D154">
        <f>YEAR(cukier4[[#This Row],[Data]])</f>
        <v>2005</v>
      </c>
      <c r="E154">
        <f>VLOOKUP(cukier4[[#This Row],[rok]],cennik[],2,FALSE)</f>
        <v>2</v>
      </c>
      <c r="F154" s="2">
        <f>cukier4[[#This Row],[sprzedaż]]*cukier4[[#This Row],[cena cukru]]</f>
        <v>254</v>
      </c>
      <c r="G154" s="2">
        <f>SUMIFS(cukier4[sprzedaż],cukier4[Data],"&lt;="&amp;cukier4[[#This Row],[Data]],cukier4[NIP],"="&amp;cukier4[[#This Row],[NIP]])</f>
        <v>320</v>
      </c>
      <c r="H15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4" s="2">
        <f>cukier4[[#This Row],[rabat na kg]]*cukier4[[#This Row],[sprzedaż]]</f>
        <v>6.3500000000000005</v>
      </c>
      <c r="J154" s="2">
        <f>J153-cukier4[[#This Row],[sprzedaż]]+L153</f>
        <v>3335</v>
      </c>
      <c r="K154" s="2">
        <f>MONTH(cukier4[[#This Row],[Data]])</f>
        <v>9</v>
      </c>
      <c r="L154" s="2">
        <f>ROUNDUP(IF(K155&lt;&gt;cukier4[[#This Row],[miesiąc]],5000-cukier4[[#This Row],[ilość cukru w magazynie]],0),-3)</f>
        <v>0</v>
      </c>
    </row>
    <row r="155" spans="1:12" x14ac:dyDescent="0.45">
      <c r="A155" s="1">
        <v>38620</v>
      </c>
      <c r="B155" s="2" t="s">
        <v>18</v>
      </c>
      <c r="C155">
        <v>81</v>
      </c>
      <c r="D155">
        <f>YEAR(cukier4[[#This Row],[Data]])</f>
        <v>2005</v>
      </c>
      <c r="E155">
        <f>VLOOKUP(cukier4[[#This Row],[rok]],cennik[],2,FALSE)</f>
        <v>2</v>
      </c>
      <c r="F155" s="2">
        <f>cukier4[[#This Row],[sprzedaż]]*cukier4[[#This Row],[cena cukru]]</f>
        <v>162</v>
      </c>
      <c r="G155" s="2">
        <f>SUMIFS(cukier4[sprzedaż],cukier4[Data],"&lt;="&amp;cukier4[[#This Row],[Data]],cukier4[NIP],"="&amp;cukier4[[#This Row],[NIP]])</f>
        <v>431</v>
      </c>
      <c r="H15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5" s="2">
        <f>cukier4[[#This Row],[rabat na kg]]*cukier4[[#This Row],[sprzedaż]]</f>
        <v>4.05</v>
      </c>
      <c r="J155" s="2">
        <f>J154-cukier4[[#This Row],[sprzedaż]]+L154</f>
        <v>3254</v>
      </c>
      <c r="K155" s="2">
        <f>MONTH(cukier4[[#This Row],[Data]])</f>
        <v>9</v>
      </c>
      <c r="L155" s="2">
        <f>ROUNDUP(IF(K156&lt;&gt;cukier4[[#This Row],[miesiąc]],5000-cukier4[[#This Row],[ilość cukru w magazynie]],0),-3)</f>
        <v>0</v>
      </c>
    </row>
    <row r="156" spans="1:12" x14ac:dyDescent="0.45">
      <c r="A156" s="1">
        <v>38623</v>
      </c>
      <c r="B156" s="2" t="s">
        <v>45</v>
      </c>
      <c r="C156">
        <v>433</v>
      </c>
      <c r="D156">
        <f>YEAR(cukier4[[#This Row],[Data]])</f>
        <v>2005</v>
      </c>
      <c r="E156">
        <f>VLOOKUP(cukier4[[#This Row],[rok]],cennik[],2,FALSE)</f>
        <v>2</v>
      </c>
      <c r="F156" s="2">
        <f>cukier4[[#This Row],[sprzedaż]]*cukier4[[#This Row],[cena cukru]]</f>
        <v>866</v>
      </c>
      <c r="G156" s="2">
        <f>SUMIFS(cukier4[sprzedaż],cukier4[Data],"&lt;="&amp;cukier4[[#This Row],[Data]],cukier4[NIP],"="&amp;cukier4[[#This Row],[NIP]])</f>
        <v>1438</v>
      </c>
      <c r="H15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6" s="2">
        <f>cukier4[[#This Row],[rabat na kg]]*cukier4[[#This Row],[sprzedaż]]</f>
        <v>43.300000000000004</v>
      </c>
      <c r="J156" s="2">
        <f>J155-cukier4[[#This Row],[sprzedaż]]+L155</f>
        <v>2821</v>
      </c>
      <c r="K156" s="2">
        <f>MONTH(cukier4[[#This Row],[Data]])</f>
        <v>9</v>
      </c>
      <c r="L156" s="2">
        <f>ROUNDUP(IF(K157&lt;&gt;cukier4[[#This Row],[miesiąc]],5000-cukier4[[#This Row],[ilość cukru w magazynie]],0),-3)</f>
        <v>0</v>
      </c>
    </row>
    <row r="157" spans="1:12" x14ac:dyDescent="0.45">
      <c r="A157" s="1">
        <v>38623</v>
      </c>
      <c r="B157" s="2" t="s">
        <v>9</v>
      </c>
      <c r="C157">
        <v>284</v>
      </c>
      <c r="D157">
        <f>YEAR(cukier4[[#This Row],[Data]])</f>
        <v>2005</v>
      </c>
      <c r="E157">
        <f>VLOOKUP(cukier4[[#This Row],[rok]],cennik[],2,FALSE)</f>
        <v>2</v>
      </c>
      <c r="F157" s="2">
        <f>cukier4[[#This Row],[sprzedaż]]*cukier4[[#This Row],[cena cukru]]</f>
        <v>568</v>
      </c>
      <c r="G157" s="2">
        <f>SUMIFS(cukier4[sprzedaż],cukier4[Data],"&lt;="&amp;cukier4[[#This Row],[Data]],cukier4[NIP],"="&amp;cukier4[[#This Row],[NIP]])</f>
        <v>2005</v>
      </c>
      <c r="H15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7" s="2">
        <f>cukier4[[#This Row],[rabat na kg]]*cukier4[[#This Row],[sprzedaż]]</f>
        <v>28.400000000000002</v>
      </c>
      <c r="J157" s="2">
        <f>J156-cukier4[[#This Row],[sprzedaż]]+L156</f>
        <v>2537</v>
      </c>
      <c r="K157" s="2">
        <f>MONTH(cukier4[[#This Row],[Data]])</f>
        <v>9</v>
      </c>
      <c r="L157" s="2">
        <f>ROUNDUP(IF(K158&lt;&gt;cukier4[[#This Row],[miesiąc]],5000-cukier4[[#This Row],[ilość cukru w magazynie]],0),-3)</f>
        <v>0</v>
      </c>
    </row>
    <row r="158" spans="1:12" x14ac:dyDescent="0.45">
      <c r="A158" s="1">
        <v>38624</v>
      </c>
      <c r="B158" s="2" t="s">
        <v>6</v>
      </c>
      <c r="C158">
        <v>122</v>
      </c>
      <c r="D158">
        <f>YEAR(cukier4[[#This Row],[Data]])</f>
        <v>2005</v>
      </c>
      <c r="E158">
        <f>VLOOKUP(cukier4[[#This Row],[rok]],cennik[],2,FALSE)</f>
        <v>2</v>
      </c>
      <c r="F158" s="2">
        <f>cukier4[[#This Row],[sprzedaż]]*cukier4[[#This Row],[cena cukru]]</f>
        <v>244</v>
      </c>
      <c r="G158" s="2">
        <f>SUMIFS(cukier4[sprzedaż],cukier4[Data],"&lt;="&amp;cukier4[[#This Row],[Data]],cukier4[NIP],"="&amp;cukier4[[#This Row],[NIP]])</f>
        <v>471</v>
      </c>
      <c r="H15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8" s="2">
        <f>cukier4[[#This Row],[rabat na kg]]*cukier4[[#This Row],[sprzedaż]]</f>
        <v>6.1000000000000005</v>
      </c>
      <c r="J158" s="2">
        <f>J157-cukier4[[#This Row],[sprzedaż]]+L157</f>
        <v>2415</v>
      </c>
      <c r="K158" s="2">
        <f>MONTH(cukier4[[#This Row],[Data]])</f>
        <v>9</v>
      </c>
      <c r="L158" s="2">
        <f>ROUNDUP(IF(K159&lt;&gt;cukier4[[#This Row],[miesiąc]],5000-cukier4[[#This Row],[ilość cukru w magazynie]],0),-3)</f>
        <v>3000</v>
      </c>
    </row>
    <row r="159" spans="1:12" x14ac:dyDescent="0.45">
      <c r="A159" s="1">
        <v>38626</v>
      </c>
      <c r="B159" s="2" t="s">
        <v>80</v>
      </c>
      <c r="C159">
        <v>193</v>
      </c>
      <c r="D159">
        <f>YEAR(cukier4[[#This Row],[Data]])</f>
        <v>2005</v>
      </c>
      <c r="E159">
        <f>VLOOKUP(cukier4[[#This Row],[rok]],cennik[],2,FALSE)</f>
        <v>2</v>
      </c>
      <c r="F159" s="2">
        <f>cukier4[[#This Row],[sprzedaż]]*cukier4[[#This Row],[cena cukru]]</f>
        <v>386</v>
      </c>
      <c r="G159" s="2">
        <f>SUMIFS(cukier4[sprzedaż],cukier4[Data],"&lt;="&amp;cukier4[[#This Row],[Data]],cukier4[NIP],"="&amp;cukier4[[#This Row],[NIP]])</f>
        <v>232</v>
      </c>
      <c r="H15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9" s="2">
        <f>cukier4[[#This Row],[rabat na kg]]*cukier4[[#This Row],[sprzedaż]]</f>
        <v>9.65</v>
      </c>
      <c r="J159" s="2">
        <f>J158-cukier4[[#This Row],[sprzedaż]]+L158</f>
        <v>5222</v>
      </c>
      <c r="K159" s="2">
        <f>MONTH(cukier4[[#This Row],[Data]])</f>
        <v>10</v>
      </c>
      <c r="L159" s="2">
        <f>ROUNDUP(IF(K160&lt;&gt;cukier4[[#This Row],[miesiąc]],5000-cukier4[[#This Row],[ilość cukru w magazynie]],0),-3)</f>
        <v>0</v>
      </c>
    </row>
    <row r="160" spans="1:12" x14ac:dyDescent="0.45">
      <c r="A160" s="1">
        <v>38628</v>
      </c>
      <c r="B160" s="2" t="s">
        <v>28</v>
      </c>
      <c r="C160">
        <v>118</v>
      </c>
      <c r="D160">
        <f>YEAR(cukier4[[#This Row],[Data]])</f>
        <v>2005</v>
      </c>
      <c r="E160">
        <f>VLOOKUP(cukier4[[#This Row],[rok]],cennik[],2,FALSE)</f>
        <v>2</v>
      </c>
      <c r="F160" s="2">
        <f>cukier4[[#This Row],[sprzedaż]]*cukier4[[#This Row],[cena cukru]]</f>
        <v>236</v>
      </c>
      <c r="G160" s="2">
        <f>SUMIFS(cukier4[sprzedaż],cukier4[Data],"&lt;="&amp;cukier4[[#This Row],[Data]],cukier4[NIP],"="&amp;cukier4[[#This Row],[NIP]])</f>
        <v>417</v>
      </c>
      <c r="H16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60" s="2">
        <f>cukier4[[#This Row],[rabat na kg]]*cukier4[[#This Row],[sprzedaż]]</f>
        <v>5.9</v>
      </c>
      <c r="J160" s="2">
        <f>J159-cukier4[[#This Row],[sprzedaż]]+L159</f>
        <v>5104</v>
      </c>
      <c r="K160" s="2">
        <f>MONTH(cukier4[[#This Row],[Data]])</f>
        <v>10</v>
      </c>
      <c r="L160" s="2">
        <f>ROUNDUP(IF(K161&lt;&gt;cukier4[[#This Row],[miesiąc]],5000-cukier4[[#This Row],[ilość cukru w magazynie]],0),-3)</f>
        <v>0</v>
      </c>
    </row>
    <row r="161" spans="1:12" x14ac:dyDescent="0.45">
      <c r="A161" s="1">
        <v>38629</v>
      </c>
      <c r="B161" s="2" t="s">
        <v>5</v>
      </c>
      <c r="C161">
        <v>173</v>
      </c>
      <c r="D161">
        <f>YEAR(cukier4[[#This Row],[Data]])</f>
        <v>2005</v>
      </c>
      <c r="E161">
        <f>VLOOKUP(cukier4[[#This Row],[rok]],cennik[],2,FALSE)</f>
        <v>2</v>
      </c>
      <c r="F161" s="2">
        <f>cukier4[[#This Row],[sprzedaż]]*cukier4[[#This Row],[cena cukru]]</f>
        <v>346</v>
      </c>
      <c r="G161" s="2">
        <f>SUMIFS(cukier4[sprzedaż],cukier4[Data],"&lt;="&amp;cukier4[[#This Row],[Data]],cukier4[NIP],"="&amp;cukier4[[#This Row],[NIP]])</f>
        <v>2097</v>
      </c>
      <c r="H1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1" s="2">
        <f>cukier4[[#This Row],[rabat na kg]]*cukier4[[#This Row],[sprzedaż]]</f>
        <v>17.3</v>
      </c>
      <c r="J161" s="2">
        <f>J160-cukier4[[#This Row],[sprzedaż]]+L160</f>
        <v>4931</v>
      </c>
      <c r="K161" s="2">
        <f>MONTH(cukier4[[#This Row],[Data]])</f>
        <v>10</v>
      </c>
      <c r="L161" s="2">
        <f>ROUNDUP(IF(K162&lt;&gt;cukier4[[#This Row],[miesiąc]],5000-cukier4[[#This Row],[ilość cukru w magazynie]],0),-3)</f>
        <v>0</v>
      </c>
    </row>
    <row r="162" spans="1:12" x14ac:dyDescent="0.45">
      <c r="A162" s="1">
        <v>38632</v>
      </c>
      <c r="B162" s="2" t="s">
        <v>22</v>
      </c>
      <c r="C162">
        <v>392</v>
      </c>
      <c r="D162">
        <f>YEAR(cukier4[[#This Row],[Data]])</f>
        <v>2005</v>
      </c>
      <c r="E162">
        <f>VLOOKUP(cukier4[[#This Row],[rok]],cennik[],2,FALSE)</f>
        <v>2</v>
      </c>
      <c r="F162" s="2">
        <f>cukier4[[#This Row],[sprzedaż]]*cukier4[[#This Row],[cena cukru]]</f>
        <v>784</v>
      </c>
      <c r="G162" s="2">
        <f>SUMIFS(cukier4[sprzedaż],cukier4[Data],"&lt;="&amp;cukier4[[#This Row],[Data]],cukier4[NIP],"="&amp;cukier4[[#This Row],[NIP]])</f>
        <v>2411</v>
      </c>
      <c r="H16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2" s="2">
        <f>cukier4[[#This Row],[rabat na kg]]*cukier4[[#This Row],[sprzedaż]]</f>
        <v>39.200000000000003</v>
      </c>
      <c r="J162" s="2">
        <f>J161-cukier4[[#This Row],[sprzedaż]]+L161</f>
        <v>4539</v>
      </c>
      <c r="K162" s="2">
        <f>MONTH(cukier4[[#This Row],[Data]])</f>
        <v>10</v>
      </c>
      <c r="L162" s="2">
        <f>ROUNDUP(IF(K163&lt;&gt;cukier4[[#This Row],[miesiąc]],5000-cukier4[[#This Row],[ilość cukru w magazynie]],0),-3)</f>
        <v>0</v>
      </c>
    </row>
    <row r="163" spans="1:12" x14ac:dyDescent="0.45">
      <c r="A163" s="1">
        <v>38633</v>
      </c>
      <c r="B163" s="2" t="s">
        <v>16</v>
      </c>
      <c r="C163">
        <v>8</v>
      </c>
      <c r="D163">
        <f>YEAR(cukier4[[#This Row],[Data]])</f>
        <v>2005</v>
      </c>
      <c r="E163">
        <f>VLOOKUP(cukier4[[#This Row],[rok]],cennik[],2,FALSE)</f>
        <v>2</v>
      </c>
      <c r="F163" s="2">
        <f>cukier4[[#This Row],[sprzedaż]]*cukier4[[#This Row],[cena cukru]]</f>
        <v>16</v>
      </c>
      <c r="G163" s="2">
        <f>SUMIFS(cukier4[sprzedaż],cukier4[Data],"&lt;="&amp;cukier4[[#This Row],[Data]],cukier4[NIP],"="&amp;cukier4[[#This Row],[NIP]])</f>
        <v>14</v>
      </c>
      <c r="H16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3" s="2">
        <f>cukier4[[#This Row],[rabat na kg]]*cukier4[[#This Row],[sprzedaż]]</f>
        <v>0</v>
      </c>
      <c r="J163" s="2">
        <f>J162-cukier4[[#This Row],[sprzedaż]]+L162</f>
        <v>4531</v>
      </c>
      <c r="K163" s="2">
        <f>MONTH(cukier4[[#This Row],[Data]])</f>
        <v>10</v>
      </c>
      <c r="L163" s="2">
        <f>ROUNDUP(IF(K164&lt;&gt;cukier4[[#This Row],[miesiąc]],5000-cukier4[[#This Row],[ilość cukru w magazynie]],0),-3)</f>
        <v>0</v>
      </c>
    </row>
    <row r="164" spans="1:12" x14ac:dyDescent="0.45">
      <c r="A164" s="1">
        <v>38638</v>
      </c>
      <c r="B164" s="2" t="s">
        <v>28</v>
      </c>
      <c r="C164">
        <v>132</v>
      </c>
      <c r="D164">
        <f>YEAR(cukier4[[#This Row],[Data]])</f>
        <v>2005</v>
      </c>
      <c r="E164">
        <f>VLOOKUP(cukier4[[#This Row],[rok]],cennik[],2,FALSE)</f>
        <v>2</v>
      </c>
      <c r="F164" s="2">
        <f>cukier4[[#This Row],[sprzedaż]]*cukier4[[#This Row],[cena cukru]]</f>
        <v>264</v>
      </c>
      <c r="G164" s="2">
        <f>SUMIFS(cukier4[sprzedaż],cukier4[Data],"&lt;="&amp;cukier4[[#This Row],[Data]],cukier4[NIP],"="&amp;cukier4[[#This Row],[NIP]])</f>
        <v>549</v>
      </c>
      <c r="H16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64" s="2">
        <f>cukier4[[#This Row],[rabat na kg]]*cukier4[[#This Row],[sprzedaż]]</f>
        <v>6.6000000000000005</v>
      </c>
      <c r="J164" s="2">
        <f>J163-cukier4[[#This Row],[sprzedaż]]+L163</f>
        <v>4399</v>
      </c>
      <c r="K164" s="2">
        <f>MONTH(cukier4[[#This Row],[Data]])</f>
        <v>10</v>
      </c>
      <c r="L164" s="2">
        <f>ROUNDUP(IF(K165&lt;&gt;cukier4[[#This Row],[miesiąc]],5000-cukier4[[#This Row],[ilość cukru w magazynie]],0),-3)</f>
        <v>0</v>
      </c>
    </row>
    <row r="165" spans="1:12" x14ac:dyDescent="0.45">
      <c r="A165" s="1">
        <v>38638</v>
      </c>
      <c r="B165" s="2" t="s">
        <v>8</v>
      </c>
      <c r="C165">
        <v>76</v>
      </c>
      <c r="D165">
        <f>YEAR(cukier4[[#This Row],[Data]])</f>
        <v>2005</v>
      </c>
      <c r="E165">
        <f>VLOOKUP(cukier4[[#This Row],[rok]],cennik[],2,FALSE)</f>
        <v>2</v>
      </c>
      <c r="F165" s="2">
        <f>cukier4[[#This Row],[sprzedaż]]*cukier4[[#This Row],[cena cukru]]</f>
        <v>152</v>
      </c>
      <c r="G165" s="2">
        <f>SUMIFS(cukier4[sprzedaż],cukier4[Data],"&lt;="&amp;cukier4[[#This Row],[Data]],cukier4[NIP],"="&amp;cukier4[[#This Row],[NIP]])</f>
        <v>161</v>
      </c>
      <c r="H16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65" s="2">
        <f>cukier4[[#This Row],[rabat na kg]]*cukier4[[#This Row],[sprzedaż]]</f>
        <v>3.8000000000000003</v>
      </c>
      <c r="J165" s="2">
        <f>J164-cukier4[[#This Row],[sprzedaż]]+L164</f>
        <v>4323</v>
      </c>
      <c r="K165" s="2">
        <f>MONTH(cukier4[[#This Row],[Data]])</f>
        <v>10</v>
      </c>
      <c r="L165" s="2">
        <f>ROUNDUP(IF(K166&lt;&gt;cukier4[[#This Row],[miesiąc]],5000-cukier4[[#This Row],[ilość cukru w magazynie]],0),-3)</f>
        <v>0</v>
      </c>
    </row>
    <row r="166" spans="1:12" x14ac:dyDescent="0.45">
      <c r="A166" s="1">
        <v>38639</v>
      </c>
      <c r="B166" s="2" t="s">
        <v>81</v>
      </c>
      <c r="C166">
        <v>17</v>
      </c>
      <c r="D166">
        <f>YEAR(cukier4[[#This Row],[Data]])</f>
        <v>2005</v>
      </c>
      <c r="E166">
        <f>VLOOKUP(cukier4[[#This Row],[rok]],cennik[],2,FALSE)</f>
        <v>2</v>
      </c>
      <c r="F166" s="2">
        <f>cukier4[[#This Row],[sprzedaż]]*cukier4[[#This Row],[cena cukru]]</f>
        <v>34</v>
      </c>
      <c r="G166" s="2">
        <f>SUMIFS(cukier4[sprzedaż],cukier4[Data],"&lt;="&amp;cukier4[[#This Row],[Data]],cukier4[NIP],"="&amp;cukier4[[#This Row],[NIP]])</f>
        <v>17</v>
      </c>
      <c r="H16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6" s="2">
        <f>cukier4[[#This Row],[rabat na kg]]*cukier4[[#This Row],[sprzedaż]]</f>
        <v>0</v>
      </c>
      <c r="J166" s="2">
        <f>J165-cukier4[[#This Row],[sprzedaż]]+L165</f>
        <v>4306</v>
      </c>
      <c r="K166" s="2">
        <f>MONTH(cukier4[[#This Row],[Data]])</f>
        <v>10</v>
      </c>
      <c r="L166" s="2">
        <f>ROUNDUP(IF(K167&lt;&gt;cukier4[[#This Row],[miesiąc]],5000-cukier4[[#This Row],[ilość cukru w magazynie]],0),-3)</f>
        <v>0</v>
      </c>
    </row>
    <row r="167" spans="1:12" x14ac:dyDescent="0.45">
      <c r="A167" s="1">
        <v>38640</v>
      </c>
      <c r="B167" s="2" t="s">
        <v>82</v>
      </c>
      <c r="C167">
        <v>17</v>
      </c>
      <c r="D167">
        <f>YEAR(cukier4[[#This Row],[Data]])</f>
        <v>2005</v>
      </c>
      <c r="E167">
        <f>VLOOKUP(cukier4[[#This Row],[rok]],cennik[],2,FALSE)</f>
        <v>2</v>
      </c>
      <c r="F167" s="2">
        <f>cukier4[[#This Row],[sprzedaż]]*cukier4[[#This Row],[cena cukru]]</f>
        <v>34</v>
      </c>
      <c r="G167" s="2">
        <f>SUMIFS(cukier4[sprzedaż],cukier4[Data],"&lt;="&amp;cukier4[[#This Row],[Data]],cukier4[NIP],"="&amp;cukier4[[#This Row],[NIP]])</f>
        <v>17</v>
      </c>
      <c r="H16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7" s="2">
        <f>cukier4[[#This Row],[rabat na kg]]*cukier4[[#This Row],[sprzedaż]]</f>
        <v>0</v>
      </c>
      <c r="J167" s="2">
        <f>J166-cukier4[[#This Row],[sprzedaż]]+L166</f>
        <v>4289</v>
      </c>
      <c r="K167" s="2">
        <f>MONTH(cukier4[[#This Row],[Data]])</f>
        <v>10</v>
      </c>
      <c r="L167" s="2">
        <f>ROUNDUP(IF(K168&lt;&gt;cukier4[[#This Row],[miesiąc]],5000-cukier4[[#This Row],[ilość cukru w magazynie]],0),-3)</f>
        <v>0</v>
      </c>
    </row>
    <row r="168" spans="1:12" x14ac:dyDescent="0.45">
      <c r="A168" s="1">
        <v>38643</v>
      </c>
      <c r="B168" s="2" t="s">
        <v>83</v>
      </c>
      <c r="C168">
        <v>2</v>
      </c>
      <c r="D168">
        <f>YEAR(cukier4[[#This Row],[Data]])</f>
        <v>2005</v>
      </c>
      <c r="E168">
        <f>VLOOKUP(cukier4[[#This Row],[rok]],cennik[],2,FALSE)</f>
        <v>2</v>
      </c>
      <c r="F168" s="2">
        <f>cukier4[[#This Row],[sprzedaż]]*cukier4[[#This Row],[cena cukru]]</f>
        <v>4</v>
      </c>
      <c r="G168" s="2">
        <f>SUMIFS(cukier4[sprzedaż],cukier4[Data],"&lt;="&amp;cukier4[[#This Row],[Data]],cukier4[NIP],"="&amp;cukier4[[#This Row],[NIP]])</f>
        <v>2</v>
      </c>
      <c r="H16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8" s="2">
        <f>cukier4[[#This Row],[rabat na kg]]*cukier4[[#This Row],[sprzedaż]]</f>
        <v>0</v>
      </c>
      <c r="J168" s="2">
        <f>J167-cukier4[[#This Row],[sprzedaż]]+L167</f>
        <v>4287</v>
      </c>
      <c r="K168" s="2">
        <f>MONTH(cukier4[[#This Row],[Data]])</f>
        <v>10</v>
      </c>
      <c r="L168" s="2">
        <f>ROUNDUP(IF(K169&lt;&gt;cukier4[[#This Row],[miesiąc]],5000-cukier4[[#This Row],[ilość cukru w magazynie]],0),-3)</f>
        <v>0</v>
      </c>
    </row>
    <row r="169" spans="1:12" x14ac:dyDescent="0.45">
      <c r="A169" s="1">
        <v>38645</v>
      </c>
      <c r="B169" s="2" t="s">
        <v>19</v>
      </c>
      <c r="C169">
        <v>125</v>
      </c>
      <c r="D169">
        <f>YEAR(cukier4[[#This Row],[Data]])</f>
        <v>2005</v>
      </c>
      <c r="E169">
        <f>VLOOKUP(cukier4[[#This Row],[rok]],cennik[],2,FALSE)</f>
        <v>2</v>
      </c>
      <c r="F169" s="2">
        <f>cukier4[[#This Row],[sprzedaż]]*cukier4[[#This Row],[cena cukru]]</f>
        <v>250</v>
      </c>
      <c r="G169" s="2">
        <f>SUMIFS(cukier4[sprzedaż],cukier4[Data],"&lt;="&amp;cukier4[[#This Row],[Data]],cukier4[NIP],"="&amp;cukier4[[#This Row],[NIP]])</f>
        <v>320</v>
      </c>
      <c r="H16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69" s="2">
        <f>cukier4[[#This Row],[rabat na kg]]*cukier4[[#This Row],[sprzedaż]]</f>
        <v>6.25</v>
      </c>
      <c r="J169" s="2">
        <f>J168-cukier4[[#This Row],[sprzedaż]]+L168</f>
        <v>4162</v>
      </c>
      <c r="K169" s="2">
        <f>MONTH(cukier4[[#This Row],[Data]])</f>
        <v>10</v>
      </c>
      <c r="L169" s="2">
        <f>ROUNDUP(IF(K170&lt;&gt;cukier4[[#This Row],[miesiąc]],5000-cukier4[[#This Row],[ilość cukru w magazynie]],0),-3)</f>
        <v>0</v>
      </c>
    </row>
    <row r="170" spans="1:12" x14ac:dyDescent="0.45">
      <c r="A170" s="1">
        <v>38646</v>
      </c>
      <c r="B170" s="2" t="s">
        <v>50</v>
      </c>
      <c r="C170">
        <v>234</v>
      </c>
      <c r="D170">
        <f>YEAR(cukier4[[#This Row],[Data]])</f>
        <v>2005</v>
      </c>
      <c r="E170">
        <f>VLOOKUP(cukier4[[#This Row],[rok]],cennik[],2,FALSE)</f>
        <v>2</v>
      </c>
      <c r="F170" s="2">
        <f>cukier4[[#This Row],[sprzedaż]]*cukier4[[#This Row],[cena cukru]]</f>
        <v>468</v>
      </c>
      <c r="G170" s="2">
        <f>SUMIFS(cukier4[sprzedaż],cukier4[Data],"&lt;="&amp;cukier4[[#This Row],[Data]],cukier4[NIP],"="&amp;cukier4[[#This Row],[NIP]])</f>
        <v>2655</v>
      </c>
      <c r="H17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0" s="2">
        <f>cukier4[[#This Row],[rabat na kg]]*cukier4[[#This Row],[sprzedaż]]</f>
        <v>23.400000000000002</v>
      </c>
      <c r="J170" s="2">
        <f>J169-cukier4[[#This Row],[sprzedaż]]+L169</f>
        <v>3928</v>
      </c>
      <c r="K170" s="2">
        <f>MONTH(cukier4[[#This Row],[Data]])</f>
        <v>10</v>
      </c>
      <c r="L170" s="2">
        <f>ROUNDUP(IF(K171&lt;&gt;cukier4[[#This Row],[miesiąc]],5000-cukier4[[#This Row],[ilość cukru w magazynie]],0),-3)</f>
        <v>0</v>
      </c>
    </row>
    <row r="171" spans="1:12" x14ac:dyDescent="0.45">
      <c r="A171" s="1">
        <v>38652</v>
      </c>
      <c r="B171" s="2" t="s">
        <v>69</v>
      </c>
      <c r="C171">
        <v>53</v>
      </c>
      <c r="D171">
        <f>YEAR(cukier4[[#This Row],[Data]])</f>
        <v>2005</v>
      </c>
      <c r="E171">
        <f>VLOOKUP(cukier4[[#This Row],[rok]],cennik[],2,FALSE)</f>
        <v>2</v>
      </c>
      <c r="F171" s="2">
        <f>cukier4[[#This Row],[sprzedaż]]*cukier4[[#This Row],[cena cukru]]</f>
        <v>106</v>
      </c>
      <c r="G171" s="2">
        <f>SUMIFS(cukier4[sprzedaż],cukier4[Data],"&lt;="&amp;cukier4[[#This Row],[Data]],cukier4[NIP],"="&amp;cukier4[[#This Row],[NIP]])</f>
        <v>393</v>
      </c>
      <c r="H17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1" s="2">
        <f>cukier4[[#This Row],[rabat na kg]]*cukier4[[#This Row],[sprzedaż]]</f>
        <v>2.6500000000000004</v>
      </c>
      <c r="J171" s="2">
        <f>J170-cukier4[[#This Row],[sprzedaż]]+L170</f>
        <v>3875</v>
      </c>
      <c r="K171" s="2">
        <f>MONTH(cukier4[[#This Row],[Data]])</f>
        <v>10</v>
      </c>
      <c r="L171" s="2">
        <f>ROUNDUP(IF(K172&lt;&gt;cukier4[[#This Row],[miesiąc]],5000-cukier4[[#This Row],[ilość cukru w magazynie]],0),-3)</f>
        <v>0</v>
      </c>
    </row>
    <row r="172" spans="1:12" x14ac:dyDescent="0.45">
      <c r="A172" s="1">
        <v>38653</v>
      </c>
      <c r="B172" s="2" t="s">
        <v>37</v>
      </c>
      <c r="C172">
        <v>165</v>
      </c>
      <c r="D172">
        <f>YEAR(cukier4[[#This Row],[Data]])</f>
        <v>2005</v>
      </c>
      <c r="E172">
        <f>VLOOKUP(cukier4[[#This Row],[rok]],cennik[],2,FALSE)</f>
        <v>2</v>
      </c>
      <c r="F172" s="2">
        <f>cukier4[[#This Row],[sprzedaż]]*cukier4[[#This Row],[cena cukru]]</f>
        <v>330</v>
      </c>
      <c r="G172" s="2">
        <f>SUMIFS(cukier4[sprzedaż],cukier4[Data],"&lt;="&amp;cukier4[[#This Row],[Data]],cukier4[NIP],"="&amp;cukier4[[#This Row],[NIP]])</f>
        <v>374</v>
      </c>
      <c r="H17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2" s="2">
        <f>cukier4[[#This Row],[rabat na kg]]*cukier4[[#This Row],[sprzedaż]]</f>
        <v>8.25</v>
      </c>
      <c r="J172" s="2">
        <f>J171-cukier4[[#This Row],[sprzedaż]]+L171</f>
        <v>3710</v>
      </c>
      <c r="K172" s="2">
        <f>MONTH(cukier4[[#This Row],[Data]])</f>
        <v>10</v>
      </c>
      <c r="L172" s="2">
        <f>ROUNDUP(IF(K173&lt;&gt;cukier4[[#This Row],[miesiąc]],5000-cukier4[[#This Row],[ilość cukru w magazynie]],0),-3)</f>
        <v>0</v>
      </c>
    </row>
    <row r="173" spans="1:12" x14ac:dyDescent="0.45">
      <c r="A173" s="1">
        <v>38653</v>
      </c>
      <c r="B173" s="2" t="s">
        <v>10</v>
      </c>
      <c r="C173">
        <v>177</v>
      </c>
      <c r="D173">
        <f>YEAR(cukier4[[#This Row],[Data]])</f>
        <v>2005</v>
      </c>
      <c r="E173">
        <f>VLOOKUP(cukier4[[#This Row],[rok]],cennik[],2,FALSE)</f>
        <v>2</v>
      </c>
      <c r="F173" s="2">
        <f>cukier4[[#This Row],[sprzedaż]]*cukier4[[#This Row],[cena cukru]]</f>
        <v>354</v>
      </c>
      <c r="G173" s="2">
        <f>SUMIFS(cukier4[sprzedaż],cukier4[Data],"&lt;="&amp;cukier4[[#This Row],[Data]],cukier4[NIP],"="&amp;cukier4[[#This Row],[NIP]])</f>
        <v>464</v>
      </c>
      <c r="H17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3" s="2">
        <f>cukier4[[#This Row],[rabat na kg]]*cukier4[[#This Row],[sprzedaż]]</f>
        <v>8.85</v>
      </c>
      <c r="J173" s="2">
        <f>J172-cukier4[[#This Row],[sprzedaż]]+L172</f>
        <v>3533</v>
      </c>
      <c r="K173" s="2">
        <f>MONTH(cukier4[[#This Row],[Data]])</f>
        <v>10</v>
      </c>
      <c r="L173" s="2">
        <f>ROUNDUP(IF(K174&lt;&gt;cukier4[[#This Row],[miesiąc]],5000-cukier4[[#This Row],[ilość cukru w magazynie]],0),-3)</f>
        <v>0</v>
      </c>
    </row>
    <row r="174" spans="1:12" x14ac:dyDescent="0.45">
      <c r="A174" s="1">
        <v>38655</v>
      </c>
      <c r="B174" s="2" t="s">
        <v>18</v>
      </c>
      <c r="C174">
        <v>103</v>
      </c>
      <c r="D174">
        <f>YEAR(cukier4[[#This Row],[Data]])</f>
        <v>2005</v>
      </c>
      <c r="E174">
        <f>VLOOKUP(cukier4[[#This Row],[rok]],cennik[],2,FALSE)</f>
        <v>2</v>
      </c>
      <c r="F174" s="2">
        <f>cukier4[[#This Row],[sprzedaż]]*cukier4[[#This Row],[cena cukru]]</f>
        <v>206</v>
      </c>
      <c r="G174" s="2">
        <f>SUMIFS(cukier4[sprzedaż],cukier4[Data],"&lt;="&amp;cukier4[[#This Row],[Data]],cukier4[NIP],"="&amp;cukier4[[#This Row],[NIP]])</f>
        <v>534</v>
      </c>
      <c r="H17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4" s="2">
        <f>cukier4[[#This Row],[rabat na kg]]*cukier4[[#This Row],[sprzedaż]]</f>
        <v>5.15</v>
      </c>
      <c r="J174" s="2">
        <f>J173-cukier4[[#This Row],[sprzedaż]]+L173</f>
        <v>3430</v>
      </c>
      <c r="K174" s="2">
        <f>MONTH(cukier4[[#This Row],[Data]])</f>
        <v>10</v>
      </c>
      <c r="L174" s="2">
        <f>ROUNDUP(IF(K175&lt;&gt;cukier4[[#This Row],[miesiąc]],5000-cukier4[[#This Row],[ilość cukru w magazynie]],0),-3)</f>
        <v>2000</v>
      </c>
    </row>
    <row r="175" spans="1:12" x14ac:dyDescent="0.45">
      <c r="A175" s="1">
        <v>38657</v>
      </c>
      <c r="B175" s="2" t="s">
        <v>84</v>
      </c>
      <c r="C175">
        <v>2</v>
      </c>
      <c r="D175">
        <f>YEAR(cukier4[[#This Row],[Data]])</f>
        <v>2005</v>
      </c>
      <c r="E175">
        <f>VLOOKUP(cukier4[[#This Row],[rok]],cennik[],2,FALSE)</f>
        <v>2</v>
      </c>
      <c r="F175" s="2">
        <f>cukier4[[#This Row],[sprzedaż]]*cukier4[[#This Row],[cena cukru]]</f>
        <v>4</v>
      </c>
      <c r="G175" s="2">
        <f>SUMIFS(cukier4[sprzedaż],cukier4[Data],"&lt;="&amp;cukier4[[#This Row],[Data]],cukier4[NIP],"="&amp;cukier4[[#This Row],[NIP]])</f>
        <v>2</v>
      </c>
      <c r="H17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5" s="2">
        <f>cukier4[[#This Row],[rabat na kg]]*cukier4[[#This Row],[sprzedaż]]</f>
        <v>0</v>
      </c>
      <c r="J175" s="2">
        <f>J174-cukier4[[#This Row],[sprzedaż]]+L174</f>
        <v>5428</v>
      </c>
      <c r="K175" s="2">
        <f>MONTH(cukier4[[#This Row],[Data]])</f>
        <v>11</v>
      </c>
      <c r="L175" s="2">
        <f>ROUNDUP(IF(K176&lt;&gt;cukier4[[#This Row],[miesiąc]],5000-cukier4[[#This Row],[ilość cukru w magazynie]],0),-3)</f>
        <v>0</v>
      </c>
    </row>
    <row r="176" spans="1:12" x14ac:dyDescent="0.45">
      <c r="A176" s="1">
        <v>38657</v>
      </c>
      <c r="B176" s="2" t="s">
        <v>9</v>
      </c>
      <c r="C176">
        <v>279</v>
      </c>
      <c r="D176">
        <f>YEAR(cukier4[[#This Row],[Data]])</f>
        <v>2005</v>
      </c>
      <c r="E176">
        <f>VLOOKUP(cukier4[[#This Row],[rok]],cennik[],2,FALSE)</f>
        <v>2</v>
      </c>
      <c r="F176" s="2">
        <f>cukier4[[#This Row],[sprzedaż]]*cukier4[[#This Row],[cena cukru]]</f>
        <v>558</v>
      </c>
      <c r="G176" s="2">
        <f>SUMIFS(cukier4[sprzedaż],cukier4[Data],"&lt;="&amp;cukier4[[#This Row],[Data]],cukier4[NIP],"="&amp;cukier4[[#This Row],[NIP]])</f>
        <v>2284</v>
      </c>
      <c r="H1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6" s="2">
        <f>cukier4[[#This Row],[rabat na kg]]*cukier4[[#This Row],[sprzedaż]]</f>
        <v>27.900000000000002</v>
      </c>
      <c r="J176" s="2">
        <f>J175-cukier4[[#This Row],[sprzedaż]]+L175</f>
        <v>5149</v>
      </c>
      <c r="K176" s="2">
        <f>MONTH(cukier4[[#This Row],[Data]])</f>
        <v>11</v>
      </c>
      <c r="L176" s="2">
        <f>ROUNDUP(IF(K177&lt;&gt;cukier4[[#This Row],[miesiąc]],5000-cukier4[[#This Row],[ilość cukru w magazynie]],0),-3)</f>
        <v>0</v>
      </c>
    </row>
    <row r="177" spans="1:12" x14ac:dyDescent="0.45">
      <c r="A177" s="1">
        <v>38662</v>
      </c>
      <c r="B177" s="2" t="s">
        <v>30</v>
      </c>
      <c r="C177">
        <v>185</v>
      </c>
      <c r="D177">
        <f>YEAR(cukier4[[#This Row],[Data]])</f>
        <v>2005</v>
      </c>
      <c r="E177">
        <f>VLOOKUP(cukier4[[#This Row],[rok]],cennik[],2,FALSE)</f>
        <v>2</v>
      </c>
      <c r="F177" s="2">
        <f>cukier4[[#This Row],[sprzedaż]]*cukier4[[#This Row],[cena cukru]]</f>
        <v>370</v>
      </c>
      <c r="G177" s="2">
        <f>SUMIFS(cukier4[sprzedaż],cukier4[Data],"&lt;="&amp;cukier4[[#This Row],[Data]],cukier4[NIP],"="&amp;cukier4[[#This Row],[NIP]])</f>
        <v>531</v>
      </c>
      <c r="H17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7" s="2">
        <f>cukier4[[#This Row],[rabat na kg]]*cukier4[[#This Row],[sprzedaż]]</f>
        <v>9.25</v>
      </c>
      <c r="J177" s="2">
        <f>J176-cukier4[[#This Row],[sprzedaż]]+L176</f>
        <v>4964</v>
      </c>
      <c r="K177" s="2">
        <f>MONTH(cukier4[[#This Row],[Data]])</f>
        <v>11</v>
      </c>
      <c r="L177" s="2">
        <f>ROUNDUP(IF(K178&lt;&gt;cukier4[[#This Row],[miesiąc]],5000-cukier4[[#This Row],[ilość cukru w magazynie]],0),-3)</f>
        <v>0</v>
      </c>
    </row>
    <row r="178" spans="1:12" x14ac:dyDescent="0.45">
      <c r="A178" s="1">
        <v>38663</v>
      </c>
      <c r="B178" s="2" t="s">
        <v>7</v>
      </c>
      <c r="C178">
        <v>434</v>
      </c>
      <c r="D178">
        <f>YEAR(cukier4[[#This Row],[Data]])</f>
        <v>2005</v>
      </c>
      <c r="E178">
        <f>VLOOKUP(cukier4[[#This Row],[rok]],cennik[],2,FALSE)</f>
        <v>2</v>
      </c>
      <c r="F178" s="2">
        <f>cukier4[[#This Row],[sprzedaż]]*cukier4[[#This Row],[cena cukru]]</f>
        <v>868</v>
      </c>
      <c r="G178" s="2">
        <f>SUMIFS(cukier4[sprzedaż],cukier4[Data],"&lt;="&amp;cukier4[[#This Row],[Data]],cukier4[NIP],"="&amp;cukier4[[#This Row],[NIP]])</f>
        <v>2877</v>
      </c>
      <c r="H1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8" s="2">
        <f>cukier4[[#This Row],[rabat na kg]]*cukier4[[#This Row],[sprzedaż]]</f>
        <v>43.400000000000006</v>
      </c>
      <c r="J178" s="2">
        <f>J177-cukier4[[#This Row],[sprzedaż]]+L177</f>
        <v>4530</v>
      </c>
      <c r="K178" s="2">
        <f>MONTH(cukier4[[#This Row],[Data]])</f>
        <v>11</v>
      </c>
      <c r="L178" s="2">
        <f>ROUNDUP(IF(K179&lt;&gt;cukier4[[#This Row],[miesiąc]],5000-cukier4[[#This Row],[ilość cukru w magazynie]],0),-3)</f>
        <v>0</v>
      </c>
    </row>
    <row r="179" spans="1:12" x14ac:dyDescent="0.45">
      <c r="A179" s="1">
        <v>38667</v>
      </c>
      <c r="B179" s="2" t="s">
        <v>85</v>
      </c>
      <c r="C179">
        <v>10</v>
      </c>
      <c r="D179">
        <f>YEAR(cukier4[[#This Row],[Data]])</f>
        <v>2005</v>
      </c>
      <c r="E179">
        <f>VLOOKUP(cukier4[[#This Row],[rok]],cennik[],2,FALSE)</f>
        <v>2</v>
      </c>
      <c r="F179" s="2">
        <f>cukier4[[#This Row],[sprzedaż]]*cukier4[[#This Row],[cena cukru]]</f>
        <v>20</v>
      </c>
      <c r="G179" s="2">
        <f>SUMIFS(cukier4[sprzedaż],cukier4[Data],"&lt;="&amp;cukier4[[#This Row],[Data]],cukier4[NIP],"="&amp;cukier4[[#This Row],[NIP]])</f>
        <v>10</v>
      </c>
      <c r="H17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9" s="2">
        <f>cukier4[[#This Row],[rabat na kg]]*cukier4[[#This Row],[sprzedaż]]</f>
        <v>0</v>
      </c>
      <c r="J179" s="2">
        <f>J178-cukier4[[#This Row],[sprzedaż]]+L178</f>
        <v>4520</v>
      </c>
      <c r="K179" s="2">
        <f>MONTH(cukier4[[#This Row],[Data]])</f>
        <v>11</v>
      </c>
      <c r="L179" s="2">
        <f>ROUNDUP(IF(K180&lt;&gt;cukier4[[#This Row],[miesiąc]],5000-cukier4[[#This Row],[ilość cukru w magazynie]],0),-3)</f>
        <v>0</v>
      </c>
    </row>
    <row r="180" spans="1:12" x14ac:dyDescent="0.45">
      <c r="A180" s="1">
        <v>38669</v>
      </c>
      <c r="B180" s="2" t="s">
        <v>86</v>
      </c>
      <c r="C180">
        <v>9</v>
      </c>
      <c r="D180">
        <f>YEAR(cukier4[[#This Row],[Data]])</f>
        <v>2005</v>
      </c>
      <c r="E180">
        <f>VLOOKUP(cukier4[[#This Row],[rok]],cennik[],2,FALSE)</f>
        <v>2</v>
      </c>
      <c r="F180" s="2">
        <f>cukier4[[#This Row],[sprzedaż]]*cukier4[[#This Row],[cena cukru]]</f>
        <v>18</v>
      </c>
      <c r="G180" s="2">
        <f>SUMIFS(cukier4[sprzedaż],cukier4[Data],"&lt;="&amp;cukier4[[#This Row],[Data]],cukier4[NIP],"="&amp;cukier4[[#This Row],[NIP]])</f>
        <v>9</v>
      </c>
      <c r="H18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0" s="2">
        <f>cukier4[[#This Row],[rabat na kg]]*cukier4[[#This Row],[sprzedaż]]</f>
        <v>0</v>
      </c>
      <c r="J180" s="2">
        <f>J179-cukier4[[#This Row],[sprzedaż]]+L179</f>
        <v>4511</v>
      </c>
      <c r="K180" s="2">
        <f>MONTH(cukier4[[#This Row],[Data]])</f>
        <v>11</v>
      </c>
      <c r="L180" s="2">
        <f>ROUNDUP(IF(K181&lt;&gt;cukier4[[#This Row],[miesiąc]],5000-cukier4[[#This Row],[ilość cukru w magazynie]],0),-3)</f>
        <v>0</v>
      </c>
    </row>
    <row r="181" spans="1:12" x14ac:dyDescent="0.45">
      <c r="A181" s="1">
        <v>38670</v>
      </c>
      <c r="B181" s="2" t="s">
        <v>24</v>
      </c>
      <c r="C181">
        <v>383</v>
      </c>
      <c r="D181">
        <f>YEAR(cukier4[[#This Row],[Data]])</f>
        <v>2005</v>
      </c>
      <c r="E181">
        <f>VLOOKUP(cukier4[[#This Row],[rok]],cennik[],2,FALSE)</f>
        <v>2</v>
      </c>
      <c r="F181" s="2">
        <f>cukier4[[#This Row],[sprzedaż]]*cukier4[[#This Row],[cena cukru]]</f>
        <v>766</v>
      </c>
      <c r="G181" s="2">
        <f>SUMIFS(cukier4[sprzedaż],cukier4[Data],"&lt;="&amp;cukier4[[#This Row],[Data]],cukier4[NIP],"="&amp;cukier4[[#This Row],[NIP]])</f>
        <v>587</v>
      </c>
      <c r="H18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81" s="2">
        <f>cukier4[[#This Row],[rabat na kg]]*cukier4[[#This Row],[sprzedaż]]</f>
        <v>19.150000000000002</v>
      </c>
      <c r="J181" s="2">
        <f>J180-cukier4[[#This Row],[sprzedaż]]+L180</f>
        <v>4128</v>
      </c>
      <c r="K181" s="2">
        <f>MONTH(cukier4[[#This Row],[Data]])</f>
        <v>11</v>
      </c>
      <c r="L181" s="2">
        <f>ROUNDUP(IF(K182&lt;&gt;cukier4[[#This Row],[miesiąc]],5000-cukier4[[#This Row],[ilość cukru w magazynie]],0),-3)</f>
        <v>0</v>
      </c>
    </row>
    <row r="182" spans="1:12" x14ac:dyDescent="0.45">
      <c r="A182" s="1">
        <v>38670</v>
      </c>
      <c r="B182" s="2" t="s">
        <v>30</v>
      </c>
      <c r="C182">
        <v>189</v>
      </c>
      <c r="D182">
        <f>YEAR(cukier4[[#This Row],[Data]])</f>
        <v>2005</v>
      </c>
      <c r="E182">
        <f>VLOOKUP(cukier4[[#This Row],[rok]],cennik[],2,FALSE)</f>
        <v>2</v>
      </c>
      <c r="F182" s="2">
        <f>cukier4[[#This Row],[sprzedaż]]*cukier4[[#This Row],[cena cukru]]</f>
        <v>378</v>
      </c>
      <c r="G182" s="2">
        <f>SUMIFS(cukier4[sprzedaż],cukier4[Data],"&lt;="&amp;cukier4[[#This Row],[Data]],cukier4[NIP],"="&amp;cukier4[[#This Row],[NIP]])</f>
        <v>720</v>
      </c>
      <c r="H18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82" s="2">
        <f>cukier4[[#This Row],[rabat na kg]]*cukier4[[#This Row],[sprzedaż]]</f>
        <v>9.4500000000000011</v>
      </c>
      <c r="J182" s="2">
        <f>J181-cukier4[[#This Row],[sprzedaż]]+L181</f>
        <v>3939</v>
      </c>
      <c r="K182" s="2">
        <f>MONTH(cukier4[[#This Row],[Data]])</f>
        <v>11</v>
      </c>
      <c r="L182" s="2">
        <f>ROUNDUP(IF(K183&lt;&gt;cukier4[[#This Row],[miesiąc]],5000-cukier4[[#This Row],[ilość cukru w magazynie]],0),-3)</f>
        <v>0</v>
      </c>
    </row>
    <row r="183" spans="1:12" x14ac:dyDescent="0.45">
      <c r="A183" s="1">
        <v>38672</v>
      </c>
      <c r="B183" s="2" t="s">
        <v>12</v>
      </c>
      <c r="C183">
        <v>161</v>
      </c>
      <c r="D183">
        <f>YEAR(cukier4[[#This Row],[Data]])</f>
        <v>2005</v>
      </c>
      <c r="E183">
        <f>VLOOKUP(cukier4[[#This Row],[rok]],cennik[],2,FALSE)</f>
        <v>2</v>
      </c>
      <c r="F183" s="2">
        <f>cukier4[[#This Row],[sprzedaż]]*cukier4[[#This Row],[cena cukru]]</f>
        <v>322</v>
      </c>
      <c r="G183" s="2">
        <f>SUMIFS(cukier4[sprzedaż],cukier4[Data],"&lt;="&amp;cukier4[[#This Row],[Data]],cukier4[NIP],"="&amp;cukier4[[#This Row],[NIP]])</f>
        <v>443</v>
      </c>
      <c r="H18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83" s="2">
        <f>cukier4[[#This Row],[rabat na kg]]*cukier4[[#This Row],[sprzedaż]]</f>
        <v>8.0500000000000007</v>
      </c>
      <c r="J183" s="2">
        <f>J182-cukier4[[#This Row],[sprzedaż]]+L182</f>
        <v>3778</v>
      </c>
      <c r="K183" s="2">
        <f>MONTH(cukier4[[#This Row],[Data]])</f>
        <v>11</v>
      </c>
      <c r="L183" s="2">
        <f>ROUNDUP(IF(K184&lt;&gt;cukier4[[#This Row],[miesiąc]],5000-cukier4[[#This Row],[ilość cukru w magazynie]],0),-3)</f>
        <v>0</v>
      </c>
    </row>
    <row r="184" spans="1:12" x14ac:dyDescent="0.45">
      <c r="A184" s="1">
        <v>38672</v>
      </c>
      <c r="B184" s="2" t="s">
        <v>63</v>
      </c>
      <c r="C184">
        <v>115</v>
      </c>
      <c r="D184">
        <f>YEAR(cukier4[[#This Row],[Data]])</f>
        <v>2005</v>
      </c>
      <c r="E184">
        <f>VLOOKUP(cukier4[[#This Row],[rok]],cennik[],2,FALSE)</f>
        <v>2</v>
      </c>
      <c r="F184" s="2">
        <f>cukier4[[#This Row],[sprzedaż]]*cukier4[[#This Row],[cena cukru]]</f>
        <v>230</v>
      </c>
      <c r="G184" s="2">
        <f>SUMIFS(cukier4[sprzedaż],cukier4[Data],"&lt;="&amp;cukier4[[#This Row],[Data]],cukier4[NIP],"="&amp;cukier4[[#This Row],[NIP]])</f>
        <v>252</v>
      </c>
      <c r="H18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84" s="2">
        <f>cukier4[[#This Row],[rabat na kg]]*cukier4[[#This Row],[sprzedaż]]</f>
        <v>5.75</v>
      </c>
      <c r="J184" s="2">
        <f>J183-cukier4[[#This Row],[sprzedaż]]+L183</f>
        <v>3663</v>
      </c>
      <c r="K184" s="2">
        <f>MONTH(cukier4[[#This Row],[Data]])</f>
        <v>11</v>
      </c>
      <c r="L184" s="2">
        <f>ROUNDUP(IF(K185&lt;&gt;cukier4[[#This Row],[miesiąc]],5000-cukier4[[#This Row],[ilość cukru w magazynie]],0),-3)</f>
        <v>0</v>
      </c>
    </row>
    <row r="185" spans="1:12" x14ac:dyDescent="0.45">
      <c r="A185" s="1">
        <v>38674</v>
      </c>
      <c r="B185" s="2" t="s">
        <v>69</v>
      </c>
      <c r="C185">
        <v>58</v>
      </c>
      <c r="D185">
        <f>YEAR(cukier4[[#This Row],[Data]])</f>
        <v>2005</v>
      </c>
      <c r="E185">
        <f>VLOOKUP(cukier4[[#This Row],[rok]],cennik[],2,FALSE)</f>
        <v>2</v>
      </c>
      <c r="F185" s="2">
        <f>cukier4[[#This Row],[sprzedaż]]*cukier4[[#This Row],[cena cukru]]</f>
        <v>116</v>
      </c>
      <c r="G185" s="2">
        <f>SUMIFS(cukier4[sprzedaż],cukier4[Data],"&lt;="&amp;cukier4[[#This Row],[Data]],cukier4[NIP],"="&amp;cukier4[[#This Row],[NIP]])</f>
        <v>451</v>
      </c>
      <c r="H18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85" s="2">
        <f>cukier4[[#This Row],[rabat na kg]]*cukier4[[#This Row],[sprzedaż]]</f>
        <v>2.9000000000000004</v>
      </c>
      <c r="J185" s="2">
        <f>J184-cukier4[[#This Row],[sprzedaż]]+L184</f>
        <v>3605</v>
      </c>
      <c r="K185" s="2">
        <f>MONTH(cukier4[[#This Row],[Data]])</f>
        <v>11</v>
      </c>
      <c r="L185" s="2">
        <f>ROUNDUP(IF(K186&lt;&gt;cukier4[[#This Row],[miesiąc]],5000-cukier4[[#This Row],[ilość cukru w magazynie]],0),-3)</f>
        <v>0</v>
      </c>
    </row>
    <row r="186" spans="1:12" x14ac:dyDescent="0.45">
      <c r="A186" s="1">
        <v>38674</v>
      </c>
      <c r="B186" s="2" t="s">
        <v>87</v>
      </c>
      <c r="C186">
        <v>16</v>
      </c>
      <c r="D186">
        <f>YEAR(cukier4[[#This Row],[Data]])</f>
        <v>2005</v>
      </c>
      <c r="E186">
        <f>VLOOKUP(cukier4[[#This Row],[rok]],cennik[],2,FALSE)</f>
        <v>2</v>
      </c>
      <c r="F186" s="2">
        <f>cukier4[[#This Row],[sprzedaż]]*cukier4[[#This Row],[cena cukru]]</f>
        <v>32</v>
      </c>
      <c r="G186" s="2">
        <f>SUMIFS(cukier4[sprzedaż],cukier4[Data],"&lt;="&amp;cukier4[[#This Row],[Data]],cukier4[NIP],"="&amp;cukier4[[#This Row],[NIP]])</f>
        <v>16</v>
      </c>
      <c r="H18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6" s="2">
        <f>cukier4[[#This Row],[rabat na kg]]*cukier4[[#This Row],[sprzedaż]]</f>
        <v>0</v>
      </c>
      <c r="J186" s="2">
        <f>J185-cukier4[[#This Row],[sprzedaż]]+L185</f>
        <v>3589</v>
      </c>
      <c r="K186" s="2">
        <f>MONTH(cukier4[[#This Row],[Data]])</f>
        <v>11</v>
      </c>
      <c r="L186" s="2">
        <f>ROUNDUP(IF(K187&lt;&gt;cukier4[[#This Row],[miesiąc]],5000-cukier4[[#This Row],[ilość cukru w magazynie]],0),-3)</f>
        <v>0</v>
      </c>
    </row>
    <row r="187" spans="1:12" x14ac:dyDescent="0.45">
      <c r="A187" s="1">
        <v>38675</v>
      </c>
      <c r="B187" s="2" t="s">
        <v>53</v>
      </c>
      <c r="C187">
        <v>17</v>
      </c>
      <c r="D187">
        <f>YEAR(cukier4[[#This Row],[Data]])</f>
        <v>2005</v>
      </c>
      <c r="E187">
        <f>VLOOKUP(cukier4[[#This Row],[rok]],cennik[],2,FALSE)</f>
        <v>2</v>
      </c>
      <c r="F187" s="2">
        <f>cukier4[[#This Row],[sprzedaż]]*cukier4[[#This Row],[cena cukru]]</f>
        <v>34</v>
      </c>
      <c r="G187" s="2">
        <f>SUMIFS(cukier4[sprzedaż],cukier4[Data],"&lt;="&amp;cukier4[[#This Row],[Data]],cukier4[NIP],"="&amp;cukier4[[#This Row],[NIP]])</f>
        <v>19</v>
      </c>
      <c r="H18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7" s="2">
        <f>cukier4[[#This Row],[rabat na kg]]*cukier4[[#This Row],[sprzedaż]]</f>
        <v>0</v>
      </c>
      <c r="J187" s="2">
        <f>J186-cukier4[[#This Row],[sprzedaż]]+L186</f>
        <v>3572</v>
      </c>
      <c r="K187" s="2">
        <f>MONTH(cukier4[[#This Row],[Data]])</f>
        <v>11</v>
      </c>
      <c r="L187" s="2">
        <f>ROUNDUP(IF(K188&lt;&gt;cukier4[[#This Row],[miesiąc]],5000-cukier4[[#This Row],[ilość cukru w magazynie]],0),-3)</f>
        <v>0</v>
      </c>
    </row>
    <row r="188" spans="1:12" x14ac:dyDescent="0.45">
      <c r="A188" s="1">
        <v>38676</v>
      </c>
      <c r="B188" s="2" t="s">
        <v>5</v>
      </c>
      <c r="C188">
        <v>177</v>
      </c>
      <c r="D188">
        <f>YEAR(cukier4[[#This Row],[Data]])</f>
        <v>2005</v>
      </c>
      <c r="E188">
        <f>VLOOKUP(cukier4[[#This Row],[rok]],cennik[],2,FALSE)</f>
        <v>2</v>
      </c>
      <c r="F188" s="2">
        <f>cukier4[[#This Row],[sprzedaż]]*cukier4[[#This Row],[cena cukru]]</f>
        <v>354</v>
      </c>
      <c r="G188" s="2">
        <f>SUMIFS(cukier4[sprzedaż],cukier4[Data],"&lt;="&amp;cukier4[[#This Row],[Data]],cukier4[NIP],"="&amp;cukier4[[#This Row],[NIP]])</f>
        <v>2274</v>
      </c>
      <c r="H18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8" s="2">
        <f>cukier4[[#This Row],[rabat na kg]]*cukier4[[#This Row],[sprzedaż]]</f>
        <v>17.7</v>
      </c>
      <c r="J188" s="2">
        <f>J187-cukier4[[#This Row],[sprzedaż]]+L187</f>
        <v>3395</v>
      </c>
      <c r="K188" s="2">
        <f>MONTH(cukier4[[#This Row],[Data]])</f>
        <v>11</v>
      </c>
      <c r="L188" s="2">
        <f>ROUNDUP(IF(K189&lt;&gt;cukier4[[#This Row],[miesiąc]],5000-cukier4[[#This Row],[ilość cukru w magazynie]],0),-3)</f>
        <v>0</v>
      </c>
    </row>
    <row r="189" spans="1:12" x14ac:dyDescent="0.45">
      <c r="A189" s="1">
        <v>38677</v>
      </c>
      <c r="B189" s="2" t="s">
        <v>78</v>
      </c>
      <c r="C189">
        <v>33</v>
      </c>
      <c r="D189">
        <f>YEAR(cukier4[[#This Row],[Data]])</f>
        <v>2005</v>
      </c>
      <c r="E189">
        <f>VLOOKUP(cukier4[[#This Row],[rok]],cennik[],2,FALSE)</f>
        <v>2</v>
      </c>
      <c r="F189" s="2">
        <f>cukier4[[#This Row],[sprzedaż]]*cukier4[[#This Row],[cena cukru]]</f>
        <v>66</v>
      </c>
      <c r="G189" s="2">
        <f>SUMIFS(cukier4[sprzedaż],cukier4[Data],"&lt;="&amp;cukier4[[#This Row],[Data]],cukier4[NIP],"="&amp;cukier4[[#This Row],[NIP]])</f>
        <v>139</v>
      </c>
      <c r="H18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89" s="2">
        <f>cukier4[[#This Row],[rabat na kg]]*cukier4[[#This Row],[sprzedaż]]</f>
        <v>1.6500000000000001</v>
      </c>
      <c r="J189" s="2">
        <f>J188-cukier4[[#This Row],[sprzedaż]]+L188</f>
        <v>3362</v>
      </c>
      <c r="K189" s="2">
        <f>MONTH(cukier4[[#This Row],[Data]])</f>
        <v>11</v>
      </c>
      <c r="L189" s="2">
        <f>ROUNDUP(IF(K190&lt;&gt;cukier4[[#This Row],[miesiąc]],5000-cukier4[[#This Row],[ilość cukru w magazynie]],0),-3)</f>
        <v>0</v>
      </c>
    </row>
    <row r="190" spans="1:12" x14ac:dyDescent="0.45">
      <c r="A190" s="1">
        <v>38680</v>
      </c>
      <c r="B190" s="2" t="s">
        <v>18</v>
      </c>
      <c r="C190">
        <v>60</v>
      </c>
      <c r="D190">
        <f>YEAR(cukier4[[#This Row],[Data]])</f>
        <v>2005</v>
      </c>
      <c r="E190">
        <f>VLOOKUP(cukier4[[#This Row],[rok]],cennik[],2,FALSE)</f>
        <v>2</v>
      </c>
      <c r="F190" s="2">
        <f>cukier4[[#This Row],[sprzedaż]]*cukier4[[#This Row],[cena cukru]]</f>
        <v>120</v>
      </c>
      <c r="G190" s="2">
        <f>SUMIFS(cukier4[sprzedaż],cukier4[Data],"&lt;="&amp;cukier4[[#This Row],[Data]],cukier4[NIP],"="&amp;cukier4[[#This Row],[NIP]])</f>
        <v>594</v>
      </c>
      <c r="H19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90" s="2">
        <f>cukier4[[#This Row],[rabat na kg]]*cukier4[[#This Row],[sprzedaż]]</f>
        <v>3</v>
      </c>
      <c r="J190" s="2">
        <f>J189-cukier4[[#This Row],[sprzedaż]]+L189</f>
        <v>3302</v>
      </c>
      <c r="K190" s="2">
        <f>MONTH(cukier4[[#This Row],[Data]])</f>
        <v>11</v>
      </c>
      <c r="L190" s="2">
        <f>ROUNDUP(IF(K191&lt;&gt;cukier4[[#This Row],[miesiąc]],5000-cukier4[[#This Row],[ilość cukru w magazynie]],0),-3)</f>
        <v>0</v>
      </c>
    </row>
    <row r="191" spans="1:12" x14ac:dyDescent="0.45">
      <c r="A191" s="1">
        <v>38682</v>
      </c>
      <c r="B191" s="2" t="s">
        <v>88</v>
      </c>
      <c r="C191">
        <v>8</v>
      </c>
      <c r="D191">
        <f>YEAR(cukier4[[#This Row],[Data]])</f>
        <v>2005</v>
      </c>
      <c r="E191">
        <f>VLOOKUP(cukier4[[#This Row],[rok]],cennik[],2,FALSE)</f>
        <v>2</v>
      </c>
      <c r="F191" s="2">
        <f>cukier4[[#This Row],[sprzedaż]]*cukier4[[#This Row],[cena cukru]]</f>
        <v>16</v>
      </c>
      <c r="G191" s="2">
        <f>SUMIFS(cukier4[sprzedaż],cukier4[Data],"&lt;="&amp;cukier4[[#This Row],[Data]],cukier4[NIP],"="&amp;cukier4[[#This Row],[NIP]])</f>
        <v>8</v>
      </c>
      <c r="H19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1" s="2">
        <f>cukier4[[#This Row],[rabat na kg]]*cukier4[[#This Row],[sprzedaż]]</f>
        <v>0</v>
      </c>
      <c r="J191" s="2">
        <f>J190-cukier4[[#This Row],[sprzedaż]]+L190</f>
        <v>3294</v>
      </c>
      <c r="K191" s="2">
        <f>MONTH(cukier4[[#This Row],[Data]])</f>
        <v>11</v>
      </c>
      <c r="L191" s="2">
        <f>ROUNDUP(IF(K192&lt;&gt;cukier4[[#This Row],[miesiąc]],5000-cukier4[[#This Row],[ilość cukru w magazynie]],0),-3)</f>
        <v>2000</v>
      </c>
    </row>
    <row r="192" spans="1:12" x14ac:dyDescent="0.45">
      <c r="A192" s="1">
        <v>38687</v>
      </c>
      <c r="B192" s="2" t="s">
        <v>9</v>
      </c>
      <c r="C192">
        <v>317</v>
      </c>
      <c r="D192">
        <f>YEAR(cukier4[[#This Row],[Data]])</f>
        <v>2005</v>
      </c>
      <c r="E192">
        <f>VLOOKUP(cukier4[[#This Row],[rok]],cennik[],2,FALSE)</f>
        <v>2</v>
      </c>
      <c r="F192" s="2">
        <f>cukier4[[#This Row],[sprzedaż]]*cukier4[[#This Row],[cena cukru]]</f>
        <v>634</v>
      </c>
      <c r="G192" s="2">
        <f>SUMIFS(cukier4[sprzedaż],cukier4[Data],"&lt;="&amp;cukier4[[#This Row],[Data]],cukier4[NIP],"="&amp;cukier4[[#This Row],[NIP]])</f>
        <v>2601</v>
      </c>
      <c r="H1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2" s="2">
        <f>cukier4[[#This Row],[rabat na kg]]*cukier4[[#This Row],[sprzedaż]]</f>
        <v>31.700000000000003</v>
      </c>
      <c r="J192" s="2">
        <f>J191-cukier4[[#This Row],[sprzedaż]]+L191</f>
        <v>4977</v>
      </c>
      <c r="K192" s="2">
        <f>MONTH(cukier4[[#This Row],[Data]])</f>
        <v>12</v>
      </c>
      <c r="L192" s="2">
        <f>ROUNDUP(IF(K193&lt;&gt;cukier4[[#This Row],[miesiąc]],5000-cukier4[[#This Row],[ilość cukru w magazynie]],0),-3)</f>
        <v>0</v>
      </c>
    </row>
    <row r="193" spans="1:12" x14ac:dyDescent="0.45">
      <c r="A193" s="1">
        <v>38689</v>
      </c>
      <c r="B193" s="2" t="s">
        <v>89</v>
      </c>
      <c r="C193">
        <v>3</v>
      </c>
      <c r="D193">
        <f>YEAR(cukier4[[#This Row],[Data]])</f>
        <v>2005</v>
      </c>
      <c r="E193">
        <f>VLOOKUP(cukier4[[#This Row],[rok]],cennik[],2,FALSE)</f>
        <v>2</v>
      </c>
      <c r="F193" s="2">
        <f>cukier4[[#This Row],[sprzedaż]]*cukier4[[#This Row],[cena cukru]]</f>
        <v>6</v>
      </c>
      <c r="G193" s="2">
        <f>SUMIFS(cukier4[sprzedaż],cukier4[Data],"&lt;="&amp;cukier4[[#This Row],[Data]],cukier4[NIP],"="&amp;cukier4[[#This Row],[NIP]])</f>
        <v>3</v>
      </c>
      <c r="H19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3" s="2">
        <f>cukier4[[#This Row],[rabat na kg]]*cukier4[[#This Row],[sprzedaż]]</f>
        <v>0</v>
      </c>
      <c r="J193" s="2">
        <f>J192-cukier4[[#This Row],[sprzedaż]]+L192</f>
        <v>4974</v>
      </c>
      <c r="K193" s="2">
        <f>MONTH(cukier4[[#This Row],[Data]])</f>
        <v>12</v>
      </c>
      <c r="L193" s="2">
        <f>ROUNDUP(IF(K194&lt;&gt;cukier4[[#This Row],[miesiąc]],5000-cukier4[[#This Row],[ilość cukru w magazynie]],0),-3)</f>
        <v>0</v>
      </c>
    </row>
    <row r="194" spans="1:12" x14ac:dyDescent="0.45">
      <c r="A194" s="1">
        <v>38691</v>
      </c>
      <c r="B194" s="2" t="s">
        <v>90</v>
      </c>
      <c r="C194">
        <v>16</v>
      </c>
      <c r="D194">
        <f>YEAR(cukier4[[#This Row],[Data]])</f>
        <v>2005</v>
      </c>
      <c r="E194">
        <f>VLOOKUP(cukier4[[#This Row],[rok]],cennik[],2,FALSE)</f>
        <v>2</v>
      </c>
      <c r="F194" s="2">
        <f>cukier4[[#This Row],[sprzedaż]]*cukier4[[#This Row],[cena cukru]]</f>
        <v>32</v>
      </c>
      <c r="G194" s="2">
        <f>SUMIFS(cukier4[sprzedaż],cukier4[Data],"&lt;="&amp;cukier4[[#This Row],[Data]],cukier4[NIP],"="&amp;cukier4[[#This Row],[NIP]])</f>
        <v>16</v>
      </c>
      <c r="H19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4" s="2">
        <f>cukier4[[#This Row],[rabat na kg]]*cukier4[[#This Row],[sprzedaż]]</f>
        <v>0</v>
      </c>
      <c r="J194" s="2">
        <f>J193-cukier4[[#This Row],[sprzedaż]]+L193</f>
        <v>4958</v>
      </c>
      <c r="K194" s="2">
        <f>MONTH(cukier4[[#This Row],[Data]])</f>
        <v>12</v>
      </c>
      <c r="L194" s="2">
        <f>ROUNDUP(IF(K195&lt;&gt;cukier4[[#This Row],[miesiąc]],5000-cukier4[[#This Row],[ilość cukru w magazynie]],0),-3)</f>
        <v>0</v>
      </c>
    </row>
    <row r="195" spans="1:12" x14ac:dyDescent="0.45">
      <c r="A195" s="1">
        <v>38700</v>
      </c>
      <c r="B195" s="2" t="s">
        <v>65</v>
      </c>
      <c r="C195">
        <v>2</v>
      </c>
      <c r="D195">
        <f>YEAR(cukier4[[#This Row],[Data]])</f>
        <v>2005</v>
      </c>
      <c r="E195">
        <f>VLOOKUP(cukier4[[#This Row],[rok]],cennik[],2,FALSE)</f>
        <v>2</v>
      </c>
      <c r="F195" s="2">
        <f>cukier4[[#This Row],[sprzedaż]]*cukier4[[#This Row],[cena cukru]]</f>
        <v>4</v>
      </c>
      <c r="G195" s="2">
        <f>SUMIFS(cukier4[sprzedaż],cukier4[Data],"&lt;="&amp;cukier4[[#This Row],[Data]],cukier4[NIP],"="&amp;cukier4[[#This Row],[NIP]])</f>
        <v>11</v>
      </c>
      <c r="H19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5" s="2">
        <f>cukier4[[#This Row],[rabat na kg]]*cukier4[[#This Row],[sprzedaż]]</f>
        <v>0</v>
      </c>
      <c r="J195" s="2">
        <f>J194-cukier4[[#This Row],[sprzedaż]]+L194</f>
        <v>4956</v>
      </c>
      <c r="K195" s="2">
        <f>MONTH(cukier4[[#This Row],[Data]])</f>
        <v>12</v>
      </c>
      <c r="L195" s="2">
        <f>ROUNDUP(IF(K196&lt;&gt;cukier4[[#This Row],[miesiąc]],5000-cukier4[[#This Row],[ilość cukru w magazynie]],0),-3)</f>
        <v>0</v>
      </c>
    </row>
    <row r="196" spans="1:12" x14ac:dyDescent="0.45">
      <c r="A196" s="1">
        <v>38705</v>
      </c>
      <c r="B196" s="2" t="s">
        <v>10</v>
      </c>
      <c r="C196">
        <v>161</v>
      </c>
      <c r="D196">
        <f>YEAR(cukier4[[#This Row],[Data]])</f>
        <v>2005</v>
      </c>
      <c r="E196">
        <f>VLOOKUP(cukier4[[#This Row],[rok]],cennik[],2,FALSE)</f>
        <v>2</v>
      </c>
      <c r="F196" s="2">
        <f>cukier4[[#This Row],[sprzedaż]]*cukier4[[#This Row],[cena cukru]]</f>
        <v>322</v>
      </c>
      <c r="G196" s="2">
        <f>SUMIFS(cukier4[sprzedaż],cukier4[Data],"&lt;="&amp;cukier4[[#This Row],[Data]],cukier4[NIP],"="&amp;cukier4[[#This Row],[NIP]])</f>
        <v>625</v>
      </c>
      <c r="H19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96" s="2">
        <f>cukier4[[#This Row],[rabat na kg]]*cukier4[[#This Row],[sprzedaż]]</f>
        <v>8.0500000000000007</v>
      </c>
      <c r="J196" s="2">
        <f>J195-cukier4[[#This Row],[sprzedaż]]+L195</f>
        <v>4795</v>
      </c>
      <c r="K196" s="2">
        <f>MONTH(cukier4[[#This Row],[Data]])</f>
        <v>12</v>
      </c>
      <c r="L196" s="2">
        <f>ROUNDUP(IF(K197&lt;&gt;cukier4[[#This Row],[miesiąc]],5000-cukier4[[#This Row],[ilość cukru w magazynie]],0),-3)</f>
        <v>0</v>
      </c>
    </row>
    <row r="197" spans="1:12" x14ac:dyDescent="0.45">
      <c r="A197" s="1">
        <v>38708</v>
      </c>
      <c r="B197" s="2" t="s">
        <v>37</v>
      </c>
      <c r="C197">
        <v>187</v>
      </c>
      <c r="D197">
        <f>YEAR(cukier4[[#This Row],[Data]])</f>
        <v>2005</v>
      </c>
      <c r="E197">
        <f>VLOOKUP(cukier4[[#This Row],[rok]],cennik[],2,FALSE)</f>
        <v>2</v>
      </c>
      <c r="F197" s="2">
        <f>cukier4[[#This Row],[sprzedaż]]*cukier4[[#This Row],[cena cukru]]</f>
        <v>374</v>
      </c>
      <c r="G197" s="2">
        <f>SUMIFS(cukier4[sprzedaż],cukier4[Data],"&lt;="&amp;cukier4[[#This Row],[Data]],cukier4[NIP],"="&amp;cukier4[[#This Row],[NIP]])</f>
        <v>561</v>
      </c>
      <c r="H19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97" s="2">
        <f>cukier4[[#This Row],[rabat na kg]]*cukier4[[#This Row],[sprzedaż]]</f>
        <v>9.35</v>
      </c>
      <c r="J197" s="2">
        <f>J196-cukier4[[#This Row],[sprzedaż]]+L196</f>
        <v>4608</v>
      </c>
      <c r="K197" s="2">
        <f>MONTH(cukier4[[#This Row],[Data]])</f>
        <v>12</v>
      </c>
      <c r="L197" s="2">
        <f>ROUNDUP(IF(K198&lt;&gt;cukier4[[#This Row],[miesiąc]],5000-cukier4[[#This Row],[ilość cukru w magazynie]],0),-3)</f>
        <v>0</v>
      </c>
    </row>
    <row r="198" spans="1:12" x14ac:dyDescent="0.45">
      <c r="A198" s="1">
        <v>38708</v>
      </c>
      <c r="B198" s="2" t="s">
        <v>91</v>
      </c>
      <c r="C198">
        <v>17</v>
      </c>
      <c r="D198">
        <f>YEAR(cukier4[[#This Row],[Data]])</f>
        <v>2005</v>
      </c>
      <c r="E198">
        <f>VLOOKUP(cukier4[[#This Row],[rok]],cennik[],2,FALSE)</f>
        <v>2</v>
      </c>
      <c r="F198" s="2">
        <f>cukier4[[#This Row],[sprzedaż]]*cukier4[[#This Row],[cena cukru]]</f>
        <v>34</v>
      </c>
      <c r="G198" s="2">
        <f>SUMIFS(cukier4[sprzedaż],cukier4[Data],"&lt;="&amp;cukier4[[#This Row],[Data]],cukier4[NIP],"="&amp;cukier4[[#This Row],[NIP]])</f>
        <v>17</v>
      </c>
      <c r="H19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8" s="2">
        <f>cukier4[[#This Row],[rabat na kg]]*cukier4[[#This Row],[sprzedaż]]</f>
        <v>0</v>
      </c>
      <c r="J198" s="2">
        <f>J197-cukier4[[#This Row],[sprzedaż]]+L197</f>
        <v>4591</v>
      </c>
      <c r="K198" s="2">
        <f>MONTH(cukier4[[#This Row],[Data]])</f>
        <v>12</v>
      </c>
      <c r="L198" s="2">
        <f>ROUNDUP(IF(K199&lt;&gt;cukier4[[#This Row],[miesiąc]],5000-cukier4[[#This Row],[ilość cukru w magazynie]],0),-3)</f>
        <v>0</v>
      </c>
    </row>
    <row r="199" spans="1:12" x14ac:dyDescent="0.45">
      <c r="A199" s="1">
        <v>38709</v>
      </c>
      <c r="B199" s="2" t="s">
        <v>92</v>
      </c>
      <c r="C199">
        <v>5</v>
      </c>
      <c r="D199">
        <f>YEAR(cukier4[[#This Row],[Data]])</f>
        <v>2005</v>
      </c>
      <c r="E199">
        <f>VLOOKUP(cukier4[[#This Row],[rok]],cennik[],2,FALSE)</f>
        <v>2</v>
      </c>
      <c r="F199" s="2">
        <f>cukier4[[#This Row],[sprzedaż]]*cukier4[[#This Row],[cena cukru]]</f>
        <v>10</v>
      </c>
      <c r="G199" s="2">
        <f>SUMIFS(cukier4[sprzedaż],cukier4[Data],"&lt;="&amp;cukier4[[#This Row],[Data]],cukier4[NIP],"="&amp;cukier4[[#This Row],[NIP]])</f>
        <v>5</v>
      </c>
      <c r="H19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9" s="2">
        <f>cukier4[[#This Row],[rabat na kg]]*cukier4[[#This Row],[sprzedaż]]</f>
        <v>0</v>
      </c>
      <c r="J199" s="2">
        <f>J198-cukier4[[#This Row],[sprzedaż]]+L198</f>
        <v>4586</v>
      </c>
      <c r="K199" s="2">
        <f>MONTH(cukier4[[#This Row],[Data]])</f>
        <v>12</v>
      </c>
      <c r="L199" s="2">
        <f>ROUNDUP(IF(K200&lt;&gt;cukier4[[#This Row],[miesiąc]],5000-cukier4[[#This Row],[ilość cukru w magazynie]],0),-3)</f>
        <v>0</v>
      </c>
    </row>
    <row r="200" spans="1:12" x14ac:dyDescent="0.45">
      <c r="A200" s="1">
        <v>38711</v>
      </c>
      <c r="B200" s="2" t="s">
        <v>53</v>
      </c>
      <c r="C200">
        <v>10</v>
      </c>
      <c r="D200">
        <f>YEAR(cukier4[[#This Row],[Data]])</f>
        <v>2005</v>
      </c>
      <c r="E200">
        <f>VLOOKUP(cukier4[[#This Row],[rok]],cennik[],2,FALSE)</f>
        <v>2</v>
      </c>
      <c r="F200" s="2">
        <f>cukier4[[#This Row],[sprzedaż]]*cukier4[[#This Row],[cena cukru]]</f>
        <v>20</v>
      </c>
      <c r="G200" s="2">
        <f>SUMIFS(cukier4[sprzedaż],cukier4[Data],"&lt;="&amp;cukier4[[#This Row],[Data]],cukier4[NIP],"="&amp;cukier4[[#This Row],[NIP]])</f>
        <v>29</v>
      </c>
      <c r="H20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0" s="2">
        <f>cukier4[[#This Row],[rabat na kg]]*cukier4[[#This Row],[sprzedaż]]</f>
        <v>0</v>
      </c>
      <c r="J200" s="2">
        <f>J199-cukier4[[#This Row],[sprzedaż]]+L199</f>
        <v>4576</v>
      </c>
      <c r="K200" s="2">
        <f>MONTH(cukier4[[#This Row],[Data]])</f>
        <v>12</v>
      </c>
      <c r="L200" s="2">
        <f>ROUNDUP(IF(K201&lt;&gt;cukier4[[#This Row],[miesiąc]],5000-cukier4[[#This Row],[ilość cukru w magazynie]],0),-3)</f>
        <v>0</v>
      </c>
    </row>
    <row r="201" spans="1:12" x14ac:dyDescent="0.45">
      <c r="A201" s="1">
        <v>38711</v>
      </c>
      <c r="B201" s="2" t="s">
        <v>14</v>
      </c>
      <c r="C201">
        <v>225</v>
      </c>
      <c r="D201">
        <f>YEAR(cukier4[[#This Row],[Data]])</f>
        <v>2005</v>
      </c>
      <c r="E201">
        <f>VLOOKUP(cukier4[[#This Row],[rok]],cennik[],2,FALSE)</f>
        <v>2</v>
      </c>
      <c r="F201" s="2">
        <f>cukier4[[#This Row],[sprzedaż]]*cukier4[[#This Row],[cena cukru]]</f>
        <v>450</v>
      </c>
      <c r="G201" s="2">
        <f>SUMIFS(cukier4[sprzedaż],cukier4[Data],"&lt;="&amp;cukier4[[#This Row],[Data]],cukier4[NIP],"="&amp;cukier4[[#This Row],[NIP]])</f>
        <v>2186</v>
      </c>
      <c r="H2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1" s="2">
        <f>cukier4[[#This Row],[rabat na kg]]*cukier4[[#This Row],[sprzedaż]]</f>
        <v>22.5</v>
      </c>
      <c r="J201" s="2">
        <f>J200-cukier4[[#This Row],[sprzedaż]]+L200</f>
        <v>4351</v>
      </c>
      <c r="K201" s="2">
        <f>MONTH(cukier4[[#This Row],[Data]])</f>
        <v>12</v>
      </c>
      <c r="L201" s="2">
        <f>ROUNDUP(IF(K202&lt;&gt;cukier4[[#This Row],[miesiąc]],5000-cukier4[[#This Row],[ilość cukru w magazynie]],0),-3)</f>
        <v>0</v>
      </c>
    </row>
    <row r="202" spans="1:12" x14ac:dyDescent="0.45">
      <c r="A202" s="1">
        <v>38716</v>
      </c>
      <c r="B202" s="2" t="s">
        <v>17</v>
      </c>
      <c r="C202">
        <v>367</v>
      </c>
      <c r="D202">
        <f>YEAR(cukier4[[#This Row],[Data]])</f>
        <v>2005</v>
      </c>
      <c r="E202">
        <f>VLOOKUP(cukier4[[#This Row],[rok]],cennik[],2,FALSE)</f>
        <v>2</v>
      </c>
      <c r="F202" s="2">
        <f>cukier4[[#This Row],[sprzedaż]]*cukier4[[#This Row],[cena cukru]]</f>
        <v>734</v>
      </c>
      <c r="G202" s="2">
        <f>SUMIFS(cukier4[sprzedaż],cukier4[Data],"&lt;="&amp;cukier4[[#This Row],[Data]],cukier4[NIP],"="&amp;cukier4[[#This Row],[NIP]])</f>
        <v>1381</v>
      </c>
      <c r="H2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2" s="2">
        <f>cukier4[[#This Row],[rabat na kg]]*cukier4[[#This Row],[sprzedaż]]</f>
        <v>36.700000000000003</v>
      </c>
      <c r="J202" s="2">
        <f>J201-cukier4[[#This Row],[sprzedaż]]+L201</f>
        <v>3984</v>
      </c>
      <c r="K202" s="2">
        <f>MONTH(cukier4[[#This Row],[Data]])</f>
        <v>12</v>
      </c>
      <c r="L202" s="2">
        <f>ROUNDUP(IF(K203&lt;&gt;cukier4[[#This Row],[miesiąc]],5000-cukier4[[#This Row],[ilość cukru w magazynie]],0),-3)</f>
        <v>2000</v>
      </c>
    </row>
    <row r="203" spans="1:12" x14ac:dyDescent="0.45">
      <c r="A203" s="1">
        <v>38721</v>
      </c>
      <c r="B203" s="2" t="s">
        <v>14</v>
      </c>
      <c r="C203">
        <v>295</v>
      </c>
      <c r="D203">
        <f>YEAR(cukier4[[#This Row],[Data]])</f>
        <v>2006</v>
      </c>
      <c r="E203">
        <f>VLOOKUP(cukier4[[#This Row],[rok]],cennik[],2,FALSE)</f>
        <v>2.0499999999999998</v>
      </c>
      <c r="F203" s="2">
        <f>cukier4[[#This Row],[sprzedaż]]*cukier4[[#This Row],[cena cukru]]</f>
        <v>604.75</v>
      </c>
      <c r="G203" s="2">
        <f>SUMIFS(cukier4[sprzedaż],cukier4[Data],"&lt;="&amp;cukier4[[#This Row],[Data]],cukier4[NIP],"="&amp;cukier4[[#This Row],[NIP]])</f>
        <v>2481</v>
      </c>
      <c r="H20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3" s="2">
        <f>cukier4[[#This Row],[rabat na kg]]*cukier4[[#This Row],[sprzedaż]]</f>
        <v>29.5</v>
      </c>
      <c r="J203" s="2">
        <f>J202-cukier4[[#This Row],[sprzedaż]]+L202</f>
        <v>5689</v>
      </c>
      <c r="K203" s="2">
        <f>MONTH(cukier4[[#This Row],[Data]])</f>
        <v>1</v>
      </c>
      <c r="L203" s="2">
        <f>ROUNDUP(IF(K204&lt;&gt;cukier4[[#This Row],[miesiąc]],5000-cukier4[[#This Row],[ilość cukru w magazynie]],0),-3)</f>
        <v>0</v>
      </c>
    </row>
    <row r="204" spans="1:12" x14ac:dyDescent="0.45">
      <c r="A204" s="1">
        <v>38725</v>
      </c>
      <c r="B204" s="2" t="s">
        <v>55</v>
      </c>
      <c r="C204">
        <v>26</v>
      </c>
      <c r="D204">
        <f>YEAR(cukier4[[#This Row],[Data]])</f>
        <v>2006</v>
      </c>
      <c r="E204">
        <f>VLOOKUP(cukier4[[#This Row],[rok]],cennik[],2,FALSE)</f>
        <v>2.0499999999999998</v>
      </c>
      <c r="F204" s="2">
        <f>cukier4[[#This Row],[sprzedaż]]*cukier4[[#This Row],[cena cukru]]</f>
        <v>53.3</v>
      </c>
      <c r="G204" s="2">
        <f>SUMIFS(cukier4[sprzedaż],cukier4[Data],"&lt;="&amp;cukier4[[#This Row],[Data]],cukier4[NIP],"="&amp;cukier4[[#This Row],[NIP]])</f>
        <v>177</v>
      </c>
      <c r="H20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04" s="2">
        <f>cukier4[[#This Row],[rabat na kg]]*cukier4[[#This Row],[sprzedaż]]</f>
        <v>1.3</v>
      </c>
      <c r="J204" s="2">
        <f>J203-cukier4[[#This Row],[sprzedaż]]+L203</f>
        <v>5663</v>
      </c>
      <c r="K204" s="2">
        <f>MONTH(cukier4[[#This Row],[Data]])</f>
        <v>1</v>
      </c>
      <c r="L204" s="2">
        <f>ROUNDUP(IF(K205&lt;&gt;cukier4[[#This Row],[miesiąc]],5000-cukier4[[#This Row],[ilość cukru w magazynie]],0),-3)</f>
        <v>0</v>
      </c>
    </row>
    <row r="205" spans="1:12" x14ac:dyDescent="0.45">
      <c r="A205" s="1">
        <v>38725</v>
      </c>
      <c r="B205" s="2" t="s">
        <v>93</v>
      </c>
      <c r="C205">
        <v>16</v>
      </c>
      <c r="D205">
        <f>YEAR(cukier4[[#This Row],[Data]])</f>
        <v>2006</v>
      </c>
      <c r="E205">
        <f>VLOOKUP(cukier4[[#This Row],[rok]],cennik[],2,FALSE)</f>
        <v>2.0499999999999998</v>
      </c>
      <c r="F205" s="2">
        <f>cukier4[[#This Row],[sprzedaż]]*cukier4[[#This Row],[cena cukru]]</f>
        <v>32.799999999999997</v>
      </c>
      <c r="G205" s="2">
        <f>SUMIFS(cukier4[sprzedaż],cukier4[Data],"&lt;="&amp;cukier4[[#This Row],[Data]],cukier4[NIP],"="&amp;cukier4[[#This Row],[NIP]])</f>
        <v>16</v>
      </c>
      <c r="H20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5" s="2">
        <f>cukier4[[#This Row],[rabat na kg]]*cukier4[[#This Row],[sprzedaż]]</f>
        <v>0</v>
      </c>
      <c r="J205" s="2">
        <f>J204-cukier4[[#This Row],[sprzedaż]]+L204</f>
        <v>5647</v>
      </c>
      <c r="K205" s="2">
        <f>MONTH(cukier4[[#This Row],[Data]])</f>
        <v>1</v>
      </c>
      <c r="L205" s="2">
        <f>ROUNDUP(IF(K206&lt;&gt;cukier4[[#This Row],[miesiąc]],5000-cukier4[[#This Row],[ilość cukru w magazynie]],0),-3)</f>
        <v>0</v>
      </c>
    </row>
    <row r="206" spans="1:12" x14ac:dyDescent="0.45">
      <c r="A206" s="1">
        <v>38729</v>
      </c>
      <c r="B206" s="2" t="s">
        <v>9</v>
      </c>
      <c r="C206">
        <v>165</v>
      </c>
      <c r="D206">
        <f>YEAR(cukier4[[#This Row],[Data]])</f>
        <v>2006</v>
      </c>
      <c r="E206">
        <f>VLOOKUP(cukier4[[#This Row],[rok]],cennik[],2,FALSE)</f>
        <v>2.0499999999999998</v>
      </c>
      <c r="F206" s="2">
        <f>cukier4[[#This Row],[sprzedaż]]*cukier4[[#This Row],[cena cukru]]</f>
        <v>338.24999999999994</v>
      </c>
      <c r="G206" s="2">
        <f>SUMIFS(cukier4[sprzedaż],cukier4[Data],"&lt;="&amp;cukier4[[#This Row],[Data]],cukier4[NIP],"="&amp;cukier4[[#This Row],[NIP]])</f>
        <v>2766</v>
      </c>
      <c r="H20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6" s="2">
        <f>cukier4[[#This Row],[rabat na kg]]*cukier4[[#This Row],[sprzedaż]]</f>
        <v>16.5</v>
      </c>
      <c r="J206" s="2">
        <f>J205-cukier4[[#This Row],[sprzedaż]]+L205</f>
        <v>5482</v>
      </c>
      <c r="K206" s="2">
        <f>MONTH(cukier4[[#This Row],[Data]])</f>
        <v>1</v>
      </c>
      <c r="L206" s="2">
        <f>ROUNDUP(IF(K207&lt;&gt;cukier4[[#This Row],[miesiąc]],5000-cukier4[[#This Row],[ilość cukru w magazynie]],0),-3)</f>
        <v>0</v>
      </c>
    </row>
    <row r="207" spans="1:12" x14ac:dyDescent="0.45">
      <c r="A207" s="1">
        <v>38729</v>
      </c>
      <c r="B207" s="2" t="s">
        <v>94</v>
      </c>
      <c r="C207">
        <v>20</v>
      </c>
      <c r="D207">
        <f>YEAR(cukier4[[#This Row],[Data]])</f>
        <v>2006</v>
      </c>
      <c r="E207">
        <f>VLOOKUP(cukier4[[#This Row],[rok]],cennik[],2,FALSE)</f>
        <v>2.0499999999999998</v>
      </c>
      <c r="F207" s="2">
        <f>cukier4[[#This Row],[sprzedaż]]*cukier4[[#This Row],[cena cukru]]</f>
        <v>41</v>
      </c>
      <c r="G207" s="2">
        <f>SUMIFS(cukier4[sprzedaż],cukier4[Data],"&lt;="&amp;cukier4[[#This Row],[Data]],cukier4[NIP],"="&amp;cukier4[[#This Row],[NIP]])</f>
        <v>20</v>
      </c>
      <c r="H20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7" s="2">
        <f>cukier4[[#This Row],[rabat na kg]]*cukier4[[#This Row],[sprzedaż]]</f>
        <v>0</v>
      </c>
      <c r="J207" s="2">
        <f>J206-cukier4[[#This Row],[sprzedaż]]+L206</f>
        <v>5462</v>
      </c>
      <c r="K207" s="2">
        <f>MONTH(cukier4[[#This Row],[Data]])</f>
        <v>1</v>
      </c>
      <c r="L207" s="2">
        <f>ROUNDUP(IF(K208&lt;&gt;cukier4[[#This Row],[miesiąc]],5000-cukier4[[#This Row],[ilość cukru w magazynie]],0),-3)</f>
        <v>0</v>
      </c>
    </row>
    <row r="208" spans="1:12" x14ac:dyDescent="0.45">
      <c r="A208" s="1">
        <v>38734</v>
      </c>
      <c r="B208" s="2" t="s">
        <v>95</v>
      </c>
      <c r="C208">
        <v>2</v>
      </c>
      <c r="D208">
        <f>YEAR(cukier4[[#This Row],[Data]])</f>
        <v>2006</v>
      </c>
      <c r="E208">
        <f>VLOOKUP(cukier4[[#This Row],[rok]],cennik[],2,FALSE)</f>
        <v>2.0499999999999998</v>
      </c>
      <c r="F208" s="2">
        <f>cukier4[[#This Row],[sprzedaż]]*cukier4[[#This Row],[cena cukru]]</f>
        <v>4.0999999999999996</v>
      </c>
      <c r="G208" s="2">
        <f>SUMIFS(cukier4[sprzedaż],cukier4[Data],"&lt;="&amp;cukier4[[#This Row],[Data]],cukier4[NIP],"="&amp;cukier4[[#This Row],[NIP]])</f>
        <v>2</v>
      </c>
      <c r="H20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8" s="2">
        <f>cukier4[[#This Row],[rabat na kg]]*cukier4[[#This Row],[sprzedaż]]</f>
        <v>0</v>
      </c>
      <c r="J208" s="2">
        <f>J207-cukier4[[#This Row],[sprzedaż]]+L207</f>
        <v>5460</v>
      </c>
      <c r="K208" s="2">
        <f>MONTH(cukier4[[#This Row],[Data]])</f>
        <v>1</v>
      </c>
      <c r="L208" s="2">
        <f>ROUNDUP(IF(K209&lt;&gt;cukier4[[#This Row],[miesiąc]],5000-cukier4[[#This Row],[ilość cukru w magazynie]],0),-3)</f>
        <v>0</v>
      </c>
    </row>
    <row r="209" spans="1:12" x14ac:dyDescent="0.45">
      <c r="A209" s="1">
        <v>38734</v>
      </c>
      <c r="B209" s="2" t="s">
        <v>96</v>
      </c>
      <c r="C209">
        <v>7</v>
      </c>
      <c r="D209">
        <f>YEAR(cukier4[[#This Row],[Data]])</f>
        <v>2006</v>
      </c>
      <c r="E209">
        <f>VLOOKUP(cukier4[[#This Row],[rok]],cennik[],2,FALSE)</f>
        <v>2.0499999999999998</v>
      </c>
      <c r="F209" s="2">
        <f>cukier4[[#This Row],[sprzedaż]]*cukier4[[#This Row],[cena cukru]]</f>
        <v>14.349999999999998</v>
      </c>
      <c r="G209" s="2">
        <f>SUMIFS(cukier4[sprzedaż],cukier4[Data],"&lt;="&amp;cukier4[[#This Row],[Data]],cukier4[NIP],"="&amp;cukier4[[#This Row],[NIP]])</f>
        <v>7</v>
      </c>
      <c r="H20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9" s="2">
        <f>cukier4[[#This Row],[rabat na kg]]*cukier4[[#This Row],[sprzedaż]]</f>
        <v>0</v>
      </c>
      <c r="J209" s="2">
        <f>J208-cukier4[[#This Row],[sprzedaż]]+L208</f>
        <v>5453</v>
      </c>
      <c r="K209" s="2">
        <f>MONTH(cukier4[[#This Row],[Data]])</f>
        <v>1</v>
      </c>
      <c r="L209" s="2">
        <f>ROUNDUP(IF(K210&lt;&gt;cukier4[[#This Row],[miesiąc]],5000-cukier4[[#This Row],[ilość cukru w magazynie]],0),-3)</f>
        <v>0</v>
      </c>
    </row>
    <row r="210" spans="1:12" x14ac:dyDescent="0.45">
      <c r="A210" s="1">
        <v>38734</v>
      </c>
      <c r="B210" s="2" t="s">
        <v>29</v>
      </c>
      <c r="C210">
        <v>7</v>
      </c>
      <c r="D210">
        <f>YEAR(cukier4[[#This Row],[Data]])</f>
        <v>2006</v>
      </c>
      <c r="E210">
        <f>VLOOKUP(cukier4[[#This Row],[rok]],cennik[],2,FALSE)</f>
        <v>2.0499999999999998</v>
      </c>
      <c r="F210" s="2">
        <f>cukier4[[#This Row],[sprzedaż]]*cukier4[[#This Row],[cena cukru]]</f>
        <v>14.349999999999998</v>
      </c>
      <c r="G210" s="2">
        <f>SUMIFS(cukier4[sprzedaż],cukier4[Data],"&lt;="&amp;cukier4[[#This Row],[Data]],cukier4[NIP],"="&amp;cukier4[[#This Row],[NIP]])</f>
        <v>10</v>
      </c>
      <c r="H21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0" s="2">
        <f>cukier4[[#This Row],[rabat na kg]]*cukier4[[#This Row],[sprzedaż]]</f>
        <v>0</v>
      </c>
      <c r="J210" s="2">
        <f>J209-cukier4[[#This Row],[sprzedaż]]+L209</f>
        <v>5446</v>
      </c>
      <c r="K210" s="2">
        <f>MONTH(cukier4[[#This Row],[Data]])</f>
        <v>1</v>
      </c>
      <c r="L210" s="2">
        <f>ROUNDUP(IF(K211&lt;&gt;cukier4[[#This Row],[miesiąc]],5000-cukier4[[#This Row],[ilość cukru w magazynie]],0),-3)</f>
        <v>0</v>
      </c>
    </row>
    <row r="211" spans="1:12" x14ac:dyDescent="0.45">
      <c r="A211" s="1">
        <v>38734</v>
      </c>
      <c r="B211" s="2" t="s">
        <v>78</v>
      </c>
      <c r="C211">
        <v>72</v>
      </c>
      <c r="D211">
        <f>YEAR(cukier4[[#This Row],[Data]])</f>
        <v>2006</v>
      </c>
      <c r="E211">
        <f>VLOOKUP(cukier4[[#This Row],[rok]],cennik[],2,FALSE)</f>
        <v>2.0499999999999998</v>
      </c>
      <c r="F211" s="2">
        <f>cukier4[[#This Row],[sprzedaż]]*cukier4[[#This Row],[cena cukru]]</f>
        <v>147.6</v>
      </c>
      <c r="G211" s="2">
        <f>SUMIFS(cukier4[sprzedaż],cukier4[Data],"&lt;="&amp;cukier4[[#This Row],[Data]],cukier4[NIP],"="&amp;cukier4[[#This Row],[NIP]])</f>
        <v>211</v>
      </c>
      <c r="H21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11" s="2">
        <f>cukier4[[#This Row],[rabat na kg]]*cukier4[[#This Row],[sprzedaż]]</f>
        <v>3.6</v>
      </c>
      <c r="J211" s="2">
        <f>J210-cukier4[[#This Row],[sprzedaż]]+L210</f>
        <v>5374</v>
      </c>
      <c r="K211" s="2">
        <f>MONTH(cukier4[[#This Row],[Data]])</f>
        <v>1</v>
      </c>
      <c r="L211" s="2">
        <f>ROUNDUP(IF(K212&lt;&gt;cukier4[[#This Row],[miesiąc]],5000-cukier4[[#This Row],[ilość cukru w magazynie]],0),-3)</f>
        <v>0</v>
      </c>
    </row>
    <row r="212" spans="1:12" x14ac:dyDescent="0.45">
      <c r="A212" s="1">
        <v>38735</v>
      </c>
      <c r="B212" s="2" t="s">
        <v>71</v>
      </c>
      <c r="C212">
        <v>59</v>
      </c>
      <c r="D212">
        <f>YEAR(cukier4[[#This Row],[Data]])</f>
        <v>2006</v>
      </c>
      <c r="E212">
        <f>VLOOKUP(cukier4[[#This Row],[rok]],cennik[],2,FALSE)</f>
        <v>2.0499999999999998</v>
      </c>
      <c r="F212" s="2">
        <f>cukier4[[#This Row],[sprzedaż]]*cukier4[[#This Row],[cena cukru]]</f>
        <v>120.94999999999999</v>
      </c>
      <c r="G212" s="2">
        <f>SUMIFS(cukier4[sprzedaż],cukier4[Data],"&lt;="&amp;cukier4[[#This Row],[Data]],cukier4[NIP],"="&amp;cukier4[[#This Row],[NIP]])</f>
        <v>195</v>
      </c>
      <c r="H21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12" s="2">
        <f>cukier4[[#This Row],[rabat na kg]]*cukier4[[#This Row],[sprzedaż]]</f>
        <v>2.95</v>
      </c>
      <c r="J212" s="2">
        <f>J211-cukier4[[#This Row],[sprzedaż]]+L211</f>
        <v>5315</v>
      </c>
      <c r="K212" s="2">
        <f>MONTH(cukier4[[#This Row],[Data]])</f>
        <v>1</v>
      </c>
      <c r="L212" s="2">
        <f>ROUNDUP(IF(K213&lt;&gt;cukier4[[#This Row],[miesiąc]],5000-cukier4[[#This Row],[ilość cukru w magazynie]],0),-3)</f>
        <v>0</v>
      </c>
    </row>
    <row r="213" spans="1:12" x14ac:dyDescent="0.45">
      <c r="A213" s="1">
        <v>38736</v>
      </c>
      <c r="B213" s="2" t="s">
        <v>45</v>
      </c>
      <c r="C213">
        <v>212</v>
      </c>
      <c r="D213">
        <f>YEAR(cukier4[[#This Row],[Data]])</f>
        <v>2006</v>
      </c>
      <c r="E213">
        <f>VLOOKUP(cukier4[[#This Row],[rok]],cennik[],2,FALSE)</f>
        <v>2.0499999999999998</v>
      </c>
      <c r="F213" s="2">
        <f>cukier4[[#This Row],[sprzedaż]]*cukier4[[#This Row],[cena cukru]]</f>
        <v>434.59999999999997</v>
      </c>
      <c r="G213" s="2">
        <f>SUMIFS(cukier4[sprzedaż],cukier4[Data],"&lt;="&amp;cukier4[[#This Row],[Data]],cukier4[NIP],"="&amp;cukier4[[#This Row],[NIP]])</f>
        <v>1650</v>
      </c>
      <c r="H21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3" s="2">
        <f>cukier4[[#This Row],[rabat na kg]]*cukier4[[#This Row],[sprzedaż]]</f>
        <v>21.200000000000003</v>
      </c>
      <c r="J213" s="2">
        <f>J212-cukier4[[#This Row],[sprzedaż]]+L212</f>
        <v>5103</v>
      </c>
      <c r="K213" s="2">
        <f>MONTH(cukier4[[#This Row],[Data]])</f>
        <v>1</v>
      </c>
      <c r="L213" s="2">
        <f>ROUNDUP(IF(K214&lt;&gt;cukier4[[#This Row],[miesiąc]],5000-cukier4[[#This Row],[ilość cukru w magazynie]],0),-3)</f>
        <v>0</v>
      </c>
    </row>
    <row r="214" spans="1:12" x14ac:dyDescent="0.45">
      <c r="A214" s="1">
        <v>38741</v>
      </c>
      <c r="B214" s="2" t="s">
        <v>17</v>
      </c>
      <c r="C214">
        <v>195</v>
      </c>
      <c r="D214">
        <f>YEAR(cukier4[[#This Row],[Data]])</f>
        <v>2006</v>
      </c>
      <c r="E214">
        <f>VLOOKUP(cukier4[[#This Row],[rok]],cennik[],2,FALSE)</f>
        <v>2.0499999999999998</v>
      </c>
      <c r="F214" s="2">
        <f>cukier4[[#This Row],[sprzedaż]]*cukier4[[#This Row],[cena cukru]]</f>
        <v>399.74999999999994</v>
      </c>
      <c r="G214" s="2">
        <f>SUMIFS(cukier4[sprzedaż],cukier4[Data],"&lt;="&amp;cukier4[[#This Row],[Data]],cukier4[NIP],"="&amp;cukier4[[#This Row],[NIP]])</f>
        <v>1576</v>
      </c>
      <c r="H21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4" s="2">
        <f>cukier4[[#This Row],[rabat na kg]]*cukier4[[#This Row],[sprzedaż]]</f>
        <v>19.5</v>
      </c>
      <c r="J214" s="2">
        <f>J213-cukier4[[#This Row],[sprzedaż]]+L213</f>
        <v>4908</v>
      </c>
      <c r="K214" s="2">
        <f>MONTH(cukier4[[#This Row],[Data]])</f>
        <v>1</v>
      </c>
      <c r="L214" s="2">
        <f>ROUNDUP(IF(K215&lt;&gt;cukier4[[#This Row],[miesiąc]],5000-cukier4[[#This Row],[ilość cukru w magazynie]],0),-3)</f>
        <v>0</v>
      </c>
    </row>
    <row r="215" spans="1:12" x14ac:dyDescent="0.45">
      <c r="A215" s="1">
        <v>38741</v>
      </c>
      <c r="B215" s="2" t="s">
        <v>57</v>
      </c>
      <c r="C215">
        <v>16</v>
      </c>
      <c r="D215">
        <f>YEAR(cukier4[[#This Row],[Data]])</f>
        <v>2006</v>
      </c>
      <c r="E215">
        <f>VLOOKUP(cukier4[[#This Row],[rok]],cennik[],2,FALSE)</f>
        <v>2.0499999999999998</v>
      </c>
      <c r="F215" s="2">
        <f>cukier4[[#This Row],[sprzedaż]]*cukier4[[#This Row],[cena cukru]]</f>
        <v>32.799999999999997</v>
      </c>
      <c r="G215" s="2">
        <f>SUMIFS(cukier4[sprzedaż],cukier4[Data],"&lt;="&amp;cukier4[[#This Row],[Data]],cukier4[NIP],"="&amp;cukier4[[#This Row],[NIP]])</f>
        <v>23</v>
      </c>
      <c r="H21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5" s="2">
        <f>cukier4[[#This Row],[rabat na kg]]*cukier4[[#This Row],[sprzedaż]]</f>
        <v>0</v>
      </c>
      <c r="J215" s="2">
        <f>J214-cukier4[[#This Row],[sprzedaż]]+L214</f>
        <v>4892</v>
      </c>
      <c r="K215" s="2">
        <f>MONTH(cukier4[[#This Row],[Data]])</f>
        <v>1</v>
      </c>
      <c r="L215" s="2">
        <f>ROUNDUP(IF(K216&lt;&gt;cukier4[[#This Row],[miesiąc]],5000-cukier4[[#This Row],[ilość cukru w magazynie]],0),-3)</f>
        <v>0</v>
      </c>
    </row>
    <row r="216" spans="1:12" x14ac:dyDescent="0.45">
      <c r="A216" s="1">
        <v>38745</v>
      </c>
      <c r="B216" s="2" t="s">
        <v>12</v>
      </c>
      <c r="C216">
        <v>187</v>
      </c>
      <c r="D216">
        <f>YEAR(cukier4[[#This Row],[Data]])</f>
        <v>2006</v>
      </c>
      <c r="E216">
        <f>VLOOKUP(cukier4[[#This Row],[rok]],cennik[],2,FALSE)</f>
        <v>2.0499999999999998</v>
      </c>
      <c r="F216" s="2">
        <f>cukier4[[#This Row],[sprzedaż]]*cukier4[[#This Row],[cena cukru]]</f>
        <v>383.34999999999997</v>
      </c>
      <c r="G216" s="2">
        <f>SUMIFS(cukier4[sprzedaż],cukier4[Data],"&lt;="&amp;cukier4[[#This Row],[Data]],cukier4[NIP],"="&amp;cukier4[[#This Row],[NIP]])</f>
        <v>630</v>
      </c>
      <c r="H21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16" s="2">
        <f>cukier4[[#This Row],[rabat na kg]]*cukier4[[#This Row],[sprzedaż]]</f>
        <v>9.35</v>
      </c>
      <c r="J216" s="2">
        <f>J215-cukier4[[#This Row],[sprzedaż]]+L215</f>
        <v>4705</v>
      </c>
      <c r="K216" s="2">
        <f>MONTH(cukier4[[#This Row],[Data]])</f>
        <v>1</v>
      </c>
      <c r="L216" s="2">
        <f>ROUNDUP(IF(K217&lt;&gt;cukier4[[#This Row],[miesiąc]],5000-cukier4[[#This Row],[ilość cukru w magazynie]],0),-3)</f>
        <v>1000</v>
      </c>
    </row>
    <row r="217" spans="1:12" x14ac:dyDescent="0.45">
      <c r="A217" s="1">
        <v>38751</v>
      </c>
      <c r="B217" s="2" t="s">
        <v>17</v>
      </c>
      <c r="C217">
        <v>369</v>
      </c>
      <c r="D217">
        <f>YEAR(cukier4[[#This Row],[Data]])</f>
        <v>2006</v>
      </c>
      <c r="E217">
        <f>VLOOKUP(cukier4[[#This Row],[rok]],cennik[],2,FALSE)</f>
        <v>2.0499999999999998</v>
      </c>
      <c r="F217" s="2">
        <f>cukier4[[#This Row],[sprzedaż]]*cukier4[[#This Row],[cena cukru]]</f>
        <v>756.44999999999993</v>
      </c>
      <c r="G217" s="2">
        <f>SUMIFS(cukier4[sprzedaż],cukier4[Data],"&lt;="&amp;cukier4[[#This Row],[Data]],cukier4[NIP],"="&amp;cukier4[[#This Row],[NIP]])</f>
        <v>1945</v>
      </c>
      <c r="H2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7" s="2">
        <f>cukier4[[#This Row],[rabat na kg]]*cukier4[[#This Row],[sprzedaż]]</f>
        <v>36.9</v>
      </c>
      <c r="J217" s="2">
        <f>J216-cukier4[[#This Row],[sprzedaż]]+L216</f>
        <v>5336</v>
      </c>
      <c r="K217" s="2">
        <f>MONTH(cukier4[[#This Row],[Data]])</f>
        <v>2</v>
      </c>
      <c r="L217" s="2">
        <f>ROUNDUP(IF(K218&lt;&gt;cukier4[[#This Row],[miesiąc]],5000-cukier4[[#This Row],[ilość cukru w magazynie]],0),-3)</f>
        <v>0</v>
      </c>
    </row>
    <row r="218" spans="1:12" x14ac:dyDescent="0.45">
      <c r="A218" s="1">
        <v>38754</v>
      </c>
      <c r="B218" s="2" t="s">
        <v>35</v>
      </c>
      <c r="C218">
        <v>190</v>
      </c>
      <c r="D218">
        <f>YEAR(cukier4[[#This Row],[Data]])</f>
        <v>2006</v>
      </c>
      <c r="E218">
        <f>VLOOKUP(cukier4[[#This Row],[rok]],cennik[],2,FALSE)</f>
        <v>2.0499999999999998</v>
      </c>
      <c r="F218" s="2">
        <f>cukier4[[#This Row],[sprzedaż]]*cukier4[[#This Row],[cena cukru]]</f>
        <v>389.49999999999994</v>
      </c>
      <c r="G218" s="2">
        <f>SUMIFS(cukier4[sprzedaż],cukier4[Data],"&lt;="&amp;cukier4[[#This Row],[Data]],cukier4[NIP],"="&amp;cukier4[[#This Row],[NIP]])</f>
        <v>310</v>
      </c>
      <c r="H21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18" s="2">
        <f>cukier4[[#This Row],[rabat na kg]]*cukier4[[#This Row],[sprzedaż]]</f>
        <v>9.5</v>
      </c>
      <c r="J218" s="2">
        <f>J217-cukier4[[#This Row],[sprzedaż]]+L217</f>
        <v>5146</v>
      </c>
      <c r="K218" s="2">
        <f>MONTH(cukier4[[#This Row],[Data]])</f>
        <v>2</v>
      </c>
      <c r="L218" s="2">
        <f>ROUNDUP(IF(K219&lt;&gt;cukier4[[#This Row],[miesiąc]],5000-cukier4[[#This Row],[ilość cukru w magazynie]],0),-3)</f>
        <v>0</v>
      </c>
    </row>
    <row r="219" spans="1:12" x14ac:dyDescent="0.45">
      <c r="A219" s="1">
        <v>38754</v>
      </c>
      <c r="B219" s="2" t="s">
        <v>14</v>
      </c>
      <c r="C219">
        <v>453</v>
      </c>
      <c r="D219">
        <f>YEAR(cukier4[[#This Row],[Data]])</f>
        <v>2006</v>
      </c>
      <c r="E219">
        <f>VLOOKUP(cukier4[[#This Row],[rok]],cennik[],2,FALSE)</f>
        <v>2.0499999999999998</v>
      </c>
      <c r="F219" s="2">
        <f>cukier4[[#This Row],[sprzedaż]]*cukier4[[#This Row],[cena cukru]]</f>
        <v>928.64999999999986</v>
      </c>
      <c r="G219" s="2">
        <f>SUMIFS(cukier4[sprzedaż],cukier4[Data],"&lt;="&amp;cukier4[[#This Row],[Data]],cukier4[NIP],"="&amp;cukier4[[#This Row],[NIP]])</f>
        <v>2934</v>
      </c>
      <c r="H21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9" s="2">
        <f>cukier4[[#This Row],[rabat na kg]]*cukier4[[#This Row],[sprzedaż]]</f>
        <v>45.300000000000004</v>
      </c>
      <c r="J219" s="2">
        <f>J218-cukier4[[#This Row],[sprzedaż]]+L218</f>
        <v>4693</v>
      </c>
      <c r="K219" s="2">
        <f>MONTH(cukier4[[#This Row],[Data]])</f>
        <v>2</v>
      </c>
      <c r="L219" s="2">
        <f>ROUNDUP(IF(K220&lt;&gt;cukier4[[#This Row],[miesiąc]],5000-cukier4[[#This Row],[ilość cukru w magazynie]],0),-3)</f>
        <v>0</v>
      </c>
    </row>
    <row r="220" spans="1:12" x14ac:dyDescent="0.45">
      <c r="A220" s="1">
        <v>38754</v>
      </c>
      <c r="B220" s="2" t="s">
        <v>22</v>
      </c>
      <c r="C220">
        <v>223</v>
      </c>
      <c r="D220">
        <f>YEAR(cukier4[[#This Row],[Data]])</f>
        <v>2006</v>
      </c>
      <c r="E220">
        <f>VLOOKUP(cukier4[[#This Row],[rok]],cennik[],2,FALSE)</f>
        <v>2.0499999999999998</v>
      </c>
      <c r="F220" s="2">
        <f>cukier4[[#This Row],[sprzedaż]]*cukier4[[#This Row],[cena cukru]]</f>
        <v>457.15</v>
      </c>
      <c r="G220" s="2">
        <f>SUMIFS(cukier4[sprzedaż],cukier4[Data],"&lt;="&amp;cukier4[[#This Row],[Data]],cukier4[NIP],"="&amp;cukier4[[#This Row],[NIP]])</f>
        <v>2634</v>
      </c>
      <c r="H22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20" s="2">
        <f>cukier4[[#This Row],[rabat na kg]]*cukier4[[#This Row],[sprzedaż]]</f>
        <v>22.3</v>
      </c>
      <c r="J220" s="2">
        <f>J219-cukier4[[#This Row],[sprzedaż]]+L219</f>
        <v>4470</v>
      </c>
      <c r="K220" s="2">
        <f>MONTH(cukier4[[#This Row],[Data]])</f>
        <v>2</v>
      </c>
      <c r="L220" s="2">
        <f>ROUNDUP(IF(K221&lt;&gt;cukier4[[#This Row],[miesiąc]],5000-cukier4[[#This Row],[ilość cukru w magazynie]],0),-3)</f>
        <v>0</v>
      </c>
    </row>
    <row r="221" spans="1:12" x14ac:dyDescent="0.45">
      <c r="A221" s="1">
        <v>38755</v>
      </c>
      <c r="B221" s="2" t="s">
        <v>64</v>
      </c>
      <c r="C221">
        <v>1</v>
      </c>
      <c r="D221">
        <f>YEAR(cukier4[[#This Row],[Data]])</f>
        <v>2006</v>
      </c>
      <c r="E221">
        <f>VLOOKUP(cukier4[[#This Row],[rok]],cennik[],2,FALSE)</f>
        <v>2.0499999999999998</v>
      </c>
      <c r="F221" s="2">
        <f>cukier4[[#This Row],[sprzedaż]]*cukier4[[#This Row],[cena cukru]]</f>
        <v>2.0499999999999998</v>
      </c>
      <c r="G221" s="2">
        <f>SUMIFS(cukier4[sprzedaż],cukier4[Data],"&lt;="&amp;cukier4[[#This Row],[Data]],cukier4[NIP],"="&amp;cukier4[[#This Row],[NIP]])</f>
        <v>3</v>
      </c>
      <c r="H22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21" s="2">
        <f>cukier4[[#This Row],[rabat na kg]]*cukier4[[#This Row],[sprzedaż]]</f>
        <v>0</v>
      </c>
      <c r="J221" s="2">
        <f>J220-cukier4[[#This Row],[sprzedaż]]+L220</f>
        <v>4469</v>
      </c>
      <c r="K221" s="2">
        <f>MONTH(cukier4[[#This Row],[Data]])</f>
        <v>2</v>
      </c>
      <c r="L221" s="2">
        <f>ROUNDUP(IF(K222&lt;&gt;cukier4[[#This Row],[miesiąc]],5000-cukier4[[#This Row],[ilość cukru w magazynie]],0),-3)</f>
        <v>0</v>
      </c>
    </row>
    <row r="222" spans="1:12" x14ac:dyDescent="0.45">
      <c r="A222" s="1">
        <v>38757</v>
      </c>
      <c r="B222" s="2" t="s">
        <v>55</v>
      </c>
      <c r="C222">
        <v>170</v>
      </c>
      <c r="D222">
        <f>YEAR(cukier4[[#This Row],[Data]])</f>
        <v>2006</v>
      </c>
      <c r="E222">
        <f>VLOOKUP(cukier4[[#This Row],[rok]],cennik[],2,FALSE)</f>
        <v>2.0499999999999998</v>
      </c>
      <c r="F222" s="2">
        <f>cukier4[[#This Row],[sprzedaż]]*cukier4[[#This Row],[cena cukru]]</f>
        <v>348.49999999999994</v>
      </c>
      <c r="G222" s="2">
        <f>SUMIFS(cukier4[sprzedaż],cukier4[Data],"&lt;="&amp;cukier4[[#This Row],[Data]],cukier4[NIP],"="&amp;cukier4[[#This Row],[NIP]])</f>
        <v>347</v>
      </c>
      <c r="H22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22" s="2">
        <f>cukier4[[#This Row],[rabat na kg]]*cukier4[[#This Row],[sprzedaż]]</f>
        <v>8.5</v>
      </c>
      <c r="J222" s="2">
        <f>J221-cukier4[[#This Row],[sprzedaż]]+L221</f>
        <v>4299</v>
      </c>
      <c r="K222" s="2">
        <f>MONTH(cukier4[[#This Row],[Data]])</f>
        <v>2</v>
      </c>
      <c r="L222" s="2">
        <f>ROUNDUP(IF(K223&lt;&gt;cukier4[[#This Row],[miesiąc]],5000-cukier4[[#This Row],[ilość cukru w magazynie]],0),-3)</f>
        <v>0</v>
      </c>
    </row>
    <row r="223" spans="1:12" x14ac:dyDescent="0.45">
      <c r="A223" s="1">
        <v>38757</v>
      </c>
      <c r="B223" s="2" t="s">
        <v>86</v>
      </c>
      <c r="C223">
        <v>19</v>
      </c>
      <c r="D223">
        <f>YEAR(cukier4[[#This Row],[Data]])</f>
        <v>2006</v>
      </c>
      <c r="E223">
        <f>VLOOKUP(cukier4[[#This Row],[rok]],cennik[],2,FALSE)</f>
        <v>2.0499999999999998</v>
      </c>
      <c r="F223" s="2">
        <f>cukier4[[#This Row],[sprzedaż]]*cukier4[[#This Row],[cena cukru]]</f>
        <v>38.949999999999996</v>
      </c>
      <c r="G223" s="2">
        <f>SUMIFS(cukier4[sprzedaż],cukier4[Data],"&lt;="&amp;cukier4[[#This Row],[Data]],cukier4[NIP],"="&amp;cukier4[[#This Row],[NIP]])</f>
        <v>28</v>
      </c>
      <c r="H22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23" s="2">
        <f>cukier4[[#This Row],[rabat na kg]]*cukier4[[#This Row],[sprzedaż]]</f>
        <v>0</v>
      </c>
      <c r="J223" s="2">
        <f>J222-cukier4[[#This Row],[sprzedaż]]+L222</f>
        <v>4280</v>
      </c>
      <c r="K223" s="2">
        <f>MONTH(cukier4[[#This Row],[Data]])</f>
        <v>2</v>
      </c>
      <c r="L223" s="2">
        <f>ROUNDUP(IF(K224&lt;&gt;cukier4[[#This Row],[miesiąc]],5000-cukier4[[#This Row],[ilość cukru w magazynie]],0),-3)</f>
        <v>0</v>
      </c>
    </row>
    <row r="224" spans="1:12" x14ac:dyDescent="0.45">
      <c r="A224" s="1">
        <v>38757</v>
      </c>
      <c r="B224" s="2" t="s">
        <v>17</v>
      </c>
      <c r="C224">
        <v>464</v>
      </c>
      <c r="D224">
        <f>YEAR(cukier4[[#This Row],[Data]])</f>
        <v>2006</v>
      </c>
      <c r="E224">
        <f>VLOOKUP(cukier4[[#This Row],[rok]],cennik[],2,FALSE)</f>
        <v>2.0499999999999998</v>
      </c>
      <c r="F224" s="2">
        <f>cukier4[[#This Row],[sprzedaż]]*cukier4[[#This Row],[cena cukru]]</f>
        <v>951.19999999999993</v>
      </c>
      <c r="G224" s="2">
        <f>SUMIFS(cukier4[sprzedaż],cukier4[Data],"&lt;="&amp;cukier4[[#This Row],[Data]],cukier4[NIP],"="&amp;cukier4[[#This Row],[NIP]])</f>
        <v>2409</v>
      </c>
      <c r="H2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24" s="2">
        <f>cukier4[[#This Row],[rabat na kg]]*cukier4[[#This Row],[sprzedaż]]</f>
        <v>46.400000000000006</v>
      </c>
      <c r="J224" s="2">
        <f>J223-cukier4[[#This Row],[sprzedaż]]+L223</f>
        <v>3816</v>
      </c>
      <c r="K224" s="2">
        <f>MONTH(cukier4[[#This Row],[Data]])</f>
        <v>2</v>
      </c>
      <c r="L224" s="2">
        <f>ROUNDUP(IF(K225&lt;&gt;cukier4[[#This Row],[miesiąc]],5000-cukier4[[#This Row],[ilość cukru w magazynie]],0),-3)</f>
        <v>0</v>
      </c>
    </row>
    <row r="225" spans="1:12" x14ac:dyDescent="0.45">
      <c r="A225" s="1">
        <v>38761</v>
      </c>
      <c r="B225" s="2" t="s">
        <v>7</v>
      </c>
      <c r="C225">
        <v>230</v>
      </c>
      <c r="D225">
        <f>YEAR(cukier4[[#This Row],[Data]])</f>
        <v>2006</v>
      </c>
      <c r="E225">
        <f>VLOOKUP(cukier4[[#This Row],[rok]],cennik[],2,FALSE)</f>
        <v>2.0499999999999998</v>
      </c>
      <c r="F225" s="2">
        <f>cukier4[[#This Row],[sprzedaż]]*cukier4[[#This Row],[cena cukru]]</f>
        <v>471.49999999999994</v>
      </c>
      <c r="G225" s="2">
        <f>SUMIFS(cukier4[sprzedaż],cukier4[Data],"&lt;="&amp;cukier4[[#This Row],[Data]],cukier4[NIP],"="&amp;cukier4[[#This Row],[NIP]])</f>
        <v>3107</v>
      </c>
      <c r="H2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25" s="2">
        <f>cukier4[[#This Row],[rabat na kg]]*cukier4[[#This Row],[sprzedaż]]</f>
        <v>23</v>
      </c>
      <c r="J225" s="2">
        <f>J224-cukier4[[#This Row],[sprzedaż]]+L224</f>
        <v>3586</v>
      </c>
      <c r="K225" s="2">
        <f>MONTH(cukier4[[#This Row],[Data]])</f>
        <v>2</v>
      </c>
      <c r="L225" s="2">
        <f>ROUNDUP(IF(K226&lt;&gt;cukier4[[#This Row],[miesiąc]],5000-cukier4[[#This Row],[ilość cukru w magazynie]],0),-3)</f>
        <v>0</v>
      </c>
    </row>
    <row r="226" spans="1:12" x14ac:dyDescent="0.45">
      <c r="A226" s="1">
        <v>38765</v>
      </c>
      <c r="B226" s="2" t="s">
        <v>9</v>
      </c>
      <c r="C226">
        <v>387</v>
      </c>
      <c r="D226">
        <f>YEAR(cukier4[[#This Row],[Data]])</f>
        <v>2006</v>
      </c>
      <c r="E226">
        <f>VLOOKUP(cukier4[[#This Row],[rok]],cennik[],2,FALSE)</f>
        <v>2.0499999999999998</v>
      </c>
      <c r="F226" s="2">
        <f>cukier4[[#This Row],[sprzedaż]]*cukier4[[#This Row],[cena cukru]]</f>
        <v>793.34999999999991</v>
      </c>
      <c r="G226" s="2">
        <f>SUMIFS(cukier4[sprzedaż],cukier4[Data],"&lt;="&amp;cukier4[[#This Row],[Data]],cukier4[NIP],"="&amp;cukier4[[#This Row],[NIP]])</f>
        <v>3153</v>
      </c>
      <c r="H2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26" s="2">
        <f>cukier4[[#This Row],[rabat na kg]]*cukier4[[#This Row],[sprzedaż]]</f>
        <v>38.700000000000003</v>
      </c>
      <c r="J226" s="2">
        <f>J225-cukier4[[#This Row],[sprzedaż]]+L225</f>
        <v>3199</v>
      </c>
      <c r="K226" s="2">
        <f>MONTH(cukier4[[#This Row],[Data]])</f>
        <v>2</v>
      </c>
      <c r="L226" s="2">
        <f>ROUNDUP(IF(K227&lt;&gt;cukier4[[#This Row],[miesiąc]],5000-cukier4[[#This Row],[ilość cukru w magazynie]],0),-3)</f>
        <v>0</v>
      </c>
    </row>
    <row r="227" spans="1:12" x14ac:dyDescent="0.45">
      <c r="A227" s="1">
        <v>38766</v>
      </c>
      <c r="B227" s="2" t="s">
        <v>45</v>
      </c>
      <c r="C227">
        <v>264</v>
      </c>
      <c r="D227">
        <f>YEAR(cukier4[[#This Row],[Data]])</f>
        <v>2006</v>
      </c>
      <c r="E227">
        <f>VLOOKUP(cukier4[[#This Row],[rok]],cennik[],2,FALSE)</f>
        <v>2.0499999999999998</v>
      </c>
      <c r="F227" s="2">
        <f>cukier4[[#This Row],[sprzedaż]]*cukier4[[#This Row],[cena cukru]]</f>
        <v>541.19999999999993</v>
      </c>
      <c r="G227" s="2">
        <f>SUMIFS(cukier4[sprzedaż],cukier4[Data],"&lt;="&amp;cukier4[[#This Row],[Data]],cukier4[NIP],"="&amp;cukier4[[#This Row],[NIP]])</f>
        <v>1914</v>
      </c>
      <c r="H2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27" s="2">
        <f>cukier4[[#This Row],[rabat na kg]]*cukier4[[#This Row],[sprzedaż]]</f>
        <v>26.400000000000002</v>
      </c>
      <c r="J227" s="2">
        <f>J226-cukier4[[#This Row],[sprzedaż]]+L226</f>
        <v>2935</v>
      </c>
      <c r="K227" s="2">
        <f>MONTH(cukier4[[#This Row],[Data]])</f>
        <v>2</v>
      </c>
      <c r="L227" s="2">
        <f>ROUNDUP(IF(K228&lt;&gt;cukier4[[#This Row],[miesiąc]],5000-cukier4[[#This Row],[ilość cukru w magazynie]],0),-3)</f>
        <v>0</v>
      </c>
    </row>
    <row r="228" spans="1:12" x14ac:dyDescent="0.45">
      <c r="A228" s="1">
        <v>38767</v>
      </c>
      <c r="B228" s="2" t="s">
        <v>18</v>
      </c>
      <c r="C228">
        <v>163</v>
      </c>
      <c r="D228">
        <f>YEAR(cukier4[[#This Row],[Data]])</f>
        <v>2006</v>
      </c>
      <c r="E228">
        <f>VLOOKUP(cukier4[[#This Row],[rok]],cennik[],2,FALSE)</f>
        <v>2.0499999999999998</v>
      </c>
      <c r="F228" s="2">
        <f>cukier4[[#This Row],[sprzedaż]]*cukier4[[#This Row],[cena cukru]]</f>
        <v>334.15</v>
      </c>
      <c r="G228" s="2">
        <f>SUMIFS(cukier4[sprzedaż],cukier4[Data],"&lt;="&amp;cukier4[[#This Row],[Data]],cukier4[NIP],"="&amp;cukier4[[#This Row],[NIP]])</f>
        <v>757</v>
      </c>
      <c r="H22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28" s="2">
        <f>cukier4[[#This Row],[rabat na kg]]*cukier4[[#This Row],[sprzedaż]]</f>
        <v>8.15</v>
      </c>
      <c r="J228" s="2">
        <f>J227-cukier4[[#This Row],[sprzedaż]]+L227</f>
        <v>2772</v>
      </c>
      <c r="K228" s="2">
        <f>MONTH(cukier4[[#This Row],[Data]])</f>
        <v>2</v>
      </c>
      <c r="L228" s="2">
        <f>ROUNDUP(IF(K229&lt;&gt;cukier4[[#This Row],[miesiąc]],5000-cukier4[[#This Row],[ilość cukru w magazynie]],0),-3)</f>
        <v>0</v>
      </c>
    </row>
    <row r="229" spans="1:12" x14ac:dyDescent="0.45">
      <c r="A229" s="1">
        <v>38768</v>
      </c>
      <c r="B229" s="2" t="s">
        <v>36</v>
      </c>
      <c r="C229">
        <v>14</v>
      </c>
      <c r="D229">
        <f>YEAR(cukier4[[#This Row],[Data]])</f>
        <v>2006</v>
      </c>
      <c r="E229">
        <f>VLOOKUP(cukier4[[#This Row],[rok]],cennik[],2,FALSE)</f>
        <v>2.0499999999999998</v>
      </c>
      <c r="F229" s="2">
        <f>cukier4[[#This Row],[sprzedaż]]*cukier4[[#This Row],[cena cukru]]</f>
        <v>28.699999999999996</v>
      </c>
      <c r="G229" s="2">
        <f>SUMIFS(cukier4[sprzedaż],cukier4[Data],"&lt;="&amp;cukier4[[#This Row],[Data]],cukier4[NIP],"="&amp;cukier4[[#This Row],[NIP]])</f>
        <v>26</v>
      </c>
      <c r="H22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29" s="2">
        <f>cukier4[[#This Row],[rabat na kg]]*cukier4[[#This Row],[sprzedaż]]</f>
        <v>0</v>
      </c>
      <c r="J229" s="2">
        <f>J228-cukier4[[#This Row],[sprzedaż]]+L228</f>
        <v>2758</v>
      </c>
      <c r="K229" s="2">
        <f>MONTH(cukier4[[#This Row],[Data]])</f>
        <v>2</v>
      </c>
      <c r="L229" s="2">
        <f>ROUNDUP(IF(K230&lt;&gt;cukier4[[#This Row],[miesiąc]],5000-cukier4[[#This Row],[ilość cukru w magazynie]],0),-3)</f>
        <v>0</v>
      </c>
    </row>
    <row r="230" spans="1:12" x14ac:dyDescent="0.45">
      <c r="A230" s="1">
        <v>38769</v>
      </c>
      <c r="B230" s="2" t="s">
        <v>71</v>
      </c>
      <c r="C230">
        <v>98</v>
      </c>
      <c r="D230">
        <f>YEAR(cukier4[[#This Row],[Data]])</f>
        <v>2006</v>
      </c>
      <c r="E230">
        <f>VLOOKUP(cukier4[[#This Row],[rok]],cennik[],2,FALSE)</f>
        <v>2.0499999999999998</v>
      </c>
      <c r="F230" s="2">
        <f>cukier4[[#This Row],[sprzedaż]]*cukier4[[#This Row],[cena cukru]]</f>
        <v>200.89999999999998</v>
      </c>
      <c r="G230" s="2">
        <f>SUMIFS(cukier4[sprzedaż],cukier4[Data],"&lt;="&amp;cukier4[[#This Row],[Data]],cukier4[NIP],"="&amp;cukier4[[#This Row],[NIP]])</f>
        <v>293</v>
      </c>
      <c r="H23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30" s="2">
        <f>cukier4[[#This Row],[rabat na kg]]*cukier4[[#This Row],[sprzedaż]]</f>
        <v>4.9000000000000004</v>
      </c>
      <c r="J230" s="2">
        <f>J229-cukier4[[#This Row],[sprzedaż]]+L229</f>
        <v>2660</v>
      </c>
      <c r="K230" s="2">
        <f>MONTH(cukier4[[#This Row],[Data]])</f>
        <v>2</v>
      </c>
      <c r="L230" s="2">
        <f>ROUNDUP(IF(K231&lt;&gt;cukier4[[#This Row],[miesiąc]],5000-cukier4[[#This Row],[ilość cukru w magazynie]],0),-3)</f>
        <v>3000</v>
      </c>
    </row>
    <row r="231" spans="1:12" x14ac:dyDescent="0.45">
      <c r="A231" s="1">
        <v>38780</v>
      </c>
      <c r="B231" s="2" t="s">
        <v>97</v>
      </c>
      <c r="C231">
        <v>16</v>
      </c>
      <c r="D231">
        <f>YEAR(cukier4[[#This Row],[Data]])</f>
        <v>2006</v>
      </c>
      <c r="E231">
        <f>VLOOKUP(cukier4[[#This Row],[rok]],cennik[],2,FALSE)</f>
        <v>2.0499999999999998</v>
      </c>
      <c r="F231" s="2">
        <f>cukier4[[#This Row],[sprzedaż]]*cukier4[[#This Row],[cena cukru]]</f>
        <v>32.799999999999997</v>
      </c>
      <c r="G231" s="2">
        <f>SUMIFS(cukier4[sprzedaż],cukier4[Data],"&lt;="&amp;cukier4[[#This Row],[Data]],cukier4[NIP],"="&amp;cukier4[[#This Row],[NIP]])</f>
        <v>16</v>
      </c>
      <c r="H23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31" s="2">
        <f>cukier4[[#This Row],[rabat na kg]]*cukier4[[#This Row],[sprzedaż]]</f>
        <v>0</v>
      </c>
      <c r="J231" s="2">
        <f>J230-cukier4[[#This Row],[sprzedaż]]+L230</f>
        <v>5644</v>
      </c>
      <c r="K231" s="2">
        <f>MONTH(cukier4[[#This Row],[Data]])</f>
        <v>3</v>
      </c>
      <c r="L231" s="2">
        <f>ROUNDUP(IF(K232&lt;&gt;cukier4[[#This Row],[miesiąc]],5000-cukier4[[#This Row],[ilość cukru w magazynie]],0),-3)</f>
        <v>0</v>
      </c>
    </row>
    <row r="232" spans="1:12" x14ac:dyDescent="0.45">
      <c r="A232" s="1">
        <v>38780</v>
      </c>
      <c r="B232" s="2" t="s">
        <v>26</v>
      </c>
      <c r="C232">
        <v>80</v>
      </c>
      <c r="D232">
        <f>YEAR(cukier4[[#This Row],[Data]])</f>
        <v>2006</v>
      </c>
      <c r="E232">
        <f>VLOOKUP(cukier4[[#This Row],[rok]],cennik[],2,FALSE)</f>
        <v>2.0499999999999998</v>
      </c>
      <c r="F232" s="2">
        <f>cukier4[[#This Row],[sprzedaż]]*cukier4[[#This Row],[cena cukru]]</f>
        <v>164</v>
      </c>
      <c r="G232" s="2">
        <f>SUMIFS(cukier4[sprzedaż],cukier4[Data],"&lt;="&amp;cukier4[[#This Row],[Data]],cukier4[NIP],"="&amp;cukier4[[#This Row],[NIP]])</f>
        <v>128</v>
      </c>
      <c r="H23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32" s="2">
        <f>cukier4[[#This Row],[rabat na kg]]*cukier4[[#This Row],[sprzedaż]]</f>
        <v>4</v>
      </c>
      <c r="J232" s="2">
        <f>J231-cukier4[[#This Row],[sprzedaż]]+L231</f>
        <v>5564</v>
      </c>
      <c r="K232" s="2">
        <f>MONTH(cukier4[[#This Row],[Data]])</f>
        <v>3</v>
      </c>
      <c r="L232" s="2">
        <f>ROUNDUP(IF(K233&lt;&gt;cukier4[[#This Row],[miesiąc]],5000-cukier4[[#This Row],[ilość cukru w magazynie]],0),-3)</f>
        <v>0</v>
      </c>
    </row>
    <row r="233" spans="1:12" x14ac:dyDescent="0.45">
      <c r="A233" s="1">
        <v>38784</v>
      </c>
      <c r="B233" s="2" t="s">
        <v>39</v>
      </c>
      <c r="C233">
        <v>127</v>
      </c>
      <c r="D233">
        <f>YEAR(cukier4[[#This Row],[Data]])</f>
        <v>2006</v>
      </c>
      <c r="E233">
        <f>VLOOKUP(cukier4[[#This Row],[rok]],cennik[],2,FALSE)</f>
        <v>2.0499999999999998</v>
      </c>
      <c r="F233" s="2">
        <f>cukier4[[#This Row],[sprzedaż]]*cukier4[[#This Row],[cena cukru]]</f>
        <v>260.34999999999997</v>
      </c>
      <c r="G233" s="2">
        <f>SUMIFS(cukier4[sprzedaż],cukier4[Data],"&lt;="&amp;cukier4[[#This Row],[Data]],cukier4[NIP],"="&amp;cukier4[[#This Row],[NIP]])</f>
        <v>307</v>
      </c>
      <c r="H23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33" s="2">
        <f>cukier4[[#This Row],[rabat na kg]]*cukier4[[#This Row],[sprzedaż]]</f>
        <v>6.3500000000000005</v>
      </c>
      <c r="J233" s="2">
        <f>J232-cukier4[[#This Row],[sprzedaż]]+L232</f>
        <v>5437</v>
      </c>
      <c r="K233" s="2">
        <f>MONTH(cukier4[[#This Row],[Data]])</f>
        <v>3</v>
      </c>
      <c r="L233" s="2">
        <f>ROUNDUP(IF(K234&lt;&gt;cukier4[[#This Row],[miesiąc]],5000-cukier4[[#This Row],[ilość cukru w magazynie]],0),-3)</f>
        <v>0</v>
      </c>
    </row>
    <row r="234" spans="1:12" x14ac:dyDescent="0.45">
      <c r="A234" s="1">
        <v>38786</v>
      </c>
      <c r="B234" s="2" t="s">
        <v>19</v>
      </c>
      <c r="C234">
        <v>170</v>
      </c>
      <c r="D234">
        <f>YEAR(cukier4[[#This Row],[Data]])</f>
        <v>2006</v>
      </c>
      <c r="E234">
        <f>VLOOKUP(cukier4[[#This Row],[rok]],cennik[],2,FALSE)</f>
        <v>2.0499999999999998</v>
      </c>
      <c r="F234" s="2">
        <f>cukier4[[#This Row],[sprzedaż]]*cukier4[[#This Row],[cena cukru]]</f>
        <v>348.49999999999994</v>
      </c>
      <c r="G234" s="2">
        <f>SUMIFS(cukier4[sprzedaż],cukier4[Data],"&lt;="&amp;cukier4[[#This Row],[Data]],cukier4[NIP],"="&amp;cukier4[[#This Row],[NIP]])</f>
        <v>490</v>
      </c>
      <c r="H23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34" s="2">
        <f>cukier4[[#This Row],[rabat na kg]]*cukier4[[#This Row],[sprzedaż]]</f>
        <v>8.5</v>
      </c>
      <c r="J234" s="2">
        <f>J233-cukier4[[#This Row],[sprzedaż]]+L233</f>
        <v>5267</v>
      </c>
      <c r="K234" s="2">
        <f>MONTH(cukier4[[#This Row],[Data]])</f>
        <v>3</v>
      </c>
      <c r="L234" s="2">
        <f>ROUNDUP(IF(K235&lt;&gt;cukier4[[#This Row],[miesiąc]],5000-cukier4[[#This Row],[ilość cukru w magazynie]],0),-3)</f>
        <v>0</v>
      </c>
    </row>
    <row r="235" spans="1:12" x14ac:dyDescent="0.45">
      <c r="A235" s="1">
        <v>38787</v>
      </c>
      <c r="B235" s="2" t="s">
        <v>61</v>
      </c>
      <c r="C235">
        <v>28</v>
      </c>
      <c r="D235">
        <f>YEAR(cukier4[[#This Row],[Data]])</f>
        <v>2006</v>
      </c>
      <c r="E235">
        <f>VLOOKUP(cukier4[[#This Row],[rok]],cennik[],2,FALSE)</f>
        <v>2.0499999999999998</v>
      </c>
      <c r="F235" s="2">
        <f>cukier4[[#This Row],[sprzedaż]]*cukier4[[#This Row],[cena cukru]]</f>
        <v>57.399999999999991</v>
      </c>
      <c r="G235" s="2">
        <f>SUMIFS(cukier4[sprzedaż],cukier4[Data],"&lt;="&amp;cukier4[[#This Row],[Data]],cukier4[NIP],"="&amp;cukier4[[#This Row],[NIP]])</f>
        <v>125</v>
      </c>
      <c r="H23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35" s="2">
        <f>cukier4[[#This Row],[rabat na kg]]*cukier4[[#This Row],[sprzedaż]]</f>
        <v>1.4000000000000001</v>
      </c>
      <c r="J235" s="2">
        <f>J234-cukier4[[#This Row],[sprzedaż]]+L234</f>
        <v>5239</v>
      </c>
      <c r="K235" s="2">
        <f>MONTH(cukier4[[#This Row],[Data]])</f>
        <v>3</v>
      </c>
      <c r="L235" s="2">
        <f>ROUNDUP(IF(K236&lt;&gt;cukier4[[#This Row],[miesiąc]],5000-cukier4[[#This Row],[ilość cukru w magazynie]],0),-3)</f>
        <v>0</v>
      </c>
    </row>
    <row r="236" spans="1:12" x14ac:dyDescent="0.45">
      <c r="A236" s="1">
        <v>38788</v>
      </c>
      <c r="B236" s="2" t="s">
        <v>98</v>
      </c>
      <c r="C236">
        <v>12</v>
      </c>
      <c r="D236">
        <f>YEAR(cukier4[[#This Row],[Data]])</f>
        <v>2006</v>
      </c>
      <c r="E236">
        <f>VLOOKUP(cukier4[[#This Row],[rok]],cennik[],2,FALSE)</f>
        <v>2.0499999999999998</v>
      </c>
      <c r="F236" s="2">
        <f>cukier4[[#This Row],[sprzedaż]]*cukier4[[#This Row],[cena cukru]]</f>
        <v>24.599999999999998</v>
      </c>
      <c r="G236" s="2">
        <f>SUMIFS(cukier4[sprzedaż],cukier4[Data],"&lt;="&amp;cukier4[[#This Row],[Data]],cukier4[NIP],"="&amp;cukier4[[#This Row],[NIP]])</f>
        <v>12</v>
      </c>
      <c r="H23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36" s="2">
        <f>cukier4[[#This Row],[rabat na kg]]*cukier4[[#This Row],[sprzedaż]]</f>
        <v>0</v>
      </c>
      <c r="J236" s="2">
        <f>J235-cukier4[[#This Row],[sprzedaż]]+L235</f>
        <v>5227</v>
      </c>
      <c r="K236" s="2">
        <f>MONTH(cukier4[[#This Row],[Data]])</f>
        <v>3</v>
      </c>
      <c r="L236" s="2">
        <f>ROUNDUP(IF(K237&lt;&gt;cukier4[[#This Row],[miesiąc]],5000-cukier4[[#This Row],[ilość cukru w magazynie]],0),-3)</f>
        <v>0</v>
      </c>
    </row>
    <row r="237" spans="1:12" x14ac:dyDescent="0.45">
      <c r="A237" s="1">
        <v>38790</v>
      </c>
      <c r="B237" s="2" t="s">
        <v>99</v>
      </c>
      <c r="C237">
        <v>10</v>
      </c>
      <c r="D237">
        <f>YEAR(cukier4[[#This Row],[Data]])</f>
        <v>2006</v>
      </c>
      <c r="E237">
        <f>VLOOKUP(cukier4[[#This Row],[rok]],cennik[],2,FALSE)</f>
        <v>2.0499999999999998</v>
      </c>
      <c r="F237" s="2">
        <f>cukier4[[#This Row],[sprzedaż]]*cukier4[[#This Row],[cena cukru]]</f>
        <v>20.5</v>
      </c>
      <c r="G237" s="2">
        <f>SUMIFS(cukier4[sprzedaż],cukier4[Data],"&lt;="&amp;cukier4[[#This Row],[Data]],cukier4[NIP],"="&amp;cukier4[[#This Row],[NIP]])</f>
        <v>10</v>
      </c>
      <c r="H23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37" s="2">
        <f>cukier4[[#This Row],[rabat na kg]]*cukier4[[#This Row],[sprzedaż]]</f>
        <v>0</v>
      </c>
      <c r="J237" s="2">
        <f>J236-cukier4[[#This Row],[sprzedaż]]+L236</f>
        <v>5217</v>
      </c>
      <c r="K237" s="2">
        <f>MONTH(cukier4[[#This Row],[Data]])</f>
        <v>3</v>
      </c>
      <c r="L237" s="2">
        <f>ROUNDUP(IF(K238&lt;&gt;cukier4[[#This Row],[miesiąc]],5000-cukier4[[#This Row],[ilość cukru w magazynie]],0),-3)</f>
        <v>0</v>
      </c>
    </row>
    <row r="238" spans="1:12" x14ac:dyDescent="0.45">
      <c r="A238" s="1">
        <v>38791</v>
      </c>
      <c r="B238" s="2" t="s">
        <v>30</v>
      </c>
      <c r="C238">
        <v>65</v>
      </c>
      <c r="D238">
        <f>YEAR(cukier4[[#This Row],[Data]])</f>
        <v>2006</v>
      </c>
      <c r="E238">
        <f>VLOOKUP(cukier4[[#This Row],[rok]],cennik[],2,FALSE)</f>
        <v>2.0499999999999998</v>
      </c>
      <c r="F238" s="2">
        <f>cukier4[[#This Row],[sprzedaż]]*cukier4[[#This Row],[cena cukru]]</f>
        <v>133.25</v>
      </c>
      <c r="G238" s="2">
        <f>SUMIFS(cukier4[sprzedaż],cukier4[Data],"&lt;="&amp;cukier4[[#This Row],[Data]],cukier4[NIP],"="&amp;cukier4[[#This Row],[NIP]])</f>
        <v>785</v>
      </c>
      <c r="H23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38" s="2">
        <f>cukier4[[#This Row],[rabat na kg]]*cukier4[[#This Row],[sprzedaż]]</f>
        <v>3.25</v>
      </c>
      <c r="J238" s="2">
        <f>J237-cukier4[[#This Row],[sprzedaż]]+L237</f>
        <v>5152</v>
      </c>
      <c r="K238" s="2">
        <f>MONTH(cukier4[[#This Row],[Data]])</f>
        <v>3</v>
      </c>
      <c r="L238" s="2">
        <f>ROUNDUP(IF(K239&lt;&gt;cukier4[[#This Row],[miesiąc]],5000-cukier4[[#This Row],[ilość cukru w magazynie]],0),-3)</f>
        <v>0</v>
      </c>
    </row>
    <row r="239" spans="1:12" x14ac:dyDescent="0.45">
      <c r="A239" s="1">
        <v>38792</v>
      </c>
      <c r="B239" s="2" t="s">
        <v>100</v>
      </c>
      <c r="C239">
        <v>17</v>
      </c>
      <c r="D239">
        <f>YEAR(cukier4[[#This Row],[Data]])</f>
        <v>2006</v>
      </c>
      <c r="E239">
        <f>VLOOKUP(cukier4[[#This Row],[rok]],cennik[],2,FALSE)</f>
        <v>2.0499999999999998</v>
      </c>
      <c r="F239" s="2">
        <f>cukier4[[#This Row],[sprzedaż]]*cukier4[[#This Row],[cena cukru]]</f>
        <v>34.849999999999994</v>
      </c>
      <c r="G239" s="2">
        <f>SUMIFS(cukier4[sprzedaż],cukier4[Data],"&lt;="&amp;cukier4[[#This Row],[Data]],cukier4[NIP],"="&amp;cukier4[[#This Row],[NIP]])</f>
        <v>17</v>
      </c>
      <c r="H23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39" s="2">
        <f>cukier4[[#This Row],[rabat na kg]]*cukier4[[#This Row],[sprzedaż]]</f>
        <v>0</v>
      </c>
      <c r="J239" s="2">
        <f>J238-cukier4[[#This Row],[sprzedaż]]+L238</f>
        <v>5135</v>
      </c>
      <c r="K239" s="2">
        <f>MONTH(cukier4[[#This Row],[Data]])</f>
        <v>3</v>
      </c>
      <c r="L239" s="2">
        <f>ROUNDUP(IF(K240&lt;&gt;cukier4[[#This Row],[miesiąc]],5000-cukier4[[#This Row],[ilość cukru w magazynie]],0),-3)</f>
        <v>0</v>
      </c>
    </row>
    <row r="240" spans="1:12" x14ac:dyDescent="0.45">
      <c r="A240" s="1">
        <v>38792</v>
      </c>
      <c r="B240" s="2" t="s">
        <v>9</v>
      </c>
      <c r="C240">
        <v>262</v>
      </c>
      <c r="D240">
        <f>YEAR(cukier4[[#This Row],[Data]])</f>
        <v>2006</v>
      </c>
      <c r="E240">
        <f>VLOOKUP(cukier4[[#This Row],[rok]],cennik[],2,FALSE)</f>
        <v>2.0499999999999998</v>
      </c>
      <c r="F240" s="2">
        <f>cukier4[[#This Row],[sprzedaż]]*cukier4[[#This Row],[cena cukru]]</f>
        <v>537.09999999999991</v>
      </c>
      <c r="G240" s="2">
        <f>SUMIFS(cukier4[sprzedaż],cukier4[Data],"&lt;="&amp;cukier4[[#This Row],[Data]],cukier4[NIP],"="&amp;cukier4[[#This Row],[NIP]])</f>
        <v>3415</v>
      </c>
      <c r="H2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40" s="2">
        <f>cukier4[[#This Row],[rabat na kg]]*cukier4[[#This Row],[sprzedaż]]</f>
        <v>26.200000000000003</v>
      </c>
      <c r="J240" s="2">
        <f>J239-cukier4[[#This Row],[sprzedaż]]+L239</f>
        <v>4873</v>
      </c>
      <c r="K240" s="2">
        <f>MONTH(cukier4[[#This Row],[Data]])</f>
        <v>3</v>
      </c>
      <c r="L240" s="2">
        <f>ROUNDUP(IF(K241&lt;&gt;cukier4[[#This Row],[miesiąc]],5000-cukier4[[#This Row],[ilość cukru w magazynie]],0),-3)</f>
        <v>0</v>
      </c>
    </row>
    <row r="241" spans="1:12" x14ac:dyDescent="0.45">
      <c r="A241" s="1">
        <v>38792</v>
      </c>
      <c r="B241" s="2" t="s">
        <v>101</v>
      </c>
      <c r="C241">
        <v>20</v>
      </c>
      <c r="D241">
        <f>YEAR(cukier4[[#This Row],[Data]])</f>
        <v>2006</v>
      </c>
      <c r="E241">
        <f>VLOOKUP(cukier4[[#This Row],[rok]],cennik[],2,FALSE)</f>
        <v>2.0499999999999998</v>
      </c>
      <c r="F241" s="2">
        <f>cukier4[[#This Row],[sprzedaż]]*cukier4[[#This Row],[cena cukru]]</f>
        <v>41</v>
      </c>
      <c r="G241" s="2">
        <f>SUMIFS(cukier4[sprzedaż],cukier4[Data],"&lt;="&amp;cukier4[[#This Row],[Data]],cukier4[NIP],"="&amp;cukier4[[#This Row],[NIP]])</f>
        <v>20</v>
      </c>
      <c r="H2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41" s="2">
        <f>cukier4[[#This Row],[rabat na kg]]*cukier4[[#This Row],[sprzedaż]]</f>
        <v>0</v>
      </c>
      <c r="J241" s="2">
        <f>J240-cukier4[[#This Row],[sprzedaż]]+L240</f>
        <v>4853</v>
      </c>
      <c r="K241" s="2">
        <f>MONTH(cukier4[[#This Row],[Data]])</f>
        <v>3</v>
      </c>
      <c r="L241" s="2">
        <f>ROUNDUP(IF(K242&lt;&gt;cukier4[[#This Row],[miesiąc]],5000-cukier4[[#This Row],[ilość cukru w magazynie]],0),-3)</f>
        <v>0</v>
      </c>
    </row>
    <row r="242" spans="1:12" x14ac:dyDescent="0.45">
      <c r="A242" s="1">
        <v>38801</v>
      </c>
      <c r="B242" s="2" t="s">
        <v>7</v>
      </c>
      <c r="C242">
        <v>224</v>
      </c>
      <c r="D242">
        <f>YEAR(cukier4[[#This Row],[Data]])</f>
        <v>2006</v>
      </c>
      <c r="E242">
        <f>VLOOKUP(cukier4[[#This Row],[rok]],cennik[],2,FALSE)</f>
        <v>2.0499999999999998</v>
      </c>
      <c r="F242" s="2">
        <f>cukier4[[#This Row],[sprzedaż]]*cukier4[[#This Row],[cena cukru]]</f>
        <v>459.19999999999993</v>
      </c>
      <c r="G242" s="2">
        <f>SUMIFS(cukier4[sprzedaż],cukier4[Data],"&lt;="&amp;cukier4[[#This Row],[Data]],cukier4[NIP],"="&amp;cukier4[[#This Row],[NIP]])</f>
        <v>3331</v>
      </c>
      <c r="H2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42" s="2">
        <f>cukier4[[#This Row],[rabat na kg]]*cukier4[[#This Row],[sprzedaż]]</f>
        <v>22.400000000000002</v>
      </c>
      <c r="J242" s="2">
        <f>J241-cukier4[[#This Row],[sprzedaż]]+L241</f>
        <v>4629</v>
      </c>
      <c r="K242" s="2">
        <f>MONTH(cukier4[[#This Row],[Data]])</f>
        <v>3</v>
      </c>
      <c r="L242" s="2">
        <f>ROUNDUP(IF(K243&lt;&gt;cukier4[[#This Row],[miesiąc]],5000-cukier4[[#This Row],[ilość cukru w magazynie]],0),-3)</f>
        <v>1000</v>
      </c>
    </row>
    <row r="243" spans="1:12" x14ac:dyDescent="0.45">
      <c r="A243" s="1">
        <v>38808</v>
      </c>
      <c r="B243" s="2" t="s">
        <v>52</v>
      </c>
      <c r="C243">
        <v>199</v>
      </c>
      <c r="D243">
        <f>YEAR(cukier4[[#This Row],[Data]])</f>
        <v>2006</v>
      </c>
      <c r="E243">
        <f>VLOOKUP(cukier4[[#This Row],[rok]],cennik[],2,FALSE)</f>
        <v>2.0499999999999998</v>
      </c>
      <c r="F243" s="2">
        <f>cukier4[[#This Row],[sprzedaż]]*cukier4[[#This Row],[cena cukru]]</f>
        <v>407.95</v>
      </c>
      <c r="G243" s="2">
        <f>SUMIFS(cukier4[sprzedaż],cukier4[Data],"&lt;="&amp;cukier4[[#This Row],[Data]],cukier4[NIP],"="&amp;cukier4[[#This Row],[NIP]])</f>
        <v>334</v>
      </c>
      <c r="H24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43" s="2">
        <f>cukier4[[#This Row],[rabat na kg]]*cukier4[[#This Row],[sprzedaż]]</f>
        <v>9.9500000000000011</v>
      </c>
      <c r="J243" s="2">
        <f>J242-cukier4[[#This Row],[sprzedaż]]+L242</f>
        <v>5430</v>
      </c>
      <c r="K243" s="2">
        <f>MONTH(cukier4[[#This Row],[Data]])</f>
        <v>4</v>
      </c>
      <c r="L243" s="2">
        <f>ROUNDUP(IF(K244&lt;&gt;cukier4[[#This Row],[miesiąc]],5000-cukier4[[#This Row],[ilość cukru w magazynie]],0),-3)</f>
        <v>0</v>
      </c>
    </row>
    <row r="244" spans="1:12" x14ac:dyDescent="0.45">
      <c r="A244" s="1">
        <v>38813</v>
      </c>
      <c r="B244" s="2" t="s">
        <v>30</v>
      </c>
      <c r="C244">
        <v>70</v>
      </c>
      <c r="D244">
        <f>YEAR(cukier4[[#This Row],[Data]])</f>
        <v>2006</v>
      </c>
      <c r="E244">
        <f>VLOOKUP(cukier4[[#This Row],[rok]],cennik[],2,FALSE)</f>
        <v>2.0499999999999998</v>
      </c>
      <c r="F244" s="2">
        <f>cukier4[[#This Row],[sprzedaż]]*cukier4[[#This Row],[cena cukru]]</f>
        <v>143.5</v>
      </c>
      <c r="G244" s="2">
        <f>SUMIFS(cukier4[sprzedaż],cukier4[Data],"&lt;="&amp;cukier4[[#This Row],[Data]],cukier4[NIP],"="&amp;cukier4[[#This Row],[NIP]])</f>
        <v>855</v>
      </c>
      <c r="H24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44" s="2">
        <f>cukier4[[#This Row],[rabat na kg]]*cukier4[[#This Row],[sprzedaż]]</f>
        <v>3.5</v>
      </c>
      <c r="J244" s="2">
        <f>J243-cukier4[[#This Row],[sprzedaż]]+L243</f>
        <v>5360</v>
      </c>
      <c r="K244" s="2">
        <f>MONTH(cukier4[[#This Row],[Data]])</f>
        <v>4</v>
      </c>
      <c r="L244" s="2">
        <f>ROUNDUP(IF(K245&lt;&gt;cukier4[[#This Row],[miesiąc]],5000-cukier4[[#This Row],[ilość cukru w magazynie]],0),-3)</f>
        <v>0</v>
      </c>
    </row>
    <row r="245" spans="1:12" x14ac:dyDescent="0.45">
      <c r="A245" s="1">
        <v>38815</v>
      </c>
      <c r="B245" s="2" t="s">
        <v>102</v>
      </c>
      <c r="C245">
        <v>171</v>
      </c>
      <c r="D245">
        <f>YEAR(cukier4[[#This Row],[Data]])</f>
        <v>2006</v>
      </c>
      <c r="E245">
        <f>VLOOKUP(cukier4[[#This Row],[rok]],cennik[],2,FALSE)</f>
        <v>2.0499999999999998</v>
      </c>
      <c r="F245" s="2">
        <f>cukier4[[#This Row],[sprzedaż]]*cukier4[[#This Row],[cena cukru]]</f>
        <v>350.54999999999995</v>
      </c>
      <c r="G245" s="2">
        <f>SUMIFS(cukier4[sprzedaż],cukier4[Data],"&lt;="&amp;cukier4[[#This Row],[Data]],cukier4[NIP],"="&amp;cukier4[[#This Row],[NIP]])</f>
        <v>171</v>
      </c>
      <c r="H24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45" s="2">
        <f>cukier4[[#This Row],[rabat na kg]]*cukier4[[#This Row],[sprzedaż]]</f>
        <v>8.5500000000000007</v>
      </c>
      <c r="J245" s="2">
        <f>J244-cukier4[[#This Row],[sprzedaż]]+L244</f>
        <v>5189</v>
      </c>
      <c r="K245" s="2">
        <f>MONTH(cukier4[[#This Row],[Data]])</f>
        <v>4</v>
      </c>
      <c r="L245" s="2">
        <f>ROUNDUP(IF(K246&lt;&gt;cukier4[[#This Row],[miesiąc]],5000-cukier4[[#This Row],[ilość cukru w magazynie]],0),-3)</f>
        <v>0</v>
      </c>
    </row>
    <row r="246" spans="1:12" x14ac:dyDescent="0.45">
      <c r="A246" s="1">
        <v>38815</v>
      </c>
      <c r="B246" s="2" t="s">
        <v>103</v>
      </c>
      <c r="C246">
        <v>1</v>
      </c>
      <c r="D246">
        <f>YEAR(cukier4[[#This Row],[Data]])</f>
        <v>2006</v>
      </c>
      <c r="E246">
        <f>VLOOKUP(cukier4[[#This Row],[rok]],cennik[],2,FALSE)</f>
        <v>2.0499999999999998</v>
      </c>
      <c r="F246" s="2">
        <f>cukier4[[#This Row],[sprzedaż]]*cukier4[[#This Row],[cena cukru]]</f>
        <v>2.0499999999999998</v>
      </c>
      <c r="G246" s="2">
        <f>SUMIFS(cukier4[sprzedaż],cukier4[Data],"&lt;="&amp;cukier4[[#This Row],[Data]],cukier4[NIP],"="&amp;cukier4[[#This Row],[NIP]])</f>
        <v>1</v>
      </c>
      <c r="H24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46" s="2">
        <f>cukier4[[#This Row],[rabat na kg]]*cukier4[[#This Row],[sprzedaż]]</f>
        <v>0</v>
      </c>
      <c r="J246" s="2">
        <f>J245-cukier4[[#This Row],[sprzedaż]]+L245</f>
        <v>5188</v>
      </c>
      <c r="K246" s="2">
        <f>MONTH(cukier4[[#This Row],[Data]])</f>
        <v>4</v>
      </c>
      <c r="L246" s="2">
        <f>ROUNDUP(IF(K247&lt;&gt;cukier4[[#This Row],[miesiąc]],5000-cukier4[[#This Row],[ilość cukru w magazynie]],0),-3)</f>
        <v>0</v>
      </c>
    </row>
    <row r="247" spans="1:12" x14ac:dyDescent="0.45">
      <c r="A247" s="1">
        <v>38817</v>
      </c>
      <c r="B247" s="2" t="s">
        <v>94</v>
      </c>
      <c r="C247">
        <v>13</v>
      </c>
      <c r="D247">
        <f>YEAR(cukier4[[#This Row],[Data]])</f>
        <v>2006</v>
      </c>
      <c r="E247">
        <f>VLOOKUP(cukier4[[#This Row],[rok]],cennik[],2,FALSE)</f>
        <v>2.0499999999999998</v>
      </c>
      <c r="F247" s="2">
        <f>cukier4[[#This Row],[sprzedaż]]*cukier4[[#This Row],[cena cukru]]</f>
        <v>26.65</v>
      </c>
      <c r="G247" s="2">
        <f>SUMIFS(cukier4[sprzedaż],cukier4[Data],"&lt;="&amp;cukier4[[#This Row],[Data]],cukier4[NIP],"="&amp;cukier4[[#This Row],[NIP]])</f>
        <v>33</v>
      </c>
      <c r="H24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47" s="2">
        <f>cukier4[[#This Row],[rabat na kg]]*cukier4[[#This Row],[sprzedaż]]</f>
        <v>0</v>
      </c>
      <c r="J247" s="2">
        <f>J246-cukier4[[#This Row],[sprzedaż]]+L246</f>
        <v>5175</v>
      </c>
      <c r="K247" s="2">
        <f>MONTH(cukier4[[#This Row],[Data]])</f>
        <v>4</v>
      </c>
      <c r="L247" s="2">
        <f>ROUNDUP(IF(K248&lt;&gt;cukier4[[#This Row],[miesiąc]],5000-cukier4[[#This Row],[ilość cukru w magazynie]],0),-3)</f>
        <v>0</v>
      </c>
    </row>
    <row r="248" spans="1:12" x14ac:dyDescent="0.45">
      <c r="A248" s="1">
        <v>38818</v>
      </c>
      <c r="B248" s="2" t="s">
        <v>9</v>
      </c>
      <c r="C248">
        <v>293</v>
      </c>
      <c r="D248">
        <f>YEAR(cukier4[[#This Row],[Data]])</f>
        <v>2006</v>
      </c>
      <c r="E248">
        <f>VLOOKUP(cukier4[[#This Row],[rok]],cennik[],2,FALSE)</f>
        <v>2.0499999999999998</v>
      </c>
      <c r="F248" s="2">
        <f>cukier4[[#This Row],[sprzedaż]]*cukier4[[#This Row],[cena cukru]]</f>
        <v>600.65</v>
      </c>
      <c r="G248" s="2">
        <f>SUMIFS(cukier4[sprzedaż],cukier4[Data],"&lt;="&amp;cukier4[[#This Row],[Data]],cukier4[NIP],"="&amp;cukier4[[#This Row],[NIP]])</f>
        <v>3708</v>
      </c>
      <c r="H2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48" s="2">
        <f>cukier4[[#This Row],[rabat na kg]]*cukier4[[#This Row],[sprzedaż]]</f>
        <v>29.3</v>
      </c>
      <c r="J248" s="2">
        <f>J247-cukier4[[#This Row],[sprzedaż]]+L247</f>
        <v>4882</v>
      </c>
      <c r="K248" s="2">
        <f>MONTH(cukier4[[#This Row],[Data]])</f>
        <v>4</v>
      </c>
      <c r="L248" s="2">
        <f>ROUNDUP(IF(K249&lt;&gt;cukier4[[#This Row],[miesiąc]],5000-cukier4[[#This Row],[ilość cukru w magazynie]],0),-3)</f>
        <v>0</v>
      </c>
    </row>
    <row r="249" spans="1:12" x14ac:dyDescent="0.45">
      <c r="A249" s="1">
        <v>38818</v>
      </c>
      <c r="B249" s="2" t="s">
        <v>87</v>
      </c>
      <c r="C249">
        <v>11</v>
      </c>
      <c r="D249">
        <f>YEAR(cukier4[[#This Row],[Data]])</f>
        <v>2006</v>
      </c>
      <c r="E249">
        <f>VLOOKUP(cukier4[[#This Row],[rok]],cennik[],2,FALSE)</f>
        <v>2.0499999999999998</v>
      </c>
      <c r="F249" s="2">
        <f>cukier4[[#This Row],[sprzedaż]]*cukier4[[#This Row],[cena cukru]]</f>
        <v>22.549999999999997</v>
      </c>
      <c r="G249" s="2">
        <f>SUMIFS(cukier4[sprzedaż],cukier4[Data],"&lt;="&amp;cukier4[[#This Row],[Data]],cukier4[NIP],"="&amp;cukier4[[#This Row],[NIP]])</f>
        <v>27</v>
      </c>
      <c r="H24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49" s="2">
        <f>cukier4[[#This Row],[rabat na kg]]*cukier4[[#This Row],[sprzedaż]]</f>
        <v>0</v>
      </c>
      <c r="J249" s="2">
        <f>J248-cukier4[[#This Row],[sprzedaż]]+L248</f>
        <v>4871</v>
      </c>
      <c r="K249" s="2">
        <f>MONTH(cukier4[[#This Row],[Data]])</f>
        <v>4</v>
      </c>
      <c r="L249" s="2">
        <f>ROUNDUP(IF(K250&lt;&gt;cukier4[[#This Row],[miesiąc]],5000-cukier4[[#This Row],[ilość cukru w magazynie]],0),-3)</f>
        <v>0</v>
      </c>
    </row>
    <row r="250" spans="1:12" x14ac:dyDescent="0.45">
      <c r="A250" s="1">
        <v>38820</v>
      </c>
      <c r="B250" s="2" t="s">
        <v>50</v>
      </c>
      <c r="C250">
        <v>162</v>
      </c>
      <c r="D250">
        <f>YEAR(cukier4[[#This Row],[Data]])</f>
        <v>2006</v>
      </c>
      <c r="E250">
        <f>VLOOKUP(cukier4[[#This Row],[rok]],cennik[],2,FALSE)</f>
        <v>2.0499999999999998</v>
      </c>
      <c r="F250" s="2">
        <f>cukier4[[#This Row],[sprzedaż]]*cukier4[[#This Row],[cena cukru]]</f>
        <v>332.09999999999997</v>
      </c>
      <c r="G250" s="2">
        <f>SUMIFS(cukier4[sprzedaż],cukier4[Data],"&lt;="&amp;cukier4[[#This Row],[Data]],cukier4[NIP],"="&amp;cukier4[[#This Row],[NIP]])</f>
        <v>2817</v>
      </c>
      <c r="H2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50" s="2">
        <f>cukier4[[#This Row],[rabat na kg]]*cukier4[[#This Row],[sprzedaż]]</f>
        <v>16.2</v>
      </c>
      <c r="J250" s="2">
        <f>J249-cukier4[[#This Row],[sprzedaż]]+L249</f>
        <v>4709</v>
      </c>
      <c r="K250" s="2">
        <f>MONTH(cukier4[[#This Row],[Data]])</f>
        <v>4</v>
      </c>
      <c r="L250" s="2">
        <f>ROUNDUP(IF(K251&lt;&gt;cukier4[[#This Row],[miesiąc]],5000-cukier4[[#This Row],[ilość cukru w magazynie]],0),-3)</f>
        <v>0</v>
      </c>
    </row>
    <row r="251" spans="1:12" x14ac:dyDescent="0.45">
      <c r="A251" s="1">
        <v>38821</v>
      </c>
      <c r="B251" s="2" t="s">
        <v>58</v>
      </c>
      <c r="C251">
        <v>187</v>
      </c>
      <c r="D251">
        <f>YEAR(cukier4[[#This Row],[Data]])</f>
        <v>2006</v>
      </c>
      <c r="E251">
        <f>VLOOKUP(cukier4[[#This Row],[rok]],cennik[],2,FALSE)</f>
        <v>2.0499999999999998</v>
      </c>
      <c r="F251" s="2">
        <f>cukier4[[#This Row],[sprzedaż]]*cukier4[[#This Row],[cena cukru]]</f>
        <v>383.34999999999997</v>
      </c>
      <c r="G251" s="2">
        <f>SUMIFS(cukier4[sprzedaż],cukier4[Data],"&lt;="&amp;cukier4[[#This Row],[Data]],cukier4[NIP],"="&amp;cukier4[[#This Row],[NIP]])</f>
        <v>366</v>
      </c>
      <c r="H25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51" s="2">
        <f>cukier4[[#This Row],[rabat na kg]]*cukier4[[#This Row],[sprzedaż]]</f>
        <v>9.35</v>
      </c>
      <c r="J251" s="2">
        <f>J250-cukier4[[#This Row],[sprzedaż]]+L250</f>
        <v>4522</v>
      </c>
      <c r="K251" s="2">
        <f>MONTH(cukier4[[#This Row],[Data]])</f>
        <v>4</v>
      </c>
      <c r="L251" s="2">
        <f>ROUNDUP(IF(K252&lt;&gt;cukier4[[#This Row],[miesiąc]],5000-cukier4[[#This Row],[ilość cukru w magazynie]],0),-3)</f>
        <v>0</v>
      </c>
    </row>
    <row r="252" spans="1:12" x14ac:dyDescent="0.45">
      <c r="A252" s="1">
        <v>38822</v>
      </c>
      <c r="B252" s="2" t="s">
        <v>18</v>
      </c>
      <c r="C252">
        <v>192</v>
      </c>
      <c r="D252">
        <f>YEAR(cukier4[[#This Row],[Data]])</f>
        <v>2006</v>
      </c>
      <c r="E252">
        <f>VLOOKUP(cukier4[[#This Row],[rok]],cennik[],2,FALSE)</f>
        <v>2.0499999999999998</v>
      </c>
      <c r="F252" s="2">
        <f>cukier4[[#This Row],[sprzedaż]]*cukier4[[#This Row],[cena cukru]]</f>
        <v>393.59999999999997</v>
      </c>
      <c r="G252" s="2">
        <f>SUMIFS(cukier4[sprzedaż],cukier4[Data],"&lt;="&amp;cukier4[[#This Row],[Data]],cukier4[NIP],"="&amp;cukier4[[#This Row],[NIP]])</f>
        <v>949</v>
      </c>
      <c r="H25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52" s="2">
        <f>cukier4[[#This Row],[rabat na kg]]*cukier4[[#This Row],[sprzedaż]]</f>
        <v>9.6000000000000014</v>
      </c>
      <c r="J252" s="2">
        <f>J251-cukier4[[#This Row],[sprzedaż]]+L251</f>
        <v>4330</v>
      </c>
      <c r="K252" s="2">
        <f>MONTH(cukier4[[#This Row],[Data]])</f>
        <v>4</v>
      </c>
      <c r="L252" s="2">
        <f>ROUNDUP(IF(K253&lt;&gt;cukier4[[#This Row],[miesiąc]],5000-cukier4[[#This Row],[ilość cukru w magazynie]],0),-3)</f>
        <v>0</v>
      </c>
    </row>
    <row r="253" spans="1:12" x14ac:dyDescent="0.45">
      <c r="A253" s="1">
        <v>38824</v>
      </c>
      <c r="B253" s="2" t="s">
        <v>24</v>
      </c>
      <c r="C253">
        <v>127</v>
      </c>
      <c r="D253">
        <f>YEAR(cukier4[[#This Row],[Data]])</f>
        <v>2006</v>
      </c>
      <c r="E253">
        <f>VLOOKUP(cukier4[[#This Row],[rok]],cennik[],2,FALSE)</f>
        <v>2.0499999999999998</v>
      </c>
      <c r="F253" s="2">
        <f>cukier4[[#This Row],[sprzedaż]]*cukier4[[#This Row],[cena cukru]]</f>
        <v>260.34999999999997</v>
      </c>
      <c r="G253" s="2">
        <f>SUMIFS(cukier4[sprzedaż],cukier4[Data],"&lt;="&amp;cukier4[[#This Row],[Data]],cukier4[NIP],"="&amp;cukier4[[#This Row],[NIP]])</f>
        <v>714</v>
      </c>
      <c r="H25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53" s="2">
        <f>cukier4[[#This Row],[rabat na kg]]*cukier4[[#This Row],[sprzedaż]]</f>
        <v>6.3500000000000005</v>
      </c>
      <c r="J253" s="2">
        <f>J252-cukier4[[#This Row],[sprzedaż]]+L252</f>
        <v>4203</v>
      </c>
      <c r="K253" s="2">
        <f>MONTH(cukier4[[#This Row],[Data]])</f>
        <v>4</v>
      </c>
      <c r="L253" s="2">
        <f>ROUNDUP(IF(K254&lt;&gt;cukier4[[#This Row],[miesiąc]],5000-cukier4[[#This Row],[ilość cukru w magazynie]],0),-3)</f>
        <v>0</v>
      </c>
    </row>
    <row r="254" spans="1:12" x14ac:dyDescent="0.45">
      <c r="A254" s="1">
        <v>38826</v>
      </c>
      <c r="B254" s="2" t="s">
        <v>9</v>
      </c>
      <c r="C254">
        <v>198</v>
      </c>
      <c r="D254">
        <f>YEAR(cukier4[[#This Row],[Data]])</f>
        <v>2006</v>
      </c>
      <c r="E254">
        <f>VLOOKUP(cukier4[[#This Row],[rok]],cennik[],2,FALSE)</f>
        <v>2.0499999999999998</v>
      </c>
      <c r="F254" s="2">
        <f>cukier4[[#This Row],[sprzedaż]]*cukier4[[#This Row],[cena cukru]]</f>
        <v>405.9</v>
      </c>
      <c r="G254" s="2">
        <f>SUMIFS(cukier4[sprzedaż],cukier4[Data],"&lt;="&amp;cukier4[[#This Row],[Data]],cukier4[NIP],"="&amp;cukier4[[#This Row],[NIP]])</f>
        <v>3906</v>
      </c>
      <c r="H2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54" s="2">
        <f>cukier4[[#This Row],[rabat na kg]]*cukier4[[#This Row],[sprzedaż]]</f>
        <v>19.8</v>
      </c>
      <c r="J254" s="2">
        <f>J253-cukier4[[#This Row],[sprzedaż]]+L253</f>
        <v>4005</v>
      </c>
      <c r="K254" s="2">
        <f>MONTH(cukier4[[#This Row],[Data]])</f>
        <v>4</v>
      </c>
      <c r="L254" s="2">
        <f>ROUNDUP(IF(K255&lt;&gt;cukier4[[#This Row],[miesiąc]],5000-cukier4[[#This Row],[ilość cukru w magazynie]],0),-3)</f>
        <v>0</v>
      </c>
    </row>
    <row r="255" spans="1:12" x14ac:dyDescent="0.45">
      <c r="A255" s="1">
        <v>38826</v>
      </c>
      <c r="B255" s="2" t="s">
        <v>104</v>
      </c>
      <c r="C255">
        <v>4</v>
      </c>
      <c r="D255">
        <f>YEAR(cukier4[[#This Row],[Data]])</f>
        <v>2006</v>
      </c>
      <c r="E255">
        <f>VLOOKUP(cukier4[[#This Row],[rok]],cennik[],2,FALSE)</f>
        <v>2.0499999999999998</v>
      </c>
      <c r="F255" s="2">
        <f>cukier4[[#This Row],[sprzedaż]]*cukier4[[#This Row],[cena cukru]]</f>
        <v>8.1999999999999993</v>
      </c>
      <c r="G255" s="2">
        <f>SUMIFS(cukier4[sprzedaż],cukier4[Data],"&lt;="&amp;cukier4[[#This Row],[Data]],cukier4[NIP],"="&amp;cukier4[[#This Row],[NIP]])</f>
        <v>4</v>
      </c>
      <c r="H2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55" s="2">
        <f>cukier4[[#This Row],[rabat na kg]]*cukier4[[#This Row],[sprzedaż]]</f>
        <v>0</v>
      </c>
      <c r="J255" s="2">
        <f>J254-cukier4[[#This Row],[sprzedaż]]+L254</f>
        <v>4001</v>
      </c>
      <c r="K255" s="2">
        <f>MONTH(cukier4[[#This Row],[Data]])</f>
        <v>4</v>
      </c>
      <c r="L255" s="2">
        <f>ROUNDUP(IF(K256&lt;&gt;cukier4[[#This Row],[miesiąc]],5000-cukier4[[#This Row],[ilość cukru w magazynie]],0),-3)</f>
        <v>0</v>
      </c>
    </row>
    <row r="256" spans="1:12" x14ac:dyDescent="0.45">
      <c r="A256" s="1">
        <v>38826</v>
      </c>
      <c r="B256" s="2" t="s">
        <v>17</v>
      </c>
      <c r="C256">
        <v>110</v>
      </c>
      <c r="D256">
        <f>YEAR(cukier4[[#This Row],[Data]])</f>
        <v>2006</v>
      </c>
      <c r="E256">
        <f>VLOOKUP(cukier4[[#This Row],[rok]],cennik[],2,FALSE)</f>
        <v>2.0499999999999998</v>
      </c>
      <c r="F256" s="2">
        <f>cukier4[[#This Row],[sprzedaż]]*cukier4[[#This Row],[cena cukru]]</f>
        <v>225.49999999999997</v>
      </c>
      <c r="G256" s="2">
        <f>SUMIFS(cukier4[sprzedaż],cukier4[Data],"&lt;="&amp;cukier4[[#This Row],[Data]],cukier4[NIP],"="&amp;cukier4[[#This Row],[NIP]])</f>
        <v>2519</v>
      </c>
      <c r="H25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56" s="2">
        <f>cukier4[[#This Row],[rabat na kg]]*cukier4[[#This Row],[sprzedaż]]</f>
        <v>11</v>
      </c>
      <c r="J256" s="2">
        <f>J255-cukier4[[#This Row],[sprzedaż]]+L255</f>
        <v>3891</v>
      </c>
      <c r="K256" s="2">
        <f>MONTH(cukier4[[#This Row],[Data]])</f>
        <v>4</v>
      </c>
      <c r="L256" s="2">
        <f>ROUNDUP(IF(K257&lt;&gt;cukier4[[#This Row],[miesiąc]],5000-cukier4[[#This Row],[ilość cukru w magazynie]],0),-3)</f>
        <v>0</v>
      </c>
    </row>
    <row r="257" spans="1:12" x14ac:dyDescent="0.45">
      <c r="A257" s="1">
        <v>38826</v>
      </c>
      <c r="B257" s="2" t="s">
        <v>18</v>
      </c>
      <c r="C257">
        <v>123</v>
      </c>
      <c r="D257">
        <f>YEAR(cukier4[[#This Row],[Data]])</f>
        <v>2006</v>
      </c>
      <c r="E257">
        <f>VLOOKUP(cukier4[[#This Row],[rok]],cennik[],2,FALSE)</f>
        <v>2.0499999999999998</v>
      </c>
      <c r="F257" s="2">
        <f>cukier4[[#This Row],[sprzedaż]]*cukier4[[#This Row],[cena cukru]]</f>
        <v>252.14999999999998</v>
      </c>
      <c r="G257" s="2">
        <f>SUMIFS(cukier4[sprzedaż],cukier4[Data],"&lt;="&amp;cukier4[[#This Row],[Data]],cukier4[NIP],"="&amp;cukier4[[#This Row],[NIP]])</f>
        <v>1072</v>
      </c>
      <c r="H25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57" s="2">
        <f>cukier4[[#This Row],[rabat na kg]]*cukier4[[#This Row],[sprzedaż]]</f>
        <v>12.3</v>
      </c>
      <c r="J257" s="2">
        <f>J256-cukier4[[#This Row],[sprzedaż]]+L256</f>
        <v>3768</v>
      </c>
      <c r="K257" s="2">
        <f>MONTH(cukier4[[#This Row],[Data]])</f>
        <v>4</v>
      </c>
      <c r="L257" s="2">
        <f>ROUNDUP(IF(K258&lt;&gt;cukier4[[#This Row],[miesiąc]],5000-cukier4[[#This Row],[ilość cukru w magazynie]],0),-3)</f>
        <v>0</v>
      </c>
    </row>
    <row r="258" spans="1:12" x14ac:dyDescent="0.45">
      <c r="A258" s="1">
        <v>38827</v>
      </c>
      <c r="B258" s="2" t="s">
        <v>66</v>
      </c>
      <c r="C258">
        <v>159</v>
      </c>
      <c r="D258">
        <f>YEAR(cukier4[[#This Row],[Data]])</f>
        <v>2006</v>
      </c>
      <c r="E258">
        <f>VLOOKUP(cukier4[[#This Row],[rok]],cennik[],2,FALSE)</f>
        <v>2.0499999999999998</v>
      </c>
      <c r="F258" s="2">
        <f>cukier4[[#This Row],[sprzedaż]]*cukier4[[#This Row],[cena cukru]]</f>
        <v>325.95</v>
      </c>
      <c r="G258" s="2">
        <f>SUMIFS(cukier4[sprzedaż],cukier4[Data],"&lt;="&amp;cukier4[[#This Row],[Data]],cukier4[NIP],"="&amp;cukier4[[#This Row],[NIP]])</f>
        <v>437</v>
      </c>
      <c r="H25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58" s="2">
        <f>cukier4[[#This Row],[rabat na kg]]*cukier4[[#This Row],[sprzedaż]]</f>
        <v>7.95</v>
      </c>
      <c r="J258" s="2">
        <f>J257-cukier4[[#This Row],[sprzedaż]]+L257</f>
        <v>3609</v>
      </c>
      <c r="K258" s="2">
        <f>MONTH(cukier4[[#This Row],[Data]])</f>
        <v>4</v>
      </c>
      <c r="L258" s="2">
        <f>ROUNDUP(IF(K259&lt;&gt;cukier4[[#This Row],[miesiąc]],5000-cukier4[[#This Row],[ilość cukru w magazynie]],0),-3)</f>
        <v>0</v>
      </c>
    </row>
    <row r="259" spans="1:12" x14ac:dyDescent="0.45">
      <c r="A259" s="1">
        <v>38828</v>
      </c>
      <c r="B259" s="2" t="s">
        <v>105</v>
      </c>
      <c r="C259">
        <v>19</v>
      </c>
      <c r="D259">
        <f>YEAR(cukier4[[#This Row],[Data]])</f>
        <v>2006</v>
      </c>
      <c r="E259">
        <f>VLOOKUP(cukier4[[#This Row],[rok]],cennik[],2,FALSE)</f>
        <v>2.0499999999999998</v>
      </c>
      <c r="F259" s="2">
        <f>cukier4[[#This Row],[sprzedaż]]*cukier4[[#This Row],[cena cukru]]</f>
        <v>38.949999999999996</v>
      </c>
      <c r="G259" s="2">
        <f>SUMIFS(cukier4[sprzedaż],cukier4[Data],"&lt;="&amp;cukier4[[#This Row],[Data]],cukier4[NIP],"="&amp;cukier4[[#This Row],[NIP]])</f>
        <v>19</v>
      </c>
      <c r="H25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59" s="2">
        <f>cukier4[[#This Row],[rabat na kg]]*cukier4[[#This Row],[sprzedaż]]</f>
        <v>0</v>
      </c>
      <c r="J259" s="2">
        <f>J258-cukier4[[#This Row],[sprzedaż]]+L258</f>
        <v>3590</v>
      </c>
      <c r="K259" s="2">
        <f>MONTH(cukier4[[#This Row],[Data]])</f>
        <v>4</v>
      </c>
      <c r="L259" s="2">
        <f>ROUNDUP(IF(K260&lt;&gt;cukier4[[#This Row],[miesiąc]],5000-cukier4[[#This Row],[ilość cukru w magazynie]],0),-3)</f>
        <v>0</v>
      </c>
    </row>
    <row r="260" spans="1:12" x14ac:dyDescent="0.45">
      <c r="A260" s="1">
        <v>38834</v>
      </c>
      <c r="B260" s="2" t="s">
        <v>22</v>
      </c>
      <c r="C260">
        <v>289</v>
      </c>
      <c r="D260">
        <f>YEAR(cukier4[[#This Row],[Data]])</f>
        <v>2006</v>
      </c>
      <c r="E260">
        <f>VLOOKUP(cukier4[[#This Row],[rok]],cennik[],2,FALSE)</f>
        <v>2.0499999999999998</v>
      </c>
      <c r="F260" s="2">
        <f>cukier4[[#This Row],[sprzedaż]]*cukier4[[#This Row],[cena cukru]]</f>
        <v>592.44999999999993</v>
      </c>
      <c r="G260" s="2">
        <f>SUMIFS(cukier4[sprzedaż],cukier4[Data],"&lt;="&amp;cukier4[[#This Row],[Data]],cukier4[NIP],"="&amp;cukier4[[#This Row],[NIP]])</f>
        <v>2923</v>
      </c>
      <c r="H26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60" s="2">
        <f>cukier4[[#This Row],[rabat na kg]]*cukier4[[#This Row],[sprzedaż]]</f>
        <v>28.900000000000002</v>
      </c>
      <c r="J260" s="2">
        <f>J259-cukier4[[#This Row],[sprzedaż]]+L259</f>
        <v>3301</v>
      </c>
      <c r="K260" s="2">
        <f>MONTH(cukier4[[#This Row],[Data]])</f>
        <v>4</v>
      </c>
      <c r="L260" s="2">
        <f>ROUNDUP(IF(K261&lt;&gt;cukier4[[#This Row],[miesiąc]],5000-cukier4[[#This Row],[ilość cukru w magazynie]],0),-3)</f>
        <v>0</v>
      </c>
    </row>
    <row r="261" spans="1:12" x14ac:dyDescent="0.45">
      <c r="A261" s="1">
        <v>38834</v>
      </c>
      <c r="B261" s="2" t="s">
        <v>23</v>
      </c>
      <c r="C261">
        <v>136</v>
      </c>
      <c r="D261">
        <f>YEAR(cukier4[[#This Row],[Data]])</f>
        <v>2006</v>
      </c>
      <c r="E261">
        <f>VLOOKUP(cukier4[[#This Row],[rok]],cennik[],2,FALSE)</f>
        <v>2.0499999999999998</v>
      </c>
      <c r="F261" s="2">
        <f>cukier4[[#This Row],[sprzedaż]]*cukier4[[#This Row],[cena cukru]]</f>
        <v>278.79999999999995</v>
      </c>
      <c r="G261" s="2">
        <f>SUMIFS(cukier4[sprzedaż],cukier4[Data],"&lt;="&amp;cukier4[[#This Row],[Data]],cukier4[NIP],"="&amp;cukier4[[#This Row],[NIP]])</f>
        <v>456</v>
      </c>
      <c r="H26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61" s="2">
        <f>cukier4[[#This Row],[rabat na kg]]*cukier4[[#This Row],[sprzedaż]]</f>
        <v>6.8000000000000007</v>
      </c>
      <c r="J261" s="2">
        <f>J260-cukier4[[#This Row],[sprzedaż]]+L260</f>
        <v>3165</v>
      </c>
      <c r="K261" s="2">
        <f>MONTH(cukier4[[#This Row],[Data]])</f>
        <v>4</v>
      </c>
      <c r="L261" s="2">
        <f>ROUNDUP(IF(K262&lt;&gt;cukier4[[#This Row],[miesiąc]],5000-cukier4[[#This Row],[ilość cukru w magazynie]],0),-3)</f>
        <v>2000</v>
      </c>
    </row>
    <row r="262" spans="1:12" x14ac:dyDescent="0.45">
      <c r="A262" s="1">
        <v>38845</v>
      </c>
      <c r="B262" s="2" t="s">
        <v>25</v>
      </c>
      <c r="C262">
        <v>41</v>
      </c>
      <c r="D262">
        <f>YEAR(cukier4[[#This Row],[Data]])</f>
        <v>2006</v>
      </c>
      <c r="E262">
        <f>VLOOKUP(cukier4[[#This Row],[rok]],cennik[],2,FALSE)</f>
        <v>2.0499999999999998</v>
      </c>
      <c r="F262" s="2">
        <f>cukier4[[#This Row],[sprzedaż]]*cukier4[[#This Row],[cena cukru]]</f>
        <v>84.05</v>
      </c>
      <c r="G262" s="2">
        <f>SUMIFS(cukier4[sprzedaż],cukier4[Data],"&lt;="&amp;cukier4[[#This Row],[Data]],cukier4[NIP],"="&amp;cukier4[[#This Row],[NIP]])</f>
        <v>337</v>
      </c>
      <c r="H26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62" s="2">
        <f>cukier4[[#This Row],[rabat na kg]]*cukier4[[#This Row],[sprzedaż]]</f>
        <v>2.0500000000000003</v>
      </c>
      <c r="J262" s="2">
        <f>J261-cukier4[[#This Row],[sprzedaż]]+L261</f>
        <v>5124</v>
      </c>
      <c r="K262" s="2">
        <f>MONTH(cukier4[[#This Row],[Data]])</f>
        <v>5</v>
      </c>
      <c r="L262" s="2">
        <f>ROUNDUP(IF(K263&lt;&gt;cukier4[[#This Row],[miesiąc]],5000-cukier4[[#This Row],[ilość cukru w magazynie]],0),-3)</f>
        <v>0</v>
      </c>
    </row>
    <row r="263" spans="1:12" x14ac:dyDescent="0.45">
      <c r="A263" s="1">
        <v>38846</v>
      </c>
      <c r="B263" s="2" t="s">
        <v>45</v>
      </c>
      <c r="C263">
        <v>385</v>
      </c>
      <c r="D263">
        <f>YEAR(cukier4[[#This Row],[Data]])</f>
        <v>2006</v>
      </c>
      <c r="E263">
        <f>VLOOKUP(cukier4[[#This Row],[rok]],cennik[],2,FALSE)</f>
        <v>2.0499999999999998</v>
      </c>
      <c r="F263" s="2">
        <f>cukier4[[#This Row],[sprzedaż]]*cukier4[[#This Row],[cena cukru]]</f>
        <v>789.24999999999989</v>
      </c>
      <c r="G263" s="2">
        <f>SUMIFS(cukier4[sprzedaż],cukier4[Data],"&lt;="&amp;cukier4[[#This Row],[Data]],cukier4[NIP],"="&amp;cukier4[[#This Row],[NIP]])</f>
        <v>2299</v>
      </c>
      <c r="H2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63" s="2">
        <f>cukier4[[#This Row],[rabat na kg]]*cukier4[[#This Row],[sprzedaż]]</f>
        <v>38.5</v>
      </c>
      <c r="J263" s="2">
        <f>J262-cukier4[[#This Row],[sprzedaż]]+L262</f>
        <v>4739</v>
      </c>
      <c r="K263" s="2">
        <f>MONTH(cukier4[[#This Row],[Data]])</f>
        <v>5</v>
      </c>
      <c r="L263" s="2">
        <f>ROUNDUP(IF(K264&lt;&gt;cukier4[[#This Row],[miesiąc]],5000-cukier4[[#This Row],[ilość cukru w magazynie]],0),-3)</f>
        <v>0</v>
      </c>
    </row>
    <row r="264" spans="1:12" x14ac:dyDescent="0.45">
      <c r="A264" s="1">
        <v>38847</v>
      </c>
      <c r="B264" s="2" t="s">
        <v>106</v>
      </c>
      <c r="C264">
        <v>17</v>
      </c>
      <c r="D264">
        <f>YEAR(cukier4[[#This Row],[Data]])</f>
        <v>2006</v>
      </c>
      <c r="E264">
        <f>VLOOKUP(cukier4[[#This Row],[rok]],cennik[],2,FALSE)</f>
        <v>2.0499999999999998</v>
      </c>
      <c r="F264" s="2">
        <f>cukier4[[#This Row],[sprzedaż]]*cukier4[[#This Row],[cena cukru]]</f>
        <v>34.849999999999994</v>
      </c>
      <c r="G264" s="2">
        <f>SUMIFS(cukier4[sprzedaż],cukier4[Data],"&lt;="&amp;cukier4[[#This Row],[Data]],cukier4[NIP],"="&amp;cukier4[[#This Row],[NIP]])</f>
        <v>17</v>
      </c>
      <c r="H26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64" s="2">
        <f>cukier4[[#This Row],[rabat na kg]]*cukier4[[#This Row],[sprzedaż]]</f>
        <v>0</v>
      </c>
      <c r="J264" s="2">
        <f>J263-cukier4[[#This Row],[sprzedaż]]+L263</f>
        <v>4722</v>
      </c>
      <c r="K264" s="2">
        <f>MONTH(cukier4[[#This Row],[Data]])</f>
        <v>5</v>
      </c>
      <c r="L264" s="2">
        <f>ROUNDUP(IF(K265&lt;&gt;cukier4[[#This Row],[miesiąc]],5000-cukier4[[#This Row],[ilość cukru w magazynie]],0),-3)</f>
        <v>0</v>
      </c>
    </row>
    <row r="265" spans="1:12" x14ac:dyDescent="0.45">
      <c r="A265" s="1">
        <v>38847</v>
      </c>
      <c r="B265" s="2" t="s">
        <v>107</v>
      </c>
      <c r="C265">
        <v>20</v>
      </c>
      <c r="D265">
        <f>YEAR(cukier4[[#This Row],[Data]])</f>
        <v>2006</v>
      </c>
      <c r="E265">
        <f>VLOOKUP(cukier4[[#This Row],[rok]],cennik[],2,FALSE)</f>
        <v>2.0499999999999998</v>
      </c>
      <c r="F265" s="2">
        <f>cukier4[[#This Row],[sprzedaż]]*cukier4[[#This Row],[cena cukru]]</f>
        <v>41</v>
      </c>
      <c r="G265" s="2">
        <f>SUMIFS(cukier4[sprzedaż],cukier4[Data],"&lt;="&amp;cukier4[[#This Row],[Data]],cukier4[NIP],"="&amp;cukier4[[#This Row],[NIP]])</f>
        <v>20</v>
      </c>
      <c r="H26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65" s="2">
        <f>cukier4[[#This Row],[rabat na kg]]*cukier4[[#This Row],[sprzedaż]]</f>
        <v>0</v>
      </c>
      <c r="J265" s="2">
        <f>J264-cukier4[[#This Row],[sprzedaż]]+L264</f>
        <v>4702</v>
      </c>
      <c r="K265" s="2">
        <f>MONTH(cukier4[[#This Row],[Data]])</f>
        <v>5</v>
      </c>
      <c r="L265" s="2">
        <f>ROUNDUP(IF(K266&lt;&gt;cukier4[[#This Row],[miesiąc]],5000-cukier4[[#This Row],[ilość cukru w magazynie]],0),-3)</f>
        <v>0</v>
      </c>
    </row>
    <row r="266" spans="1:12" x14ac:dyDescent="0.45">
      <c r="A266" s="1">
        <v>38851</v>
      </c>
      <c r="B266" s="2" t="s">
        <v>108</v>
      </c>
      <c r="C266">
        <v>19</v>
      </c>
      <c r="D266">
        <f>YEAR(cukier4[[#This Row],[Data]])</f>
        <v>2006</v>
      </c>
      <c r="E266">
        <f>VLOOKUP(cukier4[[#This Row],[rok]],cennik[],2,FALSE)</f>
        <v>2.0499999999999998</v>
      </c>
      <c r="F266" s="2">
        <f>cukier4[[#This Row],[sprzedaż]]*cukier4[[#This Row],[cena cukru]]</f>
        <v>38.949999999999996</v>
      </c>
      <c r="G266" s="2">
        <f>SUMIFS(cukier4[sprzedaż],cukier4[Data],"&lt;="&amp;cukier4[[#This Row],[Data]],cukier4[NIP],"="&amp;cukier4[[#This Row],[NIP]])</f>
        <v>19</v>
      </c>
      <c r="H26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66" s="2">
        <f>cukier4[[#This Row],[rabat na kg]]*cukier4[[#This Row],[sprzedaż]]</f>
        <v>0</v>
      </c>
      <c r="J266" s="2">
        <f>J265-cukier4[[#This Row],[sprzedaż]]+L265</f>
        <v>4683</v>
      </c>
      <c r="K266" s="2">
        <f>MONTH(cukier4[[#This Row],[Data]])</f>
        <v>5</v>
      </c>
      <c r="L266" s="2">
        <f>ROUNDUP(IF(K267&lt;&gt;cukier4[[#This Row],[miesiąc]],5000-cukier4[[#This Row],[ilość cukru w magazynie]],0),-3)</f>
        <v>0</v>
      </c>
    </row>
    <row r="267" spans="1:12" x14ac:dyDescent="0.45">
      <c r="A267" s="1">
        <v>38852</v>
      </c>
      <c r="B267" s="2" t="s">
        <v>43</v>
      </c>
      <c r="C267">
        <v>13</v>
      </c>
      <c r="D267">
        <f>YEAR(cukier4[[#This Row],[Data]])</f>
        <v>2006</v>
      </c>
      <c r="E267">
        <f>VLOOKUP(cukier4[[#This Row],[rok]],cennik[],2,FALSE)</f>
        <v>2.0499999999999998</v>
      </c>
      <c r="F267" s="2">
        <f>cukier4[[#This Row],[sprzedaż]]*cukier4[[#This Row],[cena cukru]]</f>
        <v>26.65</v>
      </c>
      <c r="G267" s="2">
        <f>SUMIFS(cukier4[sprzedaż],cukier4[Data],"&lt;="&amp;cukier4[[#This Row],[Data]],cukier4[NIP],"="&amp;cukier4[[#This Row],[NIP]])</f>
        <v>28</v>
      </c>
      <c r="H26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67" s="2">
        <f>cukier4[[#This Row],[rabat na kg]]*cukier4[[#This Row],[sprzedaż]]</f>
        <v>0</v>
      </c>
      <c r="J267" s="2">
        <f>J266-cukier4[[#This Row],[sprzedaż]]+L266</f>
        <v>4670</v>
      </c>
      <c r="K267" s="2">
        <f>MONTH(cukier4[[#This Row],[Data]])</f>
        <v>5</v>
      </c>
      <c r="L267" s="2">
        <f>ROUNDUP(IF(K268&lt;&gt;cukier4[[#This Row],[miesiąc]],5000-cukier4[[#This Row],[ilość cukru w magazynie]],0),-3)</f>
        <v>0</v>
      </c>
    </row>
    <row r="268" spans="1:12" x14ac:dyDescent="0.45">
      <c r="A268" s="1">
        <v>38853</v>
      </c>
      <c r="B268" s="2" t="s">
        <v>97</v>
      </c>
      <c r="C268">
        <v>13</v>
      </c>
      <c r="D268">
        <f>YEAR(cukier4[[#This Row],[Data]])</f>
        <v>2006</v>
      </c>
      <c r="E268">
        <f>VLOOKUP(cukier4[[#This Row],[rok]],cennik[],2,FALSE)</f>
        <v>2.0499999999999998</v>
      </c>
      <c r="F268" s="2">
        <f>cukier4[[#This Row],[sprzedaż]]*cukier4[[#This Row],[cena cukru]]</f>
        <v>26.65</v>
      </c>
      <c r="G268" s="2">
        <f>SUMIFS(cukier4[sprzedaż],cukier4[Data],"&lt;="&amp;cukier4[[#This Row],[Data]],cukier4[NIP],"="&amp;cukier4[[#This Row],[NIP]])</f>
        <v>29</v>
      </c>
      <c r="H26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68" s="2">
        <f>cukier4[[#This Row],[rabat na kg]]*cukier4[[#This Row],[sprzedaż]]</f>
        <v>0</v>
      </c>
      <c r="J268" s="2">
        <f>J267-cukier4[[#This Row],[sprzedaż]]+L267</f>
        <v>4657</v>
      </c>
      <c r="K268" s="2">
        <f>MONTH(cukier4[[#This Row],[Data]])</f>
        <v>5</v>
      </c>
      <c r="L268" s="2">
        <f>ROUNDUP(IF(K269&lt;&gt;cukier4[[#This Row],[miesiąc]],5000-cukier4[[#This Row],[ilość cukru w magazynie]],0),-3)</f>
        <v>0</v>
      </c>
    </row>
    <row r="269" spans="1:12" x14ac:dyDescent="0.45">
      <c r="A269" s="1">
        <v>38855</v>
      </c>
      <c r="B269" s="2" t="s">
        <v>80</v>
      </c>
      <c r="C269">
        <v>168</v>
      </c>
      <c r="D269">
        <f>YEAR(cukier4[[#This Row],[Data]])</f>
        <v>2006</v>
      </c>
      <c r="E269">
        <f>VLOOKUP(cukier4[[#This Row],[rok]],cennik[],2,FALSE)</f>
        <v>2.0499999999999998</v>
      </c>
      <c r="F269" s="2">
        <f>cukier4[[#This Row],[sprzedaż]]*cukier4[[#This Row],[cena cukru]]</f>
        <v>344.4</v>
      </c>
      <c r="G269" s="2">
        <f>SUMIFS(cukier4[sprzedaż],cukier4[Data],"&lt;="&amp;cukier4[[#This Row],[Data]],cukier4[NIP],"="&amp;cukier4[[#This Row],[NIP]])</f>
        <v>400</v>
      </c>
      <c r="H26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69" s="2">
        <f>cukier4[[#This Row],[rabat na kg]]*cukier4[[#This Row],[sprzedaż]]</f>
        <v>8.4</v>
      </c>
      <c r="J269" s="2">
        <f>J268-cukier4[[#This Row],[sprzedaż]]+L268</f>
        <v>4489</v>
      </c>
      <c r="K269" s="2">
        <f>MONTH(cukier4[[#This Row],[Data]])</f>
        <v>5</v>
      </c>
      <c r="L269" s="2">
        <f>ROUNDUP(IF(K270&lt;&gt;cukier4[[#This Row],[miesiąc]],5000-cukier4[[#This Row],[ilość cukru w magazynie]],0),-3)</f>
        <v>0</v>
      </c>
    </row>
    <row r="270" spans="1:12" x14ac:dyDescent="0.45">
      <c r="A270" s="1">
        <v>38855</v>
      </c>
      <c r="B270" s="2" t="s">
        <v>109</v>
      </c>
      <c r="C270">
        <v>18</v>
      </c>
      <c r="D270">
        <f>YEAR(cukier4[[#This Row],[Data]])</f>
        <v>2006</v>
      </c>
      <c r="E270">
        <f>VLOOKUP(cukier4[[#This Row],[rok]],cennik[],2,FALSE)</f>
        <v>2.0499999999999998</v>
      </c>
      <c r="F270" s="2">
        <f>cukier4[[#This Row],[sprzedaż]]*cukier4[[#This Row],[cena cukru]]</f>
        <v>36.9</v>
      </c>
      <c r="G270" s="2">
        <f>SUMIFS(cukier4[sprzedaż],cukier4[Data],"&lt;="&amp;cukier4[[#This Row],[Data]],cukier4[NIP],"="&amp;cukier4[[#This Row],[NIP]])</f>
        <v>18</v>
      </c>
      <c r="H27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70" s="2">
        <f>cukier4[[#This Row],[rabat na kg]]*cukier4[[#This Row],[sprzedaż]]</f>
        <v>0</v>
      </c>
      <c r="J270" s="2">
        <f>J269-cukier4[[#This Row],[sprzedaż]]+L269</f>
        <v>4471</v>
      </c>
      <c r="K270" s="2">
        <f>MONTH(cukier4[[#This Row],[Data]])</f>
        <v>5</v>
      </c>
      <c r="L270" s="2">
        <f>ROUNDUP(IF(K271&lt;&gt;cukier4[[#This Row],[miesiąc]],5000-cukier4[[#This Row],[ilość cukru w magazynie]],0),-3)</f>
        <v>0</v>
      </c>
    </row>
    <row r="271" spans="1:12" x14ac:dyDescent="0.45">
      <c r="A271" s="1">
        <v>38855</v>
      </c>
      <c r="B271" s="2" t="s">
        <v>14</v>
      </c>
      <c r="C271">
        <v>131</v>
      </c>
      <c r="D271">
        <f>YEAR(cukier4[[#This Row],[Data]])</f>
        <v>2006</v>
      </c>
      <c r="E271">
        <f>VLOOKUP(cukier4[[#This Row],[rok]],cennik[],2,FALSE)</f>
        <v>2.0499999999999998</v>
      </c>
      <c r="F271" s="2">
        <f>cukier4[[#This Row],[sprzedaż]]*cukier4[[#This Row],[cena cukru]]</f>
        <v>268.54999999999995</v>
      </c>
      <c r="G271" s="2">
        <f>SUMIFS(cukier4[sprzedaż],cukier4[Data],"&lt;="&amp;cukier4[[#This Row],[Data]],cukier4[NIP],"="&amp;cukier4[[#This Row],[NIP]])</f>
        <v>3065</v>
      </c>
      <c r="H27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71" s="2">
        <f>cukier4[[#This Row],[rabat na kg]]*cukier4[[#This Row],[sprzedaż]]</f>
        <v>13.100000000000001</v>
      </c>
      <c r="J271" s="2">
        <f>J270-cukier4[[#This Row],[sprzedaż]]+L270</f>
        <v>4340</v>
      </c>
      <c r="K271" s="2">
        <f>MONTH(cukier4[[#This Row],[Data]])</f>
        <v>5</v>
      </c>
      <c r="L271" s="2">
        <f>ROUNDUP(IF(K272&lt;&gt;cukier4[[#This Row],[miesiąc]],5000-cukier4[[#This Row],[ilość cukru w magazynie]],0),-3)</f>
        <v>0</v>
      </c>
    </row>
    <row r="272" spans="1:12" x14ac:dyDescent="0.45">
      <c r="A272" s="1">
        <v>38856</v>
      </c>
      <c r="B272" s="2" t="s">
        <v>22</v>
      </c>
      <c r="C272">
        <v>187</v>
      </c>
      <c r="D272">
        <f>YEAR(cukier4[[#This Row],[Data]])</f>
        <v>2006</v>
      </c>
      <c r="E272">
        <f>VLOOKUP(cukier4[[#This Row],[rok]],cennik[],2,FALSE)</f>
        <v>2.0499999999999998</v>
      </c>
      <c r="F272" s="2">
        <f>cukier4[[#This Row],[sprzedaż]]*cukier4[[#This Row],[cena cukru]]</f>
        <v>383.34999999999997</v>
      </c>
      <c r="G272" s="2">
        <f>SUMIFS(cukier4[sprzedaż],cukier4[Data],"&lt;="&amp;cukier4[[#This Row],[Data]],cukier4[NIP],"="&amp;cukier4[[#This Row],[NIP]])</f>
        <v>3110</v>
      </c>
      <c r="H27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72" s="2">
        <f>cukier4[[#This Row],[rabat na kg]]*cukier4[[#This Row],[sprzedaż]]</f>
        <v>18.7</v>
      </c>
      <c r="J272" s="2">
        <f>J271-cukier4[[#This Row],[sprzedaż]]+L271</f>
        <v>4153</v>
      </c>
      <c r="K272" s="2">
        <f>MONTH(cukier4[[#This Row],[Data]])</f>
        <v>5</v>
      </c>
      <c r="L272" s="2">
        <f>ROUNDUP(IF(K273&lt;&gt;cukier4[[#This Row],[miesiąc]],5000-cukier4[[#This Row],[ilość cukru w magazynie]],0),-3)</f>
        <v>0</v>
      </c>
    </row>
    <row r="273" spans="1:12" x14ac:dyDescent="0.45">
      <c r="A273" s="1">
        <v>38857</v>
      </c>
      <c r="B273" s="2" t="s">
        <v>24</v>
      </c>
      <c r="C273">
        <v>412</v>
      </c>
      <c r="D273">
        <f>YEAR(cukier4[[#This Row],[Data]])</f>
        <v>2006</v>
      </c>
      <c r="E273">
        <f>VLOOKUP(cukier4[[#This Row],[rok]],cennik[],2,FALSE)</f>
        <v>2.0499999999999998</v>
      </c>
      <c r="F273" s="2">
        <f>cukier4[[#This Row],[sprzedaż]]*cukier4[[#This Row],[cena cukru]]</f>
        <v>844.59999999999991</v>
      </c>
      <c r="G273" s="2">
        <f>SUMIFS(cukier4[sprzedaż],cukier4[Data],"&lt;="&amp;cukier4[[#This Row],[Data]],cukier4[NIP],"="&amp;cukier4[[#This Row],[NIP]])</f>
        <v>1126</v>
      </c>
      <c r="H27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73" s="2">
        <f>cukier4[[#This Row],[rabat na kg]]*cukier4[[#This Row],[sprzedaż]]</f>
        <v>41.2</v>
      </c>
      <c r="J273" s="2">
        <f>J272-cukier4[[#This Row],[sprzedaż]]+L272</f>
        <v>3741</v>
      </c>
      <c r="K273" s="2">
        <f>MONTH(cukier4[[#This Row],[Data]])</f>
        <v>5</v>
      </c>
      <c r="L273" s="2">
        <f>ROUNDUP(IF(K274&lt;&gt;cukier4[[#This Row],[miesiąc]],5000-cukier4[[#This Row],[ilość cukru w magazynie]],0),-3)</f>
        <v>0</v>
      </c>
    </row>
    <row r="274" spans="1:12" x14ac:dyDescent="0.45">
      <c r="A274" s="1">
        <v>38859</v>
      </c>
      <c r="B274" s="2" t="s">
        <v>6</v>
      </c>
      <c r="C274">
        <v>40</v>
      </c>
      <c r="D274">
        <f>YEAR(cukier4[[#This Row],[Data]])</f>
        <v>2006</v>
      </c>
      <c r="E274">
        <f>VLOOKUP(cukier4[[#This Row],[rok]],cennik[],2,FALSE)</f>
        <v>2.0499999999999998</v>
      </c>
      <c r="F274" s="2">
        <f>cukier4[[#This Row],[sprzedaż]]*cukier4[[#This Row],[cena cukru]]</f>
        <v>82</v>
      </c>
      <c r="G274" s="2">
        <f>SUMIFS(cukier4[sprzedaż],cukier4[Data],"&lt;="&amp;cukier4[[#This Row],[Data]],cukier4[NIP],"="&amp;cukier4[[#This Row],[NIP]])</f>
        <v>511</v>
      </c>
      <c r="H27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74" s="2">
        <f>cukier4[[#This Row],[rabat na kg]]*cukier4[[#This Row],[sprzedaż]]</f>
        <v>2</v>
      </c>
      <c r="J274" s="2">
        <f>J273-cukier4[[#This Row],[sprzedaż]]+L273</f>
        <v>3701</v>
      </c>
      <c r="K274" s="2">
        <f>MONTH(cukier4[[#This Row],[Data]])</f>
        <v>5</v>
      </c>
      <c r="L274" s="2">
        <f>ROUNDUP(IF(K275&lt;&gt;cukier4[[#This Row],[miesiąc]],5000-cukier4[[#This Row],[ilość cukru w magazynie]],0),-3)</f>
        <v>0</v>
      </c>
    </row>
    <row r="275" spans="1:12" x14ac:dyDescent="0.45">
      <c r="A275" s="1">
        <v>38860</v>
      </c>
      <c r="B275" s="2" t="s">
        <v>37</v>
      </c>
      <c r="C275">
        <v>166</v>
      </c>
      <c r="D275">
        <f>YEAR(cukier4[[#This Row],[Data]])</f>
        <v>2006</v>
      </c>
      <c r="E275">
        <f>VLOOKUP(cukier4[[#This Row],[rok]],cennik[],2,FALSE)</f>
        <v>2.0499999999999998</v>
      </c>
      <c r="F275" s="2">
        <f>cukier4[[#This Row],[sprzedaż]]*cukier4[[#This Row],[cena cukru]]</f>
        <v>340.29999999999995</v>
      </c>
      <c r="G275" s="2">
        <f>SUMIFS(cukier4[sprzedaż],cukier4[Data],"&lt;="&amp;cukier4[[#This Row],[Data]],cukier4[NIP],"="&amp;cukier4[[#This Row],[NIP]])</f>
        <v>727</v>
      </c>
      <c r="H27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75" s="2">
        <f>cukier4[[#This Row],[rabat na kg]]*cukier4[[#This Row],[sprzedaż]]</f>
        <v>8.3000000000000007</v>
      </c>
      <c r="J275" s="2">
        <f>J274-cukier4[[#This Row],[sprzedaż]]+L274</f>
        <v>3535</v>
      </c>
      <c r="K275" s="2">
        <f>MONTH(cukier4[[#This Row],[Data]])</f>
        <v>5</v>
      </c>
      <c r="L275" s="2">
        <f>ROUNDUP(IF(K276&lt;&gt;cukier4[[#This Row],[miesiąc]],5000-cukier4[[#This Row],[ilość cukru w magazynie]],0),-3)</f>
        <v>0</v>
      </c>
    </row>
    <row r="276" spans="1:12" x14ac:dyDescent="0.45">
      <c r="A276" s="1">
        <v>38861</v>
      </c>
      <c r="B276" s="2" t="s">
        <v>66</v>
      </c>
      <c r="C276">
        <v>173</v>
      </c>
      <c r="D276">
        <f>YEAR(cukier4[[#This Row],[Data]])</f>
        <v>2006</v>
      </c>
      <c r="E276">
        <f>VLOOKUP(cukier4[[#This Row],[rok]],cennik[],2,FALSE)</f>
        <v>2.0499999999999998</v>
      </c>
      <c r="F276" s="2">
        <f>cukier4[[#This Row],[sprzedaż]]*cukier4[[#This Row],[cena cukru]]</f>
        <v>354.65</v>
      </c>
      <c r="G276" s="2">
        <f>SUMIFS(cukier4[sprzedaż],cukier4[Data],"&lt;="&amp;cukier4[[#This Row],[Data]],cukier4[NIP],"="&amp;cukier4[[#This Row],[NIP]])</f>
        <v>610</v>
      </c>
      <c r="H27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76" s="2">
        <f>cukier4[[#This Row],[rabat na kg]]*cukier4[[#This Row],[sprzedaż]]</f>
        <v>8.65</v>
      </c>
      <c r="J276" s="2">
        <f>J275-cukier4[[#This Row],[sprzedaż]]+L275</f>
        <v>3362</v>
      </c>
      <c r="K276" s="2">
        <f>MONTH(cukier4[[#This Row],[Data]])</f>
        <v>5</v>
      </c>
      <c r="L276" s="2">
        <f>ROUNDUP(IF(K277&lt;&gt;cukier4[[#This Row],[miesiąc]],5000-cukier4[[#This Row],[ilość cukru w magazynie]],0),-3)</f>
        <v>0</v>
      </c>
    </row>
    <row r="277" spans="1:12" x14ac:dyDescent="0.45">
      <c r="A277" s="1">
        <v>38862</v>
      </c>
      <c r="B277" s="2" t="s">
        <v>110</v>
      </c>
      <c r="C277">
        <v>2</v>
      </c>
      <c r="D277">
        <f>YEAR(cukier4[[#This Row],[Data]])</f>
        <v>2006</v>
      </c>
      <c r="E277">
        <f>VLOOKUP(cukier4[[#This Row],[rok]],cennik[],2,FALSE)</f>
        <v>2.0499999999999998</v>
      </c>
      <c r="F277" s="2">
        <f>cukier4[[#This Row],[sprzedaż]]*cukier4[[#This Row],[cena cukru]]</f>
        <v>4.0999999999999996</v>
      </c>
      <c r="G277" s="2">
        <f>SUMIFS(cukier4[sprzedaż],cukier4[Data],"&lt;="&amp;cukier4[[#This Row],[Data]],cukier4[NIP],"="&amp;cukier4[[#This Row],[NIP]])</f>
        <v>2</v>
      </c>
      <c r="H2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77" s="2">
        <f>cukier4[[#This Row],[rabat na kg]]*cukier4[[#This Row],[sprzedaż]]</f>
        <v>0</v>
      </c>
      <c r="J277" s="2">
        <f>J276-cukier4[[#This Row],[sprzedaż]]+L276</f>
        <v>3360</v>
      </c>
      <c r="K277" s="2">
        <f>MONTH(cukier4[[#This Row],[Data]])</f>
        <v>5</v>
      </c>
      <c r="L277" s="2">
        <f>ROUNDUP(IF(K278&lt;&gt;cukier4[[#This Row],[miesiąc]],5000-cukier4[[#This Row],[ilość cukru w magazynie]],0),-3)</f>
        <v>0</v>
      </c>
    </row>
    <row r="278" spans="1:12" x14ac:dyDescent="0.45">
      <c r="A278" s="1">
        <v>38862</v>
      </c>
      <c r="B278" s="2" t="s">
        <v>111</v>
      </c>
      <c r="C278">
        <v>18</v>
      </c>
      <c r="D278">
        <f>YEAR(cukier4[[#This Row],[Data]])</f>
        <v>2006</v>
      </c>
      <c r="E278">
        <f>VLOOKUP(cukier4[[#This Row],[rok]],cennik[],2,FALSE)</f>
        <v>2.0499999999999998</v>
      </c>
      <c r="F278" s="2">
        <f>cukier4[[#This Row],[sprzedaż]]*cukier4[[#This Row],[cena cukru]]</f>
        <v>36.9</v>
      </c>
      <c r="G278" s="2">
        <f>SUMIFS(cukier4[sprzedaż],cukier4[Data],"&lt;="&amp;cukier4[[#This Row],[Data]],cukier4[NIP],"="&amp;cukier4[[#This Row],[NIP]])</f>
        <v>18</v>
      </c>
      <c r="H27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78" s="2">
        <f>cukier4[[#This Row],[rabat na kg]]*cukier4[[#This Row],[sprzedaż]]</f>
        <v>0</v>
      </c>
      <c r="J278" s="2">
        <f>J277-cukier4[[#This Row],[sprzedaż]]+L277</f>
        <v>3342</v>
      </c>
      <c r="K278" s="2">
        <f>MONTH(cukier4[[#This Row],[Data]])</f>
        <v>5</v>
      </c>
      <c r="L278" s="2">
        <f>ROUNDUP(IF(K279&lt;&gt;cukier4[[#This Row],[miesiąc]],5000-cukier4[[#This Row],[ilość cukru w magazynie]],0),-3)</f>
        <v>0</v>
      </c>
    </row>
    <row r="279" spans="1:12" x14ac:dyDescent="0.45">
      <c r="A279" s="1">
        <v>38863</v>
      </c>
      <c r="B279" s="2" t="s">
        <v>112</v>
      </c>
      <c r="C279">
        <v>15</v>
      </c>
      <c r="D279">
        <f>YEAR(cukier4[[#This Row],[Data]])</f>
        <v>2006</v>
      </c>
      <c r="E279">
        <f>VLOOKUP(cukier4[[#This Row],[rok]],cennik[],2,FALSE)</f>
        <v>2.0499999999999998</v>
      </c>
      <c r="F279" s="2">
        <f>cukier4[[#This Row],[sprzedaż]]*cukier4[[#This Row],[cena cukru]]</f>
        <v>30.749999999999996</v>
      </c>
      <c r="G279" s="2">
        <f>SUMIFS(cukier4[sprzedaż],cukier4[Data],"&lt;="&amp;cukier4[[#This Row],[Data]],cukier4[NIP],"="&amp;cukier4[[#This Row],[NIP]])</f>
        <v>15</v>
      </c>
      <c r="H27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79" s="2">
        <f>cukier4[[#This Row],[rabat na kg]]*cukier4[[#This Row],[sprzedaż]]</f>
        <v>0</v>
      </c>
      <c r="J279" s="2">
        <f>J278-cukier4[[#This Row],[sprzedaż]]+L278</f>
        <v>3327</v>
      </c>
      <c r="K279" s="2">
        <f>MONTH(cukier4[[#This Row],[Data]])</f>
        <v>5</v>
      </c>
      <c r="L279" s="2">
        <f>ROUNDUP(IF(K280&lt;&gt;cukier4[[#This Row],[miesiąc]],5000-cukier4[[#This Row],[ilość cukru w magazynie]],0),-3)</f>
        <v>0</v>
      </c>
    </row>
    <row r="280" spans="1:12" x14ac:dyDescent="0.45">
      <c r="A280" s="1">
        <v>38864</v>
      </c>
      <c r="B280" s="2" t="s">
        <v>102</v>
      </c>
      <c r="C280">
        <v>243</v>
      </c>
      <c r="D280">
        <f>YEAR(cukier4[[#This Row],[Data]])</f>
        <v>2006</v>
      </c>
      <c r="E280">
        <f>VLOOKUP(cukier4[[#This Row],[rok]],cennik[],2,FALSE)</f>
        <v>2.0499999999999998</v>
      </c>
      <c r="F280" s="2">
        <f>cukier4[[#This Row],[sprzedaż]]*cukier4[[#This Row],[cena cukru]]</f>
        <v>498.15</v>
      </c>
      <c r="G280" s="2">
        <f>SUMIFS(cukier4[sprzedaż],cukier4[Data],"&lt;="&amp;cukier4[[#This Row],[Data]],cukier4[NIP],"="&amp;cukier4[[#This Row],[NIP]])</f>
        <v>414</v>
      </c>
      <c r="H28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80" s="2">
        <f>cukier4[[#This Row],[rabat na kg]]*cukier4[[#This Row],[sprzedaż]]</f>
        <v>12.15</v>
      </c>
      <c r="J280" s="2">
        <f>J279-cukier4[[#This Row],[sprzedaż]]+L279</f>
        <v>3084</v>
      </c>
      <c r="K280" s="2">
        <f>MONTH(cukier4[[#This Row],[Data]])</f>
        <v>5</v>
      </c>
      <c r="L280" s="2">
        <f>ROUNDUP(IF(K281&lt;&gt;cukier4[[#This Row],[miesiąc]],5000-cukier4[[#This Row],[ilość cukru w magazynie]],0),-3)</f>
        <v>0</v>
      </c>
    </row>
    <row r="281" spans="1:12" x14ac:dyDescent="0.45">
      <c r="A281" s="1">
        <v>38865</v>
      </c>
      <c r="B281" s="2" t="s">
        <v>17</v>
      </c>
      <c r="C281">
        <v>460</v>
      </c>
      <c r="D281">
        <f>YEAR(cukier4[[#This Row],[Data]])</f>
        <v>2006</v>
      </c>
      <c r="E281">
        <f>VLOOKUP(cukier4[[#This Row],[rok]],cennik[],2,FALSE)</f>
        <v>2.0499999999999998</v>
      </c>
      <c r="F281" s="2">
        <f>cukier4[[#This Row],[sprzedaż]]*cukier4[[#This Row],[cena cukru]]</f>
        <v>942.99999999999989</v>
      </c>
      <c r="G281" s="2">
        <f>SUMIFS(cukier4[sprzedaż],cukier4[Data],"&lt;="&amp;cukier4[[#This Row],[Data]],cukier4[NIP],"="&amp;cukier4[[#This Row],[NIP]])</f>
        <v>2979</v>
      </c>
      <c r="H28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81" s="2">
        <f>cukier4[[#This Row],[rabat na kg]]*cukier4[[#This Row],[sprzedaż]]</f>
        <v>46</v>
      </c>
      <c r="J281" s="2">
        <f>J280-cukier4[[#This Row],[sprzedaż]]+L280</f>
        <v>2624</v>
      </c>
      <c r="K281" s="2">
        <f>MONTH(cukier4[[#This Row],[Data]])</f>
        <v>5</v>
      </c>
      <c r="L281" s="2">
        <f>ROUNDUP(IF(K282&lt;&gt;cukier4[[#This Row],[miesiąc]],5000-cukier4[[#This Row],[ilość cukru w magazynie]],0),-3)</f>
        <v>0</v>
      </c>
    </row>
    <row r="282" spans="1:12" x14ac:dyDescent="0.45">
      <c r="A282" s="1">
        <v>38865</v>
      </c>
      <c r="B282" s="2" t="s">
        <v>113</v>
      </c>
      <c r="C282">
        <v>8</v>
      </c>
      <c r="D282">
        <f>YEAR(cukier4[[#This Row],[Data]])</f>
        <v>2006</v>
      </c>
      <c r="E282">
        <f>VLOOKUP(cukier4[[#This Row],[rok]],cennik[],2,FALSE)</f>
        <v>2.0499999999999998</v>
      </c>
      <c r="F282" s="2">
        <f>cukier4[[#This Row],[sprzedaż]]*cukier4[[#This Row],[cena cukru]]</f>
        <v>16.399999999999999</v>
      </c>
      <c r="G282" s="2">
        <f>SUMIFS(cukier4[sprzedaż],cukier4[Data],"&lt;="&amp;cukier4[[#This Row],[Data]],cukier4[NIP],"="&amp;cukier4[[#This Row],[NIP]])</f>
        <v>8</v>
      </c>
      <c r="H28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82" s="2">
        <f>cukier4[[#This Row],[rabat na kg]]*cukier4[[#This Row],[sprzedaż]]</f>
        <v>0</v>
      </c>
      <c r="J282" s="2">
        <f>J281-cukier4[[#This Row],[sprzedaż]]+L281</f>
        <v>2616</v>
      </c>
      <c r="K282" s="2">
        <f>MONTH(cukier4[[#This Row],[Data]])</f>
        <v>5</v>
      </c>
      <c r="L282" s="2">
        <f>ROUNDUP(IF(K283&lt;&gt;cukier4[[#This Row],[miesiąc]],5000-cukier4[[#This Row],[ilość cukru w magazynie]],0),-3)</f>
        <v>0</v>
      </c>
    </row>
    <row r="283" spans="1:12" x14ac:dyDescent="0.45">
      <c r="A283" s="1">
        <v>38866</v>
      </c>
      <c r="B283" s="2" t="s">
        <v>8</v>
      </c>
      <c r="C283">
        <v>150</v>
      </c>
      <c r="D283">
        <f>YEAR(cukier4[[#This Row],[Data]])</f>
        <v>2006</v>
      </c>
      <c r="E283">
        <f>VLOOKUP(cukier4[[#This Row],[rok]],cennik[],2,FALSE)</f>
        <v>2.0499999999999998</v>
      </c>
      <c r="F283" s="2">
        <f>cukier4[[#This Row],[sprzedaż]]*cukier4[[#This Row],[cena cukru]]</f>
        <v>307.5</v>
      </c>
      <c r="G283" s="2">
        <f>SUMIFS(cukier4[sprzedaż],cukier4[Data],"&lt;="&amp;cukier4[[#This Row],[Data]],cukier4[NIP],"="&amp;cukier4[[#This Row],[NIP]])</f>
        <v>311</v>
      </c>
      <c r="H28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83" s="2">
        <f>cukier4[[#This Row],[rabat na kg]]*cukier4[[#This Row],[sprzedaż]]</f>
        <v>7.5</v>
      </c>
      <c r="J283" s="2">
        <f>J282-cukier4[[#This Row],[sprzedaż]]+L282</f>
        <v>2466</v>
      </c>
      <c r="K283" s="2">
        <f>MONTH(cukier4[[#This Row],[Data]])</f>
        <v>5</v>
      </c>
      <c r="L283" s="2">
        <f>ROUNDUP(IF(K284&lt;&gt;cukier4[[#This Row],[miesiąc]],5000-cukier4[[#This Row],[ilość cukru w magazynie]],0),-3)</f>
        <v>0</v>
      </c>
    </row>
    <row r="284" spans="1:12" x14ac:dyDescent="0.45">
      <c r="A284" s="1">
        <v>38867</v>
      </c>
      <c r="B284" s="2" t="s">
        <v>52</v>
      </c>
      <c r="C284">
        <v>72</v>
      </c>
      <c r="D284">
        <f>YEAR(cukier4[[#This Row],[Data]])</f>
        <v>2006</v>
      </c>
      <c r="E284">
        <f>VLOOKUP(cukier4[[#This Row],[rok]],cennik[],2,FALSE)</f>
        <v>2.0499999999999998</v>
      </c>
      <c r="F284" s="2">
        <f>cukier4[[#This Row],[sprzedaż]]*cukier4[[#This Row],[cena cukru]]</f>
        <v>147.6</v>
      </c>
      <c r="G284" s="2">
        <f>SUMIFS(cukier4[sprzedaż],cukier4[Data],"&lt;="&amp;cukier4[[#This Row],[Data]],cukier4[NIP],"="&amp;cukier4[[#This Row],[NIP]])</f>
        <v>406</v>
      </c>
      <c r="H28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84" s="2">
        <f>cukier4[[#This Row],[rabat na kg]]*cukier4[[#This Row],[sprzedaż]]</f>
        <v>3.6</v>
      </c>
      <c r="J284" s="2">
        <f>J283-cukier4[[#This Row],[sprzedaż]]+L283</f>
        <v>2394</v>
      </c>
      <c r="K284" s="2">
        <f>MONTH(cukier4[[#This Row],[Data]])</f>
        <v>5</v>
      </c>
      <c r="L284" s="2">
        <f>ROUNDUP(IF(K285&lt;&gt;cukier4[[#This Row],[miesiąc]],5000-cukier4[[#This Row],[ilość cukru w magazynie]],0),-3)</f>
        <v>0</v>
      </c>
    </row>
    <row r="285" spans="1:12" x14ac:dyDescent="0.45">
      <c r="A285" s="1">
        <v>38867</v>
      </c>
      <c r="B285" s="2" t="s">
        <v>9</v>
      </c>
      <c r="C285">
        <v>217</v>
      </c>
      <c r="D285">
        <f>YEAR(cukier4[[#This Row],[Data]])</f>
        <v>2006</v>
      </c>
      <c r="E285">
        <f>VLOOKUP(cukier4[[#This Row],[rok]],cennik[],2,FALSE)</f>
        <v>2.0499999999999998</v>
      </c>
      <c r="F285" s="2">
        <f>cukier4[[#This Row],[sprzedaż]]*cukier4[[#This Row],[cena cukru]]</f>
        <v>444.84999999999997</v>
      </c>
      <c r="G285" s="2">
        <f>SUMIFS(cukier4[sprzedaż],cukier4[Data],"&lt;="&amp;cukier4[[#This Row],[Data]],cukier4[NIP],"="&amp;cukier4[[#This Row],[NIP]])</f>
        <v>4123</v>
      </c>
      <c r="H28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85" s="2">
        <f>cukier4[[#This Row],[rabat na kg]]*cukier4[[#This Row],[sprzedaż]]</f>
        <v>21.700000000000003</v>
      </c>
      <c r="J285" s="2">
        <f>J284-cukier4[[#This Row],[sprzedaż]]+L284</f>
        <v>2177</v>
      </c>
      <c r="K285" s="2">
        <f>MONTH(cukier4[[#This Row],[Data]])</f>
        <v>5</v>
      </c>
      <c r="L285" s="2">
        <f>ROUNDUP(IF(K286&lt;&gt;cukier4[[#This Row],[miesiąc]],5000-cukier4[[#This Row],[ilość cukru w magazynie]],0),-3)</f>
        <v>3000</v>
      </c>
    </row>
    <row r="286" spans="1:12" x14ac:dyDescent="0.45">
      <c r="A286" s="1">
        <v>38870</v>
      </c>
      <c r="B286" s="2" t="s">
        <v>39</v>
      </c>
      <c r="C286">
        <v>164</v>
      </c>
      <c r="D286">
        <f>YEAR(cukier4[[#This Row],[Data]])</f>
        <v>2006</v>
      </c>
      <c r="E286">
        <f>VLOOKUP(cukier4[[#This Row],[rok]],cennik[],2,FALSE)</f>
        <v>2.0499999999999998</v>
      </c>
      <c r="F286" s="2">
        <f>cukier4[[#This Row],[sprzedaż]]*cukier4[[#This Row],[cena cukru]]</f>
        <v>336.2</v>
      </c>
      <c r="G286" s="2">
        <f>SUMIFS(cukier4[sprzedaż],cukier4[Data],"&lt;="&amp;cukier4[[#This Row],[Data]],cukier4[NIP],"="&amp;cukier4[[#This Row],[NIP]])</f>
        <v>471</v>
      </c>
      <c r="H28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86" s="2">
        <f>cukier4[[#This Row],[rabat na kg]]*cukier4[[#This Row],[sprzedaż]]</f>
        <v>8.2000000000000011</v>
      </c>
      <c r="J286" s="2">
        <f>J285-cukier4[[#This Row],[sprzedaż]]+L285</f>
        <v>5013</v>
      </c>
      <c r="K286" s="2">
        <f>MONTH(cukier4[[#This Row],[Data]])</f>
        <v>6</v>
      </c>
      <c r="L286" s="2">
        <f>ROUNDUP(IF(K287&lt;&gt;cukier4[[#This Row],[miesiąc]],5000-cukier4[[#This Row],[ilość cukru w magazynie]],0),-3)</f>
        <v>0</v>
      </c>
    </row>
    <row r="287" spans="1:12" x14ac:dyDescent="0.45">
      <c r="A287" s="1">
        <v>38870</v>
      </c>
      <c r="B287" s="2" t="s">
        <v>45</v>
      </c>
      <c r="C287">
        <v>429</v>
      </c>
      <c r="D287">
        <f>YEAR(cukier4[[#This Row],[Data]])</f>
        <v>2006</v>
      </c>
      <c r="E287">
        <f>VLOOKUP(cukier4[[#This Row],[rok]],cennik[],2,FALSE)</f>
        <v>2.0499999999999998</v>
      </c>
      <c r="F287" s="2">
        <f>cukier4[[#This Row],[sprzedaż]]*cukier4[[#This Row],[cena cukru]]</f>
        <v>879.44999999999993</v>
      </c>
      <c r="G287" s="2">
        <f>SUMIFS(cukier4[sprzedaż],cukier4[Data],"&lt;="&amp;cukier4[[#This Row],[Data]],cukier4[NIP],"="&amp;cukier4[[#This Row],[NIP]])</f>
        <v>2728</v>
      </c>
      <c r="H28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87" s="2">
        <f>cukier4[[#This Row],[rabat na kg]]*cukier4[[#This Row],[sprzedaż]]</f>
        <v>42.900000000000006</v>
      </c>
      <c r="J287" s="2">
        <f>J286-cukier4[[#This Row],[sprzedaż]]+L286</f>
        <v>4584</v>
      </c>
      <c r="K287" s="2">
        <f>MONTH(cukier4[[#This Row],[Data]])</f>
        <v>6</v>
      </c>
      <c r="L287" s="2">
        <f>ROUNDUP(IF(K288&lt;&gt;cukier4[[#This Row],[miesiąc]],5000-cukier4[[#This Row],[ilość cukru w magazynie]],0),-3)</f>
        <v>0</v>
      </c>
    </row>
    <row r="288" spans="1:12" x14ac:dyDescent="0.45">
      <c r="A288" s="1">
        <v>38875</v>
      </c>
      <c r="B288" s="2" t="s">
        <v>8</v>
      </c>
      <c r="C288">
        <v>63</v>
      </c>
      <c r="D288">
        <f>YEAR(cukier4[[#This Row],[Data]])</f>
        <v>2006</v>
      </c>
      <c r="E288">
        <f>VLOOKUP(cukier4[[#This Row],[rok]],cennik[],2,FALSE)</f>
        <v>2.0499999999999998</v>
      </c>
      <c r="F288" s="2">
        <f>cukier4[[#This Row],[sprzedaż]]*cukier4[[#This Row],[cena cukru]]</f>
        <v>129.14999999999998</v>
      </c>
      <c r="G288" s="2">
        <f>SUMIFS(cukier4[sprzedaż],cukier4[Data],"&lt;="&amp;cukier4[[#This Row],[Data]],cukier4[NIP],"="&amp;cukier4[[#This Row],[NIP]])</f>
        <v>374</v>
      </c>
      <c r="H28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88" s="2">
        <f>cukier4[[#This Row],[rabat na kg]]*cukier4[[#This Row],[sprzedaż]]</f>
        <v>3.1500000000000004</v>
      </c>
      <c r="J288" s="2">
        <f>J287-cukier4[[#This Row],[sprzedaż]]+L287</f>
        <v>4521</v>
      </c>
      <c r="K288" s="2">
        <f>MONTH(cukier4[[#This Row],[Data]])</f>
        <v>6</v>
      </c>
      <c r="L288" s="2">
        <f>ROUNDUP(IF(K289&lt;&gt;cukier4[[#This Row],[miesiąc]],5000-cukier4[[#This Row],[ilość cukru w magazynie]],0),-3)</f>
        <v>0</v>
      </c>
    </row>
    <row r="289" spans="1:12" x14ac:dyDescent="0.45">
      <c r="A289" s="1">
        <v>38878</v>
      </c>
      <c r="B289" s="2" t="s">
        <v>30</v>
      </c>
      <c r="C289">
        <v>106</v>
      </c>
      <c r="D289">
        <f>YEAR(cukier4[[#This Row],[Data]])</f>
        <v>2006</v>
      </c>
      <c r="E289">
        <f>VLOOKUP(cukier4[[#This Row],[rok]],cennik[],2,FALSE)</f>
        <v>2.0499999999999998</v>
      </c>
      <c r="F289" s="2">
        <f>cukier4[[#This Row],[sprzedaż]]*cukier4[[#This Row],[cena cukru]]</f>
        <v>217.29999999999998</v>
      </c>
      <c r="G289" s="2">
        <f>SUMIFS(cukier4[sprzedaż],cukier4[Data],"&lt;="&amp;cukier4[[#This Row],[Data]],cukier4[NIP],"="&amp;cukier4[[#This Row],[NIP]])</f>
        <v>961</v>
      </c>
      <c r="H28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89" s="2">
        <f>cukier4[[#This Row],[rabat na kg]]*cukier4[[#This Row],[sprzedaż]]</f>
        <v>5.3000000000000007</v>
      </c>
      <c r="J289" s="2">
        <f>J288-cukier4[[#This Row],[sprzedaż]]+L288</f>
        <v>4415</v>
      </c>
      <c r="K289" s="2">
        <f>MONTH(cukier4[[#This Row],[Data]])</f>
        <v>6</v>
      </c>
      <c r="L289" s="2">
        <f>ROUNDUP(IF(K290&lt;&gt;cukier4[[#This Row],[miesiąc]],5000-cukier4[[#This Row],[ilość cukru w magazynie]],0),-3)</f>
        <v>0</v>
      </c>
    </row>
    <row r="290" spans="1:12" x14ac:dyDescent="0.45">
      <c r="A290" s="1">
        <v>38886</v>
      </c>
      <c r="B290" s="2" t="s">
        <v>22</v>
      </c>
      <c r="C290">
        <v>136</v>
      </c>
      <c r="D290">
        <f>YEAR(cukier4[[#This Row],[Data]])</f>
        <v>2006</v>
      </c>
      <c r="E290">
        <f>VLOOKUP(cukier4[[#This Row],[rok]],cennik[],2,FALSE)</f>
        <v>2.0499999999999998</v>
      </c>
      <c r="F290" s="2">
        <f>cukier4[[#This Row],[sprzedaż]]*cukier4[[#This Row],[cena cukru]]</f>
        <v>278.79999999999995</v>
      </c>
      <c r="G290" s="2">
        <f>SUMIFS(cukier4[sprzedaż],cukier4[Data],"&lt;="&amp;cukier4[[#This Row],[Data]],cukier4[NIP],"="&amp;cukier4[[#This Row],[NIP]])</f>
        <v>3246</v>
      </c>
      <c r="H2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90" s="2">
        <f>cukier4[[#This Row],[rabat na kg]]*cukier4[[#This Row],[sprzedaż]]</f>
        <v>13.600000000000001</v>
      </c>
      <c r="J290" s="2">
        <f>J289-cukier4[[#This Row],[sprzedaż]]+L289</f>
        <v>4279</v>
      </c>
      <c r="K290" s="2">
        <f>MONTH(cukier4[[#This Row],[Data]])</f>
        <v>6</v>
      </c>
      <c r="L290" s="2">
        <f>ROUNDUP(IF(K291&lt;&gt;cukier4[[#This Row],[miesiąc]],5000-cukier4[[#This Row],[ilość cukru w magazynie]],0),-3)</f>
        <v>0</v>
      </c>
    </row>
    <row r="291" spans="1:12" x14ac:dyDescent="0.45">
      <c r="A291" s="1">
        <v>38887</v>
      </c>
      <c r="B291" s="2" t="s">
        <v>114</v>
      </c>
      <c r="C291">
        <v>7</v>
      </c>
      <c r="D291">
        <f>YEAR(cukier4[[#This Row],[Data]])</f>
        <v>2006</v>
      </c>
      <c r="E291">
        <f>VLOOKUP(cukier4[[#This Row],[rok]],cennik[],2,FALSE)</f>
        <v>2.0499999999999998</v>
      </c>
      <c r="F291" s="2">
        <f>cukier4[[#This Row],[sprzedaż]]*cukier4[[#This Row],[cena cukru]]</f>
        <v>14.349999999999998</v>
      </c>
      <c r="G291" s="2">
        <f>SUMIFS(cukier4[sprzedaż],cukier4[Data],"&lt;="&amp;cukier4[[#This Row],[Data]],cukier4[NIP],"="&amp;cukier4[[#This Row],[NIP]])</f>
        <v>7</v>
      </c>
      <c r="H29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91" s="2">
        <f>cukier4[[#This Row],[rabat na kg]]*cukier4[[#This Row],[sprzedaż]]</f>
        <v>0</v>
      </c>
      <c r="J291" s="2">
        <f>J290-cukier4[[#This Row],[sprzedaż]]+L290</f>
        <v>4272</v>
      </c>
      <c r="K291" s="2">
        <f>MONTH(cukier4[[#This Row],[Data]])</f>
        <v>6</v>
      </c>
      <c r="L291" s="2">
        <f>ROUNDUP(IF(K292&lt;&gt;cukier4[[#This Row],[miesiąc]],5000-cukier4[[#This Row],[ilość cukru w magazynie]],0),-3)</f>
        <v>0</v>
      </c>
    </row>
    <row r="292" spans="1:12" x14ac:dyDescent="0.45">
      <c r="A292" s="1">
        <v>38896</v>
      </c>
      <c r="B292" s="2" t="s">
        <v>12</v>
      </c>
      <c r="C292">
        <v>114</v>
      </c>
      <c r="D292">
        <f>YEAR(cukier4[[#This Row],[Data]])</f>
        <v>2006</v>
      </c>
      <c r="E292">
        <f>VLOOKUP(cukier4[[#This Row],[rok]],cennik[],2,FALSE)</f>
        <v>2.0499999999999998</v>
      </c>
      <c r="F292" s="2">
        <f>cukier4[[#This Row],[sprzedaż]]*cukier4[[#This Row],[cena cukru]]</f>
        <v>233.7</v>
      </c>
      <c r="G292" s="2">
        <f>SUMIFS(cukier4[sprzedaż],cukier4[Data],"&lt;="&amp;cukier4[[#This Row],[Data]],cukier4[NIP],"="&amp;cukier4[[#This Row],[NIP]])</f>
        <v>744</v>
      </c>
      <c r="H29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92" s="2">
        <f>cukier4[[#This Row],[rabat na kg]]*cukier4[[#This Row],[sprzedaż]]</f>
        <v>5.7</v>
      </c>
      <c r="J292" s="2">
        <f>J291-cukier4[[#This Row],[sprzedaż]]+L291</f>
        <v>4158</v>
      </c>
      <c r="K292" s="2">
        <f>MONTH(cukier4[[#This Row],[Data]])</f>
        <v>6</v>
      </c>
      <c r="L292" s="2">
        <f>ROUNDUP(IF(K293&lt;&gt;cukier4[[#This Row],[miesiąc]],5000-cukier4[[#This Row],[ilość cukru w magazynie]],0),-3)</f>
        <v>0</v>
      </c>
    </row>
    <row r="293" spans="1:12" x14ac:dyDescent="0.45">
      <c r="A293" s="1">
        <v>38896</v>
      </c>
      <c r="B293" s="2" t="s">
        <v>115</v>
      </c>
      <c r="C293">
        <v>12</v>
      </c>
      <c r="D293">
        <f>YEAR(cukier4[[#This Row],[Data]])</f>
        <v>2006</v>
      </c>
      <c r="E293">
        <f>VLOOKUP(cukier4[[#This Row],[rok]],cennik[],2,FALSE)</f>
        <v>2.0499999999999998</v>
      </c>
      <c r="F293" s="2">
        <f>cukier4[[#This Row],[sprzedaż]]*cukier4[[#This Row],[cena cukru]]</f>
        <v>24.599999999999998</v>
      </c>
      <c r="G293" s="2">
        <f>SUMIFS(cukier4[sprzedaż],cukier4[Data],"&lt;="&amp;cukier4[[#This Row],[Data]],cukier4[NIP],"="&amp;cukier4[[#This Row],[NIP]])</f>
        <v>12</v>
      </c>
      <c r="H29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93" s="2">
        <f>cukier4[[#This Row],[rabat na kg]]*cukier4[[#This Row],[sprzedaż]]</f>
        <v>0</v>
      </c>
      <c r="J293" s="2">
        <f>J292-cukier4[[#This Row],[sprzedaż]]+L292</f>
        <v>4146</v>
      </c>
      <c r="K293" s="2">
        <f>MONTH(cukier4[[#This Row],[Data]])</f>
        <v>6</v>
      </c>
      <c r="L293" s="2">
        <f>ROUNDUP(IF(K294&lt;&gt;cukier4[[#This Row],[miesiąc]],5000-cukier4[[#This Row],[ilość cukru w magazynie]],0),-3)</f>
        <v>1000</v>
      </c>
    </row>
    <row r="294" spans="1:12" x14ac:dyDescent="0.45">
      <c r="A294" s="1">
        <v>38902</v>
      </c>
      <c r="B294" s="2" t="s">
        <v>9</v>
      </c>
      <c r="C294">
        <v>443</v>
      </c>
      <c r="D294">
        <f>YEAR(cukier4[[#This Row],[Data]])</f>
        <v>2006</v>
      </c>
      <c r="E294">
        <f>VLOOKUP(cukier4[[#This Row],[rok]],cennik[],2,FALSE)</f>
        <v>2.0499999999999998</v>
      </c>
      <c r="F294" s="2">
        <f>cukier4[[#This Row],[sprzedaż]]*cukier4[[#This Row],[cena cukru]]</f>
        <v>908.15</v>
      </c>
      <c r="G294" s="2">
        <f>SUMIFS(cukier4[sprzedaż],cukier4[Data],"&lt;="&amp;cukier4[[#This Row],[Data]],cukier4[NIP],"="&amp;cukier4[[#This Row],[NIP]])</f>
        <v>4566</v>
      </c>
      <c r="H2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94" s="2">
        <f>cukier4[[#This Row],[rabat na kg]]*cukier4[[#This Row],[sprzedaż]]</f>
        <v>44.300000000000004</v>
      </c>
      <c r="J294" s="2">
        <f>J293-cukier4[[#This Row],[sprzedaż]]+L293</f>
        <v>4703</v>
      </c>
      <c r="K294" s="2">
        <f>MONTH(cukier4[[#This Row],[Data]])</f>
        <v>7</v>
      </c>
      <c r="L294" s="2">
        <f>ROUNDUP(IF(K295&lt;&gt;cukier4[[#This Row],[miesiąc]],5000-cukier4[[#This Row],[ilość cukru w magazynie]],0),-3)</f>
        <v>0</v>
      </c>
    </row>
    <row r="295" spans="1:12" x14ac:dyDescent="0.45">
      <c r="A295" s="1">
        <v>38904</v>
      </c>
      <c r="B295" s="2" t="s">
        <v>52</v>
      </c>
      <c r="C295">
        <v>73</v>
      </c>
      <c r="D295">
        <f>YEAR(cukier4[[#This Row],[Data]])</f>
        <v>2006</v>
      </c>
      <c r="E295">
        <f>VLOOKUP(cukier4[[#This Row],[rok]],cennik[],2,FALSE)</f>
        <v>2.0499999999999998</v>
      </c>
      <c r="F295" s="2">
        <f>cukier4[[#This Row],[sprzedaż]]*cukier4[[#This Row],[cena cukru]]</f>
        <v>149.64999999999998</v>
      </c>
      <c r="G295" s="2">
        <f>SUMIFS(cukier4[sprzedaż],cukier4[Data],"&lt;="&amp;cukier4[[#This Row],[Data]],cukier4[NIP],"="&amp;cukier4[[#This Row],[NIP]])</f>
        <v>479</v>
      </c>
      <c r="H29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95" s="2">
        <f>cukier4[[#This Row],[rabat na kg]]*cukier4[[#This Row],[sprzedaż]]</f>
        <v>3.6500000000000004</v>
      </c>
      <c r="J295" s="2">
        <f>J294-cukier4[[#This Row],[sprzedaż]]+L294</f>
        <v>4630</v>
      </c>
      <c r="K295" s="2">
        <f>MONTH(cukier4[[#This Row],[Data]])</f>
        <v>7</v>
      </c>
      <c r="L295" s="2">
        <f>ROUNDUP(IF(K296&lt;&gt;cukier4[[#This Row],[miesiąc]],5000-cukier4[[#This Row],[ilość cukru w magazynie]],0),-3)</f>
        <v>0</v>
      </c>
    </row>
    <row r="296" spans="1:12" x14ac:dyDescent="0.45">
      <c r="A296" s="1">
        <v>38907</v>
      </c>
      <c r="B296" s="2" t="s">
        <v>116</v>
      </c>
      <c r="C296">
        <v>15</v>
      </c>
      <c r="D296">
        <f>YEAR(cukier4[[#This Row],[Data]])</f>
        <v>2006</v>
      </c>
      <c r="E296">
        <f>VLOOKUP(cukier4[[#This Row],[rok]],cennik[],2,FALSE)</f>
        <v>2.0499999999999998</v>
      </c>
      <c r="F296" s="2">
        <f>cukier4[[#This Row],[sprzedaż]]*cukier4[[#This Row],[cena cukru]]</f>
        <v>30.749999999999996</v>
      </c>
      <c r="G296" s="2">
        <f>SUMIFS(cukier4[sprzedaż],cukier4[Data],"&lt;="&amp;cukier4[[#This Row],[Data]],cukier4[NIP],"="&amp;cukier4[[#This Row],[NIP]])</f>
        <v>15</v>
      </c>
      <c r="H29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96" s="2">
        <f>cukier4[[#This Row],[rabat na kg]]*cukier4[[#This Row],[sprzedaż]]</f>
        <v>0</v>
      </c>
      <c r="J296" s="2">
        <f>J295-cukier4[[#This Row],[sprzedaż]]+L295</f>
        <v>4615</v>
      </c>
      <c r="K296" s="2">
        <f>MONTH(cukier4[[#This Row],[Data]])</f>
        <v>7</v>
      </c>
      <c r="L296" s="2">
        <f>ROUNDUP(IF(K297&lt;&gt;cukier4[[#This Row],[miesiąc]],5000-cukier4[[#This Row],[ilość cukru w magazynie]],0),-3)</f>
        <v>0</v>
      </c>
    </row>
    <row r="297" spans="1:12" x14ac:dyDescent="0.45">
      <c r="A297" s="1">
        <v>38907</v>
      </c>
      <c r="B297" s="2" t="s">
        <v>117</v>
      </c>
      <c r="C297">
        <v>9</v>
      </c>
      <c r="D297">
        <f>YEAR(cukier4[[#This Row],[Data]])</f>
        <v>2006</v>
      </c>
      <c r="E297">
        <f>VLOOKUP(cukier4[[#This Row],[rok]],cennik[],2,FALSE)</f>
        <v>2.0499999999999998</v>
      </c>
      <c r="F297" s="2">
        <f>cukier4[[#This Row],[sprzedaż]]*cukier4[[#This Row],[cena cukru]]</f>
        <v>18.45</v>
      </c>
      <c r="G297" s="2">
        <f>SUMIFS(cukier4[sprzedaż],cukier4[Data],"&lt;="&amp;cukier4[[#This Row],[Data]],cukier4[NIP],"="&amp;cukier4[[#This Row],[NIP]])</f>
        <v>9</v>
      </c>
      <c r="H29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97" s="2">
        <f>cukier4[[#This Row],[rabat na kg]]*cukier4[[#This Row],[sprzedaż]]</f>
        <v>0</v>
      </c>
      <c r="J297" s="2">
        <f>J296-cukier4[[#This Row],[sprzedaż]]+L296</f>
        <v>4606</v>
      </c>
      <c r="K297" s="2">
        <f>MONTH(cukier4[[#This Row],[Data]])</f>
        <v>7</v>
      </c>
      <c r="L297" s="2">
        <f>ROUNDUP(IF(K298&lt;&gt;cukier4[[#This Row],[miesiąc]],5000-cukier4[[#This Row],[ilość cukru w magazynie]],0),-3)</f>
        <v>0</v>
      </c>
    </row>
    <row r="298" spans="1:12" x14ac:dyDescent="0.45">
      <c r="A298" s="1">
        <v>38908</v>
      </c>
      <c r="B298" s="2" t="s">
        <v>118</v>
      </c>
      <c r="C298">
        <v>20</v>
      </c>
      <c r="D298">
        <f>YEAR(cukier4[[#This Row],[Data]])</f>
        <v>2006</v>
      </c>
      <c r="E298">
        <f>VLOOKUP(cukier4[[#This Row],[rok]],cennik[],2,FALSE)</f>
        <v>2.0499999999999998</v>
      </c>
      <c r="F298" s="2">
        <f>cukier4[[#This Row],[sprzedaż]]*cukier4[[#This Row],[cena cukru]]</f>
        <v>41</v>
      </c>
      <c r="G298" s="2">
        <f>SUMIFS(cukier4[sprzedaż],cukier4[Data],"&lt;="&amp;cukier4[[#This Row],[Data]],cukier4[NIP],"="&amp;cukier4[[#This Row],[NIP]])</f>
        <v>20</v>
      </c>
      <c r="H29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98" s="2">
        <f>cukier4[[#This Row],[rabat na kg]]*cukier4[[#This Row],[sprzedaż]]</f>
        <v>0</v>
      </c>
      <c r="J298" s="2">
        <f>J297-cukier4[[#This Row],[sprzedaż]]+L297</f>
        <v>4586</v>
      </c>
      <c r="K298" s="2">
        <f>MONTH(cukier4[[#This Row],[Data]])</f>
        <v>7</v>
      </c>
      <c r="L298" s="2">
        <f>ROUNDUP(IF(K299&lt;&gt;cukier4[[#This Row],[miesiąc]],5000-cukier4[[#This Row],[ilość cukru w magazynie]],0),-3)</f>
        <v>0</v>
      </c>
    </row>
    <row r="299" spans="1:12" x14ac:dyDescent="0.45">
      <c r="A299" s="1">
        <v>38910</v>
      </c>
      <c r="B299" s="2" t="s">
        <v>119</v>
      </c>
      <c r="C299">
        <v>9</v>
      </c>
      <c r="D299">
        <f>YEAR(cukier4[[#This Row],[Data]])</f>
        <v>2006</v>
      </c>
      <c r="E299">
        <f>VLOOKUP(cukier4[[#This Row],[rok]],cennik[],2,FALSE)</f>
        <v>2.0499999999999998</v>
      </c>
      <c r="F299" s="2">
        <f>cukier4[[#This Row],[sprzedaż]]*cukier4[[#This Row],[cena cukru]]</f>
        <v>18.45</v>
      </c>
      <c r="G299" s="2">
        <f>SUMIFS(cukier4[sprzedaż],cukier4[Data],"&lt;="&amp;cukier4[[#This Row],[Data]],cukier4[NIP],"="&amp;cukier4[[#This Row],[NIP]])</f>
        <v>9</v>
      </c>
      <c r="H29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99" s="2">
        <f>cukier4[[#This Row],[rabat na kg]]*cukier4[[#This Row],[sprzedaż]]</f>
        <v>0</v>
      </c>
      <c r="J299" s="2">
        <f>J298-cukier4[[#This Row],[sprzedaż]]+L298</f>
        <v>4577</v>
      </c>
      <c r="K299" s="2">
        <f>MONTH(cukier4[[#This Row],[Data]])</f>
        <v>7</v>
      </c>
      <c r="L299" s="2">
        <f>ROUNDUP(IF(K300&lt;&gt;cukier4[[#This Row],[miesiąc]],5000-cukier4[[#This Row],[ilość cukru w magazynie]],0),-3)</f>
        <v>0</v>
      </c>
    </row>
    <row r="300" spans="1:12" x14ac:dyDescent="0.45">
      <c r="A300" s="1">
        <v>38911</v>
      </c>
      <c r="B300" s="2" t="s">
        <v>120</v>
      </c>
      <c r="C300">
        <v>88</v>
      </c>
      <c r="D300">
        <f>YEAR(cukier4[[#This Row],[Data]])</f>
        <v>2006</v>
      </c>
      <c r="E300">
        <f>VLOOKUP(cukier4[[#This Row],[rok]],cennik[],2,FALSE)</f>
        <v>2.0499999999999998</v>
      </c>
      <c r="F300" s="2">
        <f>cukier4[[#This Row],[sprzedaż]]*cukier4[[#This Row],[cena cukru]]</f>
        <v>180.39999999999998</v>
      </c>
      <c r="G300" s="2">
        <f>SUMIFS(cukier4[sprzedaż],cukier4[Data],"&lt;="&amp;cukier4[[#This Row],[Data]],cukier4[NIP],"="&amp;cukier4[[#This Row],[NIP]])</f>
        <v>88</v>
      </c>
      <c r="H30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00" s="2">
        <f>cukier4[[#This Row],[rabat na kg]]*cukier4[[#This Row],[sprzedaż]]</f>
        <v>0</v>
      </c>
      <c r="J300" s="2">
        <f>J299-cukier4[[#This Row],[sprzedaż]]+L299</f>
        <v>4489</v>
      </c>
      <c r="K300" s="2">
        <f>MONTH(cukier4[[#This Row],[Data]])</f>
        <v>7</v>
      </c>
      <c r="L300" s="2">
        <f>ROUNDUP(IF(K301&lt;&gt;cukier4[[#This Row],[miesiąc]],5000-cukier4[[#This Row],[ilość cukru w magazynie]],0),-3)</f>
        <v>0</v>
      </c>
    </row>
    <row r="301" spans="1:12" x14ac:dyDescent="0.45">
      <c r="A301" s="1">
        <v>38911</v>
      </c>
      <c r="B301" s="2" t="s">
        <v>7</v>
      </c>
      <c r="C301">
        <v>139</v>
      </c>
      <c r="D301">
        <f>YEAR(cukier4[[#This Row],[Data]])</f>
        <v>2006</v>
      </c>
      <c r="E301">
        <f>VLOOKUP(cukier4[[#This Row],[rok]],cennik[],2,FALSE)</f>
        <v>2.0499999999999998</v>
      </c>
      <c r="F301" s="2">
        <f>cukier4[[#This Row],[sprzedaż]]*cukier4[[#This Row],[cena cukru]]</f>
        <v>284.95</v>
      </c>
      <c r="G301" s="2">
        <f>SUMIFS(cukier4[sprzedaż],cukier4[Data],"&lt;="&amp;cukier4[[#This Row],[Data]],cukier4[NIP],"="&amp;cukier4[[#This Row],[NIP]])</f>
        <v>3470</v>
      </c>
      <c r="H3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01" s="2">
        <f>cukier4[[#This Row],[rabat na kg]]*cukier4[[#This Row],[sprzedaż]]</f>
        <v>13.9</v>
      </c>
      <c r="J301" s="2">
        <f>J300-cukier4[[#This Row],[sprzedaż]]+L300</f>
        <v>4350</v>
      </c>
      <c r="K301" s="2">
        <f>MONTH(cukier4[[#This Row],[Data]])</f>
        <v>7</v>
      </c>
      <c r="L301" s="2">
        <f>ROUNDUP(IF(K302&lt;&gt;cukier4[[#This Row],[miesiąc]],5000-cukier4[[#This Row],[ilość cukru w magazynie]],0),-3)</f>
        <v>0</v>
      </c>
    </row>
    <row r="302" spans="1:12" x14ac:dyDescent="0.45">
      <c r="A302" s="1">
        <v>38912</v>
      </c>
      <c r="B302" s="2" t="s">
        <v>22</v>
      </c>
      <c r="C302">
        <v>346</v>
      </c>
      <c r="D302">
        <f>YEAR(cukier4[[#This Row],[Data]])</f>
        <v>2006</v>
      </c>
      <c r="E302">
        <f>VLOOKUP(cukier4[[#This Row],[rok]],cennik[],2,FALSE)</f>
        <v>2.0499999999999998</v>
      </c>
      <c r="F302" s="2">
        <f>cukier4[[#This Row],[sprzedaż]]*cukier4[[#This Row],[cena cukru]]</f>
        <v>709.3</v>
      </c>
      <c r="G302" s="2">
        <f>SUMIFS(cukier4[sprzedaż],cukier4[Data],"&lt;="&amp;cukier4[[#This Row],[Data]],cukier4[NIP],"="&amp;cukier4[[#This Row],[NIP]])</f>
        <v>3592</v>
      </c>
      <c r="H3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02" s="2">
        <f>cukier4[[#This Row],[rabat na kg]]*cukier4[[#This Row],[sprzedaż]]</f>
        <v>34.6</v>
      </c>
      <c r="J302" s="2">
        <f>J301-cukier4[[#This Row],[sprzedaż]]+L301</f>
        <v>4004</v>
      </c>
      <c r="K302" s="2">
        <f>MONTH(cukier4[[#This Row],[Data]])</f>
        <v>7</v>
      </c>
      <c r="L302" s="2">
        <f>ROUNDUP(IF(K303&lt;&gt;cukier4[[#This Row],[miesiąc]],5000-cukier4[[#This Row],[ilość cukru w magazynie]],0),-3)</f>
        <v>0</v>
      </c>
    </row>
    <row r="303" spans="1:12" x14ac:dyDescent="0.45">
      <c r="A303" s="1">
        <v>38918</v>
      </c>
      <c r="B303" s="2" t="s">
        <v>121</v>
      </c>
      <c r="C303">
        <v>3</v>
      </c>
      <c r="D303">
        <f>YEAR(cukier4[[#This Row],[Data]])</f>
        <v>2006</v>
      </c>
      <c r="E303">
        <f>VLOOKUP(cukier4[[#This Row],[rok]],cennik[],2,FALSE)</f>
        <v>2.0499999999999998</v>
      </c>
      <c r="F303" s="2">
        <f>cukier4[[#This Row],[sprzedaż]]*cukier4[[#This Row],[cena cukru]]</f>
        <v>6.1499999999999995</v>
      </c>
      <c r="G303" s="2">
        <f>SUMIFS(cukier4[sprzedaż],cukier4[Data],"&lt;="&amp;cukier4[[#This Row],[Data]],cukier4[NIP],"="&amp;cukier4[[#This Row],[NIP]])</f>
        <v>3</v>
      </c>
      <c r="H30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03" s="2">
        <f>cukier4[[#This Row],[rabat na kg]]*cukier4[[#This Row],[sprzedaż]]</f>
        <v>0</v>
      </c>
      <c r="J303" s="2">
        <f>J302-cukier4[[#This Row],[sprzedaż]]+L302</f>
        <v>4001</v>
      </c>
      <c r="K303" s="2">
        <f>MONTH(cukier4[[#This Row],[Data]])</f>
        <v>7</v>
      </c>
      <c r="L303" s="2">
        <f>ROUNDUP(IF(K304&lt;&gt;cukier4[[#This Row],[miesiąc]],5000-cukier4[[#This Row],[ilość cukru w magazynie]],0),-3)</f>
        <v>0</v>
      </c>
    </row>
    <row r="304" spans="1:12" x14ac:dyDescent="0.45">
      <c r="A304" s="1">
        <v>38918</v>
      </c>
      <c r="B304" s="2" t="s">
        <v>122</v>
      </c>
      <c r="C304">
        <v>9</v>
      </c>
      <c r="D304">
        <f>YEAR(cukier4[[#This Row],[Data]])</f>
        <v>2006</v>
      </c>
      <c r="E304">
        <f>VLOOKUP(cukier4[[#This Row],[rok]],cennik[],2,FALSE)</f>
        <v>2.0499999999999998</v>
      </c>
      <c r="F304" s="2">
        <f>cukier4[[#This Row],[sprzedaż]]*cukier4[[#This Row],[cena cukru]]</f>
        <v>18.45</v>
      </c>
      <c r="G304" s="2">
        <f>SUMIFS(cukier4[sprzedaż],cukier4[Data],"&lt;="&amp;cukier4[[#This Row],[Data]],cukier4[NIP],"="&amp;cukier4[[#This Row],[NIP]])</f>
        <v>9</v>
      </c>
      <c r="H30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04" s="2">
        <f>cukier4[[#This Row],[rabat na kg]]*cukier4[[#This Row],[sprzedaż]]</f>
        <v>0</v>
      </c>
      <c r="J304" s="2">
        <f>J303-cukier4[[#This Row],[sprzedaż]]+L303</f>
        <v>3992</v>
      </c>
      <c r="K304" s="2">
        <f>MONTH(cukier4[[#This Row],[Data]])</f>
        <v>7</v>
      </c>
      <c r="L304" s="2">
        <f>ROUNDUP(IF(K305&lt;&gt;cukier4[[#This Row],[miesiąc]],5000-cukier4[[#This Row],[ilość cukru w magazynie]],0),-3)</f>
        <v>0</v>
      </c>
    </row>
    <row r="305" spans="1:12" x14ac:dyDescent="0.45">
      <c r="A305" s="1">
        <v>38918</v>
      </c>
      <c r="B305" s="2" t="s">
        <v>9</v>
      </c>
      <c r="C305">
        <v>323</v>
      </c>
      <c r="D305">
        <f>YEAR(cukier4[[#This Row],[Data]])</f>
        <v>2006</v>
      </c>
      <c r="E305">
        <f>VLOOKUP(cukier4[[#This Row],[rok]],cennik[],2,FALSE)</f>
        <v>2.0499999999999998</v>
      </c>
      <c r="F305" s="2">
        <f>cukier4[[#This Row],[sprzedaż]]*cukier4[[#This Row],[cena cukru]]</f>
        <v>662.15</v>
      </c>
      <c r="G305" s="2">
        <f>SUMIFS(cukier4[sprzedaż],cukier4[Data],"&lt;="&amp;cukier4[[#This Row],[Data]],cukier4[NIP],"="&amp;cukier4[[#This Row],[NIP]])</f>
        <v>4889</v>
      </c>
      <c r="H3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05" s="2">
        <f>cukier4[[#This Row],[rabat na kg]]*cukier4[[#This Row],[sprzedaż]]</f>
        <v>32.300000000000004</v>
      </c>
      <c r="J305" s="2">
        <f>J304-cukier4[[#This Row],[sprzedaż]]+L304</f>
        <v>3669</v>
      </c>
      <c r="K305" s="2">
        <f>MONTH(cukier4[[#This Row],[Data]])</f>
        <v>7</v>
      </c>
      <c r="L305" s="2">
        <f>ROUNDUP(IF(K306&lt;&gt;cukier4[[#This Row],[miesiąc]],5000-cukier4[[#This Row],[ilość cukru w magazynie]],0),-3)</f>
        <v>0</v>
      </c>
    </row>
    <row r="306" spans="1:12" x14ac:dyDescent="0.45">
      <c r="A306" s="1">
        <v>38919</v>
      </c>
      <c r="B306" s="2" t="s">
        <v>102</v>
      </c>
      <c r="C306">
        <v>382</v>
      </c>
      <c r="D306">
        <f>YEAR(cukier4[[#This Row],[Data]])</f>
        <v>2006</v>
      </c>
      <c r="E306">
        <f>VLOOKUP(cukier4[[#This Row],[rok]],cennik[],2,FALSE)</f>
        <v>2.0499999999999998</v>
      </c>
      <c r="F306" s="2">
        <f>cukier4[[#This Row],[sprzedaż]]*cukier4[[#This Row],[cena cukru]]</f>
        <v>783.09999999999991</v>
      </c>
      <c r="G306" s="2">
        <f>SUMIFS(cukier4[sprzedaż],cukier4[Data],"&lt;="&amp;cukier4[[#This Row],[Data]],cukier4[NIP],"="&amp;cukier4[[#This Row],[NIP]])</f>
        <v>796</v>
      </c>
      <c r="H30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06" s="2">
        <f>cukier4[[#This Row],[rabat na kg]]*cukier4[[#This Row],[sprzedaż]]</f>
        <v>19.100000000000001</v>
      </c>
      <c r="J306" s="2">
        <f>J305-cukier4[[#This Row],[sprzedaż]]+L305</f>
        <v>3287</v>
      </c>
      <c r="K306" s="2">
        <f>MONTH(cukier4[[#This Row],[Data]])</f>
        <v>7</v>
      </c>
      <c r="L306" s="2">
        <f>ROUNDUP(IF(K307&lt;&gt;cukier4[[#This Row],[miesiąc]],5000-cukier4[[#This Row],[ilość cukru w magazynie]],0),-3)</f>
        <v>0</v>
      </c>
    </row>
    <row r="307" spans="1:12" x14ac:dyDescent="0.45">
      <c r="A307" s="1">
        <v>38923</v>
      </c>
      <c r="B307" s="2" t="s">
        <v>17</v>
      </c>
      <c r="C307">
        <v>296</v>
      </c>
      <c r="D307">
        <f>YEAR(cukier4[[#This Row],[Data]])</f>
        <v>2006</v>
      </c>
      <c r="E307">
        <f>VLOOKUP(cukier4[[#This Row],[rok]],cennik[],2,FALSE)</f>
        <v>2.0499999999999998</v>
      </c>
      <c r="F307" s="2">
        <f>cukier4[[#This Row],[sprzedaż]]*cukier4[[#This Row],[cena cukru]]</f>
        <v>606.79999999999995</v>
      </c>
      <c r="G307" s="2">
        <f>SUMIFS(cukier4[sprzedaż],cukier4[Data],"&lt;="&amp;cukier4[[#This Row],[Data]],cukier4[NIP],"="&amp;cukier4[[#This Row],[NIP]])</f>
        <v>3275</v>
      </c>
      <c r="H30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07" s="2">
        <f>cukier4[[#This Row],[rabat na kg]]*cukier4[[#This Row],[sprzedaż]]</f>
        <v>29.6</v>
      </c>
      <c r="J307" s="2">
        <f>J306-cukier4[[#This Row],[sprzedaż]]+L306</f>
        <v>2991</v>
      </c>
      <c r="K307" s="2">
        <f>MONTH(cukier4[[#This Row],[Data]])</f>
        <v>7</v>
      </c>
      <c r="L307" s="2">
        <f>ROUNDUP(IF(K308&lt;&gt;cukier4[[#This Row],[miesiąc]],5000-cukier4[[#This Row],[ilość cukru w magazynie]],0),-3)</f>
        <v>0</v>
      </c>
    </row>
    <row r="308" spans="1:12" x14ac:dyDescent="0.45">
      <c r="A308" s="1">
        <v>38924</v>
      </c>
      <c r="B308" s="2" t="s">
        <v>5</v>
      </c>
      <c r="C308">
        <v>121</v>
      </c>
      <c r="D308">
        <f>YEAR(cukier4[[#This Row],[Data]])</f>
        <v>2006</v>
      </c>
      <c r="E308">
        <f>VLOOKUP(cukier4[[#This Row],[rok]],cennik[],2,FALSE)</f>
        <v>2.0499999999999998</v>
      </c>
      <c r="F308" s="2">
        <f>cukier4[[#This Row],[sprzedaż]]*cukier4[[#This Row],[cena cukru]]</f>
        <v>248.04999999999998</v>
      </c>
      <c r="G308" s="2">
        <f>SUMIFS(cukier4[sprzedaż],cukier4[Data],"&lt;="&amp;cukier4[[#This Row],[Data]],cukier4[NIP],"="&amp;cukier4[[#This Row],[NIP]])</f>
        <v>2395</v>
      </c>
      <c r="H3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08" s="2">
        <f>cukier4[[#This Row],[rabat na kg]]*cukier4[[#This Row],[sprzedaż]]</f>
        <v>12.100000000000001</v>
      </c>
      <c r="J308" s="2">
        <f>J307-cukier4[[#This Row],[sprzedaż]]+L307</f>
        <v>2870</v>
      </c>
      <c r="K308" s="2">
        <f>MONTH(cukier4[[#This Row],[Data]])</f>
        <v>7</v>
      </c>
      <c r="L308" s="2">
        <f>ROUNDUP(IF(K309&lt;&gt;cukier4[[#This Row],[miesiąc]],5000-cukier4[[#This Row],[ilość cukru w magazynie]],0),-3)</f>
        <v>0</v>
      </c>
    </row>
    <row r="309" spans="1:12" x14ac:dyDescent="0.45">
      <c r="A309" s="1">
        <v>38924</v>
      </c>
      <c r="B309" s="2" t="s">
        <v>25</v>
      </c>
      <c r="C309">
        <v>157</v>
      </c>
      <c r="D309">
        <f>YEAR(cukier4[[#This Row],[Data]])</f>
        <v>2006</v>
      </c>
      <c r="E309">
        <f>VLOOKUP(cukier4[[#This Row],[rok]],cennik[],2,FALSE)</f>
        <v>2.0499999999999998</v>
      </c>
      <c r="F309" s="2">
        <f>cukier4[[#This Row],[sprzedaż]]*cukier4[[#This Row],[cena cukru]]</f>
        <v>321.84999999999997</v>
      </c>
      <c r="G309" s="2">
        <f>SUMIFS(cukier4[sprzedaż],cukier4[Data],"&lt;="&amp;cukier4[[#This Row],[Data]],cukier4[NIP],"="&amp;cukier4[[#This Row],[NIP]])</f>
        <v>494</v>
      </c>
      <c r="H30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09" s="2">
        <f>cukier4[[#This Row],[rabat na kg]]*cukier4[[#This Row],[sprzedaż]]</f>
        <v>7.8500000000000005</v>
      </c>
      <c r="J309" s="2">
        <f>J308-cukier4[[#This Row],[sprzedaż]]+L308</f>
        <v>2713</v>
      </c>
      <c r="K309" s="2">
        <f>MONTH(cukier4[[#This Row],[Data]])</f>
        <v>7</v>
      </c>
      <c r="L309" s="2">
        <f>ROUNDUP(IF(K310&lt;&gt;cukier4[[#This Row],[miesiąc]],5000-cukier4[[#This Row],[ilość cukru w magazynie]],0),-3)</f>
        <v>0</v>
      </c>
    </row>
    <row r="310" spans="1:12" x14ac:dyDescent="0.45">
      <c r="A310" s="1">
        <v>38926</v>
      </c>
      <c r="B310" s="2" t="s">
        <v>9</v>
      </c>
      <c r="C310">
        <v>497</v>
      </c>
      <c r="D310">
        <f>YEAR(cukier4[[#This Row],[Data]])</f>
        <v>2006</v>
      </c>
      <c r="E310">
        <f>VLOOKUP(cukier4[[#This Row],[rok]],cennik[],2,FALSE)</f>
        <v>2.0499999999999998</v>
      </c>
      <c r="F310" s="2">
        <f>cukier4[[#This Row],[sprzedaż]]*cukier4[[#This Row],[cena cukru]]</f>
        <v>1018.8499999999999</v>
      </c>
      <c r="G310" s="2">
        <f>SUMIFS(cukier4[sprzedaż],cukier4[Data],"&lt;="&amp;cukier4[[#This Row],[Data]],cukier4[NIP],"="&amp;cukier4[[#This Row],[NIP]])</f>
        <v>5386</v>
      </c>
      <c r="H31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10" s="2">
        <f>cukier4[[#This Row],[rabat na kg]]*cukier4[[#This Row],[sprzedaż]]</f>
        <v>49.7</v>
      </c>
      <c r="J310" s="2">
        <f>J309-cukier4[[#This Row],[sprzedaż]]+L309</f>
        <v>2216</v>
      </c>
      <c r="K310" s="2">
        <f>MONTH(cukier4[[#This Row],[Data]])</f>
        <v>7</v>
      </c>
      <c r="L310" s="2">
        <f>ROUNDUP(IF(K311&lt;&gt;cukier4[[#This Row],[miesiąc]],5000-cukier4[[#This Row],[ilość cukru w magazynie]],0),-3)</f>
        <v>0</v>
      </c>
    </row>
    <row r="311" spans="1:12" x14ac:dyDescent="0.45">
      <c r="A311" s="1">
        <v>38927</v>
      </c>
      <c r="B311" s="2" t="s">
        <v>9</v>
      </c>
      <c r="C311">
        <v>103</v>
      </c>
      <c r="D311">
        <f>YEAR(cukier4[[#This Row],[Data]])</f>
        <v>2006</v>
      </c>
      <c r="E311">
        <f>VLOOKUP(cukier4[[#This Row],[rok]],cennik[],2,FALSE)</f>
        <v>2.0499999999999998</v>
      </c>
      <c r="F311" s="2">
        <f>cukier4[[#This Row],[sprzedaż]]*cukier4[[#This Row],[cena cukru]]</f>
        <v>211.14999999999998</v>
      </c>
      <c r="G311" s="2">
        <f>SUMIFS(cukier4[sprzedaż],cukier4[Data],"&lt;="&amp;cukier4[[#This Row],[Data]],cukier4[NIP],"="&amp;cukier4[[#This Row],[NIP]])</f>
        <v>5489</v>
      </c>
      <c r="H3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11" s="2">
        <f>cukier4[[#This Row],[rabat na kg]]*cukier4[[#This Row],[sprzedaż]]</f>
        <v>10.3</v>
      </c>
      <c r="J311" s="2">
        <f>J310-cukier4[[#This Row],[sprzedaż]]+L310</f>
        <v>2113</v>
      </c>
      <c r="K311" s="2">
        <f>MONTH(cukier4[[#This Row],[Data]])</f>
        <v>7</v>
      </c>
      <c r="L311" s="2">
        <f>ROUNDUP(IF(K312&lt;&gt;cukier4[[#This Row],[miesiąc]],5000-cukier4[[#This Row],[ilość cukru w magazynie]],0),-3)</f>
        <v>0</v>
      </c>
    </row>
    <row r="312" spans="1:12" x14ac:dyDescent="0.45">
      <c r="A312" s="1">
        <v>38928</v>
      </c>
      <c r="B312" s="2" t="s">
        <v>30</v>
      </c>
      <c r="C312">
        <v>142</v>
      </c>
      <c r="D312">
        <f>YEAR(cukier4[[#This Row],[Data]])</f>
        <v>2006</v>
      </c>
      <c r="E312">
        <f>VLOOKUP(cukier4[[#This Row],[rok]],cennik[],2,FALSE)</f>
        <v>2.0499999999999998</v>
      </c>
      <c r="F312" s="2">
        <f>cukier4[[#This Row],[sprzedaż]]*cukier4[[#This Row],[cena cukru]]</f>
        <v>291.09999999999997</v>
      </c>
      <c r="G312" s="2">
        <f>SUMIFS(cukier4[sprzedaż],cukier4[Data],"&lt;="&amp;cukier4[[#This Row],[Data]],cukier4[NIP],"="&amp;cukier4[[#This Row],[NIP]])</f>
        <v>1103</v>
      </c>
      <c r="H3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12" s="2">
        <f>cukier4[[#This Row],[rabat na kg]]*cukier4[[#This Row],[sprzedaż]]</f>
        <v>14.200000000000001</v>
      </c>
      <c r="J312" s="2">
        <f>J311-cukier4[[#This Row],[sprzedaż]]+L311</f>
        <v>1971</v>
      </c>
      <c r="K312" s="2">
        <f>MONTH(cukier4[[#This Row],[Data]])</f>
        <v>7</v>
      </c>
      <c r="L312" s="2">
        <f>ROUNDUP(IF(K313&lt;&gt;cukier4[[#This Row],[miesiąc]],5000-cukier4[[#This Row],[ilość cukru w magazynie]],0),-3)</f>
        <v>0</v>
      </c>
    </row>
    <row r="313" spans="1:12" x14ac:dyDescent="0.45">
      <c r="A313" s="1">
        <v>38929</v>
      </c>
      <c r="B313" s="2" t="s">
        <v>23</v>
      </c>
      <c r="C313">
        <v>144</v>
      </c>
      <c r="D313">
        <f>YEAR(cukier4[[#This Row],[Data]])</f>
        <v>2006</v>
      </c>
      <c r="E313">
        <f>VLOOKUP(cukier4[[#This Row],[rok]],cennik[],2,FALSE)</f>
        <v>2.0499999999999998</v>
      </c>
      <c r="F313" s="2">
        <f>cukier4[[#This Row],[sprzedaż]]*cukier4[[#This Row],[cena cukru]]</f>
        <v>295.2</v>
      </c>
      <c r="G313" s="2">
        <f>SUMIFS(cukier4[sprzedaż],cukier4[Data],"&lt;="&amp;cukier4[[#This Row],[Data]],cukier4[NIP],"="&amp;cukier4[[#This Row],[NIP]])</f>
        <v>600</v>
      </c>
      <c r="H31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13" s="2">
        <f>cukier4[[#This Row],[rabat na kg]]*cukier4[[#This Row],[sprzedaż]]</f>
        <v>7.2</v>
      </c>
      <c r="J313" s="2">
        <f>J312-cukier4[[#This Row],[sprzedaż]]+L312</f>
        <v>1827</v>
      </c>
      <c r="K313" s="2">
        <f>MONTH(cukier4[[#This Row],[Data]])</f>
        <v>7</v>
      </c>
      <c r="L313" s="2">
        <f>ROUNDUP(IF(K314&lt;&gt;cukier4[[#This Row],[miesiąc]],5000-cukier4[[#This Row],[ilość cukru w magazynie]],0),-3)</f>
        <v>4000</v>
      </c>
    </row>
    <row r="314" spans="1:12" x14ac:dyDescent="0.45">
      <c r="A314" s="1">
        <v>38931</v>
      </c>
      <c r="B314" s="2" t="s">
        <v>100</v>
      </c>
      <c r="C314">
        <v>8</v>
      </c>
      <c r="D314">
        <f>YEAR(cukier4[[#This Row],[Data]])</f>
        <v>2006</v>
      </c>
      <c r="E314">
        <f>VLOOKUP(cukier4[[#This Row],[rok]],cennik[],2,FALSE)</f>
        <v>2.0499999999999998</v>
      </c>
      <c r="F314" s="2">
        <f>cukier4[[#This Row],[sprzedaż]]*cukier4[[#This Row],[cena cukru]]</f>
        <v>16.399999999999999</v>
      </c>
      <c r="G314" s="2">
        <f>SUMIFS(cukier4[sprzedaż],cukier4[Data],"&lt;="&amp;cukier4[[#This Row],[Data]],cukier4[NIP],"="&amp;cukier4[[#This Row],[NIP]])</f>
        <v>25</v>
      </c>
      <c r="H3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14" s="2">
        <f>cukier4[[#This Row],[rabat na kg]]*cukier4[[#This Row],[sprzedaż]]</f>
        <v>0</v>
      </c>
      <c r="J314" s="2">
        <f>J313-cukier4[[#This Row],[sprzedaż]]+L313</f>
        <v>5819</v>
      </c>
      <c r="K314" s="2">
        <f>MONTH(cukier4[[#This Row],[Data]])</f>
        <v>8</v>
      </c>
      <c r="L314" s="2">
        <f>ROUNDUP(IF(K315&lt;&gt;cukier4[[#This Row],[miesiąc]],5000-cukier4[[#This Row],[ilość cukru w magazynie]],0),-3)</f>
        <v>0</v>
      </c>
    </row>
    <row r="315" spans="1:12" x14ac:dyDescent="0.45">
      <c r="A315" s="1">
        <v>38936</v>
      </c>
      <c r="B315" s="2" t="s">
        <v>55</v>
      </c>
      <c r="C315">
        <v>172</v>
      </c>
      <c r="D315">
        <f>YEAR(cukier4[[#This Row],[Data]])</f>
        <v>2006</v>
      </c>
      <c r="E315">
        <f>VLOOKUP(cukier4[[#This Row],[rok]],cennik[],2,FALSE)</f>
        <v>2.0499999999999998</v>
      </c>
      <c r="F315" s="2">
        <f>cukier4[[#This Row],[sprzedaż]]*cukier4[[#This Row],[cena cukru]]</f>
        <v>352.59999999999997</v>
      </c>
      <c r="G315" s="2">
        <f>SUMIFS(cukier4[sprzedaż],cukier4[Data],"&lt;="&amp;cukier4[[#This Row],[Data]],cukier4[NIP],"="&amp;cukier4[[#This Row],[NIP]])</f>
        <v>519</v>
      </c>
      <c r="H31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15" s="2">
        <f>cukier4[[#This Row],[rabat na kg]]*cukier4[[#This Row],[sprzedaż]]</f>
        <v>8.6</v>
      </c>
      <c r="J315" s="2">
        <f>J314-cukier4[[#This Row],[sprzedaż]]+L314</f>
        <v>5647</v>
      </c>
      <c r="K315" s="2">
        <f>MONTH(cukier4[[#This Row],[Data]])</f>
        <v>8</v>
      </c>
      <c r="L315" s="2">
        <f>ROUNDUP(IF(K316&lt;&gt;cukier4[[#This Row],[miesiąc]],5000-cukier4[[#This Row],[ilość cukru w magazynie]],0),-3)</f>
        <v>0</v>
      </c>
    </row>
    <row r="316" spans="1:12" x14ac:dyDescent="0.45">
      <c r="A316" s="1">
        <v>38940</v>
      </c>
      <c r="B316" s="2" t="s">
        <v>7</v>
      </c>
      <c r="C316">
        <v>290</v>
      </c>
      <c r="D316">
        <f>YEAR(cukier4[[#This Row],[Data]])</f>
        <v>2006</v>
      </c>
      <c r="E316">
        <f>VLOOKUP(cukier4[[#This Row],[rok]],cennik[],2,FALSE)</f>
        <v>2.0499999999999998</v>
      </c>
      <c r="F316" s="2">
        <f>cukier4[[#This Row],[sprzedaż]]*cukier4[[#This Row],[cena cukru]]</f>
        <v>594.5</v>
      </c>
      <c r="G316" s="2">
        <f>SUMIFS(cukier4[sprzedaż],cukier4[Data],"&lt;="&amp;cukier4[[#This Row],[Data]],cukier4[NIP],"="&amp;cukier4[[#This Row],[NIP]])</f>
        <v>3760</v>
      </c>
      <c r="H31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16" s="2">
        <f>cukier4[[#This Row],[rabat na kg]]*cukier4[[#This Row],[sprzedaż]]</f>
        <v>29</v>
      </c>
      <c r="J316" s="2">
        <f>J315-cukier4[[#This Row],[sprzedaż]]+L315</f>
        <v>5357</v>
      </c>
      <c r="K316" s="2">
        <f>MONTH(cukier4[[#This Row],[Data]])</f>
        <v>8</v>
      </c>
      <c r="L316" s="2">
        <f>ROUNDUP(IF(K317&lt;&gt;cukier4[[#This Row],[miesiąc]],5000-cukier4[[#This Row],[ilość cukru w magazynie]],0),-3)</f>
        <v>0</v>
      </c>
    </row>
    <row r="317" spans="1:12" x14ac:dyDescent="0.45">
      <c r="A317" s="1">
        <v>38942</v>
      </c>
      <c r="B317" s="2" t="s">
        <v>14</v>
      </c>
      <c r="C317">
        <v>422</v>
      </c>
      <c r="D317">
        <f>YEAR(cukier4[[#This Row],[Data]])</f>
        <v>2006</v>
      </c>
      <c r="E317">
        <f>VLOOKUP(cukier4[[#This Row],[rok]],cennik[],2,FALSE)</f>
        <v>2.0499999999999998</v>
      </c>
      <c r="F317" s="2">
        <f>cukier4[[#This Row],[sprzedaż]]*cukier4[[#This Row],[cena cukru]]</f>
        <v>865.09999999999991</v>
      </c>
      <c r="G317" s="2">
        <f>SUMIFS(cukier4[sprzedaż],cukier4[Data],"&lt;="&amp;cukier4[[#This Row],[Data]],cukier4[NIP],"="&amp;cukier4[[#This Row],[NIP]])</f>
        <v>3487</v>
      </c>
      <c r="H3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17" s="2">
        <f>cukier4[[#This Row],[rabat na kg]]*cukier4[[#This Row],[sprzedaż]]</f>
        <v>42.2</v>
      </c>
      <c r="J317" s="2">
        <f>J316-cukier4[[#This Row],[sprzedaż]]+L316</f>
        <v>4935</v>
      </c>
      <c r="K317" s="2">
        <f>MONTH(cukier4[[#This Row],[Data]])</f>
        <v>8</v>
      </c>
      <c r="L317" s="2">
        <f>ROUNDUP(IF(K318&lt;&gt;cukier4[[#This Row],[miesiąc]],5000-cukier4[[#This Row],[ilość cukru w magazynie]],0),-3)</f>
        <v>0</v>
      </c>
    </row>
    <row r="318" spans="1:12" x14ac:dyDescent="0.45">
      <c r="A318" s="1">
        <v>38945</v>
      </c>
      <c r="B318" s="2" t="s">
        <v>109</v>
      </c>
      <c r="C318">
        <v>12</v>
      </c>
      <c r="D318">
        <f>YEAR(cukier4[[#This Row],[Data]])</f>
        <v>2006</v>
      </c>
      <c r="E318">
        <f>VLOOKUP(cukier4[[#This Row],[rok]],cennik[],2,FALSE)</f>
        <v>2.0499999999999998</v>
      </c>
      <c r="F318" s="2">
        <f>cukier4[[#This Row],[sprzedaż]]*cukier4[[#This Row],[cena cukru]]</f>
        <v>24.599999999999998</v>
      </c>
      <c r="G318" s="2">
        <f>SUMIFS(cukier4[sprzedaż],cukier4[Data],"&lt;="&amp;cukier4[[#This Row],[Data]],cukier4[NIP],"="&amp;cukier4[[#This Row],[NIP]])</f>
        <v>30</v>
      </c>
      <c r="H31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18" s="2">
        <f>cukier4[[#This Row],[rabat na kg]]*cukier4[[#This Row],[sprzedaż]]</f>
        <v>0</v>
      </c>
      <c r="J318" s="2">
        <f>J317-cukier4[[#This Row],[sprzedaż]]+L317</f>
        <v>4923</v>
      </c>
      <c r="K318" s="2">
        <f>MONTH(cukier4[[#This Row],[Data]])</f>
        <v>8</v>
      </c>
      <c r="L318" s="2">
        <f>ROUNDUP(IF(K319&lt;&gt;cukier4[[#This Row],[miesiąc]],5000-cukier4[[#This Row],[ilość cukru w magazynie]],0),-3)</f>
        <v>0</v>
      </c>
    </row>
    <row r="319" spans="1:12" x14ac:dyDescent="0.45">
      <c r="A319" s="1">
        <v>38948</v>
      </c>
      <c r="B319" s="2" t="s">
        <v>55</v>
      </c>
      <c r="C319">
        <v>104</v>
      </c>
      <c r="D319">
        <f>YEAR(cukier4[[#This Row],[Data]])</f>
        <v>2006</v>
      </c>
      <c r="E319">
        <f>VLOOKUP(cukier4[[#This Row],[rok]],cennik[],2,FALSE)</f>
        <v>2.0499999999999998</v>
      </c>
      <c r="F319" s="2">
        <f>cukier4[[#This Row],[sprzedaż]]*cukier4[[#This Row],[cena cukru]]</f>
        <v>213.2</v>
      </c>
      <c r="G319" s="2">
        <f>SUMIFS(cukier4[sprzedaż],cukier4[Data],"&lt;="&amp;cukier4[[#This Row],[Data]],cukier4[NIP],"="&amp;cukier4[[#This Row],[NIP]])</f>
        <v>623</v>
      </c>
      <c r="H31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19" s="2">
        <f>cukier4[[#This Row],[rabat na kg]]*cukier4[[#This Row],[sprzedaż]]</f>
        <v>5.2</v>
      </c>
      <c r="J319" s="2">
        <f>J318-cukier4[[#This Row],[sprzedaż]]+L318</f>
        <v>4819</v>
      </c>
      <c r="K319" s="2">
        <f>MONTH(cukier4[[#This Row],[Data]])</f>
        <v>8</v>
      </c>
      <c r="L319" s="2">
        <f>ROUNDUP(IF(K320&lt;&gt;cukier4[[#This Row],[miesiąc]],5000-cukier4[[#This Row],[ilość cukru w magazynie]],0),-3)</f>
        <v>0</v>
      </c>
    </row>
    <row r="320" spans="1:12" x14ac:dyDescent="0.45">
      <c r="A320" s="1">
        <v>38949</v>
      </c>
      <c r="B320" s="2" t="s">
        <v>35</v>
      </c>
      <c r="C320">
        <v>97</v>
      </c>
      <c r="D320">
        <f>YEAR(cukier4[[#This Row],[Data]])</f>
        <v>2006</v>
      </c>
      <c r="E320">
        <f>VLOOKUP(cukier4[[#This Row],[rok]],cennik[],2,FALSE)</f>
        <v>2.0499999999999998</v>
      </c>
      <c r="F320" s="2">
        <f>cukier4[[#This Row],[sprzedaż]]*cukier4[[#This Row],[cena cukru]]</f>
        <v>198.85</v>
      </c>
      <c r="G320" s="2">
        <f>SUMIFS(cukier4[sprzedaż],cukier4[Data],"&lt;="&amp;cukier4[[#This Row],[Data]],cukier4[NIP],"="&amp;cukier4[[#This Row],[NIP]])</f>
        <v>407</v>
      </c>
      <c r="H32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20" s="2">
        <f>cukier4[[#This Row],[rabat na kg]]*cukier4[[#This Row],[sprzedaż]]</f>
        <v>4.8500000000000005</v>
      </c>
      <c r="J320" s="2">
        <f>J319-cukier4[[#This Row],[sprzedaż]]+L319</f>
        <v>4722</v>
      </c>
      <c r="K320" s="2">
        <f>MONTH(cukier4[[#This Row],[Data]])</f>
        <v>8</v>
      </c>
      <c r="L320" s="2">
        <f>ROUNDUP(IF(K321&lt;&gt;cukier4[[#This Row],[miesiąc]],5000-cukier4[[#This Row],[ilość cukru w magazynie]],0),-3)</f>
        <v>0</v>
      </c>
    </row>
    <row r="321" spans="1:12" x14ac:dyDescent="0.45">
      <c r="A321" s="1">
        <v>38950</v>
      </c>
      <c r="B321" s="2" t="s">
        <v>26</v>
      </c>
      <c r="C321">
        <v>179</v>
      </c>
      <c r="D321">
        <f>YEAR(cukier4[[#This Row],[Data]])</f>
        <v>2006</v>
      </c>
      <c r="E321">
        <f>VLOOKUP(cukier4[[#This Row],[rok]],cennik[],2,FALSE)</f>
        <v>2.0499999999999998</v>
      </c>
      <c r="F321" s="2">
        <f>cukier4[[#This Row],[sprzedaż]]*cukier4[[#This Row],[cena cukru]]</f>
        <v>366.95</v>
      </c>
      <c r="G321" s="2">
        <f>SUMIFS(cukier4[sprzedaż],cukier4[Data],"&lt;="&amp;cukier4[[#This Row],[Data]],cukier4[NIP],"="&amp;cukier4[[#This Row],[NIP]])</f>
        <v>307</v>
      </c>
      <c r="H32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21" s="2">
        <f>cukier4[[#This Row],[rabat na kg]]*cukier4[[#This Row],[sprzedaż]]</f>
        <v>8.9500000000000011</v>
      </c>
      <c r="J321" s="2">
        <f>J320-cukier4[[#This Row],[sprzedaż]]+L320</f>
        <v>4543</v>
      </c>
      <c r="K321" s="2">
        <f>MONTH(cukier4[[#This Row],[Data]])</f>
        <v>8</v>
      </c>
      <c r="L321" s="2">
        <f>ROUNDUP(IF(K322&lt;&gt;cukier4[[#This Row],[miesiąc]],5000-cukier4[[#This Row],[ilość cukru w magazynie]],0),-3)</f>
        <v>0</v>
      </c>
    </row>
    <row r="322" spans="1:12" x14ac:dyDescent="0.45">
      <c r="A322" s="1">
        <v>38953</v>
      </c>
      <c r="B322" s="2" t="s">
        <v>50</v>
      </c>
      <c r="C322">
        <v>256</v>
      </c>
      <c r="D322">
        <f>YEAR(cukier4[[#This Row],[Data]])</f>
        <v>2006</v>
      </c>
      <c r="E322">
        <f>VLOOKUP(cukier4[[#This Row],[rok]],cennik[],2,FALSE)</f>
        <v>2.0499999999999998</v>
      </c>
      <c r="F322" s="2">
        <f>cukier4[[#This Row],[sprzedaż]]*cukier4[[#This Row],[cena cukru]]</f>
        <v>524.79999999999995</v>
      </c>
      <c r="G322" s="2">
        <f>SUMIFS(cukier4[sprzedaż],cukier4[Data],"&lt;="&amp;cukier4[[#This Row],[Data]],cukier4[NIP],"="&amp;cukier4[[#This Row],[NIP]])</f>
        <v>3073</v>
      </c>
      <c r="H3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22" s="2">
        <f>cukier4[[#This Row],[rabat na kg]]*cukier4[[#This Row],[sprzedaż]]</f>
        <v>25.6</v>
      </c>
      <c r="J322" s="2">
        <f>J321-cukier4[[#This Row],[sprzedaż]]+L321</f>
        <v>4287</v>
      </c>
      <c r="K322" s="2">
        <f>MONTH(cukier4[[#This Row],[Data]])</f>
        <v>8</v>
      </c>
      <c r="L322" s="2">
        <f>ROUNDUP(IF(K323&lt;&gt;cukier4[[#This Row],[miesiąc]],5000-cukier4[[#This Row],[ilość cukru w magazynie]],0),-3)</f>
        <v>0</v>
      </c>
    </row>
    <row r="323" spans="1:12" x14ac:dyDescent="0.45">
      <c r="A323" s="1">
        <v>38954</v>
      </c>
      <c r="B323" s="2" t="s">
        <v>113</v>
      </c>
      <c r="C323">
        <v>20</v>
      </c>
      <c r="D323">
        <f>YEAR(cukier4[[#This Row],[Data]])</f>
        <v>2006</v>
      </c>
      <c r="E323">
        <f>VLOOKUP(cukier4[[#This Row],[rok]],cennik[],2,FALSE)</f>
        <v>2.0499999999999998</v>
      </c>
      <c r="F323" s="2">
        <f>cukier4[[#This Row],[sprzedaż]]*cukier4[[#This Row],[cena cukru]]</f>
        <v>41</v>
      </c>
      <c r="G323" s="2">
        <f>SUMIFS(cukier4[sprzedaż],cukier4[Data],"&lt;="&amp;cukier4[[#This Row],[Data]],cukier4[NIP],"="&amp;cukier4[[#This Row],[NIP]])</f>
        <v>28</v>
      </c>
      <c r="H32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23" s="2">
        <f>cukier4[[#This Row],[rabat na kg]]*cukier4[[#This Row],[sprzedaż]]</f>
        <v>0</v>
      </c>
      <c r="J323" s="2">
        <f>J322-cukier4[[#This Row],[sprzedaż]]+L322</f>
        <v>4267</v>
      </c>
      <c r="K323" s="2">
        <f>MONTH(cukier4[[#This Row],[Data]])</f>
        <v>8</v>
      </c>
      <c r="L323" s="2">
        <f>ROUNDUP(IF(K324&lt;&gt;cukier4[[#This Row],[miesiąc]],5000-cukier4[[#This Row],[ilość cukru w magazynie]],0),-3)</f>
        <v>0</v>
      </c>
    </row>
    <row r="324" spans="1:12" x14ac:dyDescent="0.45">
      <c r="A324" s="1">
        <v>38954</v>
      </c>
      <c r="B324" s="2" t="s">
        <v>105</v>
      </c>
      <c r="C324">
        <v>10</v>
      </c>
      <c r="D324">
        <f>YEAR(cukier4[[#This Row],[Data]])</f>
        <v>2006</v>
      </c>
      <c r="E324">
        <f>VLOOKUP(cukier4[[#This Row],[rok]],cennik[],2,FALSE)</f>
        <v>2.0499999999999998</v>
      </c>
      <c r="F324" s="2">
        <f>cukier4[[#This Row],[sprzedaż]]*cukier4[[#This Row],[cena cukru]]</f>
        <v>20.5</v>
      </c>
      <c r="G324" s="2">
        <f>SUMIFS(cukier4[sprzedaż],cukier4[Data],"&lt;="&amp;cukier4[[#This Row],[Data]],cukier4[NIP],"="&amp;cukier4[[#This Row],[NIP]])</f>
        <v>29</v>
      </c>
      <c r="H32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24" s="2">
        <f>cukier4[[#This Row],[rabat na kg]]*cukier4[[#This Row],[sprzedaż]]</f>
        <v>0</v>
      </c>
      <c r="J324" s="2">
        <f>J323-cukier4[[#This Row],[sprzedaż]]+L323</f>
        <v>4257</v>
      </c>
      <c r="K324" s="2">
        <f>MONTH(cukier4[[#This Row],[Data]])</f>
        <v>8</v>
      </c>
      <c r="L324" s="2">
        <f>ROUNDUP(IF(K325&lt;&gt;cukier4[[#This Row],[miesiąc]],5000-cukier4[[#This Row],[ilość cukru w magazynie]],0),-3)</f>
        <v>0</v>
      </c>
    </row>
    <row r="325" spans="1:12" x14ac:dyDescent="0.45">
      <c r="A325" s="1">
        <v>38955</v>
      </c>
      <c r="B325" s="2" t="s">
        <v>7</v>
      </c>
      <c r="C325">
        <v>407</v>
      </c>
      <c r="D325">
        <f>YEAR(cukier4[[#This Row],[Data]])</f>
        <v>2006</v>
      </c>
      <c r="E325">
        <f>VLOOKUP(cukier4[[#This Row],[rok]],cennik[],2,FALSE)</f>
        <v>2.0499999999999998</v>
      </c>
      <c r="F325" s="2">
        <f>cukier4[[#This Row],[sprzedaż]]*cukier4[[#This Row],[cena cukru]]</f>
        <v>834.34999999999991</v>
      </c>
      <c r="G325" s="2">
        <f>SUMIFS(cukier4[sprzedaż],cukier4[Data],"&lt;="&amp;cukier4[[#This Row],[Data]],cukier4[NIP],"="&amp;cukier4[[#This Row],[NIP]])</f>
        <v>4167</v>
      </c>
      <c r="H3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25" s="2">
        <f>cukier4[[#This Row],[rabat na kg]]*cukier4[[#This Row],[sprzedaż]]</f>
        <v>40.700000000000003</v>
      </c>
      <c r="J325" s="2">
        <f>J324-cukier4[[#This Row],[sprzedaż]]+L324</f>
        <v>3850</v>
      </c>
      <c r="K325" s="2">
        <f>MONTH(cukier4[[#This Row],[Data]])</f>
        <v>8</v>
      </c>
      <c r="L325" s="2">
        <f>ROUNDUP(IF(K326&lt;&gt;cukier4[[#This Row],[miesiąc]],5000-cukier4[[#This Row],[ilość cukru w magazynie]],0),-3)</f>
        <v>0</v>
      </c>
    </row>
    <row r="326" spans="1:12" x14ac:dyDescent="0.45">
      <c r="A326" s="1">
        <v>38956</v>
      </c>
      <c r="B326" s="2" t="s">
        <v>22</v>
      </c>
      <c r="C326">
        <v>297</v>
      </c>
      <c r="D326">
        <f>YEAR(cukier4[[#This Row],[Data]])</f>
        <v>2006</v>
      </c>
      <c r="E326">
        <f>VLOOKUP(cukier4[[#This Row],[rok]],cennik[],2,FALSE)</f>
        <v>2.0499999999999998</v>
      </c>
      <c r="F326" s="2">
        <f>cukier4[[#This Row],[sprzedaż]]*cukier4[[#This Row],[cena cukru]]</f>
        <v>608.84999999999991</v>
      </c>
      <c r="G326" s="2">
        <f>SUMIFS(cukier4[sprzedaż],cukier4[Data],"&lt;="&amp;cukier4[[#This Row],[Data]],cukier4[NIP],"="&amp;cukier4[[#This Row],[NIP]])</f>
        <v>3889</v>
      </c>
      <c r="H3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26" s="2">
        <f>cukier4[[#This Row],[rabat na kg]]*cukier4[[#This Row],[sprzedaż]]</f>
        <v>29.700000000000003</v>
      </c>
      <c r="J326" s="2">
        <f>J325-cukier4[[#This Row],[sprzedaż]]+L325</f>
        <v>3553</v>
      </c>
      <c r="K326" s="2">
        <f>MONTH(cukier4[[#This Row],[Data]])</f>
        <v>8</v>
      </c>
      <c r="L326" s="2">
        <f>ROUNDUP(IF(K327&lt;&gt;cukier4[[#This Row],[miesiąc]],5000-cukier4[[#This Row],[ilość cukru w magazynie]],0),-3)</f>
        <v>0</v>
      </c>
    </row>
    <row r="327" spans="1:12" x14ac:dyDescent="0.45">
      <c r="A327" s="1">
        <v>38956</v>
      </c>
      <c r="B327" s="2" t="s">
        <v>71</v>
      </c>
      <c r="C327">
        <v>133</v>
      </c>
      <c r="D327">
        <f>YEAR(cukier4[[#This Row],[Data]])</f>
        <v>2006</v>
      </c>
      <c r="E327">
        <f>VLOOKUP(cukier4[[#This Row],[rok]],cennik[],2,FALSE)</f>
        <v>2.0499999999999998</v>
      </c>
      <c r="F327" s="2">
        <f>cukier4[[#This Row],[sprzedaż]]*cukier4[[#This Row],[cena cukru]]</f>
        <v>272.64999999999998</v>
      </c>
      <c r="G327" s="2">
        <f>SUMIFS(cukier4[sprzedaż],cukier4[Data],"&lt;="&amp;cukier4[[#This Row],[Data]],cukier4[NIP],"="&amp;cukier4[[#This Row],[NIP]])</f>
        <v>426</v>
      </c>
      <c r="H32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27" s="2">
        <f>cukier4[[#This Row],[rabat na kg]]*cukier4[[#This Row],[sprzedaż]]</f>
        <v>6.65</v>
      </c>
      <c r="J327" s="2">
        <f>J326-cukier4[[#This Row],[sprzedaż]]+L326</f>
        <v>3420</v>
      </c>
      <c r="K327" s="2">
        <f>MONTH(cukier4[[#This Row],[Data]])</f>
        <v>8</v>
      </c>
      <c r="L327" s="2">
        <f>ROUNDUP(IF(K328&lt;&gt;cukier4[[#This Row],[miesiąc]],5000-cukier4[[#This Row],[ilość cukru w magazynie]],0),-3)</f>
        <v>0</v>
      </c>
    </row>
    <row r="328" spans="1:12" x14ac:dyDescent="0.45">
      <c r="A328" s="1">
        <v>38956</v>
      </c>
      <c r="B328" s="2" t="s">
        <v>35</v>
      </c>
      <c r="C328">
        <v>33</v>
      </c>
      <c r="D328">
        <f>YEAR(cukier4[[#This Row],[Data]])</f>
        <v>2006</v>
      </c>
      <c r="E328">
        <f>VLOOKUP(cukier4[[#This Row],[rok]],cennik[],2,FALSE)</f>
        <v>2.0499999999999998</v>
      </c>
      <c r="F328" s="2">
        <f>cukier4[[#This Row],[sprzedaż]]*cukier4[[#This Row],[cena cukru]]</f>
        <v>67.649999999999991</v>
      </c>
      <c r="G328" s="2">
        <f>SUMIFS(cukier4[sprzedaż],cukier4[Data],"&lt;="&amp;cukier4[[#This Row],[Data]],cukier4[NIP],"="&amp;cukier4[[#This Row],[NIP]])</f>
        <v>440</v>
      </c>
      <c r="H32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28" s="2">
        <f>cukier4[[#This Row],[rabat na kg]]*cukier4[[#This Row],[sprzedaż]]</f>
        <v>1.6500000000000001</v>
      </c>
      <c r="J328" s="2">
        <f>J327-cukier4[[#This Row],[sprzedaż]]+L327</f>
        <v>3387</v>
      </c>
      <c r="K328" s="2">
        <f>MONTH(cukier4[[#This Row],[Data]])</f>
        <v>8</v>
      </c>
      <c r="L328" s="2">
        <f>ROUNDUP(IF(K329&lt;&gt;cukier4[[#This Row],[miesiąc]],5000-cukier4[[#This Row],[ilość cukru w magazynie]],0),-3)</f>
        <v>0</v>
      </c>
    </row>
    <row r="329" spans="1:12" x14ac:dyDescent="0.45">
      <c r="A329" s="1">
        <v>38959</v>
      </c>
      <c r="B329" s="2" t="s">
        <v>14</v>
      </c>
      <c r="C329">
        <v>220</v>
      </c>
      <c r="D329">
        <f>YEAR(cukier4[[#This Row],[Data]])</f>
        <v>2006</v>
      </c>
      <c r="E329">
        <f>VLOOKUP(cukier4[[#This Row],[rok]],cennik[],2,FALSE)</f>
        <v>2.0499999999999998</v>
      </c>
      <c r="F329" s="2">
        <f>cukier4[[#This Row],[sprzedaż]]*cukier4[[#This Row],[cena cukru]]</f>
        <v>450.99999999999994</v>
      </c>
      <c r="G329" s="2">
        <f>SUMIFS(cukier4[sprzedaż],cukier4[Data],"&lt;="&amp;cukier4[[#This Row],[Data]],cukier4[NIP],"="&amp;cukier4[[#This Row],[NIP]])</f>
        <v>3707</v>
      </c>
      <c r="H32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29" s="2">
        <f>cukier4[[#This Row],[rabat na kg]]*cukier4[[#This Row],[sprzedaż]]</f>
        <v>22</v>
      </c>
      <c r="J329" s="2">
        <f>J328-cukier4[[#This Row],[sprzedaż]]+L328</f>
        <v>3167</v>
      </c>
      <c r="K329" s="2">
        <f>MONTH(cukier4[[#This Row],[Data]])</f>
        <v>8</v>
      </c>
      <c r="L329" s="2">
        <f>ROUNDUP(IF(K330&lt;&gt;cukier4[[#This Row],[miesiąc]],5000-cukier4[[#This Row],[ilość cukru w magazynie]],0),-3)</f>
        <v>0</v>
      </c>
    </row>
    <row r="330" spans="1:12" x14ac:dyDescent="0.45">
      <c r="A330" s="1">
        <v>38959</v>
      </c>
      <c r="B330" s="2" t="s">
        <v>28</v>
      </c>
      <c r="C330">
        <v>114</v>
      </c>
      <c r="D330">
        <f>YEAR(cukier4[[#This Row],[Data]])</f>
        <v>2006</v>
      </c>
      <c r="E330">
        <f>VLOOKUP(cukier4[[#This Row],[rok]],cennik[],2,FALSE)</f>
        <v>2.0499999999999998</v>
      </c>
      <c r="F330" s="2">
        <f>cukier4[[#This Row],[sprzedaż]]*cukier4[[#This Row],[cena cukru]]</f>
        <v>233.7</v>
      </c>
      <c r="G330" s="2">
        <f>SUMIFS(cukier4[sprzedaż],cukier4[Data],"&lt;="&amp;cukier4[[#This Row],[Data]],cukier4[NIP],"="&amp;cukier4[[#This Row],[NIP]])</f>
        <v>663</v>
      </c>
      <c r="H33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30" s="2">
        <f>cukier4[[#This Row],[rabat na kg]]*cukier4[[#This Row],[sprzedaż]]</f>
        <v>5.7</v>
      </c>
      <c r="J330" s="2">
        <f>J329-cukier4[[#This Row],[sprzedaż]]+L329</f>
        <v>3053</v>
      </c>
      <c r="K330" s="2">
        <f>MONTH(cukier4[[#This Row],[Data]])</f>
        <v>8</v>
      </c>
      <c r="L330" s="2">
        <f>ROUNDUP(IF(K331&lt;&gt;cukier4[[#This Row],[miesiąc]],5000-cukier4[[#This Row],[ilość cukru w magazynie]],0),-3)</f>
        <v>2000</v>
      </c>
    </row>
    <row r="331" spans="1:12" x14ac:dyDescent="0.45">
      <c r="A331" s="1">
        <v>38962</v>
      </c>
      <c r="B331" s="2" t="s">
        <v>8</v>
      </c>
      <c r="C331">
        <v>130</v>
      </c>
      <c r="D331">
        <f>YEAR(cukier4[[#This Row],[Data]])</f>
        <v>2006</v>
      </c>
      <c r="E331">
        <f>VLOOKUP(cukier4[[#This Row],[rok]],cennik[],2,FALSE)</f>
        <v>2.0499999999999998</v>
      </c>
      <c r="F331" s="2">
        <f>cukier4[[#This Row],[sprzedaż]]*cukier4[[#This Row],[cena cukru]]</f>
        <v>266.5</v>
      </c>
      <c r="G331" s="2">
        <f>SUMIFS(cukier4[sprzedaż],cukier4[Data],"&lt;="&amp;cukier4[[#This Row],[Data]],cukier4[NIP],"="&amp;cukier4[[#This Row],[NIP]])</f>
        <v>504</v>
      </c>
      <c r="H33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31" s="2">
        <f>cukier4[[#This Row],[rabat na kg]]*cukier4[[#This Row],[sprzedaż]]</f>
        <v>6.5</v>
      </c>
      <c r="J331" s="2">
        <f>J330-cukier4[[#This Row],[sprzedaż]]+L330</f>
        <v>4923</v>
      </c>
      <c r="K331" s="2">
        <f>MONTH(cukier4[[#This Row],[Data]])</f>
        <v>9</v>
      </c>
      <c r="L331" s="2">
        <f>ROUNDUP(IF(K332&lt;&gt;cukier4[[#This Row],[miesiąc]],5000-cukier4[[#This Row],[ilość cukru w magazynie]],0),-3)</f>
        <v>0</v>
      </c>
    </row>
    <row r="332" spans="1:12" x14ac:dyDescent="0.45">
      <c r="A332" s="1">
        <v>38962</v>
      </c>
      <c r="B332" s="2" t="s">
        <v>30</v>
      </c>
      <c r="C332">
        <v>52</v>
      </c>
      <c r="D332">
        <f>YEAR(cukier4[[#This Row],[Data]])</f>
        <v>2006</v>
      </c>
      <c r="E332">
        <f>VLOOKUP(cukier4[[#This Row],[rok]],cennik[],2,FALSE)</f>
        <v>2.0499999999999998</v>
      </c>
      <c r="F332" s="2">
        <f>cukier4[[#This Row],[sprzedaż]]*cukier4[[#This Row],[cena cukru]]</f>
        <v>106.6</v>
      </c>
      <c r="G332" s="2">
        <f>SUMIFS(cukier4[sprzedaż],cukier4[Data],"&lt;="&amp;cukier4[[#This Row],[Data]],cukier4[NIP],"="&amp;cukier4[[#This Row],[NIP]])</f>
        <v>1155</v>
      </c>
      <c r="H33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32" s="2">
        <f>cukier4[[#This Row],[rabat na kg]]*cukier4[[#This Row],[sprzedaż]]</f>
        <v>5.2</v>
      </c>
      <c r="J332" s="2">
        <f>J331-cukier4[[#This Row],[sprzedaż]]+L331</f>
        <v>4871</v>
      </c>
      <c r="K332" s="2">
        <f>MONTH(cukier4[[#This Row],[Data]])</f>
        <v>9</v>
      </c>
      <c r="L332" s="2">
        <f>ROUNDUP(IF(K333&lt;&gt;cukier4[[#This Row],[miesiąc]],5000-cukier4[[#This Row],[ilość cukru w magazynie]],0),-3)</f>
        <v>0</v>
      </c>
    </row>
    <row r="333" spans="1:12" x14ac:dyDescent="0.45">
      <c r="A333" s="1">
        <v>38962</v>
      </c>
      <c r="B333" s="2" t="s">
        <v>28</v>
      </c>
      <c r="C333">
        <v>33</v>
      </c>
      <c r="D333">
        <f>YEAR(cukier4[[#This Row],[Data]])</f>
        <v>2006</v>
      </c>
      <c r="E333">
        <f>VLOOKUP(cukier4[[#This Row],[rok]],cennik[],2,FALSE)</f>
        <v>2.0499999999999998</v>
      </c>
      <c r="F333" s="2">
        <f>cukier4[[#This Row],[sprzedaż]]*cukier4[[#This Row],[cena cukru]]</f>
        <v>67.649999999999991</v>
      </c>
      <c r="G333" s="2">
        <f>SUMIFS(cukier4[sprzedaż],cukier4[Data],"&lt;="&amp;cukier4[[#This Row],[Data]],cukier4[NIP],"="&amp;cukier4[[#This Row],[NIP]])</f>
        <v>696</v>
      </c>
      <c r="H33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33" s="2">
        <f>cukier4[[#This Row],[rabat na kg]]*cukier4[[#This Row],[sprzedaż]]</f>
        <v>1.6500000000000001</v>
      </c>
      <c r="J333" s="2">
        <f>J332-cukier4[[#This Row],[sprzedaż]]+L332</f>
        <v>4838</v>
      </c>
      <c r="K333" s="2">
        <f>MONTH(cukier4[[#This Row],[Data]])</f>
        <v>9</v>
      </c>
      <c r="L333" s="2">
        <f>ROUNDUP(IF(K334&lt;&gt;cukier4[[#This Row],[miesiąc]],5000-cukier4[[#This Row],[ilość cukru w magazynie]],0),-3)</f>
        <v>0</v>
      </c>
    </row>
    <row r="334" spans="1:12" x14ac:dyDescent="0.45">
      <c r="A334" s="1">
        <v>38963</v>
      </c>
      <c r="B334" s="2" t="s">
        <v>61</v>
      </c>
      <c r="C334">
        <v>57</v>
      </c>
      <c r="D334">
        <f>YEAR(cukier4[[#This Row],[Data]])</f>
        <v>2006</v>
      </c>
      <c r="E334">
        <f>VLOOKUP(cukier4[[#This Row],[rok]],cennik[],2,FALSE)</f>
        <v>2.0499999999999998</v>
      </c>
      <c r="F334" s="2">
        <f>cukier4[[#This Row],[sprzedaż]]*cukier4[[#This Row],[cena cukru]]</f>
        <v>116.85</v>
      </c>
      <c r="G334" s="2">
        <f>SUMIFS(cukier4[sprzedaż],cukier4[Data],"&lt;="&amp;cukier4[[#This Row],[Data]],cukier4[NIP],"="&amp;cukier4[[#This Row],[NIP]])</f>
        <v>182</v>
      </c>
      <c r="H33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34" s="2">
        <f>cukier4[[#This Row],[rabat na kg]]*cukier4[[#This Row],[sprzedaż]]</f>
        <v>2.85</v>
      </c>
      <c r="J334" s="2">
        <f>J333-cukier4[[#This Row],[sprzedaż]]+L333</f>
        <v>4781</v>
      </c>
      <c r="K334" s="2">
        <f>MONTH(cukier4[[#This Row],[Data]])</f>
        <v>9</v>
      </c>
      <c r="L334" s="2">
        <f>ROUNDUP(IF(K335&lt;&gt;cukier4[[#This Row],[miesiąc]],5000-cukier4[[#This Row],[ilość cukru w magazynie]],0),-3)</f>
        <v>0</v>
      </c>
    </row>
    <row r="335" spans="1:12" x14ac:dyDescent="0.45">
      <c r="A335" s="1">
        <v>38965</v>
      </c>
      <c r="B335" s="2" t="s">
        <v>123</v>
      </c>
      <c r="C335">
        <v>190</v>
      </c>
      <c r="D335">
        <f>YEAR(cukier4[[#This Row],[Data]])</f>
        <v>2006</v>
      </c>
      <c r="E335">
        <f>VLOOKUP(cukier4[[#This Row],[rok]],cennik[],2,FALSE)</f>
        <v>2.0499999999999998</v>
      </c>
      <c r="F335" s="2">
        <f>cukier4[[#This Row],[sprzedaż]]*cukier4[[#This Row],[cena cukru]]</f>
        <v>389.49999999999994</v>
      </c>
      <c r="G335" s="2">
        <f>SUMIFS(cukier4[sprzedaż],cukier4[Data],"&lt;="&amp;cukier4[[#This Row],[Data]],cukier4[NIP],"="&amp;cukier4[[#This Row],[NIP]])</f>
        <v>190</v>
      </c>
      <c r="H33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35" s="2">
        <f>cukier4[[#This Row],[rabat na kg]]*cukier4[[#This Row],[sprzedaż]]</f>
        <v>9.5</v>
      </c>
      <c r="J335" s="2">
        <f>J334-cukier4[[#This Row],[sprzedaż]]+L334</f>
        <v>4591</v>
      </c>
      <c r="K335" s="2">
        <f>MONTH(cukier4[[#This Row],[Data]])</f>
        <v>9</v>
      </c>
      <c r="L335" s="2">
        <f>ROUNDUP(IF(K336&lt;&gt;cukier4[[#This Row],[miesiąc]],5000-cukier4[[#This Row],[ilość cukru w magazynie]],0),-3)</f>
        <v>0</v>
      </c>
    </row>
    <row r="336" spans="1:12" x14ac:dyDescent="0.45">
      <c r="A336" s="1">
        <v>38965</v>
      </c>
      <c r="B336" s="2" t="s">
        <v>84</v>
      </c>
      <c r="C336">
        <v>8</v>
      </c>
      <c r="D336">
        <f>YEAR(cukier4[[#This Row],[Data]])</f>
        <v>2006</v>
      </c>
      <c r="E336">
        <f>VLOOKUP(cukier4[[#This Row],[rok]],cennik[],2,FALSE)</f>
        <v>2.0499999999999998</v>
      </c>
      <c r="F336" s="2">
        <f>cukier4[[#This Row],[sprzedaż]]*cukier4[[#This Row],[cena cukru]]</f>
        <v>16.399999999999999</v>
      </c>
      <c r="G336" s="2">
        <f>SUMIFS(cukier4[sprzedaż],cukier4[Data],"&lt;="&amp;cukier4[[#This Row],[Data]],cukier4[NIP],"="&amp;cukier4[[#This Row],[NIP]])</f>
        <v>10</v>
      </c>
      <c r="H33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36" s="2">
        <f>cukier4[[#This Row],[rabat na kg]]*cukier4[[#This Row],[sprzedaż]]</f>
        <v>0</v>
      </c>
      <c r="J336" s="2">
        <f>J335-cukier4[[#This Row],[sprzedaż]]+L335</f>
        <v>4583</v>
      </c>
      <c r="K336" s="2">
        <f>MONTH(cukier4[[#This Row],[Data]])</f>
        <v>9</v>
      </c>
      <c r="L336" s="2">
        <f>ROUNDUP(IF(K337&lt;&gt;cukier4[[#This Row],[miesiąc]],5000-cukier4[[#This Row],[ilość cukru w magazynie]],0),-3)</f>
        <v>0</v>
      </c>
    </row>
    <row r="337" spans="1:12" x14ac:dyDescent="0.45">
      <c r="A337" s="1">
        <v>38965</v>
      </c>
      <c r="B337" s="2" t="s">
        <v>7</v>
      </c>
      <c r="C337">
        <v>255</v>
      </c>
      <c r="D337">
        <f>YEAR(cukier4[[#This Row],[Data]])</f>
        <v>2006</v>
      </c>
      <c r="E337">
        <f>VLOOKUP(cukier4[[#This Row],[rok]],cennik[],2,FALSE)</f>
        <v>2.0499999999999998</v>
      </c>
      <c r="F337" s="2">
        <f>cukier4[[#This Row],[sprzedaż]]*cukier4[[#This Row],[cena cukru]]</f>
        <v>522.75</v>
      </c>
      <c r="G337" s="2">
        <f>SUMIFS(cukier4[sprzedaż],cukier4[Data],"&lt;="&amp;cukier4[[#This Row],[Data]],cukier4[NIP],"="&amp;cukier4[[#This Row],[NIP]])</f>
        <v>4422</v>
      </c>
      <c r="H3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37" s="2">
        <f>cukier4[[#This Row],[rabat na kg]]*cukier4[[#This Row],[sprzedaż]]</f>
        <v>25.5</v>
      </c>
      <c r="J337" s="2">
        <f>J336-cukier4[[#This Row],[sprzedaż]]+L336</f>
        <v>4328</v>
      </c>
      <c r="K337" s="2">
        <f>MONTH(cukier4[[#This Row],[Data]])</f>
        <v>9</v>
      </c>
      <c r="L337" s="2">
        <f>ROUNDUP(IF(K338&lt;&gt;cukier4[[#This Row],[miesiąc]],5000-cukier4[[#This Row],[ilość cukru w magazynie]],0),-3)</f>
        <v>0</v>
      </c>
    </row>
    <row r="338" spans="1:12" x14ac:dyDescent="0.45">
      <c r="A338" s="1">
        <v>38967</v>
      </c>
      <c r="B338" s="2" t="s">
        <v>71</v>
      </c>
      <c r="C338">
        <v>108</v>
      </c>
      <c r="D338">
        <f>YEAR(cukier4[[#This Row],[Data]])</f>
        <v>2006</v>
      </c>
      <c r="E338">
        <f>VLOOKUP(cukier4[[#This Row],[rok]],cennik[],2,FALSE)</f>
        <v>2.0499999999999998</v>
      </c>
      <c r="F338" s="2">
        <f>cukier4[[#This Row],[sprzedaż]]*cukier4[[#This Row],[cena cukru]]</f>
        <v>221.39999999999998</v>
      </c>
      <c r="G338" s="2">
        <f>SUMIFS(cukier4[sprzedaż],cukier4[Data],"&lt;="&amp;cukier4[[#This Row],[Data]],cukier4[NIP],"="&amp;cukier4[[#This Row],[NIP]])</f>
        <v>534</v>
      </c>
      <c r="H33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38" s="2">
        <f>cukier4[[#This Row],[rabat na kg]]*cukier4[[#This Row],[sprzedaż]]</f>
        <v>5.4</v>
      </c>
      <c r="J338" s="2">
        <f>J337-cukier4[[#This Row],[sprzedaż]]+L337</f>
        <v>4220</v>
      </c>
      <c r="K338" s="2">
        <f>MONTH(cukier4[[#This Row],[Data]])</f>
        <v>9</v>
      </c>
      <c r="L338" s="2">
        <f>ROUNDUP(IF(K339&lt;&gt;cukier4[[#This Row],[miesiąc]],5000-cukier4[[#This Row],[ilość cukru w magazynie]],0),-3)</f>
        <v>0</v>
      </c>
    </row>
    <row r="339" spans="1:12" x14ac:dyDescent="0.45">
      <c r="A339" s="1">
        <v>38971</v>
      </c>
      <c r="B339" s="2" t="s">
        <v>18</v>
      </c>
      <c r="C339">
        <v>78</v>
      </c>
      <c r="D339">
        <f>YEAR(cukier4[[#This Row],[Data]])</f>
        <v>2006</v>
      </c>
      <c r="E339">
        <f>VLOOKUP(cukier4[[#This Row],[rok]],cennik[],2,FALSE)</f>
        <v>2.0499999999999998</v>
      </c>
      <c r="F339" s="2">
        <f>cukier4[[#This Row],[sprzedaż]]*cukier4[[#This Row],[cena cukru]]</f>
        <v>159.89999999999998</v>
      </c>
      <c r="G339" s="2">
        <f>SUMIFS(cukier4[sprzedaż],cukier4[Data],"&lt;="&amp;cukier4[[#This Row],[Data]],cukier4[NIP],"="&amp;cukier4[[#This Row],[NIP]])</f>
        <v>1150</v>
      </c>
      <c r="H3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39" s="2">
        <f>cukier4[[#This Row],[rabat na kg]]*cukier4[[#This Row],[sprzedaż]]</f>
        <v>7.8000000000000007</v>
      </c>
      <c r="J339" s="2">
        <f>J338-cukier4[[#This Row],[sprzedaż]]+L338</f>
        <v>4142</v>
      </c>
      <c r="K339" s="2">
        <f>MONTH(cukier4[[#This Row],[Data]])</f>
        <v>9</v>
      </c>
      <c r="L339" s="2">
        <f>ROUNDUP(IF(K340&lt;&gt;cukier4[[#This Row],[miesiąc]],5000-cukier4[[#This Row],[ilość cukru w magazynie]],0),-3)</f>
        <v>0</v>
      </c>
    </row>
    <row r="340" spans="1:12" x14ac:dyDescent="0.45">
      <c r="A340" s="1">
        <v>38972</v>
      </c>
      <c r="B340" s="2" t="s">
        <v>7</v>
      </c>
      <c r="C340">
        <v>364</v>
      </c>
      <c r="D340">
        <f>YEAR(cukier4[[#This Row],[Data]])</f>
        <v>2006</v>
      </c>
      <c r="E340">
        <f>VLOOKUP(cukier4[[#This Row],[rok]],cennik[],2,FALSE)</f>
        <v>2.0499999999999998</v>
      </c>
      <c r="F340" s="2">
        <f>cukier4[[#This Row],[sprzedaż]]*cukier4[[#This Row],[cena cukru]]</f>
        <v>746.19999999999993</v>
      </c>
      <c r="G340" s="2">
        <f>SUMIFS(cukier4[sprzedaż],cukier4[Data],"&lt;="&amp;cukier4[[#This Row],[Data]],cukier4[NIP],"="&amp;cukier4[[#This Row],[NIP]])</f>
        <v>4786</v>
      </c>
      <c r="H3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40" s="2">
        <f>cukier4[[#This Row],[rabat na kg]]*cukier4[[#This Row],[sprzedaż]]</f>
        <v>36.4</v>
      </c>
      <c r="J340" s="2">
        <f>J339-cukier4[[#This Row],[sprzedaż]]+L339</f>
        <v>3778</v>
      </c>
      <c r="K340" s="2">
        <f>MONTH(cukier4[[#This Row],[Data]])</f>
        <v>9</v>
      </c>
      <c r="L340" s="2">
        <f>ROUNDUP(IF(K341&lt;&gt;cukier4[[#This Row],[miesiąc]],5000-cukier4[[#This Row],[ilość cukru w magazynie]],0),-3)</f>
        <v>0</v>
      </c>
    </row>
    <row r="341" spans="1:12" x14ac:dyDescent="0.45">
      <c r="A341" s="1">
        <v>38973</v>
      </c>
      <c r="B341" s="2" t="s">
        <v>66</v>
      </c>
      <c r="C341">
        <v>52</v>
      </c>
      <c r="D341">
        <f>YEAR(cukier4[[#This Row],[Data]])</f>
        <v>2006</v>
      </c>
      <c r="E341">
        <f>VLOOKUP(cukier4[[#This Row],[rok]],cennik[],2,FALSE)</f>
        <v>2.0499999999999998</v>
      </c>
      <c r="F341" s="2">
        <f>cukier4[[#This Row],[sprzedaż]]*cukier4[[#This Row],[cena cukru]]</f>
        <v>106.6</v>
      </c>
      <c r="G341" s="2">
        <f>SUMIFS(cukier4[sprzedaż],cukier4[Data],"&lt;="&amp;cukier4[[#This Row],[Data]],cukier4[NIP],"="&amp;cukier4[[#This Row],[NIP]])</f>
        <v>662</v>
      </c>
      <c r="H34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41" s="2">
        <f>cukier4[[#This Row],[rabat na kg]]*cukier4[[#This Row],[sprzedaż]]</f>
        <v>2.6</v>
      </c>
      <c r="J341" s="2">
        <f>J340-cukier4[[#This Row],[sprzedaż]]+L340</f>
        <v>3726</v>
      </c>
      <c r="K341" s="2">
        <f>MONTH(cukier4[[#This Row],[Data]])</f>
        <v>9</v>
      </c>
      <c r="L341" s="2">
        <f>ROUNDUP(IF(K342&lt;&gt;cukier4[[#This Row],[miesiąc]],5000-cukier4[[#This Row],[ilość cukru w magazynie]],0),-3)</f>
        <v>0</v>
      </c>
    </row>
    <row r="342" spans="1:12" x14ac:dyDescent="0.45">
      <c r="A342" s="1">
        <v>38974</v>
      </c>
      <c r="B342" s="2" t="s">
        <v>102</v>
      </c>
      <c r="C342">
        <v>343</v>
      </c>
      <c r="D342">
        <f>YEAR(cukier4[[#This Row],[Data]])</f>
        <v>2006</v>
      </c>
      <c r="E342">
        <f>VLOOKUP(cukier4[[#This Row],[rok]],cennik[],2,FALSE)</f>
        <v>2.0499999999999998</v>
      </c>
      <c r="F342" s="2">
        <f>cukier4[[#This Row],[sprzedaż]]*cukier4[[#This Row],[cena cukru]]</f>
        <v>703.15</v>
      </c>
      <c r="G342" s="2">
        <f>SUMIFS(cukier4[sprzedaż],cukier4[Data],"&lt;="&amp;cukier4[[#This Row],[Data]],cukier4[NIP],"="&amp;cukier4[[#This Row],[NIP]])</f>
        <v>1139</v>
      </c>
      <c r="H3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42" s="2">
        <f>cukier4[[#This Row],[rabat na kg]]*cukier4[[#This Row],[sprzedaż]]</f>
        <v>34.300000000000004</v>
      </c>
      <c r="J342" s="2">
        <f>J341-cukier4[[#This Row],[sprzedaż]]+L341</f>
        <v>3383</v>
      </c>
      <c r="K342" s="2">
        <f>MONTH(cukier4[[#This Row],[Data]])</f>
        <v>9</v>
      </c>
      <c r="L342" s="2">
        <f>ROUNDUP(IF(K343&lt;&gt;cukier4[[#This Row],[miesiąc]],5000-cukier4[[#This Row],[ilość cukru w magazynie]],0),-3)</f>
        <v>0</v>
      </c>
    </row>
    <row r="343" spans="1:12" x14ac:dyDescent="0.45">
      <c r="A343" s="1">
        <v>38976</v>
      </c>
      <c r="B343" s="2" t="s">
        <v>52</v>
      </c>
      <c r="C343">
        <v>197</v>
      </c>
      <c r="D343">
        <f>YEAR(cukier4[[#This Row],[Data]])</f>
        <v>2006</v>
      </c>
      <c r="E343">
        <f>VLOOKUP(cukier4[[#This Row],[rok]],cennik[],2,FALSE)</f>
        <v>2.0499999999999998</v>
      </c>
      <c r="F343" s="2">
        <f>cukier4[[#This Row],[sprzedaż]]*cukier4[[#This Row],[cena cukru]]</f>
        <v>403.84999999999997</v>
      </c>
      <c r="G343" s="2">
        <f>SUMIFS(cukier4[sprzedaż],cukier4[Data],"&lt;="&amp;cukier4[[#This Row],[Data]],cukier4[NIP],"="&amp;cukier4[[#This Row],[NIP]])</f>
        <v>676</v>
      </c>
      <c r="H34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43" s="2">
        <f>cukier4[[#This Row],[rabat na kg]]*cukier4[[#This Row],[sprzedaż]]</f>
        <v>9.8500000000000014</v>
      </c>
      <c r="J343" s="2">
        <f>J342-cukier4[[#This Row],[sprzedaż]]+L342</f>
        <v>3186</v>
      </c>
      <c r="K343" s="2">
        <f>MONTH(cukier4[[#This Row],[Data]])</f>
        <v>9</v>
      </c>
      <c r="L343" s="2">
        <f>ROUNDUP(IF(K344&lt;&gt;cukier4[[#This Row],[miesiąc]],5000-cukier4[[#This Row],[ilość cukru w magazynie]],0),-3)</f>
        <v>0</v>
      </c>
    </row>
    <row r="344" spans="1:12" x14ac:dyDescent="0.45">
      <c r="A344" s="1">
        <v>38977</v>
      </c>
      <c r="B344" s="2" t="s">
        <v>124</v>
      </c>
      <c r="C344">
        <v>4</v>
      </c>
      <c r="D344">
        <f>YEAR(cukier4[[#This Row],[Data]])</f>
        <v>2006</v>
      </c>
      <c r="E344">
        <f>VLOOKUP(cukier4[[#This Row],[rok]],cennik[],2,FALSE)</f>
        <v>2.0499999999999998</v>
      </c>
      <c r="F344" s="2">
        <f>cukier4[[#This Row],[sprzedaż]]*cukier4[[#This Row],[cena cukru]]</f>
        <v>8.1999999999999993</v>
      </c>
      <c r="G344" s="2">
        <f>SUMIFS(cukier4[sprzedaż],cukier4[Data],"&lt;="&amp;cukier4[[#This Row],[Data]],cukier4[NIP],"="&amp;cukier4[[#This Row],[NIP]])</f>
        <v>4</v>
      </c>
      <c r="H34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44" s="2">
        <f>cukier4[[#This Row],[rabat na kg]]*cukier4[[#This Row],[sprzedaż]]</f>
        <v>0</v>
      </c>
      <c r="J344" s="2">
        <f>J343-cukier4[[#This Row],[sprzedaż]]+L343</f>
        <v>3182</v>
      </c>
      <c r="K344" s="2">
        <f>MONTH(cukier4[[#This Row],[Data]])</f>
        <v>9</v>
      </c>
      <c r="L344" s="2">
        <f>ROUNDUP(IF(K345&lt;&gt;cukier4[[#This Row],[miesiąc]],5000-cukier4[[#This Row],[ilość cukru w magazynie]],0),-3)</f>
        <v>0</v>
      </c>
    </row>
    <row r="345" spans="1:12" x14ac:dyDescent="0.45">
      <c r="A345" s="1">
        <v>38978</v>
      </c>
      <c r="B345" s="2" t="s">
        <v>125</v>
      </c>
      <c r="C345">
        <v>8</v>
      </c>
      <c r="D345">
        <f>YEAR(cukier4[[#This Row],[Data]])</f>
        <v>2006</v>
      </c>
      <c r="E345">
        <f>VLOOKUP(cukier4[[#This Row],[rok]],cennik[],2,FALSE)</f>
        <v>2.0499999999999998</v>
      </c>
      <c r="F345" s="2">
        <f>cukier4[[#This Row],[sprzedaż]]*cukier4[[#This Row],[cena cukru]]</f>
        <v>16.399999999999999</v>
      </c>
      <c r="G345" s="2">
        <f>SUMIFS(cukier4[sprzedaż],cukier4[Data],"&lt;="&amp;cukier4[[#This Row],[Data]],cukier4[NIP],"="&amp;cukier4[[#This Row],[NIP]])</f>
        <v>8</v>
      </c>
      <c r="H34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45" s="2">
        <f>cukier4[[#This Row],[rabat na kg]]*cukier4[[#This Row],[sprzedaż]]</f>
        <v>0</v>
      </c>
      <c r="J345" s="2">
        <f>J344-cukier4[[#This Row],[sprzedaż]]+L344</f>
        <v>3174</v>
      </c>
      <c r="K345" s="2">
        <f>MONTH(cukier4[[#This Row],[Data]])</f>
        <v>9</v>
      </c>
      <c r="L345" s="2">
        <f>ROUNDUP(IF(K346&lt;&gt;cukier4[[#This Row],[miesiąc]],5000-cukier4[[#This Row],[ilość cukru w magazynie]],0),-3)</f>
        <v>0</v>
      </c>
    </row>
    <row r="346" spans="1:12" x14ac:dyDescent="0.45">
      <c r="A346" s="1">
        <v>38978</v>
      </c>
      <c r="B346" s="2" t="s">
        <v>56</v>
      </c>
      <c r="C346">
        <v>11</v>
      </c>
      <c r="D346">
        <f>YEAR(cukier4[[#This Row],[Data]])</f>
        <v>2006</v>
      </c>
      <c r="E346">
        <f>VLOOKUP(cukier4[[#This Row],[rok]],cennik[],2,FALSE)</f>
        <v>2.0499999999999998</v>
      </c>
      <c r="F346" s="2">
        <f>cukier4[[#This Row],[sprzedaż]]*cukier4[[#This Row],[cena cukru]]</f>
        <v>22.549999999999997</v>
      </c>
      <c r="G346" s="2">
        <f>SUMIFS(cukier4[sprzedaż],cukier4[Data],"&lt;="&amp;cukier4[[#This Row],[Data]],cukier4[NIP],"="&amp;cukier4[[#This Row],[NIP]])</f>
        <v>30</v>
      </c>
      <c r="H34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46" s="2">
        <f>cukier4[[#This Row],[rabat na kg]]*cukier4[[#This Row],[sprzedaż]]</f>
        <v>0</v>
      </c>
      <c r="J346" s="2">
        <f>J345-cukier4[[#This Row],[sprzedaż]]+L345</f>
        <v>3163</v>
      </c>
      <c r="K346" s="2">
        <f>MONTH(cukier4[[#This Row],[Data]])</f>
        <v>9</v>
      </c>
      <c r="L346" s="2">
        <f>ROUNDUP(IF(K347&lt;&gt;cukier4[[#This Row],[miesiąc]],5000-cukier4[[#This Row],[ilość cukru w magazynie]],0),-3)</f>
        <v>0</v>
      </c>
    </row>
    <row r="347" spans="1:12" x14ac:dyDescent="0.45">
      <c r="A347" s="1">
        <v>38978</v>
      </c>
      <c r="B347" s="2" t="s">
        <v>72</v>
      </c>
      <c r="C347">
        <v>10</v>
      </c>
      <c r="D347">
        <f>YEAR(cukier4[[#This Row],[Data]])</f>
        <v>2006</v>
      </c>
      <c r="E347">
        <f>VLOOKUP(cukier4[[#This Row],[rok]],cennik[],2,FALSE)</f>
        <v>2.0499999999999998</v>
      </c>
      <c r="F347" s="2">
        <f>cukier4[[#This Row],[sprzedaż]]*cukier4[[#This Row],[cena cukru]]</f>
        <v>20.5</v>
      </c>
      <c r="G347" s="2">
        <f>SUMIFS(cukier4[sprzedaż],cukier4[Data],"&lt;="&amp;cukier4[[#This Row],[Data]],cukier4[NIP],"="&amp;cukier4[[#This Row],[NIP]])</f>
        <v>26</v>
      </c>
      <c r="H34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47" s="2">
        <f>cukier4[[#This Row],[rabat na kg]]*cukier4[[#This Row],[sprzedaż]]</f>
        <v>0</v>
      </c>
      <c r="J347" s="2">
        <f>J346-cukier4[[#This Row],[sprzedaż]]+L346</f>
        <v>3153</v>
      </c>
      <c r="K347" s="2">
        <f>MONTH(cukier4[[#This Row],[Data]])</f>
        <v>9</v>
      </c>
      <c r="L347" s="2">
        <f>ROUNDUP(IF(K348&lt;&gt;cukier4[[#This Row],[miesiąc]],5000-cukier4[[#This Row],[ilość cukru w magazynie]],0),-3)</f>
        <v>0</v>
      </c>
    </row>
    <row r="348" spans="1:12" x14ac:dyDescent="0.45">
      <c r="A348" s="1">
        <v>38981</v>
      </c>
      <c r="B348" s="2" t="s">
        <v>61</v>
      </c>
      <c r="C348">
        <v>96</v>
      </c>
      <c r="D348">
        <f>YEAR(cukier4[[#This Row],[Data]])</f>
        <v>2006</v>
      </c>
      <c r="E348">
        <f>VLOOKUP(cukier4[[#This Row],[rok]],cennik[],2,FALSE)</f>
        <v>2.0499999999999998</v>
      </c>
      <c r="F348" s="2">
        <f>cukier4[[#This Row],[sprzedaż]]*cukier4[[#This Row],[cena cukru]]</f>
        <v>196.79999999999998</v>
      </c>
      <c r="G348" s="2">
        <f>SUMIFS(cukier4[sprzedaż],cukier4[Data],"&lt;="&amp;cukier4[[#This Row],[Data]],cukier4[NIP],"="&amp;cukier4[[#This Row],[NIP]])</f>
        <v>278</v>
      </c>
      <c r="H34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48" s="2">
        <f>cukier4[[#This Row],[rabat na kg]]*cukier4[[#This Row],[sprzedaż]]</f>
        <v>4.8000000000000007</v>
      </c>
      <c r="J348" s="2">
        <f>J347-cukier4[[#This Row],[sprzedaż]]+L347</f>
        <v>3057</v>
      </c>
      <c r="K348" s="2">
        <f>MONTH(cukier4[[#This Row],[Data]])</f>
        <v>9</v>
      </c>
      <c r="L348" s="2">
        <f>ROUNDUP(IF(K349&lt;&gt;cukier4[[#This Row],[miesiąc]],5000-cukier4[[#This Row],[ilość cukru w magazynie]],0),-3)</f>
        <v>0</v>
      </c>
    </row>
    <row r="349" spans="1:12" x14ac:dyDescent="0.45">
      <c r="A349" s="1">
        <v>38981</v>
      </c>
      <c r="B349" s="2" t="s">
        <v>55</v>
      </c>
      <c r="C349">
        <v>30</v>
      </c>
      <c r="D349">
        <f>YEAR(cukier4[[#This Row],[Data]])</f>
        <v>2006</v>
      </c>
      <c r="E349">
        <f>VLOOKUP(cukier4[[#This Row],[rok]],cennik[],2,FALSE)</f>
        <v>2.0499999999999998</v>
      </c>
      <c r="F349" s="2">
        <f>cukier4[[#This Row],[sprzedaż]]*cukier4[[#This Row],[cena cukru]]</f>
        <v>61.499999999999993</v>
      </c>
      <c r="G349" s="2">
        <f>SUMIFS(cukier4[sprzedaż],cukier4[Data],"&lt;="&amp;cukier4[[#This Row],[Data]],cukier4[NIP],"="&amp;cukier4[[#This Row],[NIP]])</f>
        <v>653</v>
      </c>
      <c r="H34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49" s="2">
        <f>cukier4[[#This Row],[rabat na kg]]*cukier4[[#This Row],[sprzedaż]]</f>
        <v>1.5</v>
      </c>
      <c r="J349" s="2">
        <f>J348-cukier4[[#This Row],[sprzedaż]]+L348</f>
        <v>3027</v>
      </c>
      <c r="K349" s="2">
        <f>MONTH(cukier4[[#This Row],[Data]])</f>
        <v>9</v>
      </c>
      <c r="L349" s="2">
        <f>ROUNDUP(IF(K350&lt;&gt;cukier4[[#This Row],[miesiąc]],5000-cukier4[[#This Row],[ilość cukru w magazynie]],0),-3)</f>
        <v>0</v>
      </c>
    </row>
    <row r="350" spans="1:12" x14ac:dyDescent="0.45">
      <c r="A350" s="1">
        <v>38982</v>
      </c>
      <c r="B350" s="2" t="s">
        <v>126</v>
      </c>
      <c r="C350">
        <v>17</v>
      </c>
      <c r="D350">
        <f>YEAR(cukier4[[#This Row],[Data]])</f>
        <v>2006</v>
      </c>
      <c r="E350">
        <f>VLOOKUP(cukier4[[#This Row],[rok]],cennik[],2,FALSE)</f>
        <v>2.0499999999999998</v>
      </c>
      <c r="F350" s="2">
        <f>cukier4[[#This Row],[sprzedaż]]*cukier4[[#This Row],[cena cukru]]</f>
        <v>34.849999999999994</v>
      </c>
      <c r="G350" s="2">
        <f>SUMIFS(cukier4[sprzedaż],cukier4[Data],"&lt;="&amp;cukier4[[#This Row],[Data]],cukier4[NIP],"="&amp;cukier4[[#This Row],[NIP]])</f>
        <v>17</v>
      </c>
      <c r="H35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50" s="2">
        <f>cukier4[[#This Row],[rabat na kg]]*cukier4[[#This Row],[sprzedaż]]</f>
        <v>0</v>
      </c>
      <c r="J350" s="2">
        <f>J349-cukier4[[#This Row],[sprzedaż]]+L349</f>
        <v>3010</v>
      </c>
      <c r="K350" s="2">
        <f>MONTH(cukier4[[#This Row],[Data]])</f>
        <v>9</v>
      </c>
      <c r="L350" s="2">
        <f>ROUNDUP(IF(K351&lt;&gt;cukier4[[#This Row],[miesiąc]],5000-cukier4[[#This Row],[ilość cukru w magazynie]],0),-3)</f>
        <v>0</v>
      </c>
    </row>
    <row r="351" spans="1:12" x14ac:dyDescent="0.45">
      <c r="A351" s="1">
        <v>38985</v>
      </c>
      <c r="B351" s="2" t="s">
        <v>122</v>
      </c>
      <c r="C351">
        <v>17</v>
      </c>
      <c r="D351">
        <f>YEAR(cukier4[[#This Row],[Data]])</f>
        <v>2006</v>
      </c>
      <c r="E351">
        <f>VLOOKUP(cukier4[[#This Row],[rok]],cennik[],2,FALSE)</f>
        <v>2.0499999999999998</v>
      </c>
      <c r="F351" s="2">
        <f>cukier4[[#This Row],[sprzedaż]]*cukier4[[#This Row],[cena cukru]]</f>
        <v>34.849999999999994</v>
      </c>
      <c r="G351" s="2">
        <f>SUMIFS(cukier4[sprzedaż],cukier4[Data],"&lt;="&amp;cukier4[[#This Row],[Data]],cukier4[NIP],"="&amp;cukier4[[#This Row],[NIP]])</f>
        <v>26</v>
      </c>
      <c r="H35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51" s="2">
        <f>cukier4[[#This Row],[rabat na kg]]*cukier4[[#This Row],[sprzedaż]]</f>
        <v>0</v>
      </c>
      <c r="J351" s="2">
        <f>J350-cukier4[[#This Row],[sprzedaż]]+L350</f>
        <v>2993</v>
      </c>
      <c r="K351" s="2">
        <f>MONTH(cukier4[[#This Row],[Data]])</f>
        <v>9</v>
      </c>
      <c r="L351" s="2">
        <f>ROUNDUP(IF(K352&lt;&gt;cukier4[[#This Row],[miesiąc]],5000-cukier4[[#This Row],[ilość cukru w magazynie]],0),-3)</f>
        <v>0</v>
      </c>
    </row>
    <row r="352" spans="1:12" x14ac:dyDescent="0.45">
      <c r="A352" s="1">
        <v>38985</v>
      </c>
      <c r="B352" s="2" t="s">
        <v>12</v>
      </c>
      <c r="C352">
        <v>180</v>
      </c>
      <c r="D352">
        <f>YEAR(cukier4[[#This Row],[Data]])</f>
        <v>2006</v>
      </c>
      <c r="E352">
        <f>VLOOKUP(cukier4[[#This Row],[rok]],cennik[],2,FALSE)</f>
        <v>2.0499999999999998</v>
      </c>
      <c r="F352" s="2">
        <f>cukier4[[#This Row],[sprzedaż]]*cukier4[[#This Row],[cena cukru]]</f>
        <v>368.99999999999994</v>
      </c>
      <c r="G352" s="2">
        <f>SUMIFS(cukier4[sprzedaż],cukier4[Data],"&lt;="&amp;cukier4[[#This Row],[Data]],cukier4[NIP],"="&amp;cukier4[[#This Row],[NIP]])</f>
        <v>924</v>
      </c>
      <c r="H35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52" s="2">
        <f>cukier4[[#This Row],[rabat na kg]]*cukier4[[#This Row],[sprzedaż]]</f>
        <v>9</v>
      </c>
      <c r="J352" s="2">
        <f>J351-cukier4[[#This Row],[sprzedaż]]+L351</f>
        <v>2813</v>
      </c>
      <c r="K352" s="2">
        <f>MONTH(cukier4[[#This Row],[Data]])</f>
        <v>9</v>
      </c>
      <c r="L352" s="2">
        <f>ROUNDUP(IF(K353&lt;&gt;cukier4[[#This Row],[miesiąc]],5000-cukier4[[#This Row],[ilość cukru w magazynie]],0),-3)</f>
        <v>0</v>
      </c>
    </row>
    <row r="353" spans="1:12" x14ac:dyDescent="0.45">
      <c r="A353" s="1">
        <v>38985</v>
      </c>
      <c r="B353" s="2" t="s">
        <v>31</v>
      </c>
      <c r="C353">
        <v>94</v>
      </c>
      <c r="D353">
        <f>YEAR(cukier4[[#This Row],[Data]])</f>
        <v>2006</v>
      </c>
      <c r="E353">
        <f>VLOOKUP(cukier4[[#This Row],[rok]],cennik[],2,FALSE)</f>
        <v>2.0499999999999998</v>
      </c>
      <c r="F353" s="2">
        <f>cukier4[[#This Row],[sprzedaż]]*cukier4[[#This Row],[cena cukru]]</f>
        <v>192.7</v>
      </c>
      <c r="G353" s="2">
        <f>SUMIFS(cukier4[sprzedaż],cukier4[Data],"&lt;="&amp;cukier4[[#This Row],[Data]],cukier4[NIP],"="&amp;cukier4[[#This Row],[NIP]])</f>
        <v>395</v>
      </c>
      <c r="H35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53" s="2">
        <f>cukier4[[#This Row],[rabat na kg]]*cukier4[[#This Row],[sprzedaż]]</f>
        <v>4.7</v>
      </c>
      <c r="J353" s="2">
        <f>J352-cukier4[[#This Row],[sprzedaż]]+L352</f>
        <v>2719</v>
      </c>
      <c r="K353" s="2">
        <f>MONTH(cukier4[[#This Row],[Data]])</f>
        <v>9</v>
      </c>
      <c r="L353" s="2">
        <f>ROUNDUP(IF(K354&lt;&gt;cukier4[[#This Row],[miesiąc]],5000-cukier4[[#This Row],[ilość cukru w magazynie]],0),-3)</f>
        <v>0</v>
      </c>
    </row>
    <row r="354" spans="1:12" x14ac:dyDescent="0.45">
      <c r="A354" s="1">
        <v>38986</v>
      </c>
      <c r="B354" s="2" t="s">
        <v>39</v>
      </c>
      <c r="C354">
        <v>45</v>
      </c>
      <c r="D354">
        <f>YEAR(cukier4[[#This Row],[Data]])</f>
        <v>2006</v>
      </c>
      <c r="E354">
        <f>VLOOKUP(cukier4[[#This Row],[rok]],cennik[],2,FALSE)</f>
        <v>2.0499999999999998</v>
      </c>
      <c r="F354" s="2">
        <f>cukier4[[#This Row],[sprzedaż]]*cukier4[[#This Row],[cena cukru]]</f>
        <v>92.249999999999986</v>
      </c>
      <c r="G354" s="2">
        <f>SUMIFS(cukier4[sprzedaż],cukier4[Data],"&lt;="&amp;cukier4[[#This Row],[Data]],cukier4[NIP],"="&amp;cukier4[[#This Row],[NIP]])</f>
        <v>516</v>
      </c>
      <c r="H35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54" s="2">
        <f>cukier4[[#This Row],[rabat na kg]]*cukier4[[#This Row],[sprzedaż]]</f>
        <v>2.25</v>
      </c>
      <c r="J354" s="2">
        <f>J353-cukier4[[#This Row],[sprzedaż]]+L353</f>
        <v>2674</v>
      </c>
      <c r="K354" s="2">
        <f>MONTH(cukier4[[#This Row],[Data]])</f>
        <v>9</v>
      </c>
      <c r="L354" s="2">
        <f>ROUNDUP(IF(K355&lt;&gt;cukier4[[#This Row],[miesiąc]],5000-cukier4[[#This Row],[ilość cukru w magazynie]],0),-3)</f>
        <v>0</v>
      </c>
    </row>
    <row r="355" spans="1:12" x14ac:dyDescent="0.45">
      <c r="A355" s="1">
        <v>38987</v>
      </c>
      <c r="B355" s="2" t="s">
        <v>7</v>
      </c>
      <c r="C355">
        <v>380</v>
      </c>
      <c r="D355">
        <f>YEAR(cukier4[[#This Row],[Data]])</f>
        <v>2006</v>
      </c>
      <c r="E355">
        <f>VLOOKUP(cukier4[[#This Row],[rok]],cennik[],2,FALSE)</f>
        <v>2.0499999999999998</v>
      </c>
      <c r="F355" s="2">
        <f>cukier4[[#This Row],[sprzedaż]]*cukier4[[#This Row],[cena cukru]]</f>
        <v>778.99999999999989</v>
      </c>
      <c r="G355" s="2">
        <f>SUMIFS(cukier4[sprzedaż],cukier4[Data],"&lt;="&amp;cukier4[[#This Row],[Data]],cukier4[NIP],"="&amp;cukier4[[#This Row],[NIP]])</f>
        <v>5166</v>
      </c>
      <c r="H35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55" s="2">
        <f>cukier4[[#This Row],[rabat na kg]]*cukier4[[#This Row],[sprzedaż]]</f>
        <v>38</v>
      </c>
      <c r="J355" s="2">
        <f>J354-cukier4[[#This Row],[sprzedaż]]+L354</f>
        <v>2294</v>
      </c>
      <c r="K355" s="2">
        <f>MONTH(cukier4[[#This Row],[Data]])</f>
        <v>9</v>
      </c>
      <c r="L355" s="2">
        <f>ROUNDUP(IF(K356&lt;&gt;cukier4[[#This Row],[miesiąc]],5000-cukier4[[#This Row],[ilość cukru w magazynie]],0),-3)</f>
        <v>0</v>
      </c>
    </row>
    <row r="356" spans="1:12" x14ac:dyDescent="0.45">
      <c r="A356" s="1">
        <v>38987</v>
      </c>
      <c r="B356" s="2" t="s">
        <v>43</v>
      </c>
      <c r="C356">
        <v>5</v>
      </c>
      <c r="D356">
        <f>YEAR(cukier4[[#This Row],[Data]])</f>
        <v>2006</v>
      </c>
      <c r="E356">
        <f>VLOOKUP(cukier4[[#This Row],[rok]],cennik[],2,FALSE)</f>
        <v>2.0499999999999998</v>
      </c>
      <c r="F356" s="2">
        <f>cukier4[[#This Row],[sprzedaż]]*cukier4[[#This Row],[cena cukru]]</f>
        <v>10.25</v>
      </c>
      <c r="G356" s="2">
        <f>SUMIFS(cukier4[sprzedaż],cukier4[Data],"&lt;="&amp;cukier4[[#This Row],[Data]],cukier4[NIP],"="&amp;cukier4[[#This Row],[NIP]])</f>
        <v>33</v>
      </c>
      <c r="H35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56" s="2">
        <f>cukier4[[#This Row],[rabat na kg]]*cukier4[[#This Row],[sprzedaż]]</f>
        <v>0</v>
      </c>
      <c r="J356" s="2">
        <f>J355-cukier4[[#This Row],[sprzedaż]]+L355</f>
        <v>2289</v>
      </c>
      <c r="K356" s="2">
        <f>MONTH(cukier4[[#This Row],[Data]])</f>
        <v>9</v>
      </c>
      <c r="L356" s="2">
        <f>ROUNDUP(IF(K357&lt;&gt;cukier4[[#This Row],[miesiąc]],5000-cukier4[[#This Row],[ilość cukru w magazynie]],0),-3)</f>
        <v>3000</v>
      </c>
    </row>
    <row r="357" spans="1:12" x14ac:dyDescent="0.45">
      <c r="A357" s="1">
        <v>38991</v>
      </c>
      <c r="B357" s="2" t="s">
        <v>37</v>
      </c>
      <c r="C357">
        <v>170</v>
      </c>
      <c r="D357">
        <f>YEAR(cukier4[[#This Row],[Data]])</f>
        <v>2006</v>
      </c>
      <c r="E357">
        <f>VLOOKUP(cukier4[[#This Row],[rok]],cennik[],2,FALSE)</f>
        <v>2.0499999999999998</v>
      </c>
      <c r="F357" s="2">
        <f>cukier4[[#This Row],[sprzedaż]]*cukier4[[#This Row],[cena cukru]]</f>
        <v>348.49999999999994</v>
      </c>
      <c r="G357" s="2">
        <f>SUMIFS(cukier4[sprzedaż],cukier4[Data],"&lt;="&amp;cukier4[[#This Row],[Data]],cukier4[NIP],"="&amp;cukier4[[#This Row],[NIP]])</f>
        <v>897</v>
      </c>
      <c r="H35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57" s="2">
        <f>cukier4[[#This Row],[rabat na kg]]*cukier4[[#This Row],[sprzedaż]]</f>
        <v>8.5</v>
      </c>
      <c r="J357" s="2">
        <f>J356-cukier4[[#This Row],[sprzedaż]]+L356</f>
        <v>5119</v>
      </c>
      <c r="K357" s="2">
        <f>MONTH(cukier4[[#This Row],[Data]])</f>
        <v>10</v>
      </c>
      <c r="L357" s="2">
        <f>ROUNDUP(IF(K358&lt;&gt;cukier4[[#This Row],[miesiąc]],5000-cukier4[[#This Row],[ilość cukru w magazynie]],0),-3)</f>
        <v>0</v>
      </c>
    </row>
    <row r="358" spans="1:12" x14ac:dyDescent="0.45">
      <c r="A358" s="1">
        <v>38995</v>
      </c>
      <c r="B358" s="2" t="s">
        <v>45</v>
      </c>
      <c r="C358">
        <v>198</v>
      </c>
      <c r="D358">
        <f>YEAR(cukier4[[#This Row],[Data]])</f>
        <v>2006</v>
      </c>
      <c r="E358">
        <f>VLOOKUP(cukier4[[#This Row],[rok]],cennik[],2,FALSE)</f>
        <v>2.0499999999999998</v>
      </c>
      <c r="F358" s="2">
        <f>cukier4[[#This Row],[sprzedaż]]*cukier4[[#This Row],[cena cukru]]</f>
        <v>405.9</v>
      </c>
      <c r="G358" s="2">
        <f>SUMIFS(cukier4[sprzedaż],cukier4[Data],"&lt;="&amp;cukier4[[#This Row],[Data]],cukier4[NIP],"="&amp;cukier4[[#This Row],[NIP]])</f>
        <v>2926</v>
      </c>
      <c r="H3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58" s="2">
        <f>cukier4[[#This Row],[rabat na kg]]*cukier4[[#This Row],[sprzedaż]]</f>
        <v>19.8</v>
      </c>
      <c r="J358" s="2">
        <f>J357-cukier4[[#This Row],[sprzedaż]]+L357</f>
        <v>4921</v>
      </c>
      <c r="K358" s="2">
        <f>MONTH(cukier4[[#This Row],[Data]])</f>
        <v>10</v>
      </c>
      <c r="L358" s="2">
        <f>ROUNDUP(IF(K359&lt;&gt;cukier4[[#This Row],[miesiąc]],5000-cukier4[[#This Row],[ilość cukru w magazynie]],0),-3)</f>
        <v>0</v>
      </c>
    </row>
    <row r="359" spans="1:12" x14ac:dyDescent="0.45">
      <c r="A359" s="1">
        <v>38998</v>
      </c>
      <c r="B359" s="2" t="s">
        <v>17</v>
      </c>
      <c r="C359">
        <v>283</v>
      </c>
      <c r="D359">
        <f>YEAR(cukier4[[#This Row],[Data]])</f>
        <v>2006</v>
      </c>
      <c r="E359">
        <f>VLOOKUP(cukier4[[#This Row],[rok]],cennik[],2,FALSE)</f>
        <v>2.0499999999999998</v>
      </c>
      <c r="F359" s="2">
        <f>cukier4[[#This Row],[sprzedaż]]*cukier4[[#This Row],[cena cukru]]</f>
        <v>580.15</v>
      </c>
      <c r="G359" s="2">
        <f>SUMIFS(cukier4[sprzedaż],cukier4[Data],"&lt;="&amp;cukier4[[#This Row],[Data]],cukier4[NIP],"="&amp;cukier4[[#This Row],[NIP]])</f>
        <v>3558</v>
      </c>
      <c r="H35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59" s="2">
        <f>cukier4[[#This Row],[rabat na kg]]*cukier4[[#This Row],[sprzedaż]]</f>
        <v>28.3</v>
      </c>
      <c r="J359" s="2">
        <f>J358-cukier4[[#This Row],[sprzedaż]]+L358</f>
        <v>4638</v>
      </c>
      <c r="K359" s="2">
        <f>MONTH(cukier4[[#This Row],[Data]])</f>
        <v>10</v>
      </c>
      <c r="L359" s="2">
        <f>ROUNDUP(IF(K360&lt;&gt;cukier4[[#This Row],[miesiąc]],5000-cukier4[[#This Row],[ilość cukru w magazynie]],0),-3)</f>
        <v>0</v>
      </c>
    </row>
    <row r="360" spans="1:12" x14ac:dyDescent="0.45">
      <c r="A360" s="1">
        <v>39001</v>
      </c>
      <c r="B360" s="2" t="s">
        <v>123</v>
      </c>
      <c r="C360">
        <v>42</v>
      </c>
      <c r="D360">
        <f>YEAR(cukier4[[#This Row],[Data]])</f>
        <v>2006</v>
      </c>
      <c r="E360">
        <f>VLOOKUP(cukier4[[#This Row],[rok]],cennik[],2,FALSE)</f>
        <v>2.0499999999999998</v>
      </c>
      <c r="F360" s="2">
        <f>cukier4[[#This Row],[sprzedaż]]*cukier4[[#This Row],[cena cukru]]</f>
        <v>86.1</v>
      </c>
      <c r="G360" s="2">
        <f>SUMIFS(cukier4[sprzedaż],cukier4[Data],"&lt;="&amp;cukier4[[#This Row],[Data]],cukier4[NIP],"="&amp;cukier4[[#This Row],[NIP]])</f>
        <v>232</v>
      </c>
      <c r="H36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60" s="2">
        <f>cukier4[[#This Row],[rabat na kg]]*cukier4[[#This Row],[sprzedaż]]</f>
        <v>2.1</v>
      </c>
      <c r="J360" s="2">
        <f>J359-cukier4[[#This Row],[sprzedaż]]+L359</f>
        <v>4596</v>
      </c>
      <c r="K360" s="2">
        <f>MONTH(cukier4[[#This Row],[Data]])</f>
        <v>10</v>
      </c>
      <c r="L360" s="2">
        <f>ROUNDUP(IF(K361&lt;&gt;cukier4[[#This Row],[miesiąc]],5000-cukier4[[#This Row],[ilość cukru w magazynie]],0),-3)</f>
        <v>0</v>
      </c>
    </row>
    <row r="361" spans="1:12" x14ac:dyDescent="0.45">
      <c r="A361" s="1">
        <v>39003</v>
      </c>
      <c r="B361" s="2" t="s">
        <v>6</v>
      </c>
      <c r="C361">
        <v>163</v>
      </c>
      <c r="D361">
        <f>YEAR(cukier4[[#This Row],[Data]])</f>
        <v>2006</v>
      </c>
      <c r="E361">
        <f>VLOOKUP(cukier4[[#This Row],[rok]],cennik[],2,FALSE)</f>
        <v>2.0499999999999998</v>
      </c>
      <c r="F361" s="2">
        <f>cukier4[[#This Row],[sprzedaż]]*cukier4[[#This Row],[cena cukru]]</f>
        <v>334.15</v>
      </c>
      <c r="G361" s="2">
        <f>SUMIFS(cukier4[sprzedaż],cukier4[Data],"&lt;="&amp;cukier4[[#This Row],[Data]],cukier4[NIP],"="&amp;cukier4[[#This Row],[NIP]])</f>
        <v>674</v>
      </c>
      <c r="H36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61" s="2">
        <f>cukier4[[#This Row],[rabat na kg]]*cukier4[[#This Row],[sprzedaż]]</f>
        <v>8.15</v>
      </c>
      <c r="J361" s="2">
        <f>J360-cukier4[[#This Row],[sprzedaż]]+L360</f>
        <v>4433</v>
      </c>
      <c r="K361" s="2">
        <f>MONTH(cukier4[[#This Row],[Data]])</f>
        <v>10</v>
      </c>
      <c r="L361" s="2">
        <f>ROUNDUP(IF(K362&lt;&gt;cukier4[[#This Row],[miesiąc]],5000-cukier4[[#This Row],[ilość cukru w magazynie]],0),-3)</f>
        <v>0</v>
      </c>
    </row>
    <row r="362" spans="1:12" x14ac:dyDescent="0.45">
      <c r="A362" s="1">
        <v>39009</v>
      </c>
      <c r="B362" s="2" t="s">
        <v>17</v>
      </c>
      <c r="C362">
        <v>115</v>
      </c>
      <c r="D362">
        <f>YEAR(cukier4[[#This Row],[Data]])</f>
        <v>2006</v>
      </c>
      <c r="E362">
        <f>VLOOKUP(cukier4[[#This Row],[rok]],cennik[],2,FALSE)</f>
        <v>2.0499999999999998</v>
      </c>
      <c r="F362" s="2">
        <f>cukier4[[#This Row],[sprzedaż]]*cukier4[[#This Row],[cena cukru]]</f>
        <v>235.74999999999997</v>
      </c>
      <c r="G362" s="2">
        <f>SUMIFS(cukier4[sprzedaż],cukier4[Data],"&lt;="&amp;cukier4[[#This Row],[Data]],cukier4[NIP],"="&amp;cukier4[[#This Row],[NIP]])</f>
        <v>3673</v>
      </c>
      <c r="H36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62" s="2">
        <f>cukier4[[#This Row],[rabat na kg]]*cukier4[[#This Row],[sprzedaż]]</f>
        <v>11.5</v>
      </c>
      <c r="J362" s="2">
        <f>J361-cukier4[[#This Row],[sprzedaż]]+L361</f>
        <v>4318</v>
      </c>
      <c r="K362" s="2">
        <f>MONTH(cukier4[[#This Row],[Data]])</f>
        <v>10</v>
      </c>
      <c r="L362" s="2">
        <f>ROUNDUP(IF(K363&lt;&gt;cukier4[[#This Row],[miesiąc]],5000-cukier4[[#This Row],[ilość cukru w magazynie]],0),-3)</f>
        <v>0</v>
      </c>
    </row>
    <row r="363" spans="1:12" x14ac:dyDescent="0.45">
      <c r="A363" s="1">
        <v>39014</v>
      </c>
      <c r="B363" s="2" t="s">
        <v>71</v>
      </c>
      <c r="C363">
        <v>75</v>
      </c>
      <c r="D363">
        <f>YEAR(cukier4[[#This Row],[Data]])</f>
        <v>2006</v>
      </c>
      <c r="E363">
        <f>VLOOKUP(cukier4[[#This Row],[rok]],cennik[],2,FALSE)</f>
        <v>2.0499999999999998</v>
      </c>
      <c r="F363" s="2">
        <f>cukier4[[#This Row],[sprzedaż]]*cukier4[[#This Row],[cena cukru]]</f>
        <v>153.75</v>
      </c>
      <c r="G363" s="2">
        <f>SUMIFS(cukier4[sprzedaż],cukier4[Data],"&lt;="&amp;cukier4[[#This Row],[Data]],cukier4[NIP],"="&amp;cukier4[[#This Row],[NIP]])</f>
        <v>609</v>
      </c>
      <c r="H36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63" s="2">
        <f>cukier4[[#This Row],[rabat na kg]]*cukier4[[#This Row],[sprzedaż]]</f>
        <v>3.75</v>
      </c>
      <c r="J363" s="2">
        <f>J362-cukier4[[#This Row],[sprzedaż]]+L362</f>
        <v>4243</v>
      </c>
      <c r="K363" s="2">
        <f>MONTH(cukier4[[#This Row],[Data]])</f>
        <v>10</v>
      </c>
      <c r="L363" s="2">
        <f>ROUNDUP(IF(K364&lt;&gt;cukier4[[#This Row],[miesiąc]],5000-cukier4[[#This Row],[ilość cukru w magazynie]],0),-3)</f>
        <v>0</v>
      </c>
    </row>
    <row r="364" spans="1:12" x14ac:dyDescent="0.45">
      <c r="A364" s="1">
        <v>39015</v>
      </c>
      <c r="B364" s="2" t="s">
        <v>45</v>
      </c>
      <c r="C364">
        <v>403</v>
      </c>
      <c r="D364">
        <f>YEAR(cukier4[[#This Row],[Data]])</f>
        <v>2006</v>
      </c>
      <c r="E364">
        <f>VLOOKUP(cukier4[[#This Row],[rok]],cennik[],2,FALSE)</f>
        <v>2.0499999999999998</v>
      </c>
      <c r="F364" s="2">
        <f>cukier4[[#This Row],[sprzedaż]]*cukier4[[#This Row],[cena cukru]]</f>
        <v>826.15</v>
      </c>
      <c r="G364" s="2">
        <f>SUMIFS(cukier4[sprzedaż],cukier4[Data],"&lt;="&amp;cukier4[[#This Row],[Data]],cukier4[NIP],"="&amp;cukier4[[#This Row],[NIP]])</f>
        <v>3329</v>
      </c>
      <c r="H3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64" s="2">
        <f>cukier4[[#This Row],[rabat na kg]]*cukier4[[#This Row],[sprzedaż]]</f>
        <v>40.300000000000004</v>
      </c>
      <c r="J364" s="2">
        <f>J363-cukier4[[#This Row],[sprzedaż]]+L363</f>
        <v>3840</v>
      </c>
      <c r="K364" s="2">
        <f>MONTH(cukier4[[#This Row],[Data]])</f>
        <v>10</v>
      </c>
      <c r="L364" s="2">
        <f>ROUNDUP(IF(K365&lt;&gt;cukier4[[#This Row],[miesiąc]],5000-cukier4[[#This Row],[ilość cukru w magazynie]],0),-3)</f>
        <v>0</v>
      </c>
    </row>
    <row r="365" spans="1:12" x14ac:dyDescent="0.45">
      <c r="A365" s="1">
        <v>39019</v>
      </c>
      <c r="B365" s="2" t="s">
        <v>17</v>
      </c>
      <c r="C365">
        <v>465</v>
      </c>
      <c r="D365">
        <f>YEAR(cukier4[[#This Row],[Data]])</f>
        <v>2006</v>
      </c>
      <c r="E365">
        <f>VLOOKUP(cukier4[[#This Row],[rok]],cennik[],2,FALSE)</f>
        <v>2.0499999999999998</v>
      </c>
      <c r="F365" s="2">
        <f>cukier4[[#This Row],[sprzedaż]]*cukier4[[#This Row],[cena cukru]]</f>
        <v>953.24999999999989</v>
      </c>
      <c r="G365" s="2">
        <f>SUMIFS(cukier4[sprzedaż],cukier4[Data],"&lt;="&amp;cukier4[[#This Row],[Data]],cukier4[NIP],"="&amp;cukier4[[#This Row],[NIP]])</f>
        <v>4138</v>
      </c>
      <c r="H36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65" s="2">
        <f>cukier4[[#This Row],[rabat na kg]]*cukier4[[#This Row],[sprzedaż]]</f>
        <v>46.5</v>
      </c>
      <c r="J365" s="2">
        <f>J364-cukier4[[#This Row],[sprzedaż]]+L364</f>
        <v>3375</v>
      </c>
      <c r="K365" s="2">
        <f>MONTH(cukier4[[#This Row],[Data]])</f>
        <v>10</v>
      </c>
      <c r="L365" s="2">
        <f>ROUNDUP(IF(K366&lt;&gt;cukier4[[#This Row],[miesiąc]],5000-cukier4[[#This Row],[ilość cukru w magazynie]],0),-3)</f>
        <v>0</v>
      </c>
    </row>
    <row r="366" spans="1:12" x14ac:dyDescent="0.45">
      <c r="A366" s="1">
        <v>39021</v>
      </c>
      <c r="B366" s="2" t="s">
        <v>6</v>
      </c>
      <c r="C366">
        <v>194</v>
      </c>
      <c r="D366">
        <f>YEAR(cukier4[[#This Row],[Data]])</f>
        <v>2006</v>
      </c>
      <c r="E366">
        <f>VLOOKUP(cukier4[[#This Row],[rok]],cennik[],2,FALSE)</f>
        <v>2.0499999999999998</v>
      </c>
      <c r="F366" s="2">
        <f>cukier4[[#This Row],[sprzedaż]]*cukier4[[#This Row],[cena cukru]]</f>
        <v>397.7</v>
      </c>
      <c r="G366" s="2">
        <f>SUMIFS(cukier4[sprzedaż],cukier4[Data],"&lt;="&amp;cukier4[[#This Row],[Data]],cukier4[NIP],"="&amp;cukier4[[#This Row],[NIP]])</f>
        <v>868</v>
      </c>
      <c r="H36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66" s="2">
        <f>cukier4[[#This Row],[rabat na kg]]*cukier4[[#This Row],[sprzedaż]]</f>
        <v>9.7000000000000011</v>
      </c>
      <c r="J366" s="2">
        <f>J365-cukier4[[#This Row],[sprzedaż]]+L365</f>
        <v>3181</v>
      </c>
      <c r="K366" s="2">
        <f>MONTH(cukier4[[#This Row],[Data]])</f>
        <v>10</v>
      </c>
      <c r="L366" s="2">
        <f>ROUNDUP(IF(K367&lt;&gt;cukier4[[#This Row],[miesiąc]],5000-cukier4[[#This Row],[ilość cukru w magazynie]],0),-3)</f>
        <v>0</v>
      </c>
    </row>
    <row r="367" spans="1:12" x14ac:dyDescent="0.45">
      <c r="A367" s="1">
        <v>39021</v>
      </c>
      <c r="B367" s="2" t="s">
        <v>69</v>
      </c>
      <c r="C367">
        <v>122</v>
      </c>
      <c r="D367">
        <f>YEAR(cukier4[[#This Row],[Data]])</f>
        <v>2006</v>
      </c>
      <c r="E367">
        <f>VLOOKUP(cukier4[[#This Row],[rok]],cennik[],2,FALSE)</f>
        <v>2.0499999999999998</v>
      </c>
      <c r="F367" s="2">
        <f>cukier4[[#This Row],[sprzedaż]]*cukier4[[#This Row],[cena cukru]]</f>
        <v>250.09999999999997</v>
      </c>
      <c r="G367" s="2">
        <f>SUMIFS(cukier4[sprzedaż],cukier4[Data],"&lt;="&amp;cukier4[[#This Row],[Data]],cukier4[NIP],"="&amp;cukier4[[#This Row],[NIP]])</f>
        <v>573</v>
      </c>
      <c r="H36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67" s="2">
        <f>cukier4[[#This Row],[rabat na kg]]*cukier4[[#This Row],[sprzedaż]]</f>
        <v>6.1000000000000005</v>
      </c>
      <c r="J367" s="2">
        <f>J366-cukier4[[#This Row],[sprzedaż]]+L366</f>
        <v>3059</v>
      </c>
      <c r="K367" s="2">
        <f>MONTH(cukier4[[#This Row],[Data]])</f>
        <v>10</v>
      </c>
      <c r="L367" s="2">
        <f>ROUNDUP(IF(K368&lt;&gt;cukier4[[#This Row],[miesiąc]],5000-cukier4[[#This Row],[ilość cukru w magazynie]],0),-3)</f>
        <v>0</v>
      </c>
    </row>
    <row r="368" spans="1:12" x14ac:dyDescent="0.45">
      <c r="A368" s="1">
        <v>39021</v>
      </c>
      <c r="B368" s="2" t="s">
        <v>19</v>
      </c>
      <c r="C368">
        <v>186</v>
      </c>
      <c r="D368">
        <f>YEAR(cukier4[[#This Row],[Data]])</f>
        <v>2006</v>
      </c>
      <c r="E368">
        <f>VLOOKUP(cukier4[[#This Row],[rok]],cennik[],2,FALSE)</f>
        <v>2.0499999999999998</v>
      </c>
      <c r="F368" s="2">
        <f>cukier4[[#This Row],[sprzedaż]]*cukier4[[#This Row],[cena cukru]]</f>
        <v>381.29999999999995</v>
      </c>
      <c r="G368" s="2">
        <f>SUMIFS(cukier4[sprzedaż],cukier4[Data],"&lt;="&amp;cukier4[[#This Row],[Data]],cukier4[NIP],"="&amp;cukier4[[#This Row],[NIP]])</f>
        <v>676</v>
      </c>
      <c r="H36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68" s="2">
        <f>cukier4[[#This Row],[rabat na kg]]*cukier4[[#This Row],[sprzedaż]]</f>
        <v>9.3000000000000007</v>
      </c>
      <c r="J368" s="2">
        <f>J367-cukier4[[#This Row],[sprzedaż]]+L367</f>
        <v>2873</v>
      </c>
      <c r="K368" s="2">
        <f>MONTH(cukier4[[#This Row],[Data]])</f>
        <v>10</v>
      </c>
      <c r="L368" s="2">
        <f>ROUNDUP(IF(K369&lt;&gt;cukier4[[#This Row],[miesiąc]],5000-cukier4[[#This Row],[ilość cukru w magazynie]],0),-3)</f>
        <v>3000</v>
      </c>
    </row>
    <row r="369" spans="1:12" x14ac:dyDescent="0.45">
      <c r="A369" s="1">
        <v>39026</v>
      </c>
      <c r="B369" s="2" t="s">
        <v>12</v>
      </c>
      <c r="C369">
        <v>137</v>
      </c>
      <c r="D369">
        <f>YEAR(cukier4[[#This Row],[Data]])</f>
        <v>2006</v>
      </c>
      <c r="E369">
        <f>VLOOKUP(cukier4[[#This Row],[rok]],cennik[],2,FALSE)</f>
        <v>2.0499999999999998</v>
      </c>
      <c r="F369" s="2">
        <f>cukier4[[#This Row],[sprzedaż]]*cukier4[[#This Row],[cena cukru]]</f>
        <v>280.84999999999997</v>
      </c>
      <c r="G369" s="2">
        <f>SUMIFS(cukier4[sprzedaż],cukier4[Data],"&lt;="&amp;cukier4[[#This Row],[Data]],cukier4[NIP],"="&amp;cukier4[[#This Row],[NIP]])</f>
        <v>1061</v>
      </c>
      <c r="H36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69" s="2">
        <f>cukier4[[#This Row],[rabat na kg]]*cukier4[[#This Row],[sprzedaż]]</f>
        <v>13.700000000000001</v>
      </c>
      <c r="J369" s="2">
        <f>J368-cukier4[[#This Row],[sprzedaż]]+L368</f>
        <v>5736</v>
      </c>
      <c r="K369" s="2">
        <f>MONTH(cukier4[[#This Row],[Data]])</f>
        <v>11</v>
      </c>
      <c r="L369" s="2">
        <f>ROUNDUP(IF(K370&lt;&gt;cukier4[[#This Row],[miesiąc]],5000-cukier4[[#This Row],[ilość cukru w magazynie]],0),-3)</f>
        <v>0</v>
      </c>
    </row>
    <row r="370" spans="1:12" x14ac:dyDescent="0.45">
      <c r="A370" s="1">
        <v>39029</v>
      </c>
      <c r="B370" s="2" t="s">
        <v>79</v>
      </c>
      <c r="C370">
        <v>10</v>
      </c>
      <c r="D370">
        <f>YEAR(cukier4[[#This Row],[Data]])</f>
        <v>2006</v>
      </c>
      <c r="E370">
        <f>VLOOKUP(cukier4[[#This Row],[rok]],cennik[],2,FALSE)</f>
        <v>2.0499999999999998</v>
      </c>
      <c r="F370" s="2">
        <f>cukier4[[#This Row],[sprzedaż]]*cukier4[[#This Row],[cena cukru]]</f>
        <v>20.5</v>
      </c>
      <c r="G370" s="2">
        <f>SUMIFS(cukier4[sprzedaż],cukier4[Data],"&lt;="&amp;cukier4[[#This Row],[Data]],cukier4[NIP],"="&amp;cukier4[[#This Row],[NIP]])</f>
        <v>23</v>
      </c>
      <c r="H37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70" s="2">
        <f>cukier4[[#This Row],[rabat na kg]]*cukier4[[#This Row],[sprzedaż]]</f>
        <v>0</v>
      </c>
      <c r="J370" s="2">
        <f>J369-cukier4[[#This Row],[sprzedaż]]+L369</f>
        <v>5726</v>
      </c>
      <c r="K370" s="2">
        <f>MONTH(cukier4[[#This Row],[Data]])</f>
        <v>11</v>
      </c>
      <c r="L370" s="2">
        <f>ROUNDUP(IF(K371&lt;&gt;cukier4[[#This Row],[miesiąc]],5000-cukier4[[#This Row],[ilość cukru w magazynie]],0),-3)</f>
        <v>0</v>
      </c>
    </row>
    <row r="371" spans="1:12" x14ac:dyDescent="0.45">
      <c r="A371" s="1">
        <v>39032</v>
      </c>
      <c r="B371" s="2" t="s">
        <v>50</v>
      </c>
      <c r="C371">
        <v>437</v>
      </c>
      <c r="D371">
        <f>YEAR(cukier4[[#This Row],[Data]])</f>
        <v>2006</v>
      </c>
      <c r="E371">
        <f>VLOOKUP(cukier4[[#This Row],[rok]],cennik[],2,FALSE)</f>
        <v>2.0499999999999998</v>
      </c>
      <c r="F371" s="2">
        <f>cukier4[[#This Row],[sprzedaż]]*cukier4[[#This Row],[cena cukru]]</f>
        <v>895.84999999999991</v>
      </c>
      <c r="G371" s="2">
        <f>SUMIFS(cukier4[sprzedaż],cukier4[Data],"&lt;="&amp;cukier4[[#This Row],[Data]],cukier4[NIP],"="&amp;cukier4[[#This Row],[NIP]])</f>
        <v>3510</v>
      </c>
      <c r="H37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71" s="2">
        <f>cukier4[[#This Row],[rabat na kg]]*cukier4[[#This Row],[sprzedaż]]</f>
        <v>43.7</v>
      </c>
      <c r="J371" s="2">
        <f>J370-cukier4[[#This Row],[sprzedaż]]+L370</f>
        <v>5289</v>
      </c>
      <c r="K371" s="2">
        <f>MONTH(cukier4[[#This Row],[Data]])</f>
        <v>11</v>
      </c>
      <c r="L371" s="2">
        <f>ROUNDUP(IF(K372&lt;&gt;cukier4[[#This Row],[miesiąc]],5000-cukier4[[#This Row],[ilość cukru w magazynie]],0),-3)</f>
        <v>0</v>
      </c>
    </row>
    <row r="372" spans="1:12" x14ac:dyDescent="0.45">
      <c r="A372" s="1">
        <v>39034</v>
      </c>
      <c r="B372" s="2" t="s">
        <v>127</v>
      </c>
      <c r="C372">
        <v>20</v>
      </c>
      <c r="D372">
        <f>YEAR(cukier4[[#This Row],[Data]])</f>
        <v>2006</v>
      </c>
      <c r="E372">
        <f>VLOOKUP(cukier4[[#This Row],[rok]],cennik[],2,FALSE)</f>
        <v>2.0499999999999998</v>
      </c>
      <c r="F372" s="2">
        <f>cukier4[[#This Row],[sprzedaż]]*cukier4[[#This Row],[cena cukru]]</f>
        <v>41</v>
      </c>
      <c r="G372" s="2">
        <f>SUMIFS(cukier4[sprzedaż],cukier4[Data],"&lt;="&amp;cukier4[[#This Row],[Data]],cukier4[NIP],"="&amp;cukier4[[#This Row],[NIP]])</f>
        <v>20</v>
      </c>
      <c r="H37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72" s="2">
        <f>cukier4[[#This Row],[rabat na kg]]*cukier4[[#This Row],[sprzedaż]]</f>
        <v>0</v>
      </c>
      <c r="J372" s="2">
        <f>J371-cukier4[[#This Row],[sprzedaż]]+L371</f>
        <v>5269</v>
      </c>
      <c r="K372" s="2">
        <f>MONTH(cukier4[[#This Row],[Data]])</f>
        <v>11</v>
      </c>
      <c r="L372" s="2">
        <f>ROUNDUP(IF(K373&lt;&gt;cukier4[[#This Row],[miesiąc]],5000-cukier4[[#This Row],[ilość cukru w magazynie]],0),-3)</f>
        <v>0</v>
      </c>
    </row>
    <row r="373" spans="1:12" x14ac:dyDescent="0.45">
      <c r="A373" s="1">
        <v>39035</v>
      </c>
      <c r="B373" s="2" t="s">
        <v>14</v>
      </c>
      <c r="C373">
        <v>108</v>
      </c>
      <c r="D373">
        <f>YEAR(cukier4[[#This Row],[Data]])</f>
        <v>2006</v>
      </c>
      <c r="E373">
        <f>VLOOKUP(cukier4[[#This Row],[rok]],cennik[],2,FALSE)</f>
        <v>2.0499999999999998</v>
      </c>
      <c r="F373" s="2">
        <f>cukier4[[#This Row],[sprzedaż]]*cukier4[[#This Row],[cena cukru]]</f>
        <v>221.39999999999998</v>
      </c>
      <c r="G373" s="2">
        <f>SUMIFS(cukier4[sprzedaż],cukier4[Data],"&lt;="&amp;cukier4[[#This Row],[Data]],cukier4[NIP],"="&amp;cukier4[[#This Row],[NIP]])</f>
        <v>3815</v>
      </c>
      <c r="H37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73" s="2">
        <f>cukier4[[#This Row],[rabat na kg]]*cukier4[[#This Row],[sprzedaż]]</f>
        <v>10.8</v>
      </c>
      <c r="J373" s="2">
        <f>J372-cukier4[[#This Row],[sprzedaż]]+L372</f>
        <v>5161</v>
      </c>
      <c r="K373" s="2">
        <f>MONTH(cukier4[[#This Row],[Data]])</f>
        <v>11</v>
      </c>
      <c r="L373" s="2">
        <f>ROUNDUP(IF(K374&lt;&gt;cukier4[[#This Row],[miesiąc]],5000-cukier4[[#This Row],[ilość cukru w magazynie]],0),-3)</f>
        <v>0</v>
      </c>
    </row>
    <row r="374" spans="1:12" x14ac:dyDescent="0.45">
      <c r="A374" s="1">
        <v>39040</v>
      </c>
      <c r="B374" s="2" t="s">
        <v>37</v>
      </c>
      <c r="C374">
        <v>62</v>
      </c>
      <c r="D374">
        <f>YEAR(cukier4[[#This Row],[Data]])</f>
        <v>2006</v>
      </c>
      <c r="E374">
        <f>VLOOKUP(cukier4[[#This Row],[rok]],cennik[],2,FALSE)</f>
        <v>2.0499999999999998</v>
      </c>
      <c r="F374" s="2">
        <f>cukier4[[#This Row],[sprzedaż]]*cukier4[[#This Row],[cena cukru]]</f>
        <v>127.1</v>
      </c>
      <c r="G374" s="2">
        <f>SUMIFS(cukier4[sprzedaż],cukier4[Data],"&lt;="&amp;cukier4[[#This Row],[Data]],cukier4[NIP],"="&amp;cukier4[[#This Row],[NIP]])</f>
        <v>959</v>
      </c>
      <c r="H37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74" s="2">
        <f>cukier4[[#This Row],[rabat na kg]]*cukier4[[#This Row],[sprzedaż]]</f>
        <v>3.1</v>
      </c>
      <c r="J374" s="2">
        <f>J373-cukier4[[#This Row],[sprzedaż]]+L373</f>
        <v>5099</v>
      </c>
      <c r="K374" s="2">
        <f>MONTH(cukier4[[#This Row],[Data]])</f>
        <v>11</v>
      </c>
      <c r="L374" s="2">
        <f>ROUNDUP(IF(K375&lt;&gt;cukier4[[#This Row],[miesiąc]],5000-cukier4[[#This Row],[ilość cukru w magazynie]],0),-3)</f>
        <v>0</v>
      </c>
    </row>
    <row r="375" spans="1:12" x14ac:dyDescent="0.45">
      <c r="A375" s="1">
        <v>39040</v>
      </c>
      <c r="B375" s="2" t="s">
        <v>7</v>
      </c>
      <c r="C375">
        <v>426</v>
      </c>
      <c r="D375">
        <f>YEAR(cukier4[[#This Row],[Data]])</f>
        <v>2006</v>
      </c>
      <c r="E375">
        <f>VLOOKUP(cukier4[[#This Row],[rok]],cennik[],2,FALSE)</f>
        <v>2.0499999999999998</v>
      </c>
      <c r="F375" s="2">
        <f>cukier4[[#This Row],[sprzedaż]]*cukier4[[#This Row],[cena cukru]]</f>
        <v>873.3</v>
      </c>
      <c r="G375" s="2">
        <f>SUMIFS(cukier4[sprzedaż],cukier4[Data],"&lt;="&amp;cukier4[[#This Row],[Data]],cukier4[NIP],"="&amp;cukier4[[#This Row],[NIP]])</f>
        <v>5592</v>
      </c>
      <c r="H37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75" s="2">
        <f>cukier4[[#This Row],[rabat na kg]]*cukier4[[#This Row],[sprzedaż]]</f>
        <v>42.6</v>
      </c>
      <c r="J375" s="2">
        <f>J374-cukier4[[#This Row],[sprzedaż]]+L374</f>
        <v>4673</v>
      </c>
      <c r="K375" s="2">
        <f>MONTH(cukier4[[#This Row],[Data]])</f>
        <v>11</v>
      </c>
      <c r="L375" s="2">
        <f>ROUNDUP(IF(K376&lt;&gt;cukier4[[#This Row],[miesiąc]],5000-cukier4[[#This Row],[ilość cukru w magazynie]],0),-3)</f>
        <v>0</v>
      </c>
    </row>
    <row r="376" spans="1:12" x14ac:dyDescent="0.45">
      <c r="A376" s="1">
        <v>39043</v>
      </c>
      <c r="B376" s="2" t="s">
        <v>45</v>
      </c>
      <c r="C376">
        <v>303</v>
      </c>
      <c r="D376">
        <f>YEAR(cukier4[[#This Row],[Data]])</f>
        <v>2006</v>
      </c>
      <c r="E376">
        <f>VLOOKUP(cukier4[[#This Row],[rok]],cennik[],2,FALSE)</f>
        <v>2.0499999999999998</v>
      </c>
      <c r="F376" s="2">
        <f>cukier4[[#This Row],[sprzedaż]]*cukier4[[#This Row],[cena cukru]]</f>
        <v>621.15</v>
      </c>
      <c r="G376" s="2">
        <f>SUMIFS(cukier4[sprzedaż],cukier4[Data],"&lt;="&amp;cukier4[[#This Row],[Data]],cukier4[NIP],"="&amp;cukier4[[#This Row],[NIP]])</f>
        <v>3632</v>
      </c>
      <c r="H3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76" s="2">
        <f>cukier4[[#This Row],[rabat na kg]]*cukier4[[#This Row],[sprzedaż]]</f>
        <v>30.3</v>
      </c>
      <c r="J376" s="2">
        <f>J375-cukier4[[#This Row],[sprzedaż]]+L375</f>
        <v>4370</v>
      </c>
      <c r="K376" s="2">
        <f>MONTH(cukier4[[#This Row],[Data]])</f>
        <v>11</v>
      </c>
      <c r="L376" s="2">
        <f>ROUNDUP(IF(K377&lt;&gt;cukier4[[#This Row],[miesiąc]],5000-cukier4[[#This Row],[ilość cukru w magazynie]],0),-3)</f>
        <v>0</v>
      </c>
    </row>
    <row r="377" spans="1:12" x14ac:dyDescent="0.45">
      <c r="A377" s="1">
        <v>39044</v>
      </c>
      <c r="B377" s="2" t="s">
        <v>0</v>
      </c>
      <c r="C377">
        <v>20</v>
      </c>
      <c r="D377">
        <f>YEAR(cukier4[[#This Row],[Data]])</f>
        <v>2006</v>
      </c>
      <c r="E377">
        <f>VLOOKUP(cukier4[[#This Row],[rok]],cennik[],2,FALSE)</f>
        <v>2.0499999999999998</v>
      </c>
      <c r="F377" s="2">
        <f>cukier4[[#This Row],[sprzedaż]]*cukier4[[#This Row],[cena cukru]]</f>
        <v>41</v>
      </c>
      <c r="G377" s="2">
        <f>SUMIFS(cukier4[sprzedaż],cukier4[Data],"&lt;="&amp;cukier4[[#This Row],[Data]],cukier4[NIP],"="&amp;cukier4[[#This Row],[NIP]])</f>
        <v>30</v>
      </c>
      <c r="H3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77" s="2">
        <f>cukier4[[#This Row],[rabat na kg]]*cukier4[[#This Row],[sprzedaż]]</f>
        <v>0</v>
      </c>
      <c r="J377" s="2">
        <f>J376-cukier4[[#This Row],[sprzedaż]]+L376</f>
        <v>4350</v>
      </c>
      <c r="K377" s="2">
        <f>MONTH(cukier4[[#This Row],[Data]])</f>
        <v>11</v>
      </c>
      <c r="L377" s="2">
        <f>ROUNDUP(IF(K378&lt;&gt;cukier4[[#This Row],[miesiąc]],5000-cukier4[[#This Row],[ilość cukru w magazynie]],0),-3)</f>
        <v>0</v>
      </c>
    </row>
    <row r="378" spans="1:12" x14ac:dyDescent="0.45">
      <c r="A378" s="1">
        <v>39047</v>
      </c>
      <c r="B378" s="2" t="s">
        <v>9</v>
      </c>
      <c r="C378">
        <v>237</v>
      </c>
      <c r="D378">
        <f>YEAR(cukier4[[#This Row],[Data]])</f>
        <v>2006</v>
      </c>
      <c r="E378">
        <f>VLOOKUP(cukier4[[#This Row],[rok]],cennik[],2,FALSE)</f>
        <v>2.0499999999999998</v>
      </c>
      <c r="F378" s="2">
        <f>cukier4[[#This Row],[sprzedaż]]*cukier4[[#This Row],[cena cukru]]</f>
        <v>485.84999999999997</v>
      </c>
      <c r="G378" s="2">
        <f>SUMIFS(cukier4[sprzedaż],cukier4[Data],"&lt;="&amp;cukier4[[#This Row],[Data]],cukier4[NIP],"="&amp;cukier4[[#This Row],[NIP]])</f>
        <v>5726</v>
      </c>
      <c r="H3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78" s="2">
        <f>cukier4[[#This Row],[rabat na kg]]*cukier4[[#This Row],[sprzedaż]]</f>
        <v>23.700000000000003</v>
      </c>
      <c r="J378" s="2">
        <f>J377-cukier4[[#This Row],[sprzedaż]]+L377</f>
        <v>4113</v>
      </c>
      <c r="K378" s="2">
        <f>MONTH(cukier4[[#This Row],[Data]])</f>
        <v>11</v>
      </c>
      <c r="L378" s="2">
        <f>ROUNDUP(IF(K379&lt;&gt;cukier4[[#This Row],[miesiąc]],5000-cukier4[[#This Row],[ilość cukru w magazynie]],0),-3)</f>
        <v>0</v>
      </c>
    </row>
    <row r="379" spans="1:12" x14ac:dyDescent="0.45">
      <c r="A379" s="1">
        <v>39048</v>
      </c>
      <c r="B379" s="2" t="s">
        <v>23</v>
      </c>
      <c r="C379">
        <v>151</v>
      </c>
      <c r="D379">
        <f>YEAR(cukier4[[#This Row],[Data]])</f>
        <v>2006</v>
      </c>
      <c r="E379">
        <f>VLOOKUP(cukier4[[#This Row],[rok]],cennik[],2,FALSE)</f>
        <v>2.0499999999999998</v>
      </c>
      <c r="F379" s="2">
        <f>cukier4[[#This Row],[sprzedaż]]*cukier4[[#This Row],[cena cukru]]</f>
        <v>309.54999999999995</v>
      </c>
      <c r="G379" s="2">
        <f>SUMIFS(cukier4[sprzedaż],cukier4[Data],"&lt;="&amp;cukier4[[#This Row],[Data]],cukier4[NIP],"="&amp;cukier4[[#This Row],[NIP]])</f>
        <v>751</v>
      </c>
      <c r="H37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79" s="2">
        <f>cukier4[[#This Row],[rabat na kg]]*cukier4[[#This Row],[sprzedaż]]</f>
        <v>7.5500000000000007</v>
      </c>
      <c r="J379" s="2">
        <f>J378-cukier4[[#This Row],[sprzedaż]]+L378</f>
        <v>3962</v>
      </c>
      <c r="K379" s="2">
        <f>MONTH(cukier4[[#This Row],[Data]])</f>
        <v>11</v>
      </c>
      <c r="L379" s="2">
        <f>ROUNDUP(IF(K380&lt;&gt;cukier4[[#This Row],[miesiąc]],5000-cukier4[[#This Row],[ilość cukru w magazynie]],0),-3)</f>
        <v>0</v>
      </c>
    </row>
    <row r="380" spans="1:12" x14ac:dyDescent="0.45">
      <c r="A380" s="1">
        <v>39049</v>
      </c>
      <c r="B380" s="2" t="s">
        <v>128</v>
      </c>
      <c r="C380">
        <v>6</v>
      </c>
      <c r="D380">
        <f>YEAR(cukier4[[#This Row],[Data]])</f>
        <v>2006</v>
      </c>
      <c r="E380">
        <f>VLOOKUP(cukier4[[#This Row],[rok]],cennik[],2,FALSE)</f>
        <v>2.0499999999999998</v>
      </c>
      <c r="F380" s="2">
        <f>cukier4[[#This Row],[sprzedaż]]*cukier4[[#This Row],[cena cukru]]</f>
        <v>12.299999999999999</v>
      </c>
      <c r="G380" s="2">
        <f>SUMIFS(cukier4[sprzedaż],cukier4[Data],"&lt;="&amp;cukier4[[#This Row],[Data]],cukier4[NIP],"="&amp;cukier4[[#This Row],[NIP]])</f>
        <v>6</v>
      </c>
      <c r="H38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80" s="2">
        <f>cukier4[[#This Row],[rabat na kg]]*cukier4[[#This Row],[sprzedaż]]</f>
        <v>0</v>
      </c>
      <c r="J380" s="2">
        <f>J379-cukier4[[#This Row],[sprzedaż]]+L379</f>
        <v>3956</v>
      </c>
      <c r="K380" s="2">
        <f>MONTH(cukier4[[#This Row],[Data]])</f>
        <v>11</v>
      </c>
      <c r="L380" s="2">
        <f>ROUNDUP(IF(K381&lt;&gt;cukier4[[#This Row],[miesiąc]],5000-cukier4[[#This Row],[ilość cukru w magazynie]],0),-3)</f>
        <v>2000</v>
      </c>
    </row>
    <row r="381" spans="1:12" x14ac:dyDescent="0.45">
      <c r="A381" s="1">
        <v>39052</v>
      </c>
      <c r="B381" s="2" t="s">
        <v>6</v>
      </c>
      <c r="C381">
        <v>124</v>
      </c>
      <c r="D381">
        <f>YEAR(cukier4[[#This Row],[Data]])</f>
        <v>2006</v>
      </c>
      <c r="E381">
        <f>VLOOKUP(cukier4[[#This Row],[rok]],cennik[],2,FALSE)</f>
        <v>2.0499999999999998</v>
      </c>
      <c r="F381" s="2">
        <f>cukier4[[#This Row],[sprzedaż]]*cukier4[[#This Row],[cena cukru]]</f>
        <v>254.2</v>
      </c>
      <c r="G381" s="2">
        <f>SUMIFS(cukier4[sprzedaż],cukier4[Data],"&lt;="&amp;cukier4[[#This Row],[Data]],cukier4[NIP],"="&amp;cukier4[[#This Row],[NIP]])</f>
        <v>992</v>
      </c>
      <c r="H38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81" s="2">
        <f>cukier4[[#This Row],[rabat na kg]]*cukier4[[#This Row],[sprzedaż]]</f>
        <v>6.2</v>
      </c>
      <c r="J381" s="2">
        <f>J380-cukier4[[#This Row],[sprzedaż]]+L380</f>
        <v>5832</v>
      </c>
      <c r="K381" s="2">
        <f>MONTH(cukier4[[#This Row],[Data]])</f>
        <v>12</v>
      </c>
      <c r="L381" s="2">
        <f>ROUNDUP(IF(K382&lt;&gt;cukier4[[#This Row],[miesiąc]],5000-cukier4[[#This Row],[ilość cukru w magazynie]],0),-3)</f>
        <v>0</v>
      </c>
    </row>
    <row r="382" spans="1:12" x14ac:dyDescent="0.45">
      <c r="A382" s="1">
        <v>39054</v>
      </c>
      <c r="B382" s="2" t="s">
        <v>129</v>
      </c>
      <c r="C382">
        <v>7</v>
      </c>
      <c r="D382">
        <f>YEAR(cukier4[[#This Row],[Data]])</f>
        <v>2006</v>
      </c>
      <c r="E382">
        <f>VLOOKUP(cukier4[[#This Row],[rok]],cennik[],2,FALSE)</f>
        <v>2.0499999999999998</v>
      </c>
      <c r="F382" s="2">
        <f>cukier4[[#This Row],[sprzedaż]]*cukier4[[#This Row],[cena cukru]]</f>
        <v>14.349999999999998</v>
      </c>
      <c r="G382" s="2">
        <f>SUMIFS(cukier4[sprzedaż],cukier4[Data],"&lt;="&amp;cukier4[[#This Row],[Data]],cukier4[NIP],"="&amp;cukier4[[#This Row],[NIP]])</f>
        <v>7</v>
      </c>
      <c r="H38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82" s="2">
        <f>cukier4[[#This Row],[rabat na kg]]*cukier4[[#This Row],[sprzedaż]]</f>
        <v>0</v>
      </c>
      <c r="J382" s="2">
        <f>J381-cukier4[[#This Row],[sprzedaż]]+L381</f>
        <v>5825</v>
      </c>
      <c r="K382" s="2">
        <f>MONTH(cukier4[[#This Row],[Data]])</f>
        <v>12</v>
      </c>
      <c r="L382" s="2">
        <f>ROUNDUP(IF(K383&lt;&gt;cukier4[[#This Row],[miesiąc]],5000-cukier4[[#This Row],[ilość cukru w magazynie]],0),-3)</f>
        <v>0</v>
      </c>
    </row>
    <row r="383" spans="1:12" x14ac:dyDescent="0.45">
      <c r="A383" s="1">
        <v>39055</v>
      </c>
      <c r="B383" s="2" t="s">
        <v>130</v>
      </c>
      <c r="C383">
        <v>7</v>
      </c>
      <c r="D383">
        <f>YEAR(cukier4[[#This Row],[Data]])</f>
        <v>2006</v>
      </c>
      <c r="E383">
        <f>VLOOKUP(cukier4[[#This Row],[rok]],cennik[],2,FALSE)</f>
        <v>2.0499999999999998</v>
      </c>
      <c r="F383" s="2">
        <f>cukier4[[#This Row],[sprzedaż]]*cukier4[[#This Row],[cena cukru]]</f>
        <v>14.349999999999998</v>
      </c>
      <c r="G383" s="2">
        <f>SUMIFS(cukier4[sprzedaż],cukier4[Data],"&lt;="&amp;cukier4[[#This Row],[Data]],cukier4[NIP],"="&amp;cukier4[[#This Row],[NIP]])</f>
        <v>7</v>
      </c>
      <c r="H38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83" s="2">
        <f>cukier4[[#This Row],[rabat na kg]]*cukier4[[#This Row],[sprzedaż]]</f>
        <v>0</v>
      </c>
      <c r="J383" s="2">
        <f>J382-cukier4[[#This Row],[sprzedaż]]+L382</f>
        <v>5818</v>
      </c>
      <c r="K383" s="2">
        <f>MONTH(cukier4[[#This Row],[Data]])</f>
        <v>12</v>
      </c>
      <c r="L383" s="2">
        <f>ROUNDUP(IF(K384&lt;&gt;cukier4[[#This Row],[miesiąc]],5000-cukier4[[#This Row],[ilość cukru w magazynie]],0),-3)</f>
        <v>0</v>
      </c>
    </row>
    <row r="384" spans="1:12" x14ac:dyDescent="0.45">
      <c r="A384" s="1">
        <v>39057</v>
      </c>
      <c r="B384" s="2" t="s">
        <v>45</v>
      </c>
      <c r="C384">
        <v>105</v>
      </c>
      <c r="D384">
        <f>YEAR(cukier4[[#This Row],[Data]])</f>
        <v>2006</v>
      </c>
      <c r="E384">
        <f>VLOOKUP(cukier4[[#This Row],[rok]],cennik[],2,FALSE)</f>
        <v>2.0499999999999998</v>
      </c>
      <c r="F384" s="2">
        <f>cukier4[[#This Row],[sprzedaż]]*cukier4[[#This Row],[cena cukru]]</f>
        <v>215.24999999999997</v>
      </c>
      <c r="G384" s="2">
        <f>SUMIFS(cukier4[sprzedaż],cukier4[Data],"&lt;="&amp;cukier4[[#This Row],[Data]],cukier4[NIP],"="&amp;cukier4[[#This Row],[NIP]])</f>
        <v>3737</v>
      </c>
      <c r="H38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84" s="2">
        <f>cukier4[[#This Row],[rabat na kg]]*cukier4[[#This Row],[sprzedaż]]</f>
        <v>10.5</v>
      </c>
      <c r="J384" s="2">
        <f>J383-cukier4[[#This Row],[sprzedaż]]+L383</f>
        <v>5713</v>
      </c>
      <c r="K384" s="2">
        <f>MONTH(cukier4[[#This Row],[Data]])</f>
        <v>12</v>
      </c>
      <c r="L384" s="2">
        <f>ROUNDUP(IF(K385&lt;&gt;cukier4[[#This Row],[miesiąc]],5000-cukier4[[#This Row],[ilość cukru w magazynie]],0),-3)</f>
        <v>0</v>
      </c>
    </row>
    <row r="385" spans="1:12" x14ac:dyDescent="0.45">
      <c r="A385" s="1">
        <v>39058</v>
      </c>
      <c r="B385" s="2" t="s">
        <v>69</v>
      </c>
      <c r="C385">
        <v>58</v>
      </c>
      <c r="D385">
        <f>YEAR(cukier4[[#This Row],[Data]])</f>
        <v>2006</v>
      </c>
      <c r="E385">
        <f>VLOOKUP(cukier4[[#This Row],[rok]],cennik[],2,FALSE)</f>
        <v>2.0499999999999998</v>
      </c>
      <c r="F385" s="2">
        <f>cukier4[[#This Row],[sprzedaż]]*cukier4[[#This Row],[cena cukru]]</f>
        <v>118.89999999999999</v>
      </c>
      <c r="G385" s="2">
        <f>SUMIFS(cukier4[sprzedaż],cukier4[Data],"&lt;="&amp;cukier4[[#This Row],[Data]],cukier4[NIP],"="&amp;cukier4[[#This Row],[NIP]])</f>
        <v>631</v>
      </c>
      <c r="H38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85" s="2">
        <f>cukier4[[#This Row],[rabat na kg]]*cukier4[[#This Row],[sprzedaż]]</f>
        <v>2.9000000000000004</v>
      </c>
      <c r="J385" s="2">
        <f>J384-cukier4[[#This Row],[sprzedaż]]+L384</f>
        <v>5655</v>
      </c>
      <c r="K385" s="2">
        <f>MONTH(cukier4[[#This Row],[Data]])</f>
        <v>12</v>
      </c>
      <c r="L385" s="2">
        <f>ROUNDUP(IF(K386&lt;&gt;cukier4[[#This Row],[miesiąc]],5000-cukier4[[#This Row],[ilość cukru w magazynie]],0),-3)</f>
        <v>0</v>
      </c>
    </row>
    <row r="386" spans="1:12" x14ac:dyDescent="0.45">
      <c r="A386" s="1">
        <v>39058</v>
      </c>
      <c r="B386" s="2" t="s">
        <v>131</v>
      </c>
      <c r="C386">
        <v>182</v>
      </c>
      <c r="D386">
        <f>YEAR(cukier4[[#This Row],[Data]])</f>
        <v>2006</v>
      </c>
      <c r="E386">
        <f>VLOOKUP(cukier4[[#This Row],[rok]],cennik[],2,FALSE)</f>
        <v>2.0499999999999998</v>
      </c>
      <c r="F386" s="2">
        <f>cukier4[[#This Row],[sprzedaż]]*cukier4[[#This Row],[cena cukru]]</f>
        <v>373.09999999999997</v>
      </c>
      <c r="G386" s="2">
        <f>SUMIFS(cukier4[sprzedaż],cukier4[Data],"&lt;="&amp;cukier4[[#This Row],[Data]],cukier4[NIP],"="&amp;cukier4[[#This Row],[NIP]])</f>
        <v>182</v>
      </c>
      <c r="H38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86" s="2">
        <f>cukier4[[#This Row],[rabat na kg]]*cukier4[[#This Row],[sprzedaż]]</f>
        <v>9.1</v>
      </c>
      <c r="J386" s="2">
        <f>J385-cukier4[[#This Row],[sprzedaż]]+L385</f>
        <v>5473</v>
      </c>
      <c r="K386" s="2">
        <f>MONTH(cukier4[[#This Row],[Data]])</f>
        <v>12</v>
      </c>
      <c r="L386" s="2">
        <f>ROUNDUP(IF(K387&lt;&gt;cukier4[[#This Row],[miesiąc]],5000-cukier4[[#This Row],[ilość cukru w magazynie]],0),-3)</f>
        <v>0</v>
      </c>
    </row>
    <row r="387" spans="1:12" x14ac:dyDescent="0.45">
      <c r="A387" s="1">
        <v>39060</v>
      </c>
      <c r="B387" s="2" t="s">
        <v>50</v>
      </c>
      <c r="C387">
        <v>163</v>
      </c>
      <c r="D387">
        <f>YEAR(cukier4[[#This Row],[Data]])</f>
        <v>2006</v>
      </c>
      <c r="E387">
        <f>VLOOKUP(cukier4[[#This Row],[rok]],cennik[],2,FALSE)</f>
        <v>2.0499999999999998</v>
      </c>
      <c r="F387" s="2">
        <f>cukier4[[#This Row],[sprzedaż]]*cukier4[[#This Row],[cena cukru]]</f>
        <v>334.15</v>
      </c>
      <c r="G387" s="2">
        <f>SUMIFS(cukier4[sprzedaż],cukier4[Data],"&lt;="&amp;cukier4[[#This Row],[Data]],cukier4[NIP],"="&amp;cukier4[[#This Row],[NIP]])</f>
        <v>3673</v>
      </c>
      <c r="H38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87" s="2">
        <f>cukier4[[#This Row],[rabat na kg]]*cukier4[[#This Row],[sprzedaż]]</f>
        <v>16.3</v>
      </c>
      <c r="J387" s="2">
        <f>J386-cukier4[[#This Row],[sprzedaż]]+L386</f>
        <v>5310</v>
      </c>
      <c r="K387" s="2">
        <f>MONTH(cukier4[[#This Row],[Data]])</f>
        <v>12</v>
      </c>
      <c r="L387" s="2">
        <f>ROUNDUP(IF(K388&lt;&gt;cukier4[[#This Row],[miesiąc]],5000-cukier4[[#This Row],[ilość cukru w magazynie]],0),-3)</f>
        <v>0</v>
      </c>
    </row>
    <row r="388" spans="1:12" x14ac:dyDescent="0.45">
      <c r="A388" s="1">
        <v>39060</v>
      </c>
      <c r="B388" s="2" t="s">
        <v>132</v>
      </c>
      <c r="C388">
        <v>14</v>
      </c>
      <c r="D388">
        <f>YEAR(cukier4[[#This Row],[Data]])</f>
        <v>2006</v>
      </c>
      <c r="E388">
        <f>VLOOKUP(cukier4[[#This Row],[rok]],cennik[],2,FALSE)</f>
        <v>2.0499999999999998</v>
      </c>
      <c r="F388" s="2">
        <f>cukier4[[#This Row],[sprzedaż]]*cukier4[[#This Row],[cena cukru]]</f>
        <v>28.699999999999996</v>
      </c>
      <c r="G388" s="2">
        <f>SUMIFS(cukier4[sprzedaż],cukier4[Data],"&lt;="&amp;cukier4[[#This Row],[Data]],cukier4[NIP],"="&amp;cukier4[[#This Row],[NIP]])</f>
        <v>14</v>
      </c>
      <c r="H38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88" s="2">
        <f>cukier4[[#This Row],[rabat na kg]]*cukier4[[#This Row],[sprzedaż]]</f>
        <v>0</v>
      </c>
      <c r="J388" s="2">
        <f>J387-cukier4[[#This Row],[sprzedaż]]+L387</f>
        <v>5296</v>
      </c>
      <c r="K388" s="2">
        <f>MONTH(cukier4[[#This Row],[Data]])</f>
        <v>12</v>
      </c>
      <c r="L388" s="2">
        <f>ROUNDUP(IF(K389&lt;&gt;cukier4[[#This Row],[miesiąc]],5000-cukier4[[#This Row],[ilość cukru w magazynie]],0),-3)</f>
        <v>0</v>
      </c>
    </row>
    <row r="389" spans="1:12" x14ac:dyDescent="0.45">
      <c r="A389" s="1">
        <v>39061</v>
      </c>
      <c r="B389" s="2" t="s">
        <v>133</v>
      </c>
      <c r="C389">
        <v>4</v>
      </c>
      <c r="D389">
        <f>YEAR(cukier4[[#This Row],[Data]])</f>
        <v>2006</v>
      </c>
      <c r="E389">
        <f>VLOOKUP(cukier4[[#This Row],[rok]],cennik[],2,FALSE)</f>
        <v>2.0499999999999998</v>
      </c>
      <c r="F389" s="2">
        <f>cukier4[[#This Row],[sprzedaż]]*cukier4[[#This Row],[cena cukru]]</f>
        <v>8.1999999999999993</v>
      </c>
      <c r="G389" s="2">
        <f>SUMIFS(cukier4[sprzedaż],cukier4[Data],"&lt;="&amp;cukier4[[#This Row],[Data]],cukier4[NIP],"="&amp;cukier4[[#This Row],[NIP]])</f>
        <v>4</v>
      </c>
      <c r="H38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89" s="2">
        <f>cukier4[[#This Row],[rabat na kg]]*cukier4[[#This Row],[sprzedaż]]</f>
        <v>0</v>
      </c>
      <c r="J389" s="2">
        <f>J388-cukier4[[#This Row],[sprzedaż]]+L388</f>
        <v>5292</v>
      </c>
      <c r="K389" s="2">
        <f>MONTH(cukier4[[#This Row],[Data]])</f>
        <v>12</v>
      </c>
      <c r="L389" s="2">
        <f>ROUNDUP(IF(K390&lt;&gt;cukier4[[#This Row],[miesiąc]],5000-cukier4[[#This Row],[ilość cukru w magazynie]],0),-3)</f>
        <v>0</v>
      </c>
    </row>
    <row r="390" spans="1:12" x14ac:dyDescent="0.45">
      <c r="A390" s="1">
        <v>39062</v>
      </c>
      <c r="B390" s="2" t="s">
        <v>134</v>
      </c>
      <c r="C390">
        <v>13</v>
      </c>
      <c r="D390">
        <f>YEAR(cukier4[[#This Row],[Data]])</f>
        <v>2006</v>
      </c>
      <c r="E390">
        <f>VLOOKUP(cukier4[[#This Row],[rok]],cennik[],2,FALSE)</f>
        <v>2.0499999999999998</v>
      </c>
      <c r="F390" s="2">
        <f>cukier4[[#This Row],[sprzedaż]]*cukier4[[#This Row],[cena cukru]]</f>
        <v>26.65</v>
      </c>
      <c r="G390" s="2">
        <f>SUMIFS(cukier4[sprzedaż],cukier4[Data],"&lt;="&amp;cukier4[[#This Row],[Data]],cukier4[NIP],"="&amp;cukier4[[#This Row],[NIP]])</f>
        <v>13</v>
      </c>
      <c r="H39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90" s="2">
        <f>cukier4[[#This Row],[rabat na kg]]*cukier4[[#This Row],[sprzedaż]]</f>
        <v>0</v>
      </c>
      <c r="J390" s="2">
        <f>J389-cukier4[[#This Row],[sprzedaż]]+L389</f>
        <v>5279</v>
      </c>
      <c r="K390" s="2">
        <f>MONTH(cukier4[[#This Row],[Data]])</f>
        <v>12</v>
      </c>
      <c r="L390" s="2">
        <f>ROUNDUP(IF(K391&lt;&gt;cukier4[[#This Row],[miesiąc]],5000-cukier4[[#This Row],[ilość cukru w magazynie]],0),-3)</f>
        <v>0</v>
      </c>
    </row>
    <row r="391" spans="1:12" x14ac:dyDescent="0.45">
      <c r="A391" s="1">
        <v>39063</v>
      </c>
      <c r="B391" s="2" t="s">
        <v>7</v>
      </c>
      <c r="C391">
        <v>422</v>
      </c>
      <c r="D391">
        <f>YEAR(cukier4[[#This Row],[Data]])</f>
        <v>2006</v>
      </c>
      <c r="E391">
        <f>VLOOKUP(cukier4[[#This Row],[rok]],cennik[],2,FALSE)</f>
        <v>2.0499999999999998</v>
      </c>
      <c r="F391" s="2">
        <f>cukier4[[#This Row],[sprzedaż]]*cukier4[[#This Row],[cena cukru]]</f>
        <v>865.09999999999991</v>
      </c>
      <c r="G391" s="2">
        <f>SUMIFS(cukier4[sprzedaż],cukier4[Data],"&lt;="&amp;cukier4[[#This Row],[Data]],cukier4[NIP],"="&amp;cukier4[[#This Row],[NIP]])</f>
        <v>6014</v>
      </c>
      <c r="H3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91" s="2">
        <f>cukier4[[#This Row],[rabat na kg]]*cukier4[[#This Row],[sprzedaż]]</f>
        <v>42.2</v>
      </c>
      <c r="J391" s="2">
        <f>J390-cukier4[[#This Row],[sprzedaż]]+L390</f>
        <v>4857</v>
      </c>
      <c r="K391" s="2">
        <f>MONTH(cukier4[[#This Row],[Data]])</f>
        <v>12</v>
      </c>
      <c r="L391" s="2">
        <f>ROUNDUP(IF(K392&lt;&gt;cukier4[[#This Row],[miesiąc]],5000-cukier4[[#This Row],[ilość cukru w magazynie]],0),-3)</f>
        <v>0</v>
      </c>
    </row>
    <row r="392" spans="1:12" x14ac:dyDescent="0.45">
      <c r="A392" s="1">
        <v>39064</v>
      </c>
      <c r="B392" s="2" t="s">
        <v>82</v>
      </c>
      <c r="C392">
        <v>6</v>
      </c>
      <c r="D392">
        <f>YEAR(cukier4[[#This Row],[Data]])</f>
        <v>2006</v>
      </c>
      <c r="E392">
        <f>VLOOKUP(cukier4[[#This Row],[rok]],cennik[],2,FALSE)</f>
        <v>2.0499999999999998</v>
      </c>
      <c r="F392" s="2">
        <f>cukier4[[#This Row],[sprzedaż]]*cukier4[[#This Row],[cena cukru]]</f>
        <v>12.299999999999999</v>
      </c>
      <c r="G392" s="2">
        <f>SUMIFS(cukier4[sprzedaż],cukier4[Data],"&lt;="&amp;cukier4[[#This Row],[Data]],cukier4[NIP],"="&amp;cukier4[[#This Row],[NIP]])</f>
        <v>23</v>
      </c>
      <c r="H39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92" s="2">
        <f>cukier4[[#This Row],[rabat na kg]]*cukier4[[#This Row],[sprzedaż]]</f>
        <v>0</v>
      </c>
      <c r="J392" s="2">
        <f>J391-cukier4[[#This Row],[sprzedaż]]+L391</f>
        <v>4851</v>
      </c>
      <c r="K392" s="2">
        <f>MONTH(cukier4[[#This Row],[Data]])</f>
        <v>12</v>
      </c>
      <c r="L392" s="2">
        <f>ROUNDUP(IF(K393&lt;&gt;cukier4[[#This Row],[miesiąc]],5000-cukier4[[#This Row],[ilość cukru w magazynie]],0),-3)</f>
        <v>0</v>
      </c>
    </row>
    <row r="393" spans="1:12" x14ac:dyDescent="0.45">
      <c r="A393" s="1">
        <v>39069</v>
      </c>
      <c r="B393" s="2" t="s">
        <v>135</v>
      </c>
      <c r="C393">
        <v>15</v>
      </c>
      <c r="D393">
        <f>YEAR(cukier4[[#This Row],[Data]])</f>
        <v>2006</v>
      </c>
      <c r="E393">
        <f>VLOOKUP(cukier4[[#This Row],[rok]],cennik[],2,FALSE)</f>
        <v>2.0499999999999998</v>
      </c>
      <c r="F393" s="2">
        <f>cukier4[[#This Row],[sprzedaż]]*cukier4[[#This Row],[cena cukru]]</f>
        <v>30.749999999999996</v>
      </c>
      <c r="G393" s="2">
        <f>SUMIFS(cukier4[sprzedaż],cukier4[Data],"&lt;="&amp;cukier4[[#This Row],[Data]],cukier4[NIP],"="&amp;cukier4[[#This Row],[NIP]])</f>
        <v>15</v>
      </c>
      <c r="H39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93" s="2">
        <f>cukier4[[#This Row],[rabat na kg]]*cukier4[[#This Row],[sprzedaż]]</f>
        <v>0</v>
      </c>
      <c r="J393" s="2">
        <f>J392-cukier4[[#This Row],[sprzedaż]]+L392</f>
        <v>4836</v>
      </c>
      <c r="K393" s="2">
        <f>MONTH(cukier4[[#This Row],[Data]])</f>
        <v>12</v>
      </c>
      <c r="L393" s="2">
        <f>ROUNDUP(IF(K394&lt;&gt;cukier4[[#This Row],[miesiąc]],5000-cukier4[[#This Row],[ilość cukru w magazynie]],0),-3)</f>
        <v>0</v>
      </c>
    </row>
    <row r="394" spans="1:12" x14ac:dyDescent="0.45">
      <c r="A394" s="1">
        <v>39070</v>
      </c>
      <c r="B394" s="2" t="s">
        <v>30</v>
      </c>
      <c r="C394">
        <v>168</v>
      </c>
      <c r="D394">
        <f>YEAR(cukier4[[#This Row],[Data]])</f>
        <v>2006</v>
      </c>
      <c r="E394">
        <f>VLOOKUP(cukier4[[#This Row],[rok]],cennik[],2,FALSE)</f>
        <v>2.0499999999999998</v>
      </c>
      <c r="F394" s="2">
        <f>cukier4[[#This Row],[sprzedaż]]*cukier4[[#This Row],[cena cukru]]</f>
        <v>344.4</v>
      </c>
      <c r="G394" s="2">
        <f>SUMIFS(cukier4[sprzedaż],cukier4[Data],"&lt;="&amp;cukier4[[#This Row],[Data]],cukier4[NIP],"="&amp;cukier4[[#This Row],[NIP]])</f>
        <v>1323</v>
      </c>
      <c r="H3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94" s="2">
        <f>cukier4[[#This Row],[rabat na kg]]*cukier4[[#This Row],[sprzedaż]]</f>
        <v>16.8</v>
      </c>
      <c r="J394" s="2">
        <f>J393-cukier4[[#This Row],[sprzedaż]]+L393</f>
        <v>4668</v>
      </c>
      <c r="K394" s="2">
        <f>MONTH(cukier4[[#This Row],[Data]])</f>
        <v>12</v>
      </c>
      <c r="L394" s="2">
        <f>ROUNDUP(IF(K395&lt;&gt;cukier4[[#This Row],[miesiąc]],5000-cukier4[[#This Row],[ilość cukru w magazynie]],0),-3)</f>
        <v>0</v>
      </c>
    </row>
    <row r="395" spans="1:12" x14ac:dyDescent="0.45">
      <c r="A395" s="1">
        <v>39072</v>
      </c>
      <c r="B395" s="2" t="s">
        <v>50</v>
      </c>
      <c r="C395">
        <v>193</v>
      </c>
      <c r="D395">
        <f>YEAR(cukier4[[#This Row],[Data]])</f>
        <v>2006</v>
      </c>
      <c r="E395">
        <f>VLOOKUP(cukier4[[#This Row],[rok]],cennik[],2,FALSE)</f>
        <v>2.0499999999999998</v>
      </c>
      <c r="F395" s="2">
        <f>cukier4[[#This Row],[sprzedaż]]*cukier4[[#This Row],[cena cukru]]</f>
        <v>395.65</v>
      </c>
      <c r="G395" s="2">
        <f>SUMIFS(cukier4[sprzedaż],cukier4[Data],"&lt;="&amp;cukier4[[#This Row],[Data]],cukier4[NIP],"="&amp;cukier4[[#This Row],[NIP]])</f>
        <v>3866</v>
      </c>
      <c r="H3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395" s="2">
        <f>cukier4[[#This Row],[rabat na kg]]*cukier4[[#This Row],[sprzedaż]]</f>
        <v>19.3</v>
      </c>
      <c r="J395" s="2">
        <f>J394-cukier4[[#This Row],[sprzedaż]]+L394</f>
        <v>4475</v>
      </c>
      <c r="K395" s="2">
        <f>MONTH(cukier4[[#This Row],[Data]])</f>
        <v>12</v>
      </c>
      <c r="L395" s="2">
        <f>ROUNDUP(IF(K396&lt;&gt;cukier4[[#This Row],[miesiąc]],5000-cukier4[[#This Row],[ilość cukru w magazynie]],0),-3)</f>
        <v>0</v>
      </c>
    </row>
    <row r="396" spans="1:12" x14ac:dyDescent="0.45">
      <c r="A396" s="1">
        <v>39078</v>
      </c>
      <c r="B396" s="2" t="s">
        <v>105</v>
      </c>
      <c r="C396">
        <v>15</v>
      </c>
      <c r="D396">
        <f>YEAR(cukier4[[#This Row],[Data]])</f>
        <v>2006</v>
      </c>
      <c r="E396">
        <f>VLOOKUP(cukier4[[#This Row],[rok]],cennik[],2,FALSE)</f>
        <v>2.0499999999999998</v>
      </c>
      <c r="F396" s="2">
        <f>cukier4[[#This Row],[sprzedaż]]*cukier4[[#This Row],[cena cukru]]</f>
        <v>30.749999999999996</v>
      </c>
      <c r="G396" s="2">
        <f>SUMIFS(cukier4[sprzedaż],cukier4[Data],"&lt;="&amp;cukier4[[#This Row],[Data]],cukier4[NIP],"="&amp;cukier4[[#This Row],[NIP]])</f>
        <v>44</v>
      </c>
      <c r="H39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396" s="2">
        <f>cukier4[[#This Row],[rabat na kg]]*cukier4[[#This Row],[sprzedaż]]</f>
        <v>0</v>
      </c>
      <c r="J396" s="2">
        <f>J395-cukier4[[#This Row],[sprzedaż]]+L395</f>
        <v>4460</v>
      </c>
      <c r="K396" s="2">
        <f>MONTH(cukier4[[#This Row],[Data]])</f>
        <v>12</v>
      </c>
      <c r="L396" s="2">
        <f>ROUNDUP(IF(K397&lt;&gt;cukier4[[#This Row],[miesiąc]],5000-cukier4[[#This Row],[ilość cukru w magazynie]],0),-3)</f>
        <v>0</v>
      </c>
    </row>
    <row r="397" spans="1:12" x14ac:dyDescent="0.45">
      <c r="A397" s="1">
        <v>39079</v>
      </c>
      <c r="B397" s="2" t="s">
        <v>23</v>
      </c>
      <c r="C397">
        <v>27</v>
      </c>
      <c r="D397">
        <f>YEAR(cukier4[[#This Row],[Data]])</f>
        <v>2006</v>
      </c>
      <c r="E397">
        <f>VLOOKUP(cukier4[[#This Row],[rok]],cennik[],2,FALSE)</f>
        <v>2.0499999999999998</v>
      </c>
      <c r="F397" s="2">
        <f>cukier4[[#This Row],[sprzedaż]]*cukier4[[#This Row],[cena cukru]]</f>
        <v>55.349999999999994</v>
      </c>
      <c r="G397" s="2">
        <f>SUMIFS(cukier4[sprzedaż],cukier4[Data],"&lt;="&amp;cukier4[[#This Row],[Data]],cukier4[NIP],"="&amp;cukier4[[#This Row],[NIP]])</f>
        <v>778</v>
      </c>
      <c r="H39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97" s="2">
        <f>cukier4[[#This Row],[rabat na kg]]*cukier4[[#This Row],[sprzedaż]]</f>
        <v>1.35</v>
      </c>
      <c r="J397" s="2">
        <f>J396-cukier4[[#This Row],[sprzedaż]]+L396</f>
        <v>4433</v>
      </c>
      <c r="K397" s="2">
        <f>MONTH(cukier4[[#This Row],[Data]])</f>
        <v>12</v>
      </c>
      <c r="L397" s="2">
        <f>ROUNDUP(IF(K398&lt;&gt;cukier4[[#This Row],[miesiąc]],5000-cukier4[[#This Row],[ilość cukru w magazynie]],0),-3)</f>
        <v>0</v>
      </c>
    </row>
    <row r="398" spans="1:12" x14ac:dyDescent="0.45">
      <c r="A398" s="1">
        <v>39080</v>
      </c>
      <c r="B398" s="2" t="s">
        <v>23</v>
      </c>
      <c r="C398">
        <v>116</v>
      </c>
      <c r="D398">
        <f>YEAR(cukier4[[#This Row],[Data]])</f>
        <v>2006</v>
      </c>
      <c r="E398">
        <f>VLOOKUP(cukier4[[#This Row],[rok]],cennik[],2,FALSE)</f>
        <v>2.0499999999999998</v>
      </c>
      <c r="F398" s="2">
        <f>cukier4[[#This Row],[sprzedaż]]*cukier4[[#This Row],[cena cukru]]</f>
        <v>237.79999999999998</v>
      </c>
      <c r="G398" s="2">
        <f>SUMIFS(cukier4[sprzedaż],cukier4[Data],"&lt;="&amp;cukier4[[#This Row],[Data]],cukier4[NIP],"="&amp;cukier4[[#This Row],[NIP]])</f>
        <v>894</v>
      </c>
      <c r="H39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98" s="2">
        <f>cukier4[[#This Row],[rabat na kg]]*cukier4[[#This Row],[sprzedaż]]</f>
        <v>5.8000000000000007</v>
      </c>
      <c r="J398" s="2">
        <f>J397-cukier4[[#This Row],[sprzedaż]]+L397</f>
        <v>4317</v>
      </c>
      <c r="K398" s="2">
        <f>MONTH(cukier4[[#This Row],[Data]])</f>
        <v>12</v>
      </c>
      <c r="L398" s="2">
        <f>ROUNDUP(IF(K399&lt;&gt;cukier4[[#This Row],[miesiąc]],5000-cukier4[[#This Row],[ilość cukru w magazynie]],0),-3)</f>
        <v>0</v>
      </c>
    </row>
    <row r="399" spans="1:12" x14ac:dyDescent="0.45">
      <c r="A399" s="1">
        <v>39081</v>
      </c>
      <c r="B399" s="2" t="s">
        <v>61</v>
      </c>
      <c r="C399">
        <v>21</v>
      </c>
      <c r="D399">
        <f>YEAR(cukier4[[#This Row],[Data]])</f>
        <v>2006</v>
      </c>
      <c r="E399">
        <f>VLOOKUP(cukier4[[#This Row],[rok]],cennik[],2,FALSE)</f>
        <v>2.0499999999999998</v>
      </c>
      <c r="F399" s="2">
        <f>cukier4[[#This Row],[sprzedaż]]*cukier4[[#This Row],[cena cukru]]</f>
        <v>43.05</v>
      </c>
      <c r="G399" s="2">
        <f>SUMIFS(cukier4[sprzedaż],cukier4[Data],"&lt;="&amp;cukier4[[#This Row],[Data]],cukier4[NIP],"="&amp;cukier4[[#This Row],[NIP]])</f>
        <v>299</v>
      </c>
      <c r="H39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399" s="2">
        <f>cukier4[[#This Row],[rabat na kg]]*cukier4[[#This Row],[sprzedaż]]</f>
        <v>1.05</v>
      </c>
      <c r="J399" s="2">
        <f>J398-cukier4[[#This Row],[sprzedaż]]+L398</f>
        <v>4296</v>
      </c>
      <c r="K399" s="2">
        <f>MONTH(cukier4[[#This Row],[Data]])</f>
        <v>12</v>
      </c>
      <c r="L399" s="2">
        <f>ROUNDUP(IF(K400&lt;&gt;cukier4[[#This Row],[miesiąc]],5000-cukier4[[#This Row],[ilość cukru w magazynie]],0),-3)</f>
        <v>0</v>
      </c>
    </row>
    <row r="400" spans="1:12" x14ac:dyDescent="0.45">
      <c r="A400" s="1">
        <v>39081</v>
      </c>
      <c r="B400" s="2" t="s">
        <v>23</v>
      </c>
      <c r="C400">
        <v>61</v>
      </c>
      <c r="D400">
        <f>YEAR(cukier4[[#This Row],[Data]])</f>
        <v>2006</v>
      </c>
      <c r="E400">
        <f>VLOOKUP(cukier4[[#This Row],[rok]],cennik[],2,FALSE)</f>
        <v>2.0499999999999998</v>
      </c>
      <c r="F400" s="2">
        <f>cukier4[[#This Row],[sprzedaż]]*cukier4[[#This Row],[cena cukru]]</f>
        <v>125.04999999999998</v>
      </c>
      <c r="G400" s="2">
        <f>SUMIFS(cukier4[sprzedaż],cukier4[Data],"&lt;="&amp;cukier4[[#This Row],[Data]],cukier4[NIP],"="&amp;cukier4[[#This Row],[NIP]])</f>
        <v>955</v>
      </c>
      <c r="H40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00" s="2">
        <f>cukier4[[#This Row],[rabat na kg]]*cukier4[[#This Row],[sprzedaż]]</f>
        <v>3.0500000000000003</v>
      </c>
      <c r="J400" s="2">
        <f>J399-cukier4[[#This Row],[sprzedaż]]+L399</f>
        <v>4235</v>
      </c>
      <c r="K400" s="2">
        <f>MONTH(cukier4[[#This Row],[Data]])</f>
        <v>12</v>
      </c>
      <c r="L400" s="2">
        <f>ROUNDUP(IF(K401&lt;&gt;cukier4[[#This Row],[miesiąc]],5000-cukier4[[#This Row],[ilość cukru w magazynie]],0),-3)</f>
        <v>0</v>
      </c>
    </row>
    <row r="401" spans="1:12" x14ac:dyDescent="0.45">
      <c r="A401" s="1">
        <v>39081</v>
      </c>
      <c r="B401" s="2" t="s">
        <v>17</v>
      </c>
      <c r="C401">
        <v>458</v>
      </c>
      <c r="D401">
        <f>YEAR(cukier4[[#This Row],[Data]])</f>
        <v>2006</v>
      </c>
      <c r="E401">
        <f>VLOOKUP(cukier4[[#This Row],[rok]],cennik[],2,FALSE)</f>
        <v>2.0499999999999998</v>
      </c>
      <c r="F401" s="2">
        <f>cukier4[[#This Row],[sprzedaż]]*cukier4[[#This Row],[cena cukru]]</f>
        <v>938.89999999999986</v>
      </c>
      <c r="G401" s="2">
        <f>SUMIFS(cukier4[sprzedaż],cukier4[Data],"&lt;="&amp;cukier4[[#This Row],[Data]],cukier4[NIP],"="&amp;cukier4[[#This Row],[NIP]])</f>
        <v>4596</v>
      </c>
      <c r="H4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01" s="2">
        <f>cukier4[[#This Row],[rabat na kg]]*cukier4[[#This Row],[sprzedaż]]</f>
        <v>45.800000000000004</v>
      </c>
      <c r="J401" s="2">
        <f>J400-cukier4[[#This Row],[sprzedaż]]+L400</f>
        <v>3777</v>
      </c>
      <c r="K401" s="2">
        <f>MONTH(cukier4[[#This Row],[Data]])</f>
        <v>12</v>
      </c>
      <c r="L401" s="2">
        <f>ROUNDUP(IF(K402&lt;&gt;cukier4[[#This Row],[miesiąc]],5000-cukier4[[#This Row],[ilość cukru w magazynie]],0),-3)</f>
        <v>0</v>
      </c>
    </row>
    <row r="402" spans="1:12" x14ac:dyDescent="0.45">
      <c r="A402" s="1">
        <v>39082</v>
      </c>
      <c r="B402" s="2" t="s">
        <v>136</v>
      </c>
      <c r="C402">
        <v>19</v>
      </c>
      <c r="D402">
        <f>YEAR(cukier4[[#This Row],[Data]])</f>
        <v>2006</v>
      </c>
      <c r="E402">
        <f>VLOOKUP(cukier4[[#This Row],[rok]],cennik[],2,FALSE)</f>
        <v>2.0499999999999998</v>
      </c>
      <c r="F402" s="2">
        <f>cukier4[[#This Row],[sprzedaż]]*cukier4[[#This Row],[cena cukru]]</f>
        <v>38.949999999999996</v>
      </c>
      <c r="G402" s="2">
        <f>SUMIFS(cukier4[sprzedaż],cukier4[Data],"&lt;="&amp;cukier4[[#This Row],[Data]],cukier4[NIP],"="&amp;cukier4[[#This Row],[NIP]])</f>
        <v>19</v>
      </c>
      <c r="H40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02" s="2">
        <f>cukier4[[#This Row],[rabat na kg]]*cukier4[[#This Row],[sprzedaż]]</f>
        <v>0</v>
      </c>
      <c r="J402" s="2">
        <f>J401-cukier4[[#This Row],[sprzedaż]]+L401</f>
        <v>3758</v>
      </c>
      <c r="K402" s="2">
        <f>MONTH(cukier4[[#This Row],[Data]])</f>
        <v>12</v>
      </c>
      <c r="L402" s="2">
        <f>ROUNDUP(IF(K403&lt;&gt;cukier4[[#This Row],[miesiąc]],5000-cukier4[[#This Row],[ilość cukru w magazynie]],0),-3)</f>
        <v>2000</v>
      </c>
    </row>
    <row r="403" spans="1:12" x14ac:dyDescent="0.45">
      <c r="A403" s="1">
        <v>39084</v>
      </c>
      <c r="B403" s="2" t="s">
        <v>55</v>
      </c>
      <c r="C403">
        <v>81</v>
      </c>
      <c r="D403">
        <f>YEAR(cukier4[[#This Row],[Data]])</f>
        <v>2007</v>
      </c>
      <c r="E403">
        <f>VLOOKUP(cukier4[[#This Row],[rok]],cennik[],2,FALSE)</f>
        <v>2.09</v>
      </c>
      <c r="F403" s="2">
        <f>cukier4[[#This Row],[sprzedaż]]*cukier4[[#This Row],[cena cukru]]</f>
        <v>169.29</v>
      </c>
      <c r="G403" s="2">
        <f>SUMIFS(cukier4[sprzedaż],cukier4[Data],"&lt;="&amp;cukier4[[#This Row],[Data]],cukier4[NIP],"="&amp;cukier4[[#This Row],[NIP]])</f>
        <v>734</v>
      </c>
      <c r="H40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03" s="2">
        <f>cukier4[[#This Row],[rabat na kg]]*cukier4[[#This Row],[sprzedaż]]</f>
        <v>4.05</v>
      </c>
      <c r="J403" s="2">
        <f>J402-cukier4[[#This Row],[sprzedaż]]+L402</f>
        <v>5677</v>
      </c>
      <c r="K403" s="2">
        <f>MONTH(cukier4[[#This Row],[Data]])</f>
        <v>1</v>
      </c>
      <c r="L403" s="2">
        <f>ROUNDUP(IF(K404&lt;&gt;cukier4[[#This Row],[miesiąc]],5000-cukier4[[#This Row],[ilość cukru w magazynie]],0),-3)</f>
        <v>0</v>
      </c>
    </row>
    <row r="404" spans="1:12" x14ac:dyDescent="0.45">
      <c r="A404" s="1">
        <v>39085</v>
      </c>
      <c r="B404" s="2" t="s">
        <v>18</v>
      </c>
      <c r="C404">
        <v>86</v>
      </c>
      <c r="D404">
        <f>YEAR(cukier4[[#This Row],[Data]])</f>
        <v>2007</v>
      </c>
      <c r="E404">
        <f>VLOOKUP(cukier4[[#This Row],[rok]],cennik[],2,FALSE)</f>
        <v>2.09</v>
      </c>
      <c r="F404" s="2">
        <f>cukier4[[#This Row],[sprzedaż]]*cukier4[[#This Row],[cena cukru]]</f>
        <v>179.73999999999998</v>
      </c>
      <c r="G404" s="2">
        <f>SUMIFS(cukier4[sprzedaż],cukier4[Data],"&lt;="&amp;cukier4[[#This Row],[Data]],cukier4[NIP],"="&amp;cukier4[[#This Row],[NIP]])</f>
        <v>1236</v>
      </c>
      <c r="H40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04" s="2">
        <f>cukier4[[#This Row],[rabat na kg]]*cukier4[[#This Row],[sprzedaż]]</f>
        <v>8.6</v>
      </c>
      <c r="J404" s="2">
        <f>J403-cukier4[[#This Row],[sprzedaż]]+L403</f>
        <v>5591</v>
      </c>
      <c r="K404" s="2">
        <f>MONTH(cukier4[[#This Row],[Data]])</f>
        <v>1</v>
      </c>
      <c r="L404" s="2">
        <f>ROUNDUP(IF(K405&lt;&gt;cukier4[[#This Row],[miesiąc]],5000-cukier4[[#This Row],[ilość cukru w magazynie]],0),-3)</f>
        <v>0</v>
      </c>
    </row>
    <row r="405" spans="1:12" x14ac:dyDescent="0.45">
      <c r="A405" s="1">
        <v>39086</v>
      </c>
      <c r="B405" s="2" t="s">
        <v>7</v>
      </c>
      <c r="C405">
        <v>142</v>
      </c>
      <c r="D405">
        <f>YEAR(cukier4[[#This Row],[Data]])</f>
        <v>2007</v>
      </c>
      <c r="E405">
        <f>VLOOKUP(cukier4[[#This Row],[rok]],cennik[],2,FALSE)</f>
        <v>2.09</v>
      </c>
      <c r="F405" s="2">
        <f>cukier4[[#This Row],[sprzedaż]]*cukier4[[#This Row],[cena cukru]]</f>
        <v>296.77999999999997</v>
      </c>
      <c r="G405" s="2">
        <f>SUMIFS(cukier4[sprzedaż],cukier4[Data],"&lt;="&amp;cukier4[[#This Row],[Data]],cukier4[NIP],"="&amp;cukier4[[#This Row],[NIP]])</f>
        <v>6156</v>
      </c>
      <c r="H4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05" s="2">
        <f>cukier4[[#This Row],[rabat na kg]]*cukier4[[#This Row],[sprzedaż]]</f>
        <v>14.200000000000001</v>
      </c>
      <c r="J405" s="2">
        <f>J404-cukier4[[#This Row],[sprzedaż]]+L404</f>
        <v>5449</v>
      </c>
      <c r="K405" s="2">
        <f>MONTH(cukier4[[#This Row],[Data]])</f>
        <v>1</v>
      </c>
      <c r="L405" s="2">
        <f>ROUNDUP(IF(K406&lt;&gt;cukier4[[#This Row],[miesiąc]],5000-cukier4[[#This Row],[ilość cukru w magazynie]],0),-3)</f>
        <v>0</v>
      </c>
    </row>
    <row r="406" spans="1:12" x14ac:dyDescent="0.45">
      <c r="A406" s="1">
        <v>39092</v>
      </c>
      <c r="B406" s="2" t="s">
        <v>17</v>
      </c>
      <c r="C406">
        <v>459</v>
      </c>
      <c r="D406">
        <f>YEAR(cukier4[[#This Row],[Data]])</f>
        <v>2007</v>
      </c>
      <c r="E406">
        <f>VLOOKUP(cukier4[[#This Row],[rok]],cennik[],2,FALSE)</f>
        <v>2.09</v>
      </c>
      <c r="F406" s="2">
        <f>cukier4[[#This Row],[sprzedaż]]*cukier4[[#This Row],[cena cukru]]</f>
        <v>959.31</v>
      </c>
      <c r="G406" s="2">
        <f>SUMIFS(cukier4[sprzedaż],cukier4[Data],"&lt;="&amp;cukier4[[#This Row],[Data]],cukier4[NIP],"="&amp;cukier4[[#This Row],[NIP]])</f>
        <v>5055</v>
      </c>
      <c r="H40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06" s="2">
        <f>cukier4[[#This Row],[rabat na kg]]*cukier4[[#This Row],[sprzedaż]]</f>
        <v>45.900000000000006</v>
      </c>
      <c r="J406" s="2">
        <f>J405-cukier4[[#This Row],[sprzedaż]]+L405</f>
        <v>4990</v>
      </c>
      <c r="K406" s="2">
        <f>MONTH(cukier4[[#This Row],[Data]])</f>
        <v>1</v>
      </c>
      <c r="L406" s="2">
        <f>ROUNDUP(IF(K407&lt;&gt;cukier4[[#This Row],[miesiąc]],5000-cukier4[[#This Row],[ilość cukru w magazynie]],0),-3)</f>
        <v>0</v>
      </c>
    </row>
    <row r="407" spans="1:12" x14ac:dyDescent="0.45">
      <c r="A407" s="1">
        <v>39093</v>
      </c>
      <c r="B407" s="2" t="s">
        <v>40</v>
      </c>
      <c r="C407">
        <v>20</v>
      </c>
      <c r="D407">
        <f>YEAR(cukier4[[#This Row],[Data]])</f>
        <v>2007</v>
      </c>
      <c r="E407">
        <f>VLOOKUP(cukier4[[#This Row],[rok]],cennik[],2,FALSE)</f>
        <v>2.09</v>
      </c>
      <c r="F407" s="2">
        <f>cukier4[[#This Row],[sprzedaż]]*cukier4[[#This Row],[cena cukru]]</f>
        <v>41.8</v>
      </c>
      <c r="G407" s="2">
        <f>SUMIFS(cukier4[sprzedaż],cukier4[Data],"&lt;="&amp;cukier4[[#This Row],[Data]],cukier4[NIP],"="&amp;cukier4[[#This Row],[NIP]])</f>
        <v>22</v>
      </c>
      <c r="H40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07" s="2">
        <f>cukier4[[#This Row],[rabat na kg]]*cukier4[[#This Row],[sprzedaż]]</f>
        <v>0</v>
      </c>
      <c r="J407" s="2">
        <f>J406-cukier4[[#This Row],[sprzedaż]]+L406</f>
        <v>4970</v>
      </c>
      <c r="K407" s="2">
        <f>MONTH(cukier4[[#This Row],[Data]])</f>
        <v>1</v>
      </c>
      <c r="L407" s="2">
        <f>ROUNDUP(IF(K408&lt;&gt;cukier4[[#This Row],[miesiąc]],5000-cukier4[[#This Row],[ilość cukru w magazynie]],0),-3)</f>
        <v>0</v>
      </c>
    </row>
    <row r="408" spans="1:12" x14ac:dyDescent="0.45">
      <c r="A408" s="1">
        <v>39095</v>
      </c>
      <c r="B408" s="2" t="s">
        <v>45</v>
      </c>
      <c r="C408">
        <v>245</v>
      </c>
      <c r="D408">
        <f>YEAR(cukier4[[#This Row],[Data]])</f>
        <v>2007</v>
      </c>
      <c r="E408">
        <f>VLOOKUP(cukier4[[#This Row],[rok]],cennik[],2,FALSE)</f>
        <v>2.09</v>
      </c>
      <c r="F408" s="2">
        <f>cukier4[[#This Row],[sprzedaż]]*cukier4[[#This Row],[cena cukru]]</f>
        <v>512.04999999999995</v>
      </c>
      <c r="G408" s="2">
        <f>SUMIFS(cukier4[sprzedaż],cukier4[Data],"&lt;="&amp;cukier4[[#This Row],[Data]],cukier4[NIP],"="&amp;cukier4[[#This Row],[NIP]])</f>
        <v>3982</v>
      </c>
      <c r="H4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08" s="2">
        <f>cukier4[[#This Row],[rabat na kg]]*cukier4[[#This Row],[sprzedaż]]</f>
        <v>24.5</v>
      </c>
      <c r="J408" s="2">
        <f>J407-cukier4[[#This Row],[sprzedaż]]+L407</f>
        <v>4725</v>
      </c>
      <c r="K408" s="2">
        <f>MONTH(cukier4[[#This Row],[Data]])</f>
        <v>1</v>
      </c>
      <c r="L408" s="2">
        <f>ROUNDUP(IF(K409&lt;&gt;cukier4[[#This Row],[miesiąc]],5000-cukier4[[#This Row],[ilość cukru w magazynie]],0),-3)</f>
        <v>0</v>
      </c>
    </row>
    <row r="409" spans="1:12" x14ac:dyDescent="0.45">
      <c r="A409" s="1">
        <v>39095</v>
      </c>
      <c r="B409" s="2" t="s">
        <v>100</v>
      </c>
      <c r="C409">
        <v>19</v>
      </c>
      <c r="D409">
        <f>YEAR(cukier4[[#This Row],[Data]])</f>
        <v>2007</v>
      </c>
      <c r="E409">
        <f>VLOOKUP(cukier4[[#This Row],[rok]],cennik[],2,FALSE)</f>
        <v>2.09</v>
      </c>
      <c r="F409" s="2">
        <f>cukier4[[#This Row],[sprzedaż]]*cukier4[[#This Row],[cena cukru]]</f>
        <v>39.709999999999994</v>
      </c>
      <c r="G409" s="2">
        <f>SUMIFS(cukier4[sprzedaż],cukier4[Data],"&lt;="&amp;cukier4[[#This Row],[Data]],cukier4[NIP],"="&amp;cukier4[[#This Row],[NIP]])</f>
        <v>44</v>
      </c>
      <c r="H40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09" s="2">
        <f>cukier4[[#This Row],[rabat na kg]]*cukier4[[#This Row],[sprzedaż]]</f>
        <v>0</v>
      </c>
      <c r="J409" s="2">
        <f>J408-cukier4[[#This Row],[sprzedaż]]+L408</f>
        <v>4706</v>
      </c>
      <c r="K409" s="2">
        <f>MONTH(cukier4[[#This Row],[Data]])</f>
        <v>1</v>
      </c>
      <c r="L409" s="2">
        <f>ROUNDUP(IF(K410&lt;&gt;cukier4[[#This Row],[miesiąc]],5000-cukier4[[#This Row],[ilość cukru w magazynie]],0),-3)</f>
        <v>0</v>
      </c>
    </row>
    <row r="410" spans="1:12" x14ac:dyDescent="0.45">
      <c r="A410" s="1">
        <v>39096</v>
      </c>
      <c r="B410" s="2" t="s">
        <v>10</v>
      </c>
      <c r="C410">
        <v>159</v>
      </c>
      <c r="D410">
        <f>YEAR(cukier4[[#This Row],[Data]])</f>
        <v>2007</v>
      </c>
      <c r="E410">
        <f>VLOOKUP(cukier4[[#This Row],[rok]],cennik[],2,FALSE)</f>
        <v>2.09</v>
      </c>
      <c r="F410" s="2">
        <f>cukier4[[#This Row],[sprzedaż]]*cukier4[[#This Row],[cena cukru]]</f>
        <v>332.31</v>
      </c>
      <c r="G410" s="2">
        <f>SUMIFS(cukier4[sprzedaż],cukier4[Data],"&lt;="&amp;cukier4[[#This Row],[Data]],cukier4[NIP],"="&amp;cukier4[[#This Row],[NIP]])</f>
        <v>784</v>
      </c>
      <c r="H41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10" s="2">
        <f>cukier4[[#This Row],[rabat na kg]]*cukier4[[#This Row],[sprzedaż]]</f>
        <v>7.95</v>
      </c>
      <c r="J410" s="2">
        <f>J409-cukier4[[#This Row],[sprzedaż]]+L409</f>
        <v>4547</v>
      </c>
      <c r="K410" s="2">
        <f>MONTH(cukier4[[#This Row],[Data]])</f>
        <v>1</v>
      </c>
      <c r="L410" s="2">
        <f>ROUNDUP(IF(K411&lt;&gt;cukier4[[#This Row],[miesiąc]],5000-cukier4[[#This Row],[ilość cukru w magazynie]],0),-3)</f>
        <v>0</v>
      </c>
    </row>
    <row r="411" spans="1:12" x14ac:dyDescent="0.45">
      <c r="A411" s="1">
        <v>39097</v>
      </c>
      <c r="B411" s="2" t="s">
        <v>23</v>
      </c>
      <c r="C411">
        <v>99</v>
      </c>
      <c r="D411">
        <f>YEAR(cukier4[[#This Row],[Data]])</f>
        <v>2007</v>
      </c>
      <c r="E411">
        <f>VLOOKUP(cukier4[[#This Row],[rok]],cennik[],2,FALSE)</f>
        <v>2.09</v>
      </c>
      <c r="F411" s="2">
        <f>cukier4[[#This Row],[sprzedaż]]*cukier4[[#This Row],[cena cukru]]</f>
        <v>206.91</v>
      </c>
      <c r="G411" s="2">
        <f>SUMIFS(cukier4[sprzedaż],cukier4[Data],"&lt;="&amp;cukier4[[#This Row],[Data]],cukier4[NIP],"="&amp;cukier4[[#This Row],[NIP]])</f>
        <v>1054</v>
      </c>
      <c r="H4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11" s="2">
        <f>cukier4[[#This Row],[rabat na kg]]*cukier4[[#This Row],[sprzedaż]]</f>
        <v>9.9</v>
      </c>
      <c r="J411" s="2">
        <f>J410-cukier4[[#This Row],[sprzedaż]]+L410</f>
        <v>4448</v>
      </c>
      <c r="K411" s="2">
        <f>MONTH(cukier4[[#This Row],[Data]])</f>
        <v>1</v>
      </c>
      <c r="L411" s="2">
        <f>ROUNDUP(IF(K412&lt;&gt;cukier4[[#This Row],[miesiąc]],5000-cukier4[[#This Row],[ilość cukru w magazynie]],0),-3)</f>
        <v>0</v>
      </c>
    </row>
    <row r="412" spans="1:12" x14ac:dyDescent="0.45">
      <c r="A412" s="1">
        <v>39099</v>
      </c>
      <c r="B412" s="2" t="s">
        <v>22</v>
      </c>
      <c r="C412">
        <v>213</v>
      </c>
      <c r="D412">
        <f>YEAR(cukier4[[#This Row],[Data]])</f>
        <v>2007</v>
      </c>
      <c r="E412">
        <f>VLOOKUP(cukier4[[#This Row],[rok]],cennik[],2,FALSE)</f>
        <v>2.09</v>
      </c>
      <c r="F412" s="2">
        <f>cukier4[[#This Row],[sprzedaż]]*cukier4[[#This Row],[cena cukru]]</f>
        <v>445.16999999999996</v>
      </c>
      <c r="G412" s="2">
        <f>SUMIFS(cukier4[sprzedaż],cukier4[Data],"&lt;="&amp;cukier4[[#This Row],[Data]],cukier4[NIP],"="&amp;cukier4[[#This Row],[NIP]])</f>
        <v>4102</v>
      </c>
      <c r="H4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12" s="2">
        <f>cukier4[[#This Row],[rabat na kg]]*cukier4[[#This Row],[sprzedaż]]</f>
        <v>21.3</v>
      </c>
      <c r="J412" s="2">
        <f>J411-cukier4[[#This Row],[sprzedaż]]+L411</f>
        <v>4235</v>
      </c>
      <c r="K412" s="2">
        <f>MONTH(cukier4[[#This Row],[Data]])</f>
        <v>1</v>
      </c>
      <c r="L412" s="2">
        <f>ROUNDUP(IF(K413&lt;&gt;cukier4[[#This Row],[miesiąc]],5000-cukier4[[#This Row],[ilość cukru w magazynie]],0),-3)</f>
        <v>0</v>
      </c>
    </row>
    <row r="413" spans="1:12" x14ac:dyDescent="0.45">
      <c r="A413" s="1">
        <v>39106</v>
      </c>
      <c r="B413" s="2" t="s">
        <v>14</v>
      </c>
      <c r="C413">
        <v>349</v>
      </c>
      <c r="D413">
        <f>YEAR(cukier4[[#This Row],[Data]])</f>
        <v>2007</v>
      </c>
      <c r="E413">
        <f>VLOOKUP(cukier4[[#This Row],[rok]],cennik[],2,FALSE)</f>
        <v>2.09</v>
      </c>
      <c r="F413" s="2">
        <f>cukier4[[#This Row],[sprzedaż]]*cukier4[[#This Row],[cena cukru]]</f>
        <v>729.41</v>
      </c>
      <c r="G413" s="2">
        <f>SUMIFS(cukier4[sprzedaż],cukier4[Data],"&lt;="&amp;cukier4[[#This Row],[Data]],cukier4[NIP],"="&amp;cukier4[[#This Row],[NIP]])</f>
        <v>4164</v>
      </c>
      <c r="H41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13" s="2">
        <f>cukier4[[#This Row],[rabat na kg]]*cukier4[[#This Row],[sprzedaż]]</f>
        <v>34.9</v>
      </c>
      <c r="J413" s="2">
        <f>J412-cukier4[[#This Row],[sprzedaż]]+L412</f>
        <v>3886</v>
      </c>
      <c r="K413" s="2">
        <f>MONTH(cukier4[[#This Row],[Data]])</f>
        <v>1</v>
      </c>
      <c r="L413" s="2">
        <f>ROUNDUP(IF(K414&lt;&gt;cukier4[[#This Row],[miesiąc]],5000-cukier4[[#This Row],[ilość cukru w magazynie]],0),-3)</f>
        <v>0</v>
      </c>
    </row>
    <row r="414" spans="1:12" x14ac:dyDescent="0.45">
      <c r="A414" s="1">
        <v>39109</v>
      </c>
      <c r="B414" s="2" t="s">
        <v>17</v>
      </c>
      <c r="C414">
        <v>114</v>
      </c>
      <c r="D414">
        <f>YEAR(cukier4[[#This Row],[Data]])</f>
        <v>2007</v>
      </c>
      <c r="E414">
        <f>VLOOKUP(cukier4[[#This Row],[rok]],cennik[],2,FALSE)</f>
        <v>2.09</v>
      </c>
      <c r="F414" s="2">
        <f>cukier4[[#This Row],[sprzedaż]]*cukier4[[#This Row],[cena cukru]]</f>
        <v>238.26</v>
      </c>
      <c r="G414" s="2">
        <f>SUMIFS(cukier4[sprzedaż],cukier4[Data],"&lt;="&amp;cukier4[[#This Row],[Data]],cukier4[NIP],"="&amp;cukier4[[#This Row],[NIP]])</f>
        <v>5169</v>
      </c>
      <c r="H41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14" s="2">
        <f>cukier4[[#This Row],[rabat na kg]]*cukier4[[#This Row],[sprzedaż]]</f>
        <v>11.4</v>
      </c>
      <c r="J414" s="2">
        <f>J413-cukier4[[#This Row],[sprzedaż]]+L413</f>
        <v>3772</v>
      </c>
      <c r="K414" s="2">
        <f>MONTH(cukier4[[#This Row],[Data]])</f>
        <v>1</v>
      </c>
      <c r="L414" s="2">
        <f>ROUNDUP(IF(K415&lt;&gt;cukier4[[#This Row],[miesiąc]],5000-cukier4[[#This Row],[ilość cukru w magazynie]],0),-3)</f>
        <v>0</v>
      </c>
    </row>
    <row r="415" spans="1:12" x14ac:dyDescent="0.45">
      <c r="A415" s="1">
        <v>39109</v>
      </c>
      <c r="B415" s="2" t="s">
        <v>27</v>
      </c>
      <c r="C415">
        <v>12</v>
      </c>
      <c r="D415">
        <f>YEAR(cukier4[[#This Row],[Data]])</f>
        <v>2007</v>
      </c>
      <c r="E415">
        <f>VLOOKUP(cukier4[[#This Row],[rok]],cennik[],2,FALSE)</f>
        <v>2.09</v>
      </c>
      <c r="F415" s="2">
        <f>cukier4[[#This Row],[sprzedaż]]*cukier4[[#This Row],[cena cukru]]</f>
        <v>25.08</v>
      </c>
      <c r="G415" s="2">
        <f>SUMIFS(cukier4[sprzedaż],cukier4[Data],"&lt;="&amp;cukier4[[#This Row],[Data]],cukier4[NIP],"="&amp;cukier4[[#This Row],[NIP]])</f>
        <v>28</v>
      </c>
      <c r="H41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15" s="2">
        <f>cukier4[[#This Row],[rabat na kg]]*cukier4[[#This Row],[sprzedaż]]</f>
        <v>0</v>
      </c>
      <c r="J415" s="2">
        <f>J414-cukier4[[#This Row],[sprzedaż]]+L414</f>
        <v>3760</v>
      </c>
      <c r="K415" s="2">
        <f>MONTH(cukier4[[#This Row],[Data]])</f>
        <v>1</v>
      </c>
      <c r="L415" s="2">
        <f>ROUNDUP(IF(K416&lt;&gt;cukier4[[#This Row],[miesiąc]],5000-cukier4[[#This Row],[ilość cukru w magazynie]],0),-3)</f>
        <v>0</v>
      </c>
    </row>
    <row r="416" spans="1:12" x14ac:dyDescent="0.45">
      <c r="A416" s="1">
        <v>39111</v>
      </c>
      <c r="B416" s="2" t="s">
        <v>99</v>
      </c>
      <c r="C416">
        <v>12</v>
      </c>
      <c r="D416">
        <f>YEAR(cukier4[[#This Row],[Data]])</f>
        <v>2007</v>
      </c>
      <c r="E416">
        <f>VLOOKUP(cukier4[[#This Row],[rok]],cennik[],2,FALSE)</f>
        <v>2.09</v>
      </c>
      <c r="F416" s="2">
        <f>cukier4[[#This Row],[sprzedaż]]*cukier4[[#This Row],[cena cukru]]</f>
        <v>25.08</v>
      </c>
      <c r="G416" s="2">
        <f>SUMIFS(cukier4[sprzedaż],cukier4[Data],"&lt;="&amp;cukier4[[#This Row],[Data]],cukier4[NIP],"="&amp;cukier4[[#This Row],[NIP]])</f>
        <v>22</v>
      </c>
      <c r="H41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16" s="2">
        <f>cukier4[[#This Row],[rabat na kg]]*cukier4[[#This Row],[sprzedaż]]</f>
        <v>0</v>
      </c>
      <c r="J416" s="2">
        <f>J415-cukier4[[#This Row],[sprzedaż]]+L415</f>
        <v>3748</v>
      </c>
      <c r="K416" s="2">
        <f>MONTH(cukier4[[#This Row],[Data]])</f>
        <v>1</v>
      </c>
      <c r="L416" s="2">
        <f>ROUNDUP(IF(K417&lt;&gt;cukier4[[#This Row],[miesiąc]],5000-cukier4[[#This Row],[ilość cukru w magazynie]],0),-3)</f>
        <v>2000</v>
      </c>
    </row>
    <row r="417" spans="1:12" x14ac:dyDescent="0.45">
      <c r="A417" s="1">
        <v>39117</v>
      </c>
      <c r="B417" s="2" t="s">
        <v>12</v>
      </c>
      <c r="C417">
        <v>132</v>
      </c>
      <c r="D417">
        <f>YEAR(cukier4[[#This Row],[Data]])</f>
        <v>2007</v>
      </c>
      <c r="E417">
        <f>VLOOKUP(cukier4[[#This Row],[rok]],cennik[],2,FALSE)</f>
        <v>2.09</v>
      </c>
      <c r="F417" s="2">
        <f>cukier4[[#This Row],[sprzedaż]]*cukier4[[#This Row],[cena cukru]]</f>
        <v>275.88</v>
      </c>
      <c r="G417" s="2">
        <f>SUMIFS(cukier4[sprzedaż],cukier4[Data],"&lt;="&amp;cukier4[[#This Row],[Data]],cukier4[NIP],"="&amp;cukier4[[#This Row],[NIP]])</f>
        <v>1193</v>
      </c>
      <c r="H4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17" s="2">
        <f>cukier4[[#This Row],[rabat na kg]]*cukier4[[#This Row],[sprzedaż]]</f>
        <v>13.200000000000001</v>
      </c>
      <c r="J417" s="2">
        <f>J416-cukier4[[#This Row],[sprzedaż]]+L416</f>
        <v>5616</v>
      </c>
      <c r="K417" s="2">
        <f>MONTH(cukier4[[#This Row],[Data]])</f>
        <v>2</v>
      </c>
      <c r="L417" s="2">
        <f>ROUNDUP(IF(K418&lt;&gt;cukier4[[#This Row],[miesiąc]],5000-cukier4[[#This Row],[ilość cukru w magazynie]],0),-3)</f>
        <v>0</v>
      </c>
    </row>
    <row r="418" spans="1:12" x14ac:dyDescent="0.45">
      <c r="A418" s="1">
        <v>39120</v>
      </c>
      <c r="B418" s="2" t="s">
        <v>23</v>
      </c>
      <c r="C418">
        <v>197</v>
      </c>
      <c r="D418">
        <f>YEAR(cukier4[[#This Row],[Data]])</f>
        <v>2007</v>
      </c>
      <c r="E418">
        <f>VLOOKUP(cukier4[[#This Row],[rok]],cennik[],2,FALSE)</f>
        <v>2.09</v>
      </c>
      <c r="F418" s="2">
        <f>cukier4[[#This Row],[sprzedaż]]*cukier4[[#This Row],[cena cukru]]</f>
        <v>411.72999999999996</v>
      </c>
      <c r="G418" s="2">
        <f>SUMIFS(cukier4[sprzedaż],cukier4[Data],"&lt;="&amp;cukier4[[#This Row],[Data]],cukier4[NIP],"="&amp;cukier4[[#This Row],[NIP]])</f>
        <v>1251</v>
      </c>
      <c r="H4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18" s="2">
        <f>cukier4[[#This Row],[rabat na kg]]*cukier4[[#This Row],[sprzedaż]]</f>
        <v>19.700000000000003</v>
      </c>
      <c r="J418" s="2">
        <f>J417-cukier4[[#This Row],[sprzedaż]]+L417</f>
        <v>5419</v>
      </c>
      <c r="K418" s="2">
        <f>MONTH(cukier4[[#This Row],[Data]])</f>
        <v>2</v>
      </c>
      <c r="L418" s="2">
        <f>ROUNDUP(IF(K419&lt;&gt;cukier4[[#This Row],[miesiąc]],5000-cukier4[[#This Row],[ilość cukru w magazynie]],0),-3)</f>
        <v>0</v>
      </c>
    </row>
    <row r="419" spans="1:12" x14ac:dyDescent="0.45">
      <c r="A419" s="1">
        <v>39120</v>
      </c>
      <c r="B419" s="2" t="s">
        <v>15</v>
      </c>
      <c r="C419">
        <v>5</v>
      </c>
      <c r="D419">
        <f>YEAR(cukier4[[#This Row],[Data]])</f>
        <v>2007</v>
      </c>
      <c r="E419">
        <f>VLOOKUP(cukier4[[#This Row],[rok]],cennik[],2,FALSE)</f>
        <v>2.09</v>
      </c>
      <c r="F419" s="2">
        <f>cukier4[[#This Row],[sprzedaż]]*cukier4[[#This Row],[cena cukru]]</f>
        <v>10.45</v>
      </c>
      <c r="G419" s="2">
        <f>SUMIFS(cukier4[sprzedaż],cukier4[Data],"&lt;="&amp;cukier4[[#This Row],[Data]],cukier4[NIP],"="&amp;cukier4[[#This Row],[NIP]])</f>
        <v>17</v>
      </c>
      <c r="H41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19" s="2">
        <f>cukier4[[#This Row],[rabat na kg]]*cukier4[[#This Row],[sprzedaż]]</f>
        <v>0</v>
      </c>
      <c r="J419" s="2">
        <f>J418-cukier4[[#This Row],[sprzedaż]]+L418</f>
        <v>5414</v>
      </c>
      <c r="K419" s="2">
        <f>MONTH(cukier4[[#This Row],[Data]])</f>
        <v>2</v>
      </c>
      <c r="L419" s="2">
        <f>ROUNDUP(IF(K420&lt;&gt;cukier4[[#This Row],[miesiąc]],5000-cukier4[[#This Row],[ilość cukru w magazynie]],0),-3)</f>
        <v>0</v>
      </c>
    </row>
    <row r="420" spans="1:12" x14ac:dyDescent="0.45">
      <c r="A420" s="1">
        <v>39120</v>
      </c>
      <c r="B420" s="2" t="s">
        <v>50</v>
      </c>
      <c r="C420">
        <v>403</v>
      </c>
      <c r="D420">
        <f>YEAR(cukier4[[#This Row],[Data]])</f>
        <v>2007</v>
      </c>
      <c r="E420">
        <f>VLOOKUP(cukier4[[#This Row],[rok]],cennik[],2,FALSE)</f>
        <v>2.09</v>
      </c>
      <c r="F420" s="2">
        <f>cukier4[[#This Row],[sprzedaż]]*cukier4[[#This Row],[cena cukru]]</f>
        <v>842.27</v>
      </c>
      <c r="G420" s="2">
        <f>SUMIFS(cukier4[sprzedaż],cukier4[Data],"&lt;="&amp;cukier4[[#This Row],[Data]],cukier4[NIP],"="&amp;cukier4[[#This Row],[NIP]])</f>
        <v>4269</v>
      </c>
      <c r="H42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20" s="2">
        <f>cukier4[[#This Row],[rabat na kg]]*cukier4[[#This Row],[sprzedaż]]</f>
        <v>40.300000000000004</v>
      </c>
      <c r="J420" s="2">
        <f>J419-cukier4[[#This Row],[sprzedaż]]+L419</f>
        <v>5011</v>
      </c>
      <c r="K420" s="2">
        <f>MONTH(cukier4[[#This Row],[Data]])</f>
        <v>2</v>
      </c>
      <c r="L420" s="2">
        <f>ROUNDUP(IF(K421&lt;&gt;cukier4[[#This Row],[miesiąc]],5000-cukier4[[#This Row],[ilość cukru w magazynie]],0),-3)</f>
        <v>0</v>
      </c>
    </row>
    <row r="421" spans="1:12" x14ac:dyDescent="0.45">
      <c r="A421" s="1">
        <v>39121</v>
      </c>
      <c r="B421" s="2" t="s">
        <v>10</v>
      </c>
      <c r="C421">
        <v>200</v>
      </c>
      <c r="D421">
        <f>YEAR(cukier4[[#This Row],[Data]])</f>
        <v>2007</v>
      </c>
      <c r="E421">
        <f>VLOOKUP(cukier4[[#This Row],[rok]],cennik[],2,FALSE)</f>
        <v>2.09</v>
      </c>
      <c r="F421" s="2">
        <f>cukier4[[#This Row],[sprzedaż]]*cukier4[[#This Row],[cena cukru]]</f>
        <v>418</v>
      </c>
      <c r="G421" s="2">
        <f>SUMIFS(cukier4[sprzedaż],cukier4[Data],"&lt;="&amp;cukier4[[#This Row],[Data]],cukier4[NIP],"="&amp;cukier4[[#This Row],[NIP]])</f>
        <v>984</v>
      </c>
      <c r="H42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21" s="2">
        <f>cukier4[[#This Row],[rabat na kg]]*cukier4[[#This Row],[sprzedaż]]</f>
        <v>10</v>
      </c>
      <c r="J421" s="2">
        <f>J420-cukier4[[#This Row],[sprzedaż]]+L420</f>
        <v>4811</v>
      </c>
      <c r="K421" s="2">
        <f>MONTH(cukier4[[#This Row],[Data]])</f>
        <v>2</v>
      </c>
      <c r="L421" s="2">
        <f>ROUNDUP(IF(K422&lt;&gt;cukier4[[#This Row],[miesiąc]],5000-cukier4[[#This Row],[ilość cukru w magazynie]],0),-3)</f>
        <v>0</v>
      </c>
    </row>
    <row r="422" spans="1:12" x14ac:dyDescent="0.45">
      <c r="A422" s="1">
        <v>39124</v>
      </c>
      <c r="B422" s="2" t="s">
        <v>69</v>
      </c>
      <c r="C422">
        <v>23</v>
      </c>
      <c r="D422">
        <f>YEAR(cukier4[[#This Row],[Data]])</f>
        <v>2007</v>
      </c>
      <c r="E422">
        <f>VLOOKUP(cukier4[[#This Row],[rok]],cennik[],2,FALSE)</f>
        <v>2.09</v>
      </c>
      <c r="F422" s="2">
        <f>cukier4[[#This Row],[sprzedaż]]*cukier4[[#This Row],[cena cukru]]</f>
        <v>48.069999999999993</v>
      </c>
      <c r="G422" s="2">
        <f>SUMIFS(cukier4[sprzedaż],cukier4[Data],"&lt;="&amp;cukier4[[#This Row],[Data]],cukier4[NIP],"="&amp;cukier4[[#This Row],[NIP]])</f>
        <v>654</v>
      </c>
      <c r="H42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22" s="2">
        <f>cukier4[[#This Row],[rabat na kg]]*cukier4[[#This Row],[sprzedaż]]</f>
        <v>1.1500000000000001</v>
      </c>
      <c r="J422" s="2">
        <f>J421-cukier4[[#This Row],[sprzedaż]]+L421</f>
        <v>4788</v>
      </c>
      <c r="K422" s="2">
        <f>MONTH(cukier4[[#This Row],[Data]])</f>
        <v>2</v>
      </c>
      <c r="L422" s="2">
        <f>ROUNDUP(IF(K423&lt;&gt;cukier4[[#This Row],[miesiąc]],5000-cukier4[[#This Row],[ilość cukru w magazynie]],0),-3)</f>
        <v>0</v>
      </c>
    </row>
    <row r="423" spans="1:12" x14ac:dyDescent="0.45">
      <c r="A423" s="1">
        <v>39131</v>
      </c>
      <c r="B423" s="2" t="s">
        <v>45</v>
      </c>
      <c r="C423">
        <v>337</v>
      </c>
      <c r="D423">
        <f>YEAR(cukier4[[#This Row],[Data]])</f>
        <v>2007</v>
      </c>
      <c r="E423">
        <f>VLOOKUP(cukier4[[#This Row],[rok]],cennik[],2,FALSE)</f>
        <v>2.09</v>
      </c>
      <c r="F423" s="2">
        <f>cukier4[[#This Row],[sprzedaż]]*cukier4[[#This Row],[cena cukru]]</f>
        <v>704.32999999999993</v>
      </c>
      <c r="G423" s="2">
        <f>SUMIFS(cukier4[sprzedaż],cukier4[Data],"&lt;="&amp;cukier4[[#This Row],[Data]],cukier4[NIP],"="&amp;cukier4[[#This Row],[NIP]])</f>
        <v>4319</v>
      </c>
      <c r="H42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23" s="2">
        <f>cukier4[[#This Row],[rabat na kg]]*cukier4[[#This Row],[sprzedaż]]</f>
        <v>33.700000000000003</v>
      </c>
      <c r="J423" s="2">
        <f>J422-cukier4[[#This Row],[sprzedaż]]+L422</f>
        <v>4451</v>
      </c>
      <c r="K423" s="2">
        <f>MONTH(cukier4[[#This Row],[Data]])</f>
        <v>2</v>
      </c>
      <c r="L423" s="2">
        <f>ROUNDUP(IF(K424&lt;&gt;cukier4[[#This Row],[miesiąc]],5000-cukier4[[#This Row],[ilość cukru w magazynie]],0),-3)</f>
        <v>0</v>
      </c>
    </row>
    <row r="424" spans="1:12" x14ac:dyDescent="0.45">
      <c r="A424" s="1">
        <v>39132</v>
      </c>
      <c r="B424" s="2" t="s">
        <v>5</v>
      </c>
      <c r="C424">
        <v>500</v>
      </c>
      <c r="D424">
        <f>YEAR(cukier4[[#This Row],[Data]])</f>
        <v>2007</v>
      </c>
      <c r="E424">
        <f>VLOOKUP(cukier4[[#This Row],[rok]],cennik[],2,FALSE)</f>
        <v>2.09</v>
      </c>
      <c r="F424" s="2">
        <f>cukier4[[#This Row],[sprzedaż]]*cukier4[[#This Row],[cena cukru]]</f>
        <v>1045</v>
      </c>
      <c r="G424" s="2">
        <f>SUMIFS(cukier4[sprzedaż],cukier4[Data],"&lt;="&amp;cukier4[[#This Row],[Data]],cukier4[NIP],"="&amp;cukier4[[#This Row],[NIP]])</f>
        <v>2895</v>
      </c>
      <c r="H4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24" s="2">
        <f>cukier4[[#This Row],[rabat na kg]]*cukier4[[#This Row],[sprzedaż]]</f>
        <v>50</v>
      </c>
      <c r="J424" s="2">
        <f>J423-cukier4[[#This Row],[sprzedaż]]+L423</f>
        <v>3951</v>
      </c>
      <c r="K424" s="2">
        <f>MONTH(cukier4[[#This Row],[Data]])</f>
        <v>2</v>
      </c>
      <c r="L424" s="2">
        <f>ROUNDUP(IF(K425&lt;&gt;cukier4[[#This Row],[miesiąc]],5000-cukier4[[#This Row],[ilość cukru w magazynie]],0),-3)</f>
        <v>0</v>
      </c>
    </row>
    <row r="425" spans="1:12" x14ac:dyDescent="0.45">
      <c r="A425" s="1">
        <v>39132</v>
      </c>
      <c r="B425" s="2" t="s">
        <v>90</v>
      </c>
      <c r="C425">
        <v>9</v>
      </c>
      <c r="D425">
        <f>YEAR(cukier4[[#This Row],[Data]])</f>
        <v>2007</v>
      </c>
      <c r="E425">
        <f>VLOOKUP(cukier4[[#This Row],[rok]],cennik[],2,FALSE)</f>
        <v>2.09</v>
      </c>
      <c r="F425" s="2">
        <f>cukier4[[#This Row],[sprzedaż]]*cukier4[[#This Row],[cena cukru]]</f>
        <v>18.809999999999999</v>
      </c>
      <c r="G425" s="2">
        <f>SUMIFS(cukier4[sprzedaż],cukier4[Data],"&lt;="&amp;cukier4[[#This Row],[Data]],cukier4[NIP],"="&amp;cukier4[[#This Row],[NIP]])</f>
        <v>25</v>
      </c>
      <c r="H42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25" s="2">
        <f>cukier4[[#This Row],[rabat na kg]]*cukier4[[#This Row],[sprzedaż]]</f>
        <v>0</v>
      </c>
      <c r="J425" s="2">
        <f>J424-cukier4[[#This Row],[sprzedaż]]+L424</f>
        <v>3942</v>
      </c>
      <c r="K425" s="2">
        <f>MONTH(cukier4[[#This Row],[Data]])</f>
        <v>2</v>
      </c>
      <c r="L425" s="2">
        <f>ROUNDUP(IF(K426&lt;&gt;cukier4[[#This Row],[miesiąc]],5000-cukier4[[#This Row],[ilość cukru w magazynie]],0),-3)</f>
        <v>0</v>
      </c>
    </row>
    <row r="426" spans="1:12" x14ac:dyDescent="0.45">
      <c r="A426" s="1">
        <v>39134</v>
      </c>
      <c r="B426" s="2" t="s">
        <v>131</v>
      </c>
      <c r="C426">
        <v>39</v>
      </c>
      <c r="D426">
        <f>YEAR(cukier4[[#This Row],[Data]])</f>
        <v>2007</v>
      </c>
      <c r="E426">
        <f>VLOOKUP(cukier4[[#This Row],[rok]],cennik[],2,FALSE)</f>
        <v>2.09</v>
      </c>
      <c r="F426" s="2">
        <f>cukier4[[#This Row],[sprzedaż]]*cukier4[[#This Row],[cena cukru]]</f>
        <v>81.509999999999991</v>
      </c>
      <c r="G426" s="2">
        <f>SUMIFS(cukier4[sprzedaż],cukier4[Data],"&lt;="&amp;cukier4[[#This Row],[Data]],cukier4[NIP],"="&amp;cukier4[[#This Row],[NIP]])</f>
        <v>221</v>
      </c>
      <c r="H42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26" s="2">
        <f>cukier4[[#This Row],[rabat na kg]]*cukier4[[#This Row],[sprzedaż]]</f>
        <v>1.9500000000000002</v>
      </c>
      <c r="J426" s="2">
        <f>J425-cukier4[[#This Row],[sprzedaż]]+L425</f>
        <v>3903</v>
      </c>
      <c r="K426" s="2">
        <f>MONTH(cukier4[[#This Row],[Data]])</f>
        <v>2</v>
      </c>
      <c r="L426" s="2">
        <f>ROUNDUP(IF(K427&lt;&gt;cukier4[[#This Row],[miesiąc]],5000-cukier4[[#This Row],[ilość cukru w magazynie]],0),-3)</f>
        <v>0</v>
      </c>
    </row>
    <row r="427" spans="1:12" x14ac:dyDescent="0.45">
      <c r="A427" s="1">
        <v>39139</v>
      </c>
      <c r="B427" s="2" t="s">
        <v>78</v>
      </c>
      <c r="C427">
        <v>156</v>
      </c>
      <c r="D427">
        <f>YEAR(cukier4[[#This Row],[Data]])</f>
        <v>2007</v>
      </c>
      <c r="E427">
        <f>VLOOKUP(cukier4[[#This Row],[rok]],cennik[],2,FALSE)</f>
        <v>2.09</v>
      </c>
      <c r="F427" s="2">
        <f>cukier4[[#This Row],[sprzedaż]]*cukier4[[#This Row],[cena cukru]]</f>
        <v>326.03999999999996</v>
      </c>
      <c r="G427" s="2">
        <f>SUMIFS(cukier4[sprzedaż],cukier4[Data],"&lt;="&amp;cukier4[[#This Row],[Data]],cukier4[NIP],"="&amp;cukier4[[#This Row],[NIP]])</f>
        <v>367</v>
      </c>
      <c r="H42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27" s="2">
        <f>cukier4[[#This Row],[rabat na kg]]*cukier4[[#This Row],[sprzedaż]]</f>
        <v>7.8000000000000007</v>
      </c>
      <c r="J427" s="2">
        <f>J426-cukier4[[#This Row],[sprzedaż]]+L426</f>
        <v>3747</v>
      </c>
      <c r="K427" s="2">
        <f>MONTH(cukier4[[#This Row],[Data]])</f>
        <v>2</v>
      </c>
      <c r="L427" s="2">
        <f>ROUNDUP(IF(K428&lt;&gt;cukier4[[#This Row],[miesiąc]],5000-cukier4[[#This Row],[ilość cukru w magazynie]],0),-3)</f>
        <v>0</v>
      </c>
    </row>
    <row r="428" spans="1:12" x14ac:dyDescent="0.45">
      <c r="A428" s="1">
        <v>39140</v>
      </c>
      <c r="B428" s="2" t="s">
        <v>17</v>
      </c>
      <c r="C428">
        <v>258</v>
      </c>
      <c r="D428">
        <f>YEAR(cukier4[[#This Row],[Data]])</f>
        <v>2007</v>
      </c>
      <c r="E428">
        <f>VLOOKUP(cukier4[[#This Row],[rok]],cennik[],2,FALSE)</f>
        <v>2.09</v>
      </c>
      <c r="F428" s="2">
        <f>cukier4[[#This Row],[sprzedaż]]*cukier4[[#This Row],[cena cukru]]</f>
        <v>539.21999999999991</v>
      </c>
      <c r="G428" s="2">
        <f>SUMIFS(cukier4[sprzedaż],cukier4[Data],"&lt;="&amp;cukier4[[#This Row],[Data]],cukier4[NIP],"="&amp;cukier4[[#This Row],[NIP]])</f>
        <v>5427</v>
      </c>
      <c r="H4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28" s="2">
        <f>cukier4[[#This Row],[rabat na kg]]*cukier4[[#This Row],[sprzedaż]]</f>
        <v>25.8</v>
      </c>
      <c r="J428" s="2">
        <f>J427-cukier4[[#This Row],[sprzedaż]]+L427</f>
        <v>3489</v>
      </c>
      <c r="K428" s="2">
        <f>MONTH(cukier4[[#This Row],[Data]])</f>
        <v>2</v>
      </c>
      <c r="L428" s="2">
        <f>ROUNDUP(IF(K429&lt;&gt;cukier4[[#This Row],[miesiąc]],5000-cukier4[[#This Row],[ilość cukru w magazynie]],0),-3)</f>
        <v>0</v>
      </c>
    </row>
    <row r="429" spans="1:12" x14ac:dyDescent="0.45">
      <c r="A429" s="1">
        <v>39140</v>
      </c>
      <c r="B429" s="2" t="s">
        <v>94</v>
      </c>
      <c r="C429">
        <v>14</v>
      </c>
      <c r="D429">
        <f>YEAR(cukier4[[#This Row],[Data]])</f>
        <v>2007</v>
      </c>
      <c r="E429">
        <f>VLOOKUP(cukier4[[#This Row],[rok]],cennik[],2,FALSE)</f>
        <v>2.09</v>
      </c>
      <c r="F429" s="2">
        <f>cukier4[[#This Row],[sprzedaż]]*cukier4[[#This Row],[cena cukru]]</f>
        <v>29.259999999999998</v>
      </c>
      <c r="G429" s="2">
        <f>SUMIFS(cukier4[sprzedaż],cukier4[Data],"&lt;="&amp;cukier4[[#This Row],[Data]],cukier4[NIP],"="&amp;cukier4[[#This Row],[NIP]])</f>
        <v>47</v>
      </c>
      <c r="H42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29" s="2">
        <f>cukier4[[#This Row],[rabat na kg]]*cukier4[[#This Row],[sprzedaż]]</f>
        <v>0</v>
      </c>
      <c r="J429" s="2">
        <f>J428-cukier4[[#This Row],[sprzedaż]]+L428</f>
        <v>3475</v>
      </c>
      <c r="K429" s="2">
        <f>MONTH(cukier4[[#This Row],[Data]])</f>
        <v>2</v>
      </c>
      <c r="L429" s="2">
        <f>ROUNDUP(IF(K430&lt;&gt;cukier4[[#This Row],[miesiąc]],5000-cukier4[[#This Row],[ilość cukru w magazynie]],0),-3)</f>
        <v>2000</v>
      </c>
    </row>
    <row r="430" spans="1:12" x14ac:dyDescent="0.45">
      <c r="A430" s="1">
        <v>39142</v>
      </c>
      <c r="B430" s="2" t="s">
        <v>12</v>
      </c>
      <c r="C430">
        <v>91</v>
      </c>
      <c r="D430">
        <f>YEAR(cukier4[[#This Row],[Data]])</f>
        <v>2007</v>
      </c>
      <c r="E430">
        <f>VLOOKUP(cukier4[[#This Row],[rok]],cennik[],2,FALSE)</f>
        <v>2.09</v>
      </c>
      <c r="F430" s="2">
        <f>cukier4[[#This Row],[sprzedaż]]*cukier4[[#This Row],[cena cukru]]</f>
        <v>190.19</v>
      </c>
      <c r="G430" s="2">
        <f>SUMIFS(cukier4[sprzedaż],cukier4[Data],"&lt;="&amp;cukier4[[#This Row],[Data]],cukier4[NIP],"="&amp;cukier4[[#This Row],[NIP]])</f>
        <v>1284</v>
      </c>
      <c r="H4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30" s="2">
        <f>cukier4[[#This Row],[rabat na kg]]*cukier4[[#This Row],[sprzedaż]]</f>
        <v>9.1</v>
      </c>
      <c r="J430" s="2">
        <f>J429-cukier4[[#This Row],[sprzedaż]]+L429</f>
        <v>5384</v>
      </c>
      <c r="K430" s="2">
        <f>MONTH(cukier4[[#This Row],[Data]])</f>
        <v>3</v>
      </c>
      <c r="L430" s="2">
        <f>ROUNDUP(IF(K431&lt;&gt;cukier4[[#This Row],[miesiąc]],5000-cukier4[[#This Row],[ilość cukru w magazynie]],0),-3)</f>
        <v>0</v>
      </c>
    </row>
    <row r="431" spans="1:12" x14ac:dyDescent="0.45">
      <c r="A431" s="1">
        <v>39149</v>
      </c>
      <c r="B431" s="2" t="s">
        <v>12</v>
      </c>
      <c r="C431">
        <v>68</v>
      </c>
      <c r="D431">
        <f>YEAR(cukier4[[#This Row],[Data]])</f>
        <v>2007</v>
      </c>
      <c r="E431">
        <f>VLOOKUP(cukier4[[#This Row],[rok]],cennik[],2,FALSE)</f>
        <v>2.09</v>
      </c>
      <c r="F431" s="2">
        <f>cukier4[[#This Row],[sprzedaż]]*cukier4[[#This Row],[cena cukru]]</f>
        <v>142.12</v>
      </c>
      <c r="G431" s="2">
        <f>SUMIFS(cukier4[sprzedaż],cukier4[Data],"&lt;="&amp;cukier4[[#This Row],[Data]],cukier4[NIP],"="&amp;cukier4[[#This Row],[NIP]])</f>
        <v>1352</v>
      </c>
      <c r="H43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31" s="2">
        <f>cukier4[[#This Row],[rabat na kg]]*cukier4[[#This Row],[sprzedaż]]</f>
        <v>6.8000000000000007</v>
      </c>
      <c r="J431" s="2">
        <f>J430-cukier4[[#This Row],[sprzedaż]]+L430</f>
        <v>5316</v>
      </c>
      <c r="K431" s="2">
        <f>MONTH(cukier4[[#This Row],[Data]])</f>
        <v>3</v>
      </c>
      <c r="L431" s="2">
        <f>ROUNDUP(IF(K432&lt;&gt;cukier4[[#This Row],[miesiąc]],5000-cukier4[[#This Row],[ilość cukru w magazynie]],0),-3)</f>
        <v>0</v>
      </c>
    </row>
    <row r="432" spans="1:12" x14ac:dyDescent="0.45">
      <c r="A432" s="1">
        <v>39150</v>
      </c>
      <c r="B432" s="2" t="s">
        <v>137</v>
      </c>
      <c r="C432">
        <v>13</v>
      </c>
      <c r="D432">
        <f>YEAR(cukier4[[#This Row],[Data]])</f>
        <v>2007</v>
      </c>
      <c r="E432">
        <f>VLOOKUP(cukier4[[#This Row],[rok]],cennik[],2,FALSE)</f>
        <v>2.09</v>
      </c>
      <c r="F432" s="2">
        <f>cukier4[[#This Row],[sprzedaż]]*cukier4[[#This Row],[cena cukru]]</f>
        <v>27.169999999999998</v>
      </c>
      <c r="G432" s="2">
        <f>SUMIFS(cukier4[sprzedaż],cukier4[Data],"&lt;="&amp;cukier4[[#This Row],[Data]],cukier4[NIP],"="&amp;cukier4[[#This Row],[NIP]])</f>
        <v>13</v>
      </c>
      <c r="H43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32" s="2">
        <f>cukier4[[#This Row],[rabat na kg]]*cukier4[[#This Row],[sprzedaż]]</f>
        <v>0</v>
      </c>
      <c r="J432" s="2">
        <f>J431-cukier4[[#This Row],[sprzedaż]]+L431</f>
        <v>5303</v>
      </c>
      <c r="K432" s="2">
        <f>MONTH(cukier4[[#This Row],[Data]])</f>
        <v>3</v>
      </c>
      <c r="L432" s="2">
        <f>ROUNDUP(IF(K433&lt;&gt;cukier4[[#This Row],[miesiąc]],5000-cukier4[[#This Row],[ilość cukru w magazynie]],0),-3)</f>
        <v>0</v>
      </c>
    </row>
    <row r="433" spans="1:12" x14ac:dyDescent="0.45">
      <c r="A433" s="1">
        <v>39152</v>
      </c>
      <c r="B433" s="2" t="s">
        <v>28</v>
      </c>
      <c r="C433">
        <v>118</v>
      </c>
      <c r="D433">
        <f>YEAR(cukier4[[#This Row],[Data]])</f>
        <v>2007</v>
      </c>
      <c r="E433">
        <f>VLOOKUP(cukier4[[#This Row],[rok]],cennik[],2,FALSE)</f>
        <v>2.09</v>
      </c>
      <c r="F433" s="2">
        <f>cukier4[[#This Row],[sprzedaż]]*cukier4[[#This Row],[cena cukru]]</f>
        <v>246.61999999999998</v>
      </c>
      <c r="G433" s="2">
        <f>SUMIFS(cukier4[sprzedaż],cukier4[Data],"&lt;="&amp;cukier4[[#This Row],[Data]],cukier4[NIP],"="&amp;cukier4[[#This Row],[NIP]])</f>
        <v>814</v>
      </c>
      <c r="H43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33" s="2">
        <f>cukier4[[#This Row],[rabat na kg]]*cukier4[[#This Row],[sprzedaż]]</f>
        <v>5.9</v>
      </c>
      <c r="J433" s="2">
        <f>J432-cukier4[[#This Row],[sprzedaż]]+L432</f>
        <v>5185</v>
      </c>
      <c r="K433" s="2">
        <f>MONTH(cukier4[[#This Row],[Data]])</f>
        <v>3</v>
      </c>
      <c r="L433" s="2">
        <f>ROUNDUP(IF(K434&lt;&gt;cukier4[[#This Row],[miesiąc]],5000-cukier4[[#This Row],[ilość cukru w magazynie]],0),-3)</f>
        <v>0</v>
      </c>
    </row>
    <row r="434" spans="1:12" x14ac:dyDescent="0.45">
      <c r="A434" s="1">
        <v>39154</v>
      </c>
      <c r="B434" s="2" t="s">
        <v>25</v>
      </c>
      <c r="C434">
        <v>54</v>
      </c>
      <c r="D434">
        <f>YEAR(cukier4[[#This Row],[Data]])</f>
        <v>2007</v>
      </c>
      <c r="E434">
        <f>VLOOKUP(cukier4[[#This Row],[rok]],cennik[],2,FALSE)</f>
        <v>2.09</v>
      </c>
      <c r="F434" s="2">
        <f>cukier4[[#This Row],[sprzedaż]]*cukier4[[#This Row],[cena cukru]]</f>
        <v>112.85999999999999</v>
      </c>
      <c r="G434" s="2">
        <f>SUMIFS(cukier4[sprzedaż],cukier4[Data],"&lt;="&amp;cukier4[[#This Row],[Data]],cukier4[NIP],"="&amp;cukier4[[#This Row],[NIP]])</f>
        <v>548</v>
      </c>
      <c r="H43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34" s="2">
        <f>cukier4[[#This Row],[rabat na kg]]*cukier4[[#This Row],[sprzedaż]]</f>
        <v>2.7</v>
      </c>
      <c r="J434" s="2">
        <f>J433-cukier4[[#This Row],[sprzedaż]]+L433</f>
        <v>5131</v>
      </c>
      <c r="K434" s="2">
        <f>MONTH(cukier4[[#This Row],[Data]])</f>
        <v>3</v>
      </c>
      <c r="L434" s="2">
        <f>ROUNDUP(IF(K435&lt;&gt;cukier4[[#This Row],[miesiąc]],5000-cukier4[[#This Row],[ilość cukru w magazynie]],0),-3)</f>
        <v>0</v>
      </c>
    </row>
    <row r="435" spans="1:12" x14ac:dyDescent="0.45">
      <c r="A435" s="1">
        <v>39158</v>
      </c>
      <c r="B435" s="2" t="s">
        <v>138</v>
      </c>
      <c r="C435">
        <v>10</v>
      </c>
      <c r="D435">
        <f>YEAR(cukier4[[#This Row],[Data]])</f>
        <v>2007</v>
      </c>
      <c r="E435">
        <f>VLOOKUP(cukier4[[#This Row],[rok]],cennik[],2,FALSE)</f>
        <v>2.09</v>
      </c>
      <c r="F435" s="2">
        <f>cukier4[[#This Row],[sprzedaż]]*cukier4[[#This Row],[cena cukru]]</f>
        <v>20.9</v>
      </c>
      <c r="G435" s="2">
        <f>SUMIFS(cukier4[sprzedaż],cukier4[Data],"&lt;="&amp;cukier4[[#This Row],[Data]],cukier4[NIP],"="&amp;cukier4[[#This Row],[NIP]])</f>
        <v>10</v>
      </c>
      <c r="H43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35" s="2">
        <f>cukier4[[#This Row],[rabat na kg]]*cukier4[[#This Row],[sprzedaż]]</f>
        <v>0</v>
      </c>
      <c r="J435" s="2">
        <f>J434-cukier4[[#This Row],[sprzedaż]]+L434</f>
        <v>5121</v>
      </c>
      <c r="K435" s="2">
        <f>MONTH(cukier4[[#This Row],[Data]])</f>
        <v>3</v>
      </c>
      <c r="L435" s="2">
        <f>ROUNDUP(IF(K436&lt;&gt;cukier4[[#This Row],[miesiąc]],5000-cukier4[[#This Row],[ilość cukru w magazynie]],0),-3)</f>
        <v>0</v>
      </c>
    </row>
    <row r="436" spans="1:12" x14ac:dyDescent="0.45">
      <c r="A436" s="1">
        <v>39162</v>
      </c>
      <c r="B436" s="2" t="s">
        <v>50</v>
      </c>
      <c r="C436">
        <v>339</v>
      </c>
      <c r="D436">
        <f>YEAR(cukier4[[#This Row],[Data]])</f>
        <v>2007</v>
      </c>
      <c r="E436">
        <f>VLOOKUP(cukier4[[#This Row],[rok]],cennik[],2,FALSE)</f>
        <v>2.09</v>
      </c>
      <c r="F436" s="2">
        <f>cukier4[[#This Row],[sprzedaż]]*cukier4[[#This Row],[cena cukru]]</f>
        <v>708.51</v>
      </c>
      <c r="G436" s="2">
        <f>SUMIFS(cukier4[sprzedaż],cukier4[Data],"&lt;="&amp;cukier4[[#This Row],[Data]],cukier4[NIP],"="&amp;cukier4[[#This Row],[NIP]])</f>
        <v>4608</v>
      </c>
      <c r="H43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36" s="2">
        <f>cukier4[[#This Row],[rabat na kg]]*cukier4[[#This Row],[sprzedaż]]</f>
        <v>33.9</v>
      </c>
      <c r="J436" s="2">
        <f>J435-cukier4[[#This Row],[sprzedaż]]+L435</f>
        <v>4782</v>
      </c>
      <c r="K436" s="2">
        <f>MONTH(cukier4[[#This Row],[Data]])</f>
        <v>3</v>
      </c>
      <c r="L436" s="2">
        <f>ROUNDUP(IF(K437&lt;&gt;cukier4[[#This Row],[miesiąc]],5000-cukier4[[#This Row],[ilość cukru w magazynie]],0),-3)</f>
        <v>0</v>
      </c>
    </row>
    <row r="437" spans="1:12" x14ac:dyDescent="0.45">
      <c r="A437" s="1">
        <v>39163</v>
      </c>
      <c r="B437" s="2" t="s">
        <v>30</v>
      </c>
      <c r="C437">
        <v>80</v>
      </c>
      <c r="D437">
        <f>YEAR(cukier4[[#This Row],[Data]])</f>
        <v>2007</v>
      </c>
      <c r="E437">
        <f>VLOOKUP(cukier4[[#This Row],[rok]],cennik[],2,FALSE)</f>
        <v>2.09</v>
      </c>
      <c r="F437" s="2">
        <f>cukier4[[#This Row],[sprzedaż]]*cukier4[[#This Row],[cena cukru]]</f>
        <v>167.2</v>
      </c>
      <c r="G437" s="2">
        <f>SUMIFS(cukier4[sprzedaż],cukier4[Data],"&lt;="&amp;cukier4[[#This Row],[Data]],cukier4[NIP],"="&amp;cukier4[[#This Row],[NIP]])</f>
        <v>1403</v>
      </c>
      <c r="H4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37" s="2">
        <f>cukier4[[#This Row],[rabat na kg]]*cukier4[[#This Row],[sprzedaż]]</f>
        <v>8</v>
      </c>
      <c r="J437" s="2">
        <f>J436-cukier4[[#This Row],[sprzedaż]]+L436</f>
        <v>4702</v>
      </c>
      <c r="K437" s="2">
        <f>MONTH(cukier4[[#This Row],[Data]])</f>
        <v>3</v>
      </c>
      <c r="L437" s="2">
        <f>ROUNDUP(IF(K438&lt;&gt;cukier4[[#This Row],[miesiąc]],5000-cukier4[[#This Row],[ilość cukru w magazynie]],0),-3)</f>
        <v>0</v>
      </c>
    </row>
    <row r="438" spans="1:12" x14ac:dyDescent="0.45">
      <c r="A438" s="1">
        <v>39165</v>
      </c>
      <c r="B438" s="2" t="s">
        <v>22</v>
      </c>
      <c r="C438">
        <v>431</v>
      </c>
      <c r="D438">
        <f>YEAR(cukier4[[#This Row],[Data]])</f>
        <v>2007</v>
      </c>
      <c r="E438">
        <f>VLOOKUP(cukier4[[#This Row],[rok]],cennik[],2,FALSE)</f>
        <v>2.09</v>
      </c>
      <c r="F438" s="2">
        <f>cukier4[[#This Row],[sprzedaż]]*cukier4[[#This Row],[cena cukru]]</f>
        <v>900.79</v>
      </c>
      <c r="G438" s="2">
        <f>SUMIFS(cukier4[sprzedaż],cukier4[Data],"&lt;="&amp;cukier4[[#This Row],[Data]],cukier4[NIP],"="&amp;cukier4[[#This Row],[NIP]])</f>
        <v>4533</v>
      </c>
      <c r="H43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38" s="2">
        <f>cukier4[[#This Row],[rabat na kg]]*cukier4[[#This Row],[sprzedaż]]</f>
        <v>43.1</v>
      </c>
      <c r="J438" s="2">
        <f>J437-cukier4[[#This Row],[sprzedaż]]+L437</f>
        <v>4271</v>
      </c>
      <c r="K438" s="2">
        <f>MONTH(cukier4[[#This Row],[Data]])</f>
        <v>3</v>
      </c>
      <c r="L438" s="2">
        <f>ROUNDUP(IF(K439&lt;&gt;cukier4[[#This Row],[miesiąc]],5000-cukier4[[#This Row],[ilość cukru w magazynie]],0),-3)</f>
        <v>0</v>
      </c>
    </row>
    <row r="439" spans="1:12" x14ac:dyDescent="0.45">
      <c r="A439" s="1">
        <v>39167</v>
      </c>
      <c r="B439" s="2" t="s">
        <v>50</v>
      </c>
      <c r="C439">
        <v>268</v>
      </c>
      <c r="D439">
        <f>YEAR(cukier4[[#This Row],[Data]])</f>
        <v>2007</v>
      </c>
      <c r="E439">
        <f>VLOOKUP(cukier4[[#This Row],[rok]],cennik[],2,FALSE)</f>
        <v>2.09</v>
      </c>
      <c r="F439" s="2">
        <f>cukier4[[#This Row],[sprzedaż]]*cukier4[[#This Row],[cena cukru]]</f>
        <v>560.12</v>
      </c>
      <c r="G439" s="2">
        <f>SUMIFS(cukier4[sprzedaż],cukier4[Data],"&lt;="&amp;cukier4[[#This Row],[Data]],cukier4[NIP],"="&amp;cukier4[[#This Row],[NIP]])</f>
        <v>4876</v>
      </c>
      <c r="H4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39" s="2">
        <f>cukier4[[#This Row],[rabat na kg]]*cukier4[[#This Row],[sprzedaż]]</f>
        <v>26.8</v>
      </c>
      <c r="J439" s="2">
        <f>J438-cukier4[[#This Row],[sprzedaż]]+L438</f>
        <v>4003</v>
      </c>
      <c r="K439" s="2">
        <f>MONTH(cukier4[[#This Row],[Data]])</f>
        <v>3</v>
      </c>
      <c r="L439" s="2">
        <f>ROUNDUP(IF(K440&lt;&gt;cukier4[[#This Row],[miesiąc]],5000-cukier4[[#This Row],[ilość cukru w magazynie]],0),-3)</f>
        <v>0</v>
      </c>
    </row>
    <row r="440" spans="1:12" x14ac:dyDescent="0.45">
      <c r="A440" s="1">
        <v>39167</v>
      </c>
      <c r="B440" s="2" t="s">
        <v>22</v>
      </c>
      <c r="C440">
        <v>440</v>
      </c>
      <c r="D440">
        <f>YEAR(cukier4[[#This Row],[Data]])</f>
        <v>2007</v>
      </c>
      <c r="E440">
        <f>VLOOKUP(cukier4[[#This Row],[rok]],cennik[],2,FALSE)</f>
        <v>2.09</v>
      </c>
      <c r="F440" s="2">
        <f>cukier4[[#This Row],[sprzedaż]]*cukier4[[#This Row],[cena cukru]]</f>
        <v>919.59999999999991</v>
      </c>
      <c r="G440" s="2">
        <f>SUMIFS(cukier4[sprzedaż],cukier4[Data],"&lt;="&amp;cukier4[[#This Row],[Data]],cukier4[NIP],"="&amp;cukier4[[#This Row],[NIP]])</f>
        <v>4973</v>
      </c>
      <c r="H4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40" s="2">
        <f>cukier4[[#This Row],[rabat na kg]]*cukier4[[#This Row],[sprzedaż]]</f>
        <v>44</v>
      </c>
      <c r="J440" s="2">
        <f>J439-cukier4[[#This Row],[sprzedaż]]+L439</f>
        <v>3563</v>
      </c>
      <c r="K440" s="2">
        <f>MONTH(cukier4[[#This Row],[Data]])</f>
        <v>3</v>
      </c>
      <c r="L440" s="2">
        <f>ROUNDUP(IF(K441&lt;&gt;cukier4[[#This Row],[miesiąc]],5000-cukier4[[#This Row],[ilość cukru w magazynie]],0),-3)</f>
        <v>0</v>
      </c>
    </row>
    <row r="441" spans="1:12" x14ac:dyDescent="0.45">
      <c r="A441" s="1">
        <v>39167</v>
      </c>
      <c r="B441" s="2" t="s">
        <v>5</v>
      </c>
      <c r="C441">
        <v>396</v>
      </c>
      <c r="D441">
        <f>YEAR(cukier4[[#This Row],[Data]])</f>
        <v>2007</v>
      </c>
      <c r="E441">
        <f>VLOOKUP(cukier4[[#This Row],[rok]],cennik[],2,FALSE)</f>
        <v>2.09</v>
      </c>
      <c r="F441" s="2">
        <f>cukier4[[#This Row],[sprzedaż]]*cukier4[[#This Row],[cena cukru]]</f>
        <v>827.64</v>
      </c>
      <c r="G441" s="2">
        <f>SUMIFS(cukier4[sprzedaż],cukier4[Data],"&lt;="&amp;cukier4[[#This Row],[Data]],cukier4[NIP],"="&amp;cukier4[[#This Row],[NIP]])</f>
        <v>3291</v>
      </c>
      <c r="H44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41" s="2">
        <f>cukier4[[#This Row],[rabat na kg]]*cukier4[[#This Row],[sprzedaż]]</f>
        <v>39.6</v>
      </c>
      <c r="J441" s="2">
        <f>J440-cukier4[[#This Row],[sprzedaż]]+L440</f>
        <v>3167</v>
      </c>
      <c r="K441" s="2">
        <f>MONTH(cukier4[[#This Row],[Data]])</f>
        <v>3</v>
      </c>
      <c r="L441" s="2">
        <f>ROUNDUP(IF(K442&lt;&gt;cukier4[[#This Row],[miesiąc]],5000-cukier4[[#This Row],[ilość cukru w magazynie]],0),-3)</f>
        <v>0</v>
      </c>
    </row>
    <row r="442" spans="1:12" x14ac:dyDescent="0.45">
      <c r="A442" s="1">
        <v>39167</v>
      </c>
      <c r="B442" s="2" t="s">
        <v>18</v>
      </c>
      <c r="C442">
        <v>157</v>
      </c>
      <c r="D442">
        <f>YEAR(cukier4[[#This Row],[Data]])</f>
        <v>2007</v>
      </c>
      <c r="E442">
        <f>VLOOKUP(cukier4[[#This Row],[rok]],cennik[],2,FALSE)</f>
        <v>2.09</v>
      </c>
      <c r="F442" s="2">
        <f>cukier4[[#This Row],[sprzedaż]]*cukier4[[#This Row],[cena cukru]]</f>
        <v>328.13</v>
      </c>
      <c r="G442" s="2">
        <f>SUMIFS(cukier4[sprzedaż],cukier4[Data],"&lt;="&amp;cukier4[[#This Row],[Data]],cukier4[NIP],"="&amp;cukier4[[#This Row],[NIP]])</f>
        <v>1393</v>
      </c>
      <c r="H4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42" s="2">
        <f>cukier4[[#This Row],[rabat na kg]]*cukier4[[#This Row],[sprzedaż]]</f>
        <v>15.700000000000001</v>
      </c>
      <c r="J442" s="2">
        <f>J441-cukier4[[#This Row],[sprzedaż]]+L441</f>
        <v>3010</v>
      </c>
      <c r="K442" s="2">
        <f>MONTH(cukier4[[#This Row],[Data]])</f>
        <v>3</v>
      </c>
      <c r="L442" s="2">
        <f>ROUNDUP(IF(K443&lt;&gt;cukier4[[#This Row],[miesiąc]],5000-cukier4[[#This Row],[ilość cukru w magazynie]],0),-3)</f>
        <v>0</v>
      </c>
    </row>
    <row r="443" spans="1:12" x14ac:dyDescent="0.45">
      <c r="A443" s="1">
        <v>39171</v>
      </c>
      <c r="B443" s="2" t="s">
        <v>12</v>
      </c>
      <c r="C443">
        <v>194</v>
      </c>
      <c r="D443">
        <f>YEAR(cukier4[[#This Row],[Data]])</f>
        <v>2007</v>
      </c>
      <c r="E443">
        <f>VLOOKUP(cukier4[[#This Row],[rok]],cennik[],2,FALSE)</f>
        <v>2.09</v>
      </c>
      <c r="F443" s="2">
        <f>cukier4[[#This Row],[sprzedaż]]*cukier4[[#This Row],[cena cukru]]</f>
        <v>405.46</v>
      </c>
      <c r="G443" s="2">
        <f>SUMIFS(cukier4[sprzedaż],cukier4[Data],"&lt;="&amp;cukier4[[#This Row],[Data]],cukier4[NIP],"="&amp;cukier4[[#This Row],[NIP]])</f>
        <v>1546</v>
      </c>
      <c r="H4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43" s="2">
        <f>cukier4[[#This Row],[rabat na kg]]*cukier4[[#This Row],[sprzedaż]]</f>
        <v>19.400000000000002</v>
      </c>
      <c r="J443" s="2">
        <f>J442-cukier4[[#This Row],[sprzedaż]]+L442</f>
        <v>2816</v>
      </c>
      <c r="K443" s="2">
        <f>MONTH(cukier4[[#This Row],[Data]])</f>
        <v>3</v>
      </c>
      <c r="L443" s="2">
        <f>ROUNDUP(IF(K444&lt;&gt;cukier4[[#This Row],[miesiąc]],5000-cukier4[[#This Row],[ilość cukru w magazynie]],0),-3)</f>
        <v>0</v>
      </c>
    </row>
    <row r="444" spans="1:12" x14ac:dyDescent="0.45">
      <c r="A444" s="1">
        <v>39172</v>
      </c>
      <c r="B444" s="2" t="s">
        <v>39</v>
      </c>
      <c r="C444">
        <v>156</v>
      </c>
      <c r="D444">
        <f>YEAR(cukier4[[#This Row],[Data]])</f>
        <v>2007</v>
      </c>
      <c r="E444">
        <f>VLOOKUP(cukier4[[#This Row],[rok]],cennik[],2,FALSE)</f>
        <v>2.09</v>
      </c>
      <c r="F444" s="2">
        <f>cukier4[[#This Row],[sprzedaż]]*cukier4[[#This Row],[cena cukru]]</f>
        <v>326.03999999999996</v>
      </c>
      <c r="G444" s="2">
        <f>SUMIFS(cukier4[sprzedaż],cukier4[Data],"&lt;="&amp;cukier4[[#This Row],[Data]],cukier4[NIP],"="&amp;cukier4[[#This Row],[NIP]])</f>
        <v>672</v>
      </c>
      <c r="H44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44" s="2">
        <f>cukier4[[#This Row],[rabat na kg]]*cukier4[[#This Row],[sprzedaż]]</f>
        <v>7.8000000000000007</v>
      </c>
      <c r="J444" s="2">
        <f>J443-cukier4[[#This Row],[sprzedaż]]+L443</f>
        <v>2660</v>
      </c>
      <c r="K444" s="2">
        <f>MONTH(cukier4[[#This Row],[Data]])</f>
        <v>3</v>
      </c>
      <c r="L444" s="2">
        <f>ROUNDUP(IF(K445&lt;&gt;cukier4[[#This Row],[miesiąc]],5000-cukier4[[#This Row],[ilość cukru w magazynie]],0),-3)</f>
        <v>3000</v>
      </c>
    </row>
    <row r="445" spans="1:12" x14ac:dyDescent="0.45">
      <c r="A445" s="1">
        <v>39173</v>
      </c>
      <c r="B445" s="2" t="s">
        <v>112</v>
      </c>
      <c r="C445">
        <v>11</v>
      </c>
      <c r="D445">
        <f>YEAR(cukier4[[#This Row],[Data]])</f>
        <v>2007</v>
      </c>
      <c r="E445">
        <f>VLOOKUP(cukier4[[#This Row],[rok]],cennik[],2,FALSE)</f>
        <v>2.09</v>
      </c>
      <c r="F445" s="2">
        <f>cukier4[[#This Row],[sprzedaż]]*cukier4[[#This Row],[cena cukru]]</f>
        <v>22.99</v>
      </c>
      <c r="G445" s="2">
        <f>SUMIFS(cukier4[sprzedaż],cukier4[Data],"&lt;="&amp;cukier4[[#This Row],[Data]],cukier4[NIP],"="&amp;cukier4[[#This Row],[NIP]])</f>
        <v>26</v>
      </c>
      <c r="H44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45" s="2">
        <f>cukier4[[#This Row],[rabat na kg]]*cukier4[[#This Row],[sprzedaż]]</f>
        <v>0</v>
      </c>
      <c r="J445" s="2">
        <f>J444-cukier4[[#This Row],[sprzedaż]]+L444</f>
        <v>5649</v>
      </c>
      <c r="K445" s="2">
        <f>MONTH(cukier4[[#This Row],[Data]])</f>
        <v>4</v>
      </c>
      <c r="L445" s="2">
        <f>ROUNDUP(IF(K446&lt;&gt;cukier4[[#This Row],[miesiąc]],5000-cukier4[[#This Row],[ilość cukru w magazynie]],0),-3)</f>
        <v>0</v>
      </c>
    </row>
    <row r="446" spans="1:12" x14ac:dyDescent="0.45">
      <c r="A446" s="1">
        <v>39174</v>
      </c>
      <c r="B446" s="2" t="s">
        <v>35</v>
      </c>
      <c r="C446">
        <v>110</v>
      </c>
      <c r="D446">
        <f>YEAR(cukier4[[#This Row],[Data]])</f>
        <v>2007</v>
      </c>
      <c r="E446">
        <f>VLOOKUP(cukier4[[#This Row],[rok]],cennik[],2,FALSE)</f>
        <v>2.09</v>
      </c>
      <c r="F446" s="2">
        <f>cukier4[[#This Row],[sprzedaż]]*cukier4[[#This Row],[cena cukru]]</f>
        <v>229.89999999999998</v>
      </c>
      <c r="G446" s="2">
        <f>SUMIFS(cukier4[sprzedaż],cukier4[Data],"&lt;="&amp;cukier4[[#This Row],[Data]],cukier4[NIP],"="&amp;cukier4[[#This Row],[NIP]])</f>
        <v>550</v>
      </c>
      <c r="H44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46" s="2">
        <f>cukier4[[#This Row],[rabat na kg]]*cukier4[[#This Row],[sprzedaż]]</f>
        <v>5.5</v>
      </c>
      <c r="J446" s="2">
        <f>J445-cukier4[[#This Row],[sprzedaż]]+L445</f>
        <v>5539</v>
      </c>
      <c r="K446" s="2">
        <f>MONTH(cukier4[[#This Row],[Data]])</f>
        <v>4</v>
      </c>
      <c r="L446" s="2">
        <f>ROUNDUP(IF(K447&lt;&gt;cukier4[[#This Row],[miesiąc]],5000-cukier4[[#This Row],[ilość cukru w magazynie]],0),-3)</f>
        <v>0</v>
      </c>
    </row>
    <row r="447" spans="1:12" x14ac:dyDescent="0.45">
      <c r="A447" s="1">
        <v>39176</v>
      </c>
      <c r="B447" s="2" t="s">
        <v>139</v>
      </c>
      <c r="C447">
        <v>12</v>
      </c>
      <c r="D447">
        <f>YEAR(cukier4[[#This Row],[Data]])</f>
        <v>2007</v>
      </c>
      <c r="E447">
        <f>VLOOKUP(cukier4[[#This Row],[rok]],cennik[],2,FALSE)</f>
        <v>2.09</v>
      </c>
      <c r="F447" s="2">
        <f>cukier4[[#This Row],[sprzedaż]]*cukier4[[#This Row],[cena cukru]]</f>
        <v>25.08</v>
      </c>
      <c r="G447" s="2">
        <f>SUMIFS(cukier4[sprzedaż],cukier4[Data],"&lt;="&amp;cukier4[[#This Row],[Data]],cukier4[NIP],"="&amp;cukier4[[#This Row],[NIP]])</f>
        <v>12</v>
      </c>
      <c r="H44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47" s="2">
        <f>cukier4[[#This Row],[rabat na kg]]*cukier4[[#This Row],[sprzedaż]]</f>
        <v>0</v>
      </c>
      <c r="J447" s="2">
        <f>J446-cukier4[[#This Row],[sprzedaż]]+L446</f>
        <v>5527</v>
      </c>
      <c r="K447" s="2">
        <f>MONTH(cukier4[[#This Row],[Data]])</f>
        <v>4</v>
      </c>
      <c r="L447" s="2">
        <f>ROUNDUP(IF(K448&lt;&gt;cukier4[[#This Row],[miesiąc]],5000-cukier4[[#This Row],[ilość cukru w magazynie]],0),-3)</f>
        <v>0</v>
      </c>
    </row>
    <row r="448" spans="1:12" x14ac:dyDescent="0.45">
      <c r="A448" s="1">
        <v>39177</v>
      </c>
      <c r="B448" s="2" t="s">
        <v>5</v>
      </c>
      <c r="C448">
        <v>464</v>
      </c>
      <c r="D448">
        <f>YEAR(cukier4[[#This Row],[Data]])</f>
        <v>2007</v>
      </c>
      <c r="E448">
        <f>VLOOKUP(cukier4[[#This Row],[rok]],cennik[],2,FALSE)</f>
        <v>2.09</v>
      </c>
      <c r="F448" s="2">
        <f>cukier4[[#This Row],[sprzedaż]]*cukier4[[#This Row],[cena cukru]]</f>
        <v>969.76</v>
      </c>
      <c r="G448" s="2">
        <f>SUMIFS(cukier4[sprzedaż],cukier4[Data],"&lt;="&amp;cukier4[[#This Row],[Data]],cukier4[NIP],"="&amp;cukier4[[#This Row],[NIP]])</f>
        <v>3755</v>
      </c>
      <c r="H4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48" s="2">
        <f>cukier4[[#This Row],[rabat na kg]]*cukier4[[#This Row],[sprzedaż]]</f>
        <v>46.400000000000006</v>
      </c>
      <c r="J448" s="2">
        <f>J447-cukier4[[#This Row],[sprzedaż]]+L447</f>
        <v>5063</v>
      </c>
      <c r="K448" s="2">
        <f>MONTH(cukier4[[#This Row],[Data]])</f>
        <v>4</v>
      </c>
      <c r="L448" s="2">
        <f>ROUNDUP(IF(K449&lt;&gt;cukier4[[#This Row],[miesiąc]],5000-cukier4[[#This Row],[ilość cukru w magazynie]],0),-3)</f>
        <v>0</v>
      </c>
    </row>
    <row r="449" spans="1:12" x14ac:dyDescent="0.45">
      <c r="A449" s="1">
        <v>39178</v>
      </c>
      <c r="B449" s="2" t="s">
        <v>66</v>
      </c>
      <c r="C449">
        <v>40</v>
      </c>
      <c r="D449">
        <f>YEAR(cukier4[[#This Row],[Data]])</f>
        <v>2007</v>
      </c>
      <c r="E449">
        <f>VLOOKUP(cukier4[[#This Row],[rok]],cennik[],2,FALSE)</f>
        <v>2.09</v>
      </c>
      <c r="F449" s="2">
        <f>cukier4[[#This Row],[sprzedaż]]*cukier4[[#This Row],[cena cukru]]</f>
        <v>83.6</v>
      </c>
      <c r="G449" s="2">
        <f>SUMIFS(cukier4[sprzedaż],cukier4[Data],"&lt;="&amp;cukier4[[#This Row],[Data]],cukier4[NIP],"="&amp;cukier4[[#This Row],[NIP]])</f>
        <v>702</v>
      </c>
      <c r="H44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49" s="2">
        <f>cukier4[[#This Row],[rabat na kg]]*cukier4[[#This Row],[sprzedaż]]</f>
        <v>2</v>
      </c>
      <c r="J449" s="2">
        <f>J448-cukier4[[#This Row],[sprzedaż]]+L448</f>
        <v>5023</v>
      </c>
      <c r="K449" s="2">
        <f>MONTH(cukier4[[#This Row],[Data]])</f>
        <v>4</v>
      </c>
      <c r="L449" s="2">
        <f>ROUNDUP(IF(K450&lt;&gt;cukier4[[#This Row],[miesiąc]],5000-cukier4[[#This Row],[ilość cukru w magazynie]],0),-3)</f>
        <v>0</v>
      </c>
    </row>
    <row r="450" spans="1:12" x14ac:dyDescent="0.45">
      <c r="A450" s="1">
        <v>39179</v>
      </c>
      <c r="B450" s="2" t="s">
        <v>39</v>
      </c>
      <c r="C450">
        <v>52</v>
      </c>
      <c r="D450">
        <f>YEAR(cukier4[[#This Row],[Data]])</f>
        <v>2007</v>
      </c>
      <c r="E450">
        <f>VLOOKUP(cukier4[[#This Row],[rok]],cennik[],2,FALSE)</f>
        <v>2.09</v>
      </c>
      <c r="F450" s="2">
        <f>cukier4[[#This Row],[sprzedaż]]*cukier4[[#This Row],[cena cukru]]</f>
        <v>108.67999999999999</v>
      </c>
      <c r="G450" s="2">
        <f>SUMIFS(cukier4[sprzedaż],cukier4[Data],"&lt;="&amp;cukier4[[#This Row],[Data]],cukier4[NIP],"="&amp;cukier4[[#This Row],[NIP]])</f>
        <v>724</v>
      </c>
      <c r="H45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50" s="2">
        <f>cukier4[[#This Row],[rabat na kg]]*cukier4[[#This Row],[sprzedaż]]</f>
        <v>2.6</v>
      </c>
      <c r="J450" s="2">
        <f>J449-cukier4[[#This Row],[sprzedaż]]+L449</f>
        <v>4971</v>
      </c>
      <c r="K450" s="2">
        <f>MONTH(cukier4[[#This Row],[Data]])</f>
        <v>4</v>
      </c>
      <c r="L450" s="2">
        <f>ROUNDUP(IF(K451&lt;&gt;cukier4[[#This Row],[miesiąc]],5000-cukier4[[#This Row],[ilość cukru w magazynie]],0),-3)</f>
        <v>0</v>
      </c>
    </row>
    <row r="451" spans="1:12" x14ac:dyDescent="0.45">
      <c r="A451" s="1">
        <v>39184</v>
      </c>
      <c r="B451" s="2" t="s">
        <v>75</v>
      </c>
      <c r="C451">
        <v>12</v>
      </c>
      <c r="D451">
        <f>YEAR(cukier4[[#This Row],[Data]])</f>
        <v>2007</v>
      </c>
      <c r="E451">
        <f>VLOOKUP(cukier4[[#This Row],[rok]],cennik[],2,FALSE)</f>
        <v>2.09</v>
      </c>
      <c r="F451" s="2">
        <f>cukier4[[#This Row],[sprzedaż]]*cukier4[[#This Row],[cena cukru]]</f>
        <v>25.08</v>
      </c>
      <c r="G451" s="2">
        <f>SUMIFS(cukier4[sprzedaż],cukier4[Data],"&lt;="&amp;cukier4[[#This Row],[Data]],cukier4[NIP],"="&amp;cukier4[[#This Row],[NIP]])</f>
        <v>20</v>
      </c>
      <c r="H45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51" s="2">
        <f>cukier4[[#This Row],[rabat na kg]]*cukier4[[#This Row],[sprzedaż]]</f>
        <v>0</v>
      </c>
      <c r="J451" s="2">
        <f>J450-cukier4[[#This Row],[sprzedaż]]+L450</f>
        <v>4959</v>
      </c>
      <c r="K451" s="2">
        <f>MONTH(cukier4[[#This Row],[Data]])</f>
        <v>4</v>
      </c>
      <c r="L451" s="2">
        <f>ROUNDUP(IF(K452&lt;&gt;cukier4[[#This Row],[miesiąc]],5000-cukier4[[#This Row],[ilość cukru w magazynie]],0),-3)</f>
        <v>0</v>
      </c>
    </row>
    <row r="452" spans="1:12" x14ac:dyDescent="0.45">
      <c r="A452" s="1">
        <v>39186</v>
      </c>
      <c r="B452" s="2" t="s">
        <v>7</v>
      </c>
      <c r="C452">
        <v>412</v>
      </c>
      <c r="D452">
        <f>YEAR(cukier4[[#This Row],[Data]])</f>
        <v>2007</v>
      </c>
      <c r="E452">
        <f>VLOOKUP(cukier4[[#This Row],[rok]],cennik[],2,FALSE)</f>
        <v>2.09</v>
      </c>
      <c r="F452" s="2">
        <f>cukier4[[#This Row],[sprzedaż]]*cukier4[[#This Row],[cena cukru]]</f>
        <v>861.07999999999993</v>
      </c>
      <c r="G452" s="2">
        <f>SUMIFS(cukier4[sprzedaż],cukier4[Data],"&lt;="&amp;cukier4[[#This Row],[Data]],cukier4[NIP],"="&amp;cukier4[[#This Row],[NIP]])</f>
        <v>6568</v>
      </c>
      <c r="H45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52" s="2">
        <f>cukier4[[#This Row],[rabat na kg]]*cukier4[[#This Row],[sprzedaż]]</f>
        <v>41.2</v>
      </c>
      <c r="J452" s="2">
        <f>J451-cukier4[[#This Row],[sprzedaż]]+L451</f>
        <v>4547</v>
      </c>
      <c r="K452" s="2">
        <f>MONTH(cukier4[[#This Row],[Data]])</f>
        <v>4</v>
      </c>
      <c r="L452" s="2">
        <f>ROUNDUP(IF(K453&lt;&gt;cukier4[[#This Row],[miesiąc]],5000-cukier4[[#This Row],[ilość cukru w magazynie]],0),-3)</f>
        <v>0</v>
      </c>
    </row>
    <row r="453" spans="1:12" x14ac:dyDescent="0.45">
      <c r="A453" s="1">
        <v>39188</v>
      </c>
      <c r="B453" s="2" t="s">
        <v>17</v>
      </c>
      <c r="C453">
        <v>268</v>
      </c>
      <c r="D453">
        <f>YEAR(cukier4[[#This Row],[Data]])</f>
        <v>2007</v>
      </c>
      <c r="E453">
        <f>VLOOKUP(cukier4[[#This Row],[rok]],cennik[],2,FALSE)</f>
        <v>2.09</v>
      </c>
      <c r="F453" s="2">
        <f>cukier4[[#This Row],[sprzedaż]]*cukier4[[#This Row],[cena cukru]]</f>
        <v>560.12</v>
      </c>
      <c r="G453" s="2">
        <f>SUMIFS(cukier4[sprzedaż],cukier4[Data],"&lt;="&amp;cukier4[[#This Row],[Data]],cukier4[NIP],"="&amp;cukier4[[#This Row],[NIP]])</f>
        <v>5695</v>
      </c>
      <c r="H45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53" s="2">
        <f>cukier4[[#This Row],[rabat na kg]]*cukier4[[#This Row],[sprzedaż]]</f>
        <v>26.8</v>
      </c>
      <c r="J453" s="2">
        <f>J452-cukier4[[#This Row],[sprzedaż]]+L452</f>
        <v>4279</v>
      </c>
      <c r="K453" s="2">
        <f>MONTH(cukier4[[#This Row],[Data]])</f>
        <v>4</v>
      </c>
      <c r="L453" s="2">
        <f>ROUNDUP(IF(K454&lt;&gt;cukier4[[#This Row],[miesiąc]],5000-cukier4[[#This Row],[ilość cukru w magazynie]],0),-3)</f>
        <v>0</v>
      </c>
    </row>
    <row r="454" spans="1:12" x14ac:dyDescent="0.45">
      <c r="A454" s="1">
        <v>39188</v>
      </c>
      <c r="B454" s="2" t="s">
        <v>7</v>
      </c>
      <c r="C454">
        <v>495</v>
      </c>
      <c r="D454">
        <f>YEAR(cukier4[[#This Row],[Data]])</f>
        <v>2007</v>
      </c>
      <c r="E454">
        <f>VLOOKUP(cukier4[[#This Row],[rok]],cennik[],2,FALSE)</f>
        <v>2.09</v>
      </c>
      <c r="F454" s="2">
        <f>cukier4[[#This Row],[sprzedaż]]*cukier4[[#This Row],[cena cukru]]</f>
        <v>1034.55</v>
      </c>
      <c r="G454" s="2">
        <f>SUMIFS(cukier4[sprzedaż],cukier4[Data],"&lt;="&amp;cukier4[[#This Row],[Data]],cukier4[NIP],"="&amp;cukier4[[#This Row],[NIP]])</f>
        <v>7063</v>
      </c>
      <c r="H4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54" s="2">
        <f>cukier4[[#This Row],[rabat na kg]]*cukier4[[#This Row],[sprzedaż]]</f>
        <v>49.5</v>
      </c>
      <c r="J454" s="2">
        <f>J453-cukier4[[#This Row],[sprzedaż]]+L453</f>
        <v>3784</v>
      </c>
      <c r="K454" s="2">
        <f>MONTH(cukier4[[#This Row],[Data]])</f>
        <v>4</v>
      </c>
      <c r="L454" s="2">
        <f>ROUNDUP(IF(K455&lt;&gt;cukier4[[#This Row],[miesiąc]],5000-cukier4[[#This Row],[ilość cukru w magazynie]],0),-3)</f>
        <v>0</v>
      </c>
    </row>
    <row r="455" spans="1:12" x14ac:dyDescent="0.45">
      <c r="A455" s="1">
        <v>39188</v>
      </c>
      <c r="B455" s="2" t="s">
        <v>35</v>
      </c>
      <c r="C455">
        <v>30</v>
      </c>
      <c r="D455">
        <f>YEAR(cukier4[[#This Row],[Data]])</f>
        <v>2007</v>
      </c>
      <c r="E455">
        <f>VLOOKUP(cukier4[[#This Row],[rok]],cennik[],2,FALSE)</f>
        <v>2.09</v>
      </c>
      <c r="F455" s="2">
        <f>cukier4[[#This Row],[sprzedaż]]*cukier4[[#This Row],[cena cukru]]</f>
        <v>62.699999999999996</v>
      </c>
      <c r="G455" s="2">
        <f>SUMIFS(cukier4[sprzedaż],cukier4[Data],"&lt;="&amp;cukier4[[#This Row],[Data]],cukier4[NIP],"="&amp;cukier4[[#This Row],[NIP]])</f>
        <v>580</v>
      </c>
      <c r="H45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55" s="2">
        <f>cukier4[[#This Row],[rabat na kg]]*cukier4[[#This Row],[sprzedaż]]</f>
        <v>1.5</v>
      </c>
      <c r="J455" s="2">
        <f>J454-cukier4[[#This Row],[sprzedaż]]+L454</f>
        <v>3754</v>
      </c>
      <c r="K455" s="2">
        <f>MONTH(cukier4[[#This Row],[Data]])</f>
        <v>4</v>
      </c>
      <c r="L455" s="2">
        <f>ROUNDUP(IF(K456&lt;&gt;cukier4[[#This Row],[miesiąc]],5000-cukier4[[#This Row],[ilość cukru w magazynie]],0),-3)</f>
        <v>0</v>
      </c>
    </row>
    <row r="456" spans="1:12" x14ac:dyDescent="0.45">
      <c r="A456" s="1">
        <v>39191</v>
      </c>
      <c r="B456" s="2" t="s">
        <v>6</v>
      </c>
      <c r="C456">
        <v>67</v>
      </c>
      <c r="D456">
        <f>YEAR(cukier4[[#This Row],[Data]])</f>
        <v>2007</v>
      </c>
      <c r="E456">
        <f>VLOOKUP(cukier4[[#This Row],[rok]],cennik[],2,FALSE)</f>
        <v>2.09</v>
      </c>
      <c r="F456" s="2">
        <f>cukier4[[#This Row],[sprzedaż]]*cukier4[[#This Row],[cena cukru]]</f>
        <v>140.03</v>
      </c>
      <c r="G456" s="2">
        <f>SUMIFS(cukier4[sprzedaż],cukier4[Data],"&lt;="&amp;cukier4[[#This Row],[Data]],cukier4[NIP],"="&amp;cukier4[[#This Row],[NIP]])</f>
        <v>1059</v>
      </c>
      <c r="H45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56" s="2">
        <f>cukier4[[#This Row],[rabat na kg]]*cukier4[[#This Row],[sprzedaż]]</f>
        <v>6.7</v>
      </c>
      <c r="J456" s="2">
        <f>J455-cukier4[[#This Row],[sprzedaż]]+L455</f>
        <v>3687</v>
      </c>
      <c r="K456" s="2">
        <f>MONTH(cukier4[[#This Row],[Data]])</f>
        <v>4</v>
      </c>
      <c r="L456" s="2">
        <f>ROUNDUP(IF(K457&lt;&gt;cukier4[[#This Row],[miesiąc]],5000-cukier4[[#This Row],[ilość cukru w magazynie]],0),-3)</f>
        <v>0</v>
      </c>
    </row>
    <row r="457" spans="1:12" x14ac:dyDescent="0.45">
      <c r="A457" s="1">
        <v>39197</v>
      </c>
      <c r="B457" s="2" t="s">
        <v>14</v>
      </c>
      <c r="C457">
        <v>497</v>
      </c>
      <c r="D457">
        <f>YEAR(cukier4[[#This Row],[Data]])</f>
        <v>2007</v>
      </c>
      <c r="E457">
        <f>VLOOKUP(cukier4[[#This Row],[rok]],cennik[],2,FALSE)</f>
        <v>2.09</v>
      </c>
      <c r="F457" s="2">
        <f>cukier4[[#This Row],[sprzedaż]]*cukier4[[#This Row],[cena cukru]]</f>
        <v>1038.73</v>
      </c>
      <c r="G457" s="2">
        <f>SUMIFS(cukier4[sprzedaż],cukier4[Data],"&lt;="&amp;cukier4[[#This Row],[Data]],cukier4[NIP],"="&amp;cukier4[[#This Row],[NIP]])</f>
        <v>4661</v>
      </c>
      <c r="H45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57" s="2">
        <f>cukier4[[#This Row],[rabat na kg]]*cukier4[[#This Row],[sprzedaż]]</f>
        <v>49.7</v>
      </c>
      <c r="J457" s="2">
        <f>J456-cukier4[[#This Row],[sprzedaż]]+L456</f>
        <v>3190</v>
      </c>
      <c r="K457" s="2">
        <f>MONTH(cukier4[[#This Row],[Data]])</f>
        <v>4</v>
      </c>
      <c r="L457" s="2">
        <f>ROUNDUP(IF(K458&lt;&gt;cukier4[[#This Row],[miesiąc]],5000-cukier4[[#This Row],[ilość cukru w magazynie]],0),-3)</f>
        <v>0</v>
      </c>
    </row>
    <row r="458" spans="1:12" x14ac:dyDescent="0.45">
      <c r="A458" s="1">
        <v>39200</v>
      </c>
      <c r="B458" s="2" t="s">
        <v>22</v>
      </c>
      <c r="C458">
        <v>102</v>
      </c>
      <c r="D458">
        <f>YEAR(cukier4[[#This Row],[Data]])</f>
        <v>2007</v>
      </c>
      <c r="E458">
        <f>VLOOKUP(cukier4[[#This Row],[rok]],cennik[],2,FALSE)</f>
        <v>2.09</v>
      </c>
      <c r="F458" s="2">
        <f>cukier4[[#This Row],[sprzedaż]]*cukier4[[#This Row],[cena cukru]]</f>
        <v>213.17999999999998</v>
      </c>
      <c r="G458" s="2">
        <f>SUMIFS(cukier4[sprzedaż],cukier4[Data],"&lt;="&amp;cukier4[[#This Row],[Data]],cukier4[NIP],"="&amp;cukier4[[#This Row],[NIP]])</f>
        <v>5075</v>
      </c>
      <c r="H4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58" s="2">
        <f>cukier4[[#This Row],[rabat na kg]]*cukier4[[#This Row],[sprzedaż]]</f>
        <v>10.200000000000001</v>
      </c>
      <c r="J458" s="2">
        <f>J457-cukier4[[#This Row],[sprzedaż]]+L457</f>
        <v>3088</v>
      </c>
      <c r="K458" s="2">
        <f>MONTH(cukier4[[#This Row],[Data]])</f>
        <v>4</v>
      </c>
      <c r="L458" s="2">
        <f>ROUNDUP(IF(K459&lt;&gt;cukier4[[#This Row],[miesiąc]],5000-cukier4[[#This Row],[ilość cukru w magazynie]],0),-3)</f>
        <v>2000</v>
      </c>
    </row>
    <row r="459" spans="1:12" x14ac:dyDescent="0.45">
      <c r="A459" s="1">
        <v>39203</v>
      </c>
      <c r="B459" s="2" t="s">
        <v>7</v>
      </c>
      <c r="C459">
        <v>322</v>
      </c>
      <c r="D459">
        <f>YEAR(cukier4[[#This Row],[Data]])</f>
        <v>2007</v>
      </c>
      <c r="E459">
        <f>VLOOKUP(cukier4[[#This Row],[rok]],cennik[],2,FALSE)</f>
        <v>2.09</v>
      </c>
      <c r="F459" s="2">
        <f>cukier4[[#This Row],[sprzedaż]]*cukier4[[#This Row],[cena cukru]]</f>
        <v>672.9799999999999</v>
      </c>
      <c r="G459" s="2">
        <f>SUMIFS(cukier4[sprzedaż],cukier4[Data],"&lt;="&amp;cukier4[[#This Row],[Data]],cukier4[NIP],"="&amp;cukier4[[#This Row],[NIP]])</f>
        <v>7385</v>
      </c>
      <c r="H45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59" s="2">
        <f>cukier4[[#This Row],[rabat na kg]]*cukier4[[#This Row],[sprzedaż]]</f>
        <v>32.200000000000003</v>
      </c>
      <c r="J459" s="2">
        <f>J458-cukier4[[#This Row],[sprzedaż]]+L458</f>
        <v>4766</v>
      </c>
      <c r="K459" s="2">
        <f>MONTH(cukier4[[#This Row],[Data]])</f>
        <v>5</v>
      </c>
      <c r="L459" s="2">
        <f>ROUNDUP(IF(K460&lt;&gt;cukier4[[#This Row],[miesiąc]],5000-cukier4[[#This Row],[ilość cukru w magazynie]],0),-3)</f>
        <v>0</v>
      </c>
    </row>
    <row r="460" spans="1:12" x14ac:dyDescent="0.45">
      <c r="A460" s="1">
        <v>39204</v>
      </c>
      <c r="B460" s="2" t="s">
        <v>9</v>
      </c>
      <c r="C460">
        <v>297</v>
      </c>
      <c r="D460">
        <f>YEAR(cukier4[[#This Row],[Data]])</f>
        <v>2007</v>
      </c>
      <c r="E460">
        <f>VLOOKUP(cukier4[[#This Row],[rok]],cennik[],2,FALSE)</f>
        <v>2.09</v>
      </c>
      <c r="F460" s="2">
        <f>cukier4[[#This Row],[sprzedaż]]*cukier4[[#This Row],[cena cukru]]</f>
        <v>620.7299999999999</v>
      </c>
      <c r="G460" s="2">
        <f>SUMIFS(cukier4[sprzedaż],cukier4[Data],"&lt;="&amp;cukier4[[#This Row],[Data]],cukier4[NIP],"="&amp;cukier4[[#This Row],[NIP]])</f>
        <v>6023</v>
      </c>
      <c r="H46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60" s="2">
        <f>cukier4[[#This Row],[rabat na kg]]*cukier4[[#This Row],[sprzedaż]]</f>
        <v>29.700000000000003</v>
      </c>
      <c r="J460" s="2">
        <f>J459-cukier4[[#This Row],[sprzedaż]]+L459</f>
        <v>4469</v>
      </c>
      <c r="K460" s="2">
        <f>MONTH(cukier4[[#This Row],[Data]])</f>
        <v>5</v>
      </c>
      <c r="L460" s="2">
        <f>ROUNDUP(IF(K461&lt;&gt;cukier4[[#This Row],[miesiąc]],5000-cukier4[[#This Row],[ilość cukru w magazynie]],0),-3)</f>
        <v>0</v>
      </c>
    </row>
    <row r="461" spans="1:12" x14ac:dyDescent="0.45">
      <c r="A461" s="1">
        <v>39206</v>
      </c>
      <c r="B461" s="2" t="s">
        <v>12</v>
      </c>
      <c r="C461">
        <v>179</v>
      </c>
      <c r="D461">
        <f>YEAR(cukier4[[#This Row],[Data]])</f>
        <v>2007</v>
      </c>
      <c r="E461">
        <f>VLOOKUP(cukier4[[#This Row],[rok]],cennik[],2,FALSE)</f>
        <v>2.09</v>
      </c>
      <c r="F461" s="2">
        <f>cukier4[[#This Row],[sprzedaż]]*cukier4[[#This Row],[cena cukru]]</f>
        <v>374.10999999999996</v>
      </c>
      <c r="G461" s="2">
        <f>SUMIFS(cukier4[sprzedaż],cukier4[Data],"&lt;="&amp;cukier4[[#This Row],[Data]],cukier4[NIP],"="&amp;cukier4[[#This Row],[NIP]])</f>
        <v>1725</v>
      </c>
      <c r="H4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61" s="2">
        <f>cukier4[[#This Row],[rabat na kg]]*cukier4[[#This Row],[sprzedaż]]</f>
        <v>17.900000000000002</v>
      </c>
      <c r="J461" s="2">
        <f>J460-cukier4[[#This Row],[sprzedaż]]+L460</f>
        <v>4290</v>
      </c>
      <c r="K461" s="2">
        <f>MONTH(cukier4[[#This Row],[Data]])</f>
        <v>5</v>
      </c>
      <c r="L461" s="2">
        <f>ROUNDUP(IF(K462&lt;&gt;cukier4[[#This Row],[miesiąc]],5000-cukier4[[#This Row],[ilość cukru w magazynie]],0),-3)</f>
        <v>0</v>
      </c>
    </row>
    <row r="462" spans="1:12" x14ac:dyDescent="0.45">
      <c r="A462" s="1">
        <v>39208</v>
      </c>
      <c r="B462" s="2" t="s">
        <v>140</v>
      </c>
      <c r="C462">
        <v>15</v>
      </c>
      <c r="D462">
        <f>YEAR(cukier4[[#This Row],[Data]])</f>
        <v>2007</v>
      </c>
      <c r="E462">
        <f>VLOOKUP(cukier4[[#This Row],[rok]],cennik[],2,FALSE)</f>
        <v>2.09</v>
      </c>
      <c r="F462" s="2">
        <f>cukier4[[#This Row],[sprzedaż]]*cukier4[[#This Row],[cena cukru]]</f>
        <v>31.349999999999998</v>
      </c>
      <c r="G462" s="2">
        <f>SUMIFS(cukier4[sprzedaż],cukier4[Data],"&lt;="&amp;cukier4[[#This Row],[Data]],cukier4[NIP],"="&amp;cukier4[[#This Row],[NIP]])</f>
        <v>15</v>
      </c>
      <c r="H46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62" s="2">
        <f>cukier4[[#This Row],[rabat na kg]]*cukier4[[#This Row],[sprzedaż]]</f>
        <v>0</v>
      </c>
      <c r="J462" s="2">
        <f>J461-cukier4[[#This Row],[sprzedaż]]+L461</f>
        <v>4275</v>
      </c>
      <c r="K462" s="2">
        <f>MONTH(cukier4[[#This Row],[Data]])</f>
        <v>5</v>
      </c>
      <c r="L462" s="2">
        <f>ROUNDUP(IF(K463&lt;&gt;cukier4[[#This Row],[miesiąc]],5000-cukier4[[#This Row],[ilość cukru w magazynie]],0),-3)</f>
        <v>0</v>
      </c>
    </row>
    <row r="463" spans="1:12" x14ac:dyDescent="0.45">
      <c r="A463" s="1">
        <v>39210</v>
      </c>
      <c r="B463" s="2" t="s">
        <v>61</v>
      </c>
      <c r="C463">
        <v>65</v>
      </c>
      <c r="D463">
        <f>YEAR(cukier4[[#This Row],[Data]])</f>
        <v>2007</v>
      </c>
      <c r="E463">
        <f>VLOOKUP(cukier4[[#This Row],[rok]],cennik[],2,FALSE)</f>
        <v>2.09</v>
      </c>
      <c r="F463" s="2">
        <f>cukier4[[#This Row],[sprzedaż]]*cukier4[[#This Row],[cena cukru]]</f>
        <v>135.85</v>
      </c>
      <c r="G463" s="2">
        <f>SUMIFS(cukier4[sprzedaż],cukier4[Data],"&lt;="&amp;cukier4[[#This Row],[Data]],cukier4[NIP],"="&amp;cukier4[[#This Row],[NIP]])</f>
        <v>364</v>
      </c>
      <c r="H46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63" s="2">
        <f>cukier4[[#This Row],[rabat na kg]]*cukier4[[#This Row],[sprzedaż]]</f>
        <v>3.25</v>
      </c>
      <c r="J463" s="2">
        <f>J462-cukier4[[#This Row],[sprzedaż]]+L462</f>
        <v>4210</v>
      </c>
      <c r="K463" s="2">
        <f>MONTH(cukier4[[#This Row],[Data]])</f>
        <v>5</v>
      </c>
      <c r="L463" s="2">
        <f>ROUNDUP(IF(K464&lt;&gt;cukier4[[#This Row],[miesiąc]],5000-cukier4[[#This Row],[ilość cukru w magazynie]],0),-3)</f>
        <v>0</v>
      </c>
    </row>
    <row r="464" spans="1:12" x14ac:dyDescent="0.45">
      <c r="A464" s="1">
        <v>39212</v>
      </c>
      <c r="B464" s="2" t="s">
        <v>7</v>
      </c>
      <c r="C464">
        <v>297</v>
      </c>
      <c r="D464">
        <f>YEAR(cukier4[[#This Row],[Data]])</f>
        <v>2007</v>
      </c>
      <c r="E464">
        <f>VLOOKUP(cukier4[[#This Row],[rok]],cennik[],2,FALSE)</f>
        <v>2.09</v>
      </c>
      <c r="F464" s="2">
        <f>cukier4[[#This Row],[sprzedaż]]*cukier4[[#This Row],[cena cukru]]</f>
        <v>620.7299999999999</v>
      </c>
      <c r="G464" s="2">
        <f>SUMIFS(cukier4[sprzedaż],cukier4[Data],"&lt;="&amp;cukier4[[#This Row],[Data]],cukier4[NIP],"="&amp;cukier4[[#This Row],[NIP]])</f>
        <v>7682</v>
      </c>
      <c r="H4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64" s="2">
        <f>cukier4[[#This Row],[rabat na kg]]*cukier4[[#This Row],[sprzedaż]]</f>
        <v>29.700000000000003</v>
      </c>
      <c r="J464" s="2">
        <f>J463-cukier4[[#This Row],[sprzedaż]]+L463</f>
        <v>3913</v>
      </c>
      <c r="K464" s="2">
        <f>MONTH(cukier4[[#This Row],[Data]])</f>
        <v>5</v>
      </c>
      <c r="L464" s="2">
        <f>ROUNDUP(IF(K465&lt;&gt;cukier4[[#This Row],[miesiąc]],5000-cukier4[[#This Row],[ilość cukru w magazynie]],0),-3)</f>
        <v>0</v>
      </c>
    </row>
    <row r="465" spans="1:12" x14ac:dyDescent="0.45">
      <c r="A465" s="1">
        <v>39214</v>
      </c>
      <c r="B465" s="2" t="s">
        <v>8</v>
      </c>
      <c r="C465">
        <v>131</v>
      </c>
      <c r="D465">
        <f>YEAR(cukier4[[#This Row],[Data]])</f>
        <v>2007</v>
      </c>
      <c r="E465">
        <f>VLOOKUP(cukier4[[#This Row],[rok]],cennik[],2,FALSE)</f>
        <v>2.09</v>
      </c>
      <c r="F465" s="2">
        <f>cukier4[[#This Row],[sprzedaż]]*cukier4[[#This Row],[cena cukru]]</f>
        <v>273.78999999999996</v>
      </c>
      <c r="G465" s="2">
        <f>SUMIFS(cukier4[sprzedaż],cukier4[Data],"&lt;="&amp;cukier4[[#This Row],[Data]],cukier4[NIP],"="&amp;cukier4[[#This Row],[NIP]])</f>
        <v>635</v>
      </c>
      <c r="H46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65" s="2">
        <f>cukier4[[#This Row],[rabat na kg]]*cukier4[[#This Row],[sprzedaż]]</f>
        <v>6.5500000000000007</v>
      </c>
      <c r="J465" s="2">
        <f>J464-cukier4[[#This Row],[sprzedaż]]+L464</f>
        <v>3782</v>
      </c>
      <c r="K465" s="2">
        <f>MONTH(cukier4[[#This Row],[Data]])</f>
        <v>5</v>
      </c>
      <c r="L465" s="2">
        <f>ROUNDUP(IF(K466&lt;&gt;cukier4[[#This Row],[miesiąc]],5000-cukier4[[#This Row],[ilość cukru w magazynie]],0),-3)</f>
        <v>0</v>
      </c>
    </row>
    <row r="466" spans="1:12" x14ac:dyDescent="0.45">
      <c r="A466" s="1">
        <v>39215</v>
      </c>
      <c r="B466" s="2" t="s">
        <v>141</v>
      </c>
      <c r="C466">
        <v>12</v>
      </c>
      <c r="D466">
        <f>YEAR(cukier4[[#This Row],[Data]])</f>
        <v>2007</v>
      </c>
      <c r="E466">
        <f>VLOOKUP(cukier4[[#This Row],[rok]],cennik[],2,FALSE)</f>
        <v>2.09</v>
      </c>
      <c r="F466" s="2">
        <f>cukier4[[#This Row],[sprzedaż]]*cukier4[[#This Row],[cena cukru]]</f>
        <v>25.08</v>
      </c>
      <c r="G466" s="2">
        <f>SUMIFS(cukier4[sprzedaż],cukier4[Data],"&lt;="&amp;cukier4[[#This Row],[Data]],cukier4[NIP],"="&amp;cukier4[[#This Row],[NIP]])</f>
        <v>12</v>
      </c>
      <c r="H46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66" s="2">
        <f>cukier4[[#This Row],[rabat na kg]]*cukier4[[#This Row],[sprzedaż]]</f>
        <v>0</v>
      </c>
      <c r="J466" s="2">
        <f>J465-cukier4[[#This Row],[sprzedaż]]+L465</f>
        <v>3770</v>
      </c>
      <c r="K466" s="2">
        <f>MONTH(cukier4[[#This Row],[Data]])</f>
        <v>5</v>
      </c>
      <c r="L466" s="2">
        <f>ROUNDUP(IF(K467&lt;&gt;cukier4[[#This Row],[miesiąc]],5000-cukier4[[#This Row],[ilość cukru w magazynie]],0),-3)</f>
        <v>0</v>
      </c>
    </row>
    <row r="467" spans="1:12" x14ac:dyDescent="0.45">
      <c r="A467" s="1">
        <v>39215</v>
      </c>
      <c r="B467" s="2" t="s">
        <v>18</v>
      </c>
      <c r="C467">
        <v>114</v>
      </c>
      <c r="D467">
        <f>YEAR(cukier4[[#This Row],[Data]])</f>
        <v>2007</v>
      </c>
      <c r="E467">
        <f>VLOOKUP(cukier4[[#This Row],[rok]],cennik[],2,FALSE)</f>
        <v>2.09</v>
      </c>
      <c r="F467" s="2">
        <f>cukier4[[#This Row],[sprzedaż]]*cukier4[[#This Row],[cena cukru]]</f>
        <v>238.26</v>
      </c>
      <c r="G467" s="2">
        <f>SUMIFS(cukier4[sprzedaż],cukier4[Data],"&lt;="&amp;cukier4[[#This Row],[Data]],cukier4[NIP],"="&amp;cukier4[[#This Row],[NIP]])</f>
        <v>1507</v>
      </c>
      <c r="H4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67" s="2">
        <f>cukier4[[#This Row],[rabat na kg]]*cukier4[[#This Row],[sprzedaż]]</f>
        <v>11.4</v>
      </c>
      <c r="J467" s="2">
        <f>J466-cukier4[[#This Row],[sprzedaż]]+L466</f>
        <v>3656</v>
      </c>
      <c r="K467" s="2">
        <f>MONTH(cukier4[[#This Row],[Data]])</f>
        <v>5</v>
      </c>
      <c r="L467" s="2">
        <f>ROUNDUP(IF(K468&lt;&gt;cukier4[[#This Row],[miesiąc]],5000-cukier4[[#This Row],[ilość cukru w magazynie]],0),-3)</f>
        <v>0</v>
      </c>
    </row>
    <row r="468" spans="1:12" x14ac:dyDescent="0.45">
      <c r="A468" s="1">
        <v>39218</v>
      </c>
      <c r="B468" s="2" t="s">
        <v>14</v>
      </c>
      <c r="C468">
        <v>293</v>
      </c>
      <c r="D468">
        <f>YEAR(cukier4[[#This Row],[Data]])</f>
        <v>2007</v>
      </c>
      <c r="E468">
        <f>VLOOKUP(cukier4[[#This Row],[rok]],cennik[],2,FALSE)</f>
        <v>2.09</v>
      </c>
      <c r="F468" s="2">
        <f>cukier4[[#This Row],[sprzedaż]]*cukier4[[#This Row],[cena cukru]]</f>
        <v>612.37</v>
      </c>
      <c r="G468" s="2">
        <f>SUMIFS(cukier4[sprzedaż],cukier4[Data],"&lt;="&amp;cukier4[[#This Row],[Data]],cukier4[NIP],"="&amp;cukier4[[#This Row],[NIP]])</f>
        <v>4954</v>
      </c>
      <c r="H46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68" s="2">
        <f>cukier4[[#This Row],[rabat na kg]]*cukier4[[#This Row],[sprzedaż]]</f>
        <v>29.3</v>
      </c>
      <c r="J468" s="2">
        <f>J467-cukier4[[#This Row],[sprzedaż]]+L467</f>
        <v>3363</v>
      </c>
      <c r="K468" s="2">
        <f>MONTH(cukier4[[#This Row],[Data]])</f>
        <v>5</v>
      </c>
      <c r="L468" s="2">
        <f>ROUNDUP(IF(K469&lt;&gt;cukier4[[#This Row],[miesiąc]],5000-cukier4[[#This Row],[ilość cukru w magazynie]],0),-3)</f>
        <v>0</v>
      </c>
    </row>
    <row r="469" spans="1:12" x14ac:dyDescent="0.45">
      <c r="A469" s="1">
        <v>39220</v>
      </c>
      <c r="B469" s="2" t="s">
        <v>142</v>
      </c>
      <c r="C469">
        <v>18</v>
      </c>
      <c r="D469">
        <f>YEAR(cukier4[[#This Row],[Data]])</f>
        <v>2007</v>
      </c>
      <c r="E469">
        <f>VLOOKUP(cukier4[[#This Row],[rok]],cennik[],2,FALSE)</f>
        <v>2.09</v>
      </c>
      <c r="F469" s="2">
        <f>cukier4[[#This Row],[sprzedaż]]*cukier4[[#This Row],[cena cukru]]</f>
        <v>37.619999999999997</v>
      </c>
      <c r="G469" s="2">
        <f>SUMIFS(cukier4[sprzedaż],cukier4[Data],"&lt;="&amp;cukier4[[#This Row],[Data]],cukier4[NIP],"="&amp;cukier4[[#This Row],[NIP]])</f>
        <v>18</v>
      </c>
      <c r="H46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69" s="2">
        <f>cukier4[[#This Row],[rabat na kg]]*cukier4[[#This Row],[sprzedaż]]</f>
        <v>0</v>
      </c>
      <c r="J469" s="2">
        <f>J468-cukier4[[#This Row],[sprzedaż]]+L468</f>
        <v>3345</v>
      </c>
      <c r="K469" s="2">
        <f>MONTH(cukier4[[#This Row],[Data]])</f>
        <v>5</v>
      </c>
      <c r="L469" s="2">
        <f>ROUNDUP(IF(K470&lt;&gt;cukier4[[#This Row],[miesiąc]],5000-cukier4[[#This Row],[ilość cukru w magazynie]],0),-3)</f>
        <v>0</v>
      </c>
    </row>
    <row r="470" spans="1:12" x14ac:dyDescent="0.45">
      <c r="A470" s="1">
        <v>39220</v>
      </c>
      <c r="B470" s="2" t="s">
        <v>19</v>
      </c>
      <c r="C470">
        <v>186</v>
      </c>
      <c r="D470">
        <f>YEAR(cukier4[[#This Row],[Data]])</f>
        <v>2007</v>
      </c>
      <c r="E470">
        <f>VLOOKUP(cukier4[[#This Row],[rok]],cennik[],2,FALSE)</f>
        <v>2.09</v>
      </c>
      <c r="F470" s="2">
        <f>cukier4[[#This Row],[sprzedaż]]*cukier4[[#This Row],[cena cukru]]</f>
        <v>388.73999999999995</v>
      </c>
      <c r="G470" s="2">
        <f>SUMIFS(cukier4[sprzedaż],cukier4[Data],"&lt;="&amp;cukier4[[#This Row],[Data]],cukier4[NIP],"="&amp;cukier4[[#This Row],[NIP]])</f>
        <v>862</v>
      </c>
      <c r="H47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70" s="2">
        <f>cukier4[[#This Row],[rabat na kg]]*cukier4[[#This Row],[sprzedaż]]</f>
        <v>9.3000000000000007</v>
      </c>
      <c r="J470" s="2">
        <f>J469-cukier4[[#This Row],[sprzedaż]]+L469</f>
        <v>3159</v>
      </c>
      <c r="K470" s="2">
        <f>MONTH(cukier4[[#This Row],[Data]])</f>
        <v>5</v>
      </c>
      <c r="L470" s="2">
        <f>ROUNDUP(IF(K471&lt;&gt;cukier4[[#This Row],[miesiąc]],5000-cukier4[[#This Row],[ilość cukru w magazynie]],0),-3)</f>
        <v>0</v>
      </c>
    </row>
    <row r="471" spans="1:12" x14ac:dyDescent="0.45">
      <c r="A471" s="1">
        <v>39223</v>
      </c>
      <c r="B471" s="2" t="s">
        <v>28</v>
      </c>
      <c r="C471">
        <v>119</v>
      </c>
      <c r="D471">
        <f>YEAR(cukier4[[#This Row],[Data]])</f>
        <v>2007</v>
      </c>
      <c r="E471">
        <f>VLOOKUP(cukier4[[#This Row],[rok]],cennik[],2,FALSE)</f>
        <v>2.09</v>
      </c>
      <c r="F471" s="2">
        <f>cukier4[[#This Row],[sprzedaż]]*cukier4[[#This Row],[cena cukru]]</f>
        <v>248.70999999999998</v>
      </c>
      <c r="G471" s="2">
        <f>SUMIFS(cukier4[sprzedaż],cukier4[Data],"&lt;="&amp;cukier4[[#This Row],[Data]],cukier4[NIP],"="&amp;cukier4[[#This Row],[NIP]])</f>
        <v>933</v>
      </c>
      <c r="H47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71" s="2">
        <f>cukier4[[#This Row],[rabat na kg]]*cukier4[[#This Row],[sprzedaż]]</f>
        <v>5.95</v>
      </c>
      <c r="J471" s="2">
        <f>J470-cukier4[[#This Row],[sprzedaż]]+L470</f>
        <v>3040</v>
      </c>
      <c r="K471" s="2">
        <f>MONTH(cukier4[[#This Row],[Data]])</f>
        <v>5</v>
      </c>
      <c r="L471" s="2">
        <f>ROUNDUP(IF(K472&lt;&gt;cukier4[[#This Row],[miesiąc]],5000-cukier4[[#This Row],[ilość cukru w magazynie]],0),-3)</f>
        <v>0</v>
      </c>
    </row>
    <row r="472" spans="1:12" x14ac:dyDescent="0.45">
      <c r="A472" s="1">
        <v>39227</v>
      </c>
      <c r="B472" s="2" t="s">
        <v>130</v>
      </c>
      <c r="C472">
        <v>4</v>
      </c>
      <c r="D472">
        <f>YEAR(cukier4[[#This Row],[Data]])</f>
        <v>2007</v>
      </c>
      <c r="E472">
        <f>VLOOKUP(cukier4[[#This Row],[rok]],cennik[],2,FALSE)</f>
        <v>2.09</v>
      </c>
      <c r="F472" s="2">
        <f>cukier4[[#This Row],[sprzedaż]]*cukier4[[#This Row],[cena cukru]]</f>
        <v>8.36</v>
      </c>
      <c r="G472" s="2">
        <f>SUMIFS(cukier4[sprzedaż],cukier4[Data],"&lt;="&amp;cukier4[[#This Row],[Data]],cukier4[NIP],"="&amp;cukier4[[#This Row],[NIP]])</f>
        <v>11</v>
      </c>
      <c r="H47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72" s="2">
        <f>cukier4[[#This Row],[rabat na kg]]*cukier4[[#This Row],[sprzedaż]]</f>
        <v>0</v>
      </c>
      <c r="J472" s="2">
        <f>J471-cukier4[[#This Row],[sprzedaż]]+L471</f>
        <v>3036</v>
      </c>
      <c r="K472" s="2">
        <f>MONTH(cukier4[[#This Row],[Data]])</f>
        <v>5</v>
      </c>
      <c r="L472" s="2">
        <f>ROUNDUP(IF(K473&lt;&gt;cukier4[[#This Row],[miesiąc]],5000-cukier4[[#This Row],[ilość cukru w magazynie]],0),-3)</f>
        <v>0</v>
      </c>
    </row>
    <row r="473" spans="1:12" x14ac:dyDescent="0.45">
      <c r="A473" s="1">
        <v>39230</v>
      </c>
      <c r="B473" s="2" t="s">
        <v>14</v>
      </c>
      <c r="C473">
        <v>415</v>
      </c>
      <c r="D473">
        <f>YEAR(cukier4[[#This Row],[Data]])</f>
        <v>2007</v>
      </c>
      <c r="E473">
        <f>VLOOKUP(cukier4[[#This Row],[rok]],cennik[],2,FALSE)</f>
        <v>2.09</v>
      </c>
      <c r="F473" s="2">
        <f>cukier4[[#This Row],[sprzedaż]]*cukier4[[#This Row],[cena cukru]]</f>
        <v>867.34999999999991</v>
      </c>
      <c r="G473" s="2">
        <f>SUMIFS(cukier4[sprzedaż],cukier4[Data],"&lt;="&amp;cukier4[[#This Row],[Data]],cukier4[NIP],"="&amp;cukier4[[#This Row],[NIP]])</f>
        <v>5369</v>
      </c>
      <c r="H47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73" s="2">
        <f>cukier4[[#This Row],[rabat na kg]]*cukier4[[#This Row],[sprzedaż]]</f>
        <v>41.5</v>
      </c>
      <c r="J473" s="2">
        <f>J472-cukier4[[#This Row],[sprzedaż]]+L472</f>
        <v>2621</v>
      </c>
      <c r="K473" s="2">
        <f>MONTH(cukier4[[#This Row],[Data]])</f>
        <v>5</v>
      </c>
      <c r="L473" s="2">
        <f>ROUNDUP(IF(K474&lt;&gt;cukier4[[#This Row],[miesiąc]],5000-cukier4[[#This Row],[ilość cukru w magazynie]],0),-3)</f>
        <v>0</v>
      </c>
    </row>
    <row r="474" spans="1:12" x14ac:dyDescent="0.45">
      <c r="A474" s="1">
        <v>39230</v>
      </c>
      <c r="B474" s="2" t="s">
        <v>13</v>
      </c>
      <c r="C474">
        <v>10</v>
      </c>
      <c r="D474">
        <f>YEAR(cukier4[[#This Row],[Data]])</f>
        <v>2007</v>
      </c>
      <c r="E474">
        <f>VLOOKUP(cukier4[[#This Row],[rok]],cennik[],2,FALSE)</f>
        <v>2.09</v>
      </c>
      <c r="F474" s="2">
        <f>cukier4[[#This Row],[sprzedaż]]*cukier4[[#This Row],[cena cukru]]</f>
        <v>20.9</v>
      </c>
      <c r="G474" s="2">
        <f>SUMIFS(cukier4[sprzedaż],cukier4[Data],"&lt;="&amp;cukier4[[#This Row],[Data]],cukier4[NIP],"="&amp;cukier4[[#This Row],[NIP]])</f>
        <v>18</v>
      </c>
      <c r="H47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74" s="2">
        <f>cukier4[[#This Row],[rabat na kg]]*cukier4[[#This Row],[sprzedaż]]</f>
        <v>0</v>
      </c>
      <c r="J474" s="2">
        <f>J473-cukier4[[#This Row],[sprzedaż]]+L473</f>
        <v>2611</v>
      </c>
      <c r="K474" s="2">
        <f>MONTH(cukier4[[#This Row],[Data]])</f>
        <v>5</v>
      </c>
      <c r="L474" s="2">
        <f>ROUNDUP(IF(K475&lt;&gt;cukier4[[#This Row],[miesiąc]],5000-cukier4[[#This Row],[ilość cukru w magazynie]],0),-3)</f>
        <v>0</v>
      </c>
    </row>
    <row r="475" spans="1:12" x14ac:dyDescent="0.45">
      <c r="A475" s="1">
        <v>39230</v>
      </c>
      <c r="B475" s="2" t="s">
        <v>18</v>
      </c>
      <c r="C475">
        <v>159</v>
      </c>
      <c r="D475">
        <f>YEAR(cukier4[[#This Row],[Data]])</f>
        <v>2007</v>
      </c>
      <c r="E475">
        <f>VLOOKUP(cukier4[[#This Row],[rok]],cennik[],2,FALSE)</f>
        <v>2.09</v>
      </c>
      <c r="F475" s="2">
        <f>cukier4[[#This Row],[sprzedaż]]*cukier4[[#This Row],[cena cukru]]</f>
        <v>332.31</v>
      </c>
      <c r="G475" s="2">
        <f>SUMIFS(cukier4[sprzedaż],cukier4[Data],"&lt;="&amp;cukier4[[#This Row],[Data]],cukier4[NIP],"="&amp;cukier4[[#This Row],[NIP]])</f>
        <v>1666</v>
      </c>
      <c r="H47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75" s="2">
        <f>cukier4[[#This Row],[rabat na kg]]*cukier4[[#This Row],[sprzedaż]]</f>
        <v>15.9</v>
      </c>
      <c r="J475" s="2">
        <f>J474-cukier4[[#This Row],[sprzedaż]]+L474</f>
        <v>2452</v>
      </c>
      <c r="K475" s="2">
        <f>MONTH(cukier4[[#This Row],[Data]])</f>
        <v>5</v>
      </c>
      <c r="L475" s="2">
        <f>ROUNDUP(IF(K476&lt;&gt;cukier4[[#This Row],[miesiąc]],5000-cukier4[[#This Row],[ilość cukru w magazynie]],0),-3)</f>
        <v>0</v>
      </c>
    </row>
    <row r="476" spans="1:12" x14ac:dyDescent="0.45">
      <c r="A476" s="1">
        <v>39231</v>
      </c>
      <c r="B476" s="2" t="s">
        <v>17</v>
      </c>
      <c r="C476">
        <v>140</v>
      </c>
      <c r="D476">
        <f>YEAR(cukier4[[#This Row],[Data]])</f>
        <v>2007</v>
      </c>
      <c r="E476">
        <f>VLOOKUP(cukier4[[#This Row],[rok]],cennik[],2,FALSE)</f>
        <v>2.09</v>
      </c>
      <c r="F476" s="2">
        <f>cukier4[[#This Row],[sprzedaż]]*cukier4[[#This Row],[cena cukru]]</f>
        <v>292.59999999999997</v>
      </c>
      <c r="G476" s="2">
        <f>SUMIFS(cukier4[sprzedaż],cukier4[Data],"&lt;="&amp;cukier4[[#This Row],[Data]],cukier4[NIP],"="&amp;cukier4[[#This Row],[NIP]])</f>
        <v>5835</v>
      </c>
      <c r="H4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76" s="2">
        <f>cukier4[[#This Row],[rabat na kg]]*cukier4[[#This Row],[sprzedaż]]</f>
        <v>14</v>
      </c>
      <c r="J476" s="2">
        <f>J475-cukier4[[#This Row],[sprzedaż]]+L475</f>
        <v>2312</v>
      </c>
      <c r="K476" s="2">
        <f>MONTH(cukier4[[#This Row],[Data]])</f>
        <v>5</v>
      </c>
      <c r="L476" s="2">
        <f>ROUNDUP(IF(K477&lt;&gt;cukier4[[#This Row],[miesiąc]],5000-cukier4[[#This Row],[ilość cukru w magazynie]],0),-3)</f>
        <v>3000</v>
      </c>
    </row>
    <row r="477" spans="1:12" x14ac:dyDescent="0.45">
      <c r="A477" s="1">
        <v>39239</v>
      </c>
      <c r="B477" s="2" t="s">
        <v>19</v>
      </c>
      <c r="C477">
        <v>128</v>
      </c>
      <c r="D477">
        <f>YEAR(cukier4[[#This Row],[Data]])</f>
        <v>2007</v>
      </c>
      <c r="E477">
        <f>VLOOKUP(cukier4[[#This Row],[rok]],cennik[],2,FALSE)</f>
        <v>2.09</v>
      </c>
      <c r="F477" s="2">
        <f>cukier4[[#This Row],[sprzedaż]]*cukier4[[#This Row],[cena cukru]]</f>
        <v>267.52</v>
      </c>
      <c r="G477" s="2">
        <f>SUMIFS(cukier4[sprzedaż],cukier4[Data],"&lt;="&amp;cukier4[[#This Row],[Data]],cukier4[NIP],"="&amp;cukier4[[#This Row],[NIP]])</f>
        <v>990</v>
      </c>
      <c r="H47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77" s="2">
        <f>cukier4[[#This Row],[rabat na kg]]*cukier4[[#This Row],[sprzedaż]]</f>
        <v>6.4</v>
      </c>
      <c r="J477" s="2">
        <f>J476-cukier4[[#This Row],[sprzedaż]]+L476</f>
        <v>5184</v>
      </c>
      <c r="K477" s="2">
        <f>MONTH(cukier4[[#This Row],[Data]])</f>
        <v>6</v>
      </c>
      <c r="L477" s="2">
        <f>ROUNDUP(IF(K478&lt;&gt;cukier4[[#This Row],[miesiąc]],5000-cukier4[[#This Row],[ilość cukru w magazynie]],0),-3)</f>
        <v>0</v>
      </c>
    </row>
    <row r="478" spans="1:12" x14ac:dyDescent="0.45">
      <c r="A478" s="1">
        <v>39247</v>
      </c>
      <c r="B478" s="2" t="s">
        <v>143</v>
      </c>
      <c r="C478">
        <v>9</v>
      </c>
      <c r="D478">
        <f>YEAR(cukier4[[#This Row],[Data]])</f>
        <v>2007</v>
      </c>
      <c r="E478">
        <f>VLOOKUP(cukier4[[#This Row],[rok]],cennik[],2,FALSE)</f>
        <v>2.09</v>
      </c>
      <c r="F478" s="2">
        <f>cukier4[[#This Row],[sprzedaż]]*cukier4[[#This Row],[cena cukru]]</f>
        <v>18.809999999999999</v>
      </c>
      <c r="G478" s="2">
        <f>SUMIFS(cukier4[sprzedaż],cukier4[Data],"&lt;="&amp;cukier4[[#This Row],[Data]],cukier4[NIP],"="&amp;cukier4[[#This Row],[NIP]])</f>
        <v>9</v>
      </c>
      <c r="H47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78" s="2">
        <f>cukier4[[#This Row],[rabat na kg]]*cukier4[[#This Row],[sprzedaż]]</f>
        <v>0</v>
      </c>
      <c r="J478" s="2">
        <f>J477-cukier4[[#This Row],[sprzedaż]]+L477</f>
        <v>5175</v>
      </c>
      <c r="K478" s="2">
        <f>MONTH(cukier4[[#This Row],[Data]])</f>
        <v>6</v>
      </c>
      <c r="L478" s="2">
        <f>ROUNDUP(IF(K479&lt;&gt;cukier4[[#This Row],[miesiąc]],5000-cukier4[[#This Row],[ilość cukru w magazynie]],0),-3)</f>
        <v>0</v>
      </c>
    </row>
    <row r="479" spans="1:12" x14ac:dyDescent="0.45">
      <c r="A479" s="1">
        <v>39247</v>
      </c>
      <c r="B479" s="2" t="s">
        <v>17</v>
      </c>
      <c r="C479">
        <v>121</v>
      </c>
      <c r="D479">
        <f>YEAR(cukier4[[#This Row],[Data]])</f>
        <v>2007</v>
      </c>
      <c r="E479">
        <f>VLOOKUP(cukier4[[#This Row],[rok]],cennik[],2,FALSE)</f>
        <v>2.09</v>
      </c>
      <c r="F479" s="2">
        <f>cukier4[[#This Row],[sprzedaż]]*cukier4[[#This Row],[cena cukru]]</f>
        <v>252.89</v>
      </c>
      <c r="G479" s="2">
        <f>SUMIFS(cukier4[sprzedaż],cukier4[Data],"&lt;="&amp;cukier4[[#This Row],[Data]],cukier4[NIP],"="&amp;cukier4[[#This Row],[NIP]])</f>
        <v>5956</v>
      </c>
      <c r="H47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79" s="2">
        <f>cukier4[[#This Row],[rabat na kg]]*cukier4[[#This Row],[sprzedaż]]</f>
        <v>12.100000000000001</v>
      </c>
      <c r="J479" s="2">
        <f>J478-cukier4[[#This Row],[sprzedaż]]+L478</f>
        <v>5054</v>
      </c>
      <c r="K479" s="2">
        <f>MONTH(cukier4[[#This Row],[Data]])</f>
        <v>6</v>
      </c>
      <c r="L479" s="2">
        <f>ROUNDUP(IF(K480&lt;&gt;cukier4[[#This Row],[miesiąc]],5000-cukier4[[#This Row],[ilość cukru w magazynie]],0),-3)</f>
        <v>0</v>
      </c>
    </row>
    <row r="480" spans="1:12" x14ac:dyDescent="0.45">
      <c r="A480" s="1">
        <v>39248</v>
      </c>
      <c r="B480" s="2" t="s">
        <v>14</v>
      </c>
      <c r="C480">
        <v>169</v>
      </c>
      <c r="D480">
        <f>YEAR(cukier4[[#This Row],[Data]])</f>
        <v>2007</v>
      </c>
      <c r="E480">
        <f>VLOOKUP(cukier4[[#This Row],[rok]],cennik[],2,FALSE)</f>
        <v>2.09</v>
      </c>
      <c r="F480" s="2">
        <f>cukier4[[#This Row],[sprzedaż]]*cukier4[[#This Row],[cena cukru]]</f>
        <v>353.21</v>
      </c>
      <c r="G480" s="2">
        <f>SUMIFS(cukier4[sprzedaż],cukier4[Data],"&lt;="&amp;cukier4[[#This Row],[Data]],cukier4[NIP],"="&amp;cukier4[[#This Row],[NIP]])</f>
        <v>5538</v>
      </c>
      <c r="H48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80" s="2">
        <f>cukier4[[#This Row],[rabat na kg]]*cukier4[[#This Row],[sprzedaż]]</f>
        <v>16.900000000000002</v>
      </c>
      <c r="J480" s="2">
        <f>J479-cukier4[[#This Row],[sprzedaż]]+L479</f>
        <v>4885</v>
      </c>
      <c r="K480" s="2">
        <f>MONTH(cukier4[[#This Row],[Data]])</f>
        <v>6</v>
      </c>
      <c r="L480" s="2">
        <f>ROUNDUP(IF(K481&lt;&gt;cukier4[[#This Row],[miesiąc]],5000-cukier4[[#This Row],[ilość cukru w magazynie]],0),-3)</f>
        <v>0</v>
      </c>
    </row>
    <row r="481" spans="1:12" x14ac:dyDescent="0.45">
      <c r="A481" s="1">
        <v>39250</v>
      </c>
      <c r="B481" s="2" t="s">
        <v>55</v>
      </c>
      <c r="C481">
        <v>118</v>
      </c>
      <c r="D481">
        <f>YEAR(cukier4[[#This Row],[Data]])</f>
        <v>2007</v>
      </c>
      <c r="E481">
        <f>VLOOKUP(cukier4[[#This Row],[rok]],cennik[],2,FALSE)</f>
        <v>2.09</v>
      </c>
      <c r="F481" s="2">
        <f>cukier4[[#This Row],[sprzedaż]]*cukier4[[#This Row],[cena cukru]]</f>
        <v>246.61999999999998</v>
      </c>
      <c r="G481" s="2">
        <f>SUMIFS(cukier4[sprzedaż],cukier4[Data],"&lt;="&amp;cukier4[[#This Row],[Data]],cukier4[NIP],"="&amp;cukier4[[#This Row],[NIP]])</f>
        <v>852</v>
      </c>
      <c r="H48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81" s="2">
        <f>cukier4[[#This Row],[rabat na kg]]*cukier4[[#This Row],[sprzedaż]]</f>
        <v>5.9</v>
      </c>
      <c r="J481" s="2">
        <f>J480-cukier4[[#This Row],[sprzedaż]]+L480</f>
        <v>4767</v>
      </c>
      <c r="K481" s="2">
        <f>MONTH(cukier4[[#This Row],[Data]])</f>
        <v>6</v>
      </c>
      <c r="L481" s="2">
        <f>ROUNDUP(IF(K482&lt;&gt;cukier4[[#This Row],[miesiąc]],5000-cukier4[[#This Row],[ilość cukru w magazynie]],0),-3)</f>
        <v>0</v>
      </c>
    </row>
    <row r="482" spans="1:12" x14ac:dyDescent="0.45">
      <c r="A482" s="1">
        <v>39250</v>
      </c>
      <c r="B482" s="2" t="s">
        <v>78</v>
      </c>
      <c r="C482">
        <v>37</v>
      </c>
      <c r="D482">
        <f>YEAR(cukier4[[#This Row],[Data]])</f>
        <v>2007</v>
      </c>
      <c r="E482">
        <f>VLOOKUP(cukier4[[#This Row],[rok]],cennik[],2,FALSE)</f>
        <v>2.09</v>
      </c>
      <c r="F482" s="2">
        <f>cukier4[[#This Row],[sprzedaż]]*cukier4[[#This Row],[cena cukru]]</f>
        <v>77.33</v>
      </c>
      <c r="G482" s="2">
        <f>SUMIFS(cukier4[sprzedaż],cukier4[Data],"&lt;="&amp;cukier4[[#This Row],[Data]],cukier4[NIP],"="&amp;cukier4[[#This Row],[NIP]])</f>
        <v>404</v>
      </c>
      <c r="H48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82" s="2">
        <f>cukier4[[#This Row],[rabat na kg]]*cukier4[[#This Row],[sprzedaż]]</f>
        <v>1.85</v>
      </c>
      <c r="J482" s="2">
        <f>J481-cukier4[[#This Row],[sprzedaż]]+L481</f>
        <v>4730</v>
      </c>
      <c r="K482" s="2">
        <f>MONTH(cukier4[[#This Row],[Data]])</f>
        <v>6</v>
      </c>
      <c r="L482" s="2">
        <f>ROUNDUP(IF(K483&lt;&gt;cukier4[[#This Row],[miesiąc]],5000-cukier4[[#This Row],[ilość cukru w magazynie]],0),-3)</f>
        <v>0</v>
      </c>
    </row>
    <row r="483" spans="1:12" x14ac:dyDescent="0.45">
      <c r="A483" s="1">
        <v>39253</v>
      </c>
      <c r="B483" s="2" t="s">
        <v>35</v>
      </c>
      <c r="C483">
        <v>198</v>
      </c>
      <c r="D483">
        <f>YEAR(cukier4[[#This Row],[Data]])</f>
        <v>2007</v>
      </c>
      <c r="E483">
        <f>VLOOKUP(cukier4[[#This Row],[rok]],cennik[],2,FALSE)</f>
        <v>2.09</v>
      </c>
      <c r="F483" s="2">
        <f>cukier4[[#This Row],[sprzedaż]]*cukier4[[#This Row],[cena cukru]]</f>
        <v>413.82</v>
      </c>
      <c r="G483" s="2">
        <f>SUMIFS(cukier4[sprzedaż],cukier4[Data],"&lt;="&amp;cukier4[[#This Row],[Data]],cukier4[NIP],"="&amp;cukier4[[#This Row],[NIP]])</f>
        <v>778</v>
      </c>
      <c r="H48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83" s="2">
        <f>cukier4[[#This Row],[rabat na kg]]*cukier4[[#This Row],[sprzedaż]]</f>
        <v>9.9</v>
      </c>
      <c r="J483" s="2">
        <f>J482-cukier4[[#This Row],[sprzedaż]]+L482</f>
        <v>4532</v>
      </c>
      <c r="K483" s="2">
        <f>MONTH(cukier4[[#This Row],[Data]])</f>
        <v>6</v>
      </c>
      <c r="L483" s="2">
        <f>ROUNDUP(IF(K484&lt;&gt;cukier4[[#This Row],[miesiąc]],5000-cukier4[[#This Row],[ilość cukru w magazynie]],0),-3)</f>
        <v>0</v>
      </c>
    </row>
    <row r="484" spans="1:12" x14ac:dyDescent="0.45">
      <c r="A484" s="1">
        <v>39254</v>
      </c>
      <c r="B484" s="2" t="s">
        <v>28</v>
      </c>
      <c r="C484">
        <v>74</v>
      </c>
      <c r="D484">
        <f>YEAR(cukier4[[#This Row],[Data]])</f>
        <v>2007</v>
      </c>
      <c r="E484">
        <f>VLOOKUP(cukier4[[#This Row],[rok]],cennik[],2,FALSE)</f>
        <v>2.09</v>
      </c>
      <c r="F484" s="2">
        <f>cukier4[[#This Row],[sprzedaż]]*cukier4[[#This Row],[cena cukru]]</f>
        <v>154.66</v>
      </c>
      <c r="G484" s="2">
        <f>SUMIFS(cukier4[sprzedaż],cukier4[Data],"&lt;="&amp;cukier4[[#This Row],[Data]],cukier4[NIP],"="&amp;cukier4[[#This Row],[NIP]])</f>
        <v>1007</v>
      </c>
      <c r="H48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84" s="2">
        <f>cukier4[[#This Row],[rabat na kg]]*cukier4[[#This Row],[sprzedaż]]</f>
        <v>7.4</v>
      </c>
      <c r="J484" s="2">
        <f>J483-cukier4[[#This Row],[sprzedaż]]+L483</f>
        <v>4458</v>
      </c>
      <c r="K484" s="2">
        <f>MONTH(cukier4[[#This Row],[Data]])</f>
        <v>6</v>
      </c>
      <c r="L484" s="2">
        <f>ROUNDUP(IF(K485&lt;&gt;cukier4[[#This Row],[miesiąc]],5000-cukier4[[#This Row],[ilość cukru w magazynie]],0),-3)</f>
        <v>0</v>
      </c>
    </row>
    <row r="485" spans="1:12" x14ac:dyDescent="0.45">
      <c r="A485" s="1">
        <v>39259</v>
      </c>
      <c r="B485" s="2" t="s">
        <v>144</v>
      </c>
      <c r="C485">
        <v>18</v>
      </c>
      <c r="D485">
        <f>YEAR(cukier4[[#This Row],[Data]])</f>
        <v>2007</v>
      </c>
      <c r="E485">
        <f>VLOOKUP(cukier4[[#This Row],[rok]],cennik[],2,FALSE)</f>
        <v>2.09</v>
      </c>
      <c r="F485" s="2">
        <f>cukier4[[#This Row],[sprzedaż]]*cukier4[[#This Row],[cena cukru]]</f>
        <v>37.619999999999997</v>
      </c>
      <c r="G485" s="2">
        <f>SUMIFS(cukier4[sprzedaż],cukier4[Data],"&lt;="&amp;cukier4[[#This Row],[Data]],cukier4[NIP],"="&amp;cukier4[[#This Row],[NIP]])</f>
        <v>18</v>
      </c>
      <c r="H48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85" s="2">
        <f>cukier4[[#This Row],[rabat na kg]]*cukier4[[#This Row],[sprzedaż]]</f>
        <v>0</v>
      </c>
      <c r="J485" s="2">
        <f>J484-cukier4[[#This Row],[sprzedaż]]+L484</f>
        <v>4440</v>
      </c>
      <c r="K485" s="2">
        <f>MONTH(cukier4[[#This Row],[Data]])</f>
        <v>6</v>
      </c>
      <c r="L485" s="2">
        <f>ROUNDUP(IF(K486&lt;&gt;cukier4[[#This Row],[miesiąc]],5000-cukier4[[#This Row],[ilość cukru w magazynie]],0),-3)</f>
        <v>0</v>
      </c>
    </row>
    <row r="486" spans="1:12" x14ac:dyDescent="0.45">
      <c r="A486" s="1">
        <v>39263</v>
      </c>
      <c r="B486" s="2" t="s">
        <v>24</v>
      </c>
      <c r="C486">
        <v>291</v>
      </c>
      <c r="D486">
        <f>YEAR(cukier4[[#This Row],[Data]])</f>
        <v>2007</v>
      </c>
      <c r="E486">
        <f>VLOOKUP(cukier4[[#This Row],[rok]],cennik[],2,FALSE)</f>
        <v>2.09</v>
      </c>
      <c r="F486" s="2">
        <f>cukier4[[#This Row],[sprzedaż]]*cukier4[[#This Row],[cena cukru]]</f>
        <v>608.18999999999994</v>
      </c>
      <c r="G486" s="2">
        <f>SUMIFS(cukier4[sprzedaż],cukier4[Data],"&lt;="&amp;cukier4[[#This Row],[Data]],cukier4[NIP],"="&amp;cukier4[[#This Row],[NIP]])</f>
        <v>1417</v>
      </c>
      <c r="H48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86" s="2">
        <f>cukier4[[#This Row],[rabat na kg]]*cukier4[[#This Row],[sprzedaż]]</f>
        <v>29.1</v>
      </c>
      <c r="J486" s="2">
        <f>J485-cukier4[[#This Row],[sprzedaż]]+L485</f>
        <v>4149</v>
      </c>
      <c r="K486" s="2">
        <f>MONTH(cukier4[[#This Row],[Data]])</f>
        <v>6</v>
      </c>
      <c r="L486" s="2">
        <f>ROUNDUP(IF(K487&lt;&gt;cukier4[[#This Row],[miesiąc]],5000-cukier4[[#This Row],[ilość cukru w magazynie]],0),-3)</f>
        <v>1000</v>
      </c>
    </row>
    <row r="487" spans="1:12" x14ac:dyDescent="0.45">
      <c r="A487" s="1">
        <v>39270</v>
      </c>
      <c r="B487" s="2" t="s">
        <v>9</v>
      </c>
      <c r="C487">
        <v>208</v>
      </c>
      <c r="D487">
        <f>YEAR(cukier4[[#This Row],[Data]])</f>
        <v>2007</v>
      </c>
      <c r="E487">
        <f>VLOOKUP(cukier4[[#This Row],[rok]],cennik[],2,FALSE)</f>
        <v>2.09</v>
      </c>
      <c r="F487" s="2">
        <f>cukier4[[#This Row],[sprzedaż]]*cukier4[[#This Row],[cena cukru]]</f>
        <v>434.71999999999997</v>
      </c>
      <c r="G487" s="2">
        <f>SUMIFS(cukier4[sprzedaż],cukier4[Data],"&lt;="&amp;cukier4[[#This Row],[Data]],cukier4[NIP],"="&amp;cukier4[[#This Row],[NIP]])</f>
        <v>6231</v>
      </c>
      <c r="H48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87" s="2">
        <f>cukier4[[#This Row],[rabat na kg]]*cukier4[[#This Row],[sprzedaż]]</f>
        <v>20.8</v>
      </c>
      <c r="J487" s="2">
        <f>J486-cukier4[[#This Row],[sprzedaż]]+L486</f>
        <v>4941</v>
      </c>
      <c r="K487" s="2">
        <f>MONTH(cukier4[[#This Row],[Data]])</f>
        <v>7</v>
      </c>
      <c r="L487" s="2">
        <f>ROUNDUP(IF(K488&lt;&gt;cukier4[[#This Row],[miesiąc]],5000-cukier4[[#This Row],[ilość cukru w magazynie]],0),-3)</f>
        <v>0</v>
      </c>
    </row>
    <row r="488" spans="1:12" x14ac:dyDescent="0.45">
      <c r="A488" s="1">
        <v>39270</v>
      </c>
      <c r="B488" s="2" t="s">
        <v>5</v>
      </c>
      <c r="C488">
        <v>354</v>
      </c>
      <c r="D488">
        <f>YEAR(cukier4[[#This Row],[Data]])</f>
        <v>2007</v>
      </c>
      <c r="E488">
        <f>VLOOKUP(cukier4[[#This Row],[rok]],cennik[],2,FALSE)</f>
        <v>2.09</v>
      </c>
      <c r="F488" s="2">
        <f>cukier4[[#This Row],[sprzedaż]]*cukier4[[#This Row],[cena cukru]]</f>
        <v>739.8599999999999</v>
      </c>
      <c r="G488" s="2">
        <f>SUMIFS(cukier4[sprzedaż],cukier4[Data],"&lt;="&amp;cukier4[[#This Row],[Data]],cukier4[NIP],"="&amp;cukier4[[#This Row],[NIP]])</f>
        <v>4109</v>
      </c>
      <c r="H48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88" s="2">
        <f>cukier4[[#This Row],[rabat na kg]]*cukier4[[#This Row],[sprzedaż]]</f>
        <v>35.4</v>
      </c>
      <c r="J488" s="2">
        <f>J487-cukier4[[#This Row],[sprzedaż]]+L487</f>
        <v>4587</v>
      </c>
      <c r="K488" s="2">
        <f>MONTH(cukier4[[#This Row],[Data]])</f>
        <v>7</v>
      </c>
      <c r="L488" s="2">
        <f>ROUNDUP(IF(K489&lt;&gt;cukier4[[#This Row],[miesiąc]],5000-cukier4[[#This Row],[ilość cukru w magazynie]],0),-3)</f>
        <v>0</v>
      </c>
    </row>
    <row r="489" spans="1:12" x14ac:dyDescent="0.45">
      <c r="A489" s="1">
        <v>39277</v>
      </c>
      <c r="B489" s="2" t="s">
        <v>25</v>
      </c>
      <c r="C489">
        <v>113</v>
      </c>
      <c r="D489">
        <f>YEAR(cukier4[[#This Row],[Data]])</f>
        <v>2007</v>
      </c>
      <c r="E489">
        <f>VLOOKUP(cukier4[[#This Row],[rok]],cennik[],2,FALSE)</f>
        <v>2.09</v>
      </c>
      <c r="F489" s="2">
        <f>cukier4[[#This Row],[sprzedaż]]*cukier4[[#This Row],[cena cukru]]</f>
        <v>236.17</v>
      </c>
      <c r="G489" s="2">
        <f>SUMIFS(cukier4[sprzedaż],cukier4[Data],"&lt;="&amp;cukier4[[#This Row],[Data]],cukier4[NIP],"="&amp;cukier4[[#This Row],[NIP]])</f>
        <v>661</v>
      </c>
      <c r="H48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89" s="2">
        <f>cukier4[[#This Row],[rabat na kg]]*cukier4[[#This Row],[sprzedaż]]</f>
        <v>5.65</v>
      </c>
      <c r="J489" s="2">
        <f>J488-cukier4[[#This Row],[sprzedaż]]+L488</f>
        <v>4474</v>
      </c>
      <c r="K489" s="2">
        <f>MONTH(cukier4[[#This Row],[Data]])</f>
        <v>7</v>
      </c>
      <c r="L489" s="2">
        <f>ROUNDUP(IF(K490&lt;&gt;cukier4[[#This Row],[miesiąc]],5000-cukier4[[#This Row],[ilość cukru w magazynie]],0),-3)</f>
        <v>0</v>
      </c>
    </row>
    <row r="490" spans="1:12" x14ac:dyDescent="0.45">
      <c r="A490" s="1">
        <v>39278</v>
      </c>
      <c r="B490" s="2" t="s">
        <v>145</v>
      </c>
      <c r="C490">
        <v>3</v>
      </c>
      <c r="D490">
        <f>YEAR(cukier4[[#This Row],[Data]])</f>
        <v>2007</v>
      </c>
      <c r="E490">
        <f>VLOOKUP(cukier4[[#This Row],[rok]],cennik[],2,FALSE)</f>
        <v>2.09</v>
      </c>
      <c r="F490" s="2">
        <f>cukier4[[#This Row],[sprzedaż]]*cukier4[[#This Row],[cena cukru]]</f>
        <v>6.27</v>
      </c>
      <c r="G490" s="2">
        <f>SUMIFS(cukier4[sprzedaż],cukier4[Data],"&lt;="&amp;cukier4[[#This Row],[Data]],cukier4[NIP],"="&amp;cukier4[[#This Row],[NIP]])</f>
        <v>3</v>
      </c>
      <c r="H49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90" s="2">
        <f>cukier4[[#This Row],[rabat na kg]]*cukier4[[#This Row],[sprzedaż]]</f>
        <v>0</v>
      </c>
      <c r="J490" s="2">
        <f>J489-cukier4[[#This Row],[sprzedaż]]+L489</f>
        <v>4471</v>
      </c>
      <c r="K490" s="2">
        <f>MONTH(cukier4[[#This Row],[Data]])</f>
        <v>7</v>
      </c>
      <c r="L490" s="2">
        <f>ROUNDUP(IF(K491&lt;&gt;cukier4[[#This Row],[miesiąc]],5000-cukier4[[#This Row],[ilość cukru w magazynie]],0),-3)</f>
        <v>0</v>
      </c>
    </row>
    <row r="491" spans="1:12" x14ac:dyDescent="0.45">
      <c r="A491" s="1">
        <v>39278</v>
      </c>
      <c r="B491" s="2" t="s">
        <v>45</v>
      </c>
      <c r="C491">
        <v>446</v>
      </c>
      <c r="D491">
        <f>YEAR(cukier4[[#This Row],[Data]])</f>
        <v>2007</v>
      </c>
      <c r="E491">
        <f>VLOOKUP(cukier4[[#This Row],[rok]],cennik[],2,FALSE)</f>
        <v>2.09</v>
      </c>
      <c r="F491" s="2">
        <f>cukier4[[#This Row],[sprzedaż]]*cukier4[[#This Row],[cena cukru]]</f>
        <v>932.14</v>
      </c>
      <c r="G491" s="2">
        <f>SUMIFS(cukier4[sprzedaż],cukier4[Data],"&lt;="&amp;cukier4[[#This Row],[Data]],cukier4[NIP],"="&amp;cukier4[[#This Row],[NIP]])</f>
        <v>4765</v>
      </c>
      <c r="H4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91" s="2">
        <f>cukier4[[#This Row],[rabat na kg]]*cukier4[[#This Row],[sprzedaż]]</f>
        <v>44.6</v>
      </c>
      <c r="J491" s="2">
        <f>J490-cukier4[[#This Row],[sprzedaż]]+L490</f>
        <v>4025</v>
      </c>
      <c r="K491" s="2">
        <f>MONTH(cukier4[[#This Row],[Data]])</f>
        <v>7</v>
      </c>
      <c r="L491" s="2">
        <f>ROUNDUP(IF(K492&lt;&gt;cukier4[[#This Row],[miesiąc]],5000-cukier4[[#This Row],[ilość cukru w magazynie]],0),-3)</f>
        <v>0</v>
      </c>
    </row>
    <row r="492" spans="1:12" x14ac:dyDescent="0.45">
      <c r="A492" s="1">
        <v>39278</v>
      </c>
      <c r="B492" s="2" t="s">
        <v>121</v>
      </c>
      <c r="C492">
        <v>9</v>
      </c>
      <c r="D492">
        <f>YEAR(cukier4[[#This Row],[Data]])</f>
        <v>2007</v>
      </c>
      <c r="E492">
        <f>VLOOKUP(cukier4[[#This Row],[rok]],cennik[],2,FALSE)</f>
        <v>2.09</v>
      </c>
      <c r="F492" s="2">
        <f>cukier4[[#This Row],[sprzedaż]]*cukier4[[#This Row],[cena cukru]]</f>
        <v>18.809999999999999</v>
      </c>
      <c r="G492" s="2">
        <f>SUMIFS(cukier4[sprzedaż],cukier4[Data],"&lt;="&amp;cukier4[[#This Row],[Data]],cukier4[NIP],"="&amp;cukier4[[#This Row],[NIP]])</f>
        <v>12</v>
      </c>
      <c r="H49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92" s="2">
        <f>cukier4[[#This Row],[rabat na kg]]*cukier4[[#This Row],[sprzedaż]]</f>
        <v>0</v>
      </c>
      <c r="J492" s="2">
        <f>J491-cukier4[[#This Row],[sprzedaż]]+L491</f>
        <v>4016</v>
      </c>
      <c r="K492" s="2">
        <f>MONTH(cukier4[[#This Row],[Data]])</f>
        <v>7</v>
      </c>
      <c r="L492" s="2">
        <f>ROUNDUP(IF(K493&lt;&gt;cukier4[[#This Row],[miesiąc]],5000-cukier4[[#This Row],[ilość cukru w magazynie]],0),-3)</f>
        <v>0</v>
      </c>
    </row>
    <row r="493" spans="1:12" x14ac:dyDescent="0.45">
      <c r="A493" s="1">
        <v>39282</v>
      </c>
      <c r="B493" s="2" t="s">
        <v>50</v>
      </c>
      <c r="C493">
        <v>445</v>
      </c>
      <c r="D493">
        <f>YEAR(cukier4[[#This Row],[Data]])</f>
        <v>2007</v>
      </c>
      <c r="E493">
        <f>VLOOKUP(cukier4[[#This Row],[rok]],cennik[],2,FALSE)</f>
        <v>2.09</v>
      </c>
      <c r="F493" s="2">
        <f>cukier4[[#This Row],[sprzedaż]]*cukier4[[#This Row],[cena cukru]]</f>
        <v>930.05</v>
      </c>
      <c r="G493" s="2">
        <f>SUMIFS(cukier4[sprzedaż],cukier4[Data],"&lt;="&amp;cukier4[[#This Row],[Data]],cukier4[NIP],"="&amp;cukier4[[#This Row],[NIP]])</f>
        <v>5321</v>
      </c>
      <c r="H49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93" s="2">
        <f>cukier4[[#This Row],[rabat na kg]]*cukier4[[#This Row],[sprzedaż]]</f>
        <v>44.5</v>
      </c>
      <c r="J493" s="2">
        <f>J492-cukier4[[#This Row],[sprzedaż]]+L492</f>
        <v>3571</v>
      </c>
      <c r="K493" s="2">
        <f>MONTH(cukier4[[#This Row],[Data]])</f>
        <v>7</v>
      </c>
      <c r="L493" s="2">
        <f>ROUNDUP(IF(K494&lt;&gt;cukier4[[#This Row],[miesiąc]],5000-cukier4[[#This Row],[ilość cukru w magazynie]],0),-3)</f>
        <v>0</v>
      </c>
    </row>
    <row r="494" spans="1:12" x14ac:dyDescent="0.45">
      <c r="A494" s="1">
        <v>39283</v>
      </c>
      <c r="B494" s="2" t="s">
        <v>69</v>
      </c>
      <c r="C494">
        <v>47</v>
      </c>
      <c r="D494">
        <f>YEAR(cukier4[[#This Row],[Data]])</f>
        <v>2007</v>
      </c>
      <c r="E494">
        <f>VLOOKUP(cukier4[[#This Row],[rok]],cennik[],2,FALSE)</f>
        <v>2.09</v>
      </c>
      <c r="F494" s="2">
        <f>cukier4[[#This Row],[sprzedaż]]*cukier4[[#This Row],[cena cukru]]</f>
        <v>98.22999999999999</v>
      </c>
      <c r="G494" s="2">
        <f>SUMIFS(cukier4[sprzedaż],cukier4[Data],"&lt;="&amp;cukier4[[#This Row],[Data]],cukier4[NIP],"="&amp;cukier4[[#This Row],[NIP]])</f>
        <v>701</v>
      </c>
      <c r="H49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494" s="2">
        <f>cukier4[[#This Row],[rabat na kg]]*cukier4[[#This Row],[sprzedaż]]</f>
        <v>2.35</v>
      </c>
      <c r="J494" s="2">
        <f>J493-cukier4[[#This Row],[sprzedaż]]+L493</f>
        <v>3524</v>
      </c>
      <c r="K494" s="2">
        <f>MONTH(cukier4[[#This Row],[Data]])</f>
        <v>7</v>
      </c>
      <c r="L494" s="2">
        <f>ROUNDUP(IF(K495&lt;&gt;cukier4[[#This Row],[miesiąc]],5000-cukier4[[#This Row],[ilość cukru w magazynie]],0),-3)</f>
        <v>0</v>
      </c>
    </row>
    <row r="495" spans="1:12" x14ac:dyDescent="0.45">
      <c r="A495" s="1">
        <v>39284</v>
      </c>
      <c r="B495" s="2" t="s">
        <v>146</v>
      </c>
      <c r="C495">
        <v>14</v>
      </c>
      <c r="D495">
        <f>YEAR(cukier4[[#This Row],[Data]])</f>
        <v>2007</v>
      </c>
      <c r="E495">
        <f>VLOOKUP(cukier4[[#This Row],[rok]],cennik[],2,FALSE)</f>
        <v>2.09</v>
      </c>
      <c r="F495" s="2">
        <f>cukier4[[#This Row],[sprzedaż]]*cukier4[[#This Row],[cena cukru]]</f>
        <v>29.259999999999998</v>
      </c>
      <c r="G495" s="2">
        <f>SUMIFS(cukier4[sprzedaż],cukier4[Data],"&lt;="&amp;cukier4[[#This Row],[Data]],cukier4[NIP],"="&amp;cukier4[[#This Row],[NIP]])</f>
        <v>14</v>
      </c>
      <c r="H49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95" s="2">
        <f>cukier4[[#This Row],[rabat na kg]]*cukier4[[#This Row],[sprzedaż]]</f>
        <v>0</v>
      </c>
      <c r="J495" s="2">
        <f>J494-cukier4[[#This Row],[sprzedaż]]+L494</f>
        <v>3510</v>
      </c>
      <c r="K495" s="2">
        <f>MONTH(cukier4[[#This Row],[Data]])</f>
        <v>7</v>
      </c>
      <c r="L495" s="2">
        <f>ROUNDUP(IF(K496&lt;&gt;cukier4[[#This Row],[miesiąc]],5000-cukier4[[#This Row],[ilość cukru w magazynie]],0),-3)</f>
        <v>0</v>
      </c>
    </row>
    <row r="496" spans="1:12" x14ac:dyDescent="0.45">
      <c r="A496" s="1">
        <v>39289</v>
      </c>
      <c r="B496" s="2" t="s">
        <v>37</v>
      </c>
      <c r="C496">
        <v>187</v>
      </c>
      <c r="D496">
        <f>YEAR(cukier4[[#This Row],[Data]])</f>
        <v>2007</v>
      </c>
      <c r="E496">
        <f>VLOOKUP(cukier4[[#This Row],[rok]],cennik[],2,FALSE)</f>
        <v>2.09</v>
      </c>
      <c r="F496" s="2">
        <f>cukier4[[#This Row],[sprzedaż]]*cukier4[[#This Row],[cena cukru]]</f>
        <v>390.83</v>
      </c>
      <c r="G496" s="2">
        <f>SUMIFS(cukier4[sprzedaż],cukier4[Data],"&lt;="&amp;cukier4[[#This Row],[Data]],cukier4[NIP],"="&amp;cukier4[[#This Row],[NIP]])</f>
        <v>1146</v>
      </c>
      <c r="H49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96" s="2">
        <f>cukier4[[#This Row],[rabat na kg]]*cukier4[[#This Row],[sprzedaż]]</f>
        <v>18.7</v>
      </c>
      <c r="J496" s="2">
        <f>J495-cukier4[[#This Row],[sprzedaż]]+L495</f>
        <v>3323</v>
      </c>
      <c r="K496" s="2">
        <f>MONTH(cukier4[[#This Row],[Data]])</f>
        <v>7</v>
      </c>
      <c r="L496" s="2">
        <f>ROUNDUP(IF(K497&lt;&gt;cukier4[[#This Row],[miesiąc]],5000-cukier4[[#This Row],[ilość cukru w magazynie]],0),-3)</f>
        <v>0</v>
      </c>
    </row>
    <row r="497" spans="1:12" x14ac:dyDescent="0.45">
      <c r="A497" s="1">
        <v>39290</v>
      </c>
      <c r="B497" s="2" t="s">
        <v>45</v>
      </c>
      <c r="C497">
        <v>355</v>
      </c>
      <c r="D497">
        <f>YEAR(cukier4[[#This Row],[Data]])</f>
        <v>2007</v>
      </c>
      <c r="E497">
        <f>VLOOKUP(cukier4[[#This Row],[rok]],cennik[],2,FALSE)</f>
        <v>2.09</v>
      </c>
      <c r="F497" s="2">
        <f>cukier4[[#This Row],[sprzedaż]]*cukier4[[#This Row],[cena cukru]]</f>
        <v>741.94999999999993</v>
      </c>
      <c r="G497" s="2">
        <f>SUMIFS(cukier4[sprzedaż],cukier4[Data],"&lt;="&amp;cukier4[[#This Row],[Data]],cukier4[NIP],"="&amp;cukier4[[#This Row],[NIP]])</f>
        <v>5120</v>
      </c>
      <c r="H49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497" s="2">
        <f>cukier4[[#This Row],[rabat na kg]]*cukier4[[#This Row],[sprzedaż]]</f>
        <v>35.5</v>
      </c>
      <c r="J497" s="2">
        <f>J496-cukier4[[#This Row],[sprzedaż]]+L496</f>
        <v>2968</v>
      </c>
      <c r="K497" s="2">
        <f>MONTH(cukier4[[#This Row],[Data]])</f>
        <v>7</v>
      </c>
      <c r="L497" s="2">
        <f>ROUNDUP(IF(K498&lt;&gt;cukier4[[#This Row],[miesiąc]],5000-cukier4[[#This Row],[ilość cukru w magazynie]],0),-3)</f>
        <v>0</v>
      </c>
    </row>
    <row r="498" spans="1:12" x14ac:dyDescent="0.45">
      <c r="A498" s="1">
        <v>39291</v>
      </c>
      <c r="B498" s="2" t="s">
        <v>115</v>
      </c>
      <c r="C498">
        <v>6</v>
      </c>
      <c r="D498">
        <f>YEAR(cukier4[[#This Row],[Data]])</f>
        <v>2007</v>
      </c>
      <c r="E498">
        <f>VLOOKUP(cukier4[[#This Row],[rok]],cennik[],2,FALSE)</f>
        <v>2.09</v>
      </c>
      <c r="F498" s="2">
        <f>cukier4[[#This Row],[sprzedaż]]*cukier4[[#This Row],[cena cukru]]</f>
        <v>12.54</v>
      </c>
      <c r="G498" s="2">
        <f>SUMIFS(cukier4[sprzedaż],cukier4[Data],"&lt;="&amp;cukier4[[#This Row],[Data]],cukier4[NIP],"="&amp;cukier4[[#This Row],[NIP]])</f>
        <v>18</v>
      </c>
      <c r="H49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98" s="2">
        <f>cukier4[[#This Row],[rabat na kg]]*cukier4[[#This Row],[sprzedaż]]</f>
        <v>0</v>
      </c>
      <c r="J498" s="2">
        <f>J497-cukier4[[#This Row],[sprzedaż]]+L497</f>
        <v>2962</v>
      </c>
      <c r="K498" s="2">
        <f>MONTH(cukier4[[#This Row],[Data]])</f>
        <v>7</v>
      </c>
      <c r="L498" s="2">
        <f>ROUNDUP(IF(K499&lt;&gt;cukier4[[#This Row],[miesiąc]],5000-cukier4[[#This Row],[ilość cukru w magazynie]],0),-3)</f>
        <v>0</v>
      </c>
    </row>
    <row r="499" spans="1:12" x14ac:dyDescent="0.45">
      <c r="A499" s="1">
        <v>39292</v>
      </c>
      <c r="B499" s="2" t="s">
        <v>68</v>
      </c>
      <c r="C499">
        <v>18</v>
      </c>
      <c r="D499">
        <f>YEAR(cukier4[[#This Row],[Data]])</f>
        <v>2007</v>
      </c>
      <c r="E499">
        <f>VLOOKUP(cukier4[[#This Row],[rok]],cennik[],2,FALSE)</f>
        <v>2.09</v>
      </c>
      <c r="F499" s="2">
        <f>cukier4[[#This Row],[sprzedaż]]*cukier4[[#This Row],[cena cukru]]</f>
        <v>37.619999999999997</v>
      </c>
      <c r="G499" s="2">
        <f>SUMIFS(cukier4[sprzedaż],cukier4[Data],"&lt;="&amp;cukier4[[#This Row],[Data]],cukier4[NIP],"="&amp;cukier4[[#This Row],[NIP]])</f>
        <v>26</v>
      </c>
      <c r="H49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499" s="2">
        <f>cukier4[[#This Row],[rabat na kg]]*cukier4[[#This Row],[sprzedaż]]</f>
        <v>0</v>
      </c>
      <c r="J499" s="2">
        <f>J498-cukier4[[#This Row],[sprzedaż]]+L498</f>
        <v>2944</v>
      </c>
      <c r="K499" s="2">
        <f>MONTH(cukier4[[#This Row],[Data]])</f>
        <v>7</v>
      </c>
      <c r="L499" s="2">
        <f>ROUNDUP(IF(K500&lt;&gt;cukier4[[#This Row],[miesiąc]],5000-cukier4[[#This Row],[ilość cukru w magazynie]],0),-3)</f>
        <v>0</v>
      </c>
    </row>
    <row r="500" spans="1:12" x14ac:dyDescent="0.45">
      <c r="A500" s="1">
        <v>39294</v>
      </c>
      <c r="B500" s="2" t="s">
        <v>71</v>
      </c>
      <c r="C500">
        <v>111</v>
      </c>
      <c r="D500">
        <f>YEAR(cukier4[[#This Row],[Data]])</f>
        <v>2007</v>
      </c>
      <c r="E500">
        <f>VLOOKUP(cukier4[[#This Row],[rok]],cennik[],2,FALSE)</f>
        <v>2.09</v>
      </c>
      <c r="F500" s="2">
        <f>cukier4[[#This Row],[sprzedaż]]*cukier4[[#This Row],[cena cukru]]</f>
        <v>231.98999999999998</v>
      </c>
      <c r="G500" s="2">
        <f>SUMIFS(cukier4[sprzedaż],cukier4[Data],"&lt;="&amp;cukier4[[#This Row],[Data]],cukier4[NIP],"="&amp;cukier4[[#This Row],[NIP]])</f>
        <v>720</v>
      </c>
      <c r="H50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00" s="2">
        <f>cukier4[[#This Row],[rabat na kg]]*cukier4[[#This Row],[sprzedaż]]</f>
        <v>5.5500000000000007</v>
      </c>
      <c r="J500" s="2">
        <f>J499-cukier4[[#This Row],[sprzedaż]]+L499</f>
        <v>2833</v>
      </c>
      <c r="K500" s="2">
        <f>MONTH(cukier4[[#This Row],[Data]])</f>
        <v>7</v>
      </c>
      <c r="L500" s="2">
        <f>ROUNDUP(IF(K501&lt;&gt;cukier4[[#This Row],[miesiąc]],5000-cukier4[[#This Row],[ilość cukru w magazynie]],0),-3)</f>
        <v>0</v>
      </c>
    </row>
    <row r="501" spans="1:12" x14ac:dyDescent="0.45">
      <c r="A501" s="1">
        <v>39294</v>
      </c>
      <c r="B501" s="2" t="s">
        <v>8</v>
      </c>
      <c r="C501">
        <v>156</v>
      </c>
      <c r="D501">
        <f>YEAR(cukier4[[#This Row],[Data]])</f>
        <v>2007</v>
      </c>
      <c r="E501">
        <f>VLOOKUP(cukier4[[#This Row],[rok]],cennik[],2,FALSE)</f>
        <v>2.09</v>
      </c>
      <c r="F501" s="2">
        <f>cukier4[[#This Row],[sprzedaż]]*cukier4[[#This Row],[cena cukru]]</f>
        <v>326.03999999999996</v>
      </c>
      <c r="G501" s="2">
        <f>SUMIFS(cukier4[sprzedaż],cukier4[Data],"&lt;="&amp;cukier4[[#This Row],[Data]],cukier4[NIP],"="&amp;cukier4[[#This Row],[NIP]])</f>
        <v>791</v>
      </c>
      <c r="H50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01" s="2">
        <f>cukier4[[#This Row],[rabat na kg]]*cukier4[[#This Row],[sprzedaż]]</f>
        <v>7.8000000000000007</v>
      </c>
      <c r="J501" s="2">
        <f>J500-cukier4[[#This Row],[sprzedaż]]+L500</f>
        <v>2677</v>
      </c>
      <c r="K501" s="2">
        <f>MONTH(cukier4[[#This Row],[Data]])</f>
        <v>7</v>
      </c>
      <c r="L501" s="2">
        <f>ROUNDUP(IF(K502&lt;&gt;cukier4[[#This Row],[miesiąc]],5000-cukier4[[#This Row],[ilość cukru w magazynie]],0),-3)</f>
        <v>3000</v>
      </c>
    </row>
    <row r="502" spans="1:12" x14ac:dyDescent="0.45">
      <c r="A502" s="1">
        <v>39295</v>
      </c>
      <c r="B502" s="2" t="s">
        <v>45</v>
      </c>
      <c r="C502">
        <v>396</v>
      </c>
      <c r="D502">
        <f>YEAR(cukier4[[#This Row],[Data]])</f>
        <v>2007</v>
      </c>
      <c r="E502">
        <f>VLOOKUP(cukier4[[#This Row],[rok]],cennik[],2,FALSE)</f>
        <v>2.09</v>
      </c>
      <c r="F502" s="2">
        <f>cukier4[[#This Row],[sprzedaż]]*cukier4[[#This Row],[cena cukru]]</f>
        <v>827.64</v>
      </c>
      <c r="G502" s="2">
        <f>SUMIFS(cukier4[sprzedaż],cukier4[Data],"&lt;="&amp;cukier4[[#This Row],[Data]],cukier4[NIP],"="&amp;cukier4[[#This Row],[NIP]])</f>
        <v>5516</v>
      </c>
      <c r="H5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02" s="2">
        <f>cukier4[[#This Row],[rabat na kg]]*cukier4[[#This Row],[sprzedaż]]</f>
        <v>39.6</v>
      </c>
      <c r="J502" s="2">
        <f>J501-cukier4[[#This Row],[sprzedaż]]+L501</f>
        <v>5281</v>
      </c>
      <c r="K502" s="2">
        <f>MONTH(cukier4[[#This Row],[Data]])</f>
        <v>8</v>
      </c>
      <c r="L502" s="2">
        <f>ROUNDUP(IF(K503&lt;&gt;cukier4[[#This Row],[miesiąc]],5000-cukier4[[#This Row],[ilość cukru w magazynie]],0),-3)</f>
        <v>0</v>
      </c>
    </row>
    <row r="503" spans="1:12" x14ac:dyDescent="0.45">
      <c r="A503" s="1">
        <v>39299</v>
      </c>
      <c r="B503" s="2" t="s">
        <v>60</v>
      </c>
      <c r="C503">
        <v>7</v>
      </c>
      <c r="D503">
        <f>YEAR(cukier4[[#This Row],[Data]])</f>
        <v>2007</v>
      </c>
      <c r="E503">
        <f>VLOOKUP(cukier4[[#This Row],[rok]],cennik[],2,FALSE)</f>
        <v>2.09</v>
      </c>
      <c r="F503" s="2">
        <f>cukier4[[#This Row],[sprzedaż]]*cukier4[[#This Row],[cena cukru]]</f>
        <v>14.629999999999999</v>
      </c>
      <c r="G503" s="2">
        <f>SUMIFS(cukier4[sprzedaż],cukier4[Data],"&lt;="&amp;cukier4[[#This Row],[Data]],cukier4[NIP],"="&amp;cukier4[[#This Row],[NIP]])</f>
        <v>22</v>
      </c>
      <c r="H50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03" s="2">
        <f>cukier4[[#This Row],[rabat na kg]]*cukier4[[#This Row],[sprzedaż]]</f>
        <v>0</v>
      </c>
      <c r="J503" s="2">
        <f>J502-cukier4[[#This Row],[sprzedaż]]+L502</f>
        <v>5274</v>
      </c>
      <c r="K503" s="2">
        <f>MONTH(cukier4[[#This Row],[Data]])</f>
        <v>8</v>
      </c>
      <c r="L503" s="2">
        <f>ROUNDUP(IF(K504&lt;&gt;cukier4[[#This Row],[miesiąc]],5000-cukier4[[#This Row],[ilość cukru w magazynie]],0),-3)</f>
        <v>0</v>
      </c>
    </row>
    <row r="504" spans="1:12" x14ac:dyDescent="0.45">
      <c r="A504" s="1">
        <v>39301</v>
      </c>
      <c r="B504" s="2" t="s">
        <v>55</v>
      </c>
      <c r="C504">
        <v>98</v>
      </c>
      <c r="D504">
        <f>YEAR(cukier4[[#This Row],[Data]])</f>
        <v>2007</v>
      </c>
      <c r="E504">
        <f>VLOOKUP(cukier4[[#This Row],[rok]],cennik[],2,FALSE)</f>
        <v>2.09</v>
      </c>
      <c r="F504" s="2">
        <f>cukier4[[#This Row],[sprzedaż]]*cukier4[[#This Row],[cena cukru]]</f>
        <v>204.82</v>
      </c>
      <c r="G504" s="2">
        <f>SUMIFS(cukier4[sprzedaż],cukier4[Data],"&lt;="&amp;cukier4[[#This Row],[Data]],cukier4[NIP],"="&amp;cukier4[[#This Row],[NIP]])</f>
        <v>950</v>
      </c>
      <c r="H50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04" s="2">
        <f>cukier4[[#This Row],[rabat na kg]]*cukier4[[#This Row],[sprzedaż]]</f>
        <v>4.9000000000000004</v>
      </c>
      <c r="J504" s="2">
        <f>J503-cukier4[[#This Row],[sprzedaż]]+L503</f>
        <v>5176</v>
      </c>
      <c r="K504" s="2">
        <f>MONTH(cukier4[[#This Row],[Data]])</f>
        <v>8</v>
      </c>
      <c r="L504" s="2">
        <f>ROUNDUP(IF(K505&lt;&gt;cukier4[[#This Row],[miesiąc]],5000-cukier4[[#This Row],[ilość cukru w magazynie]],0),-3)</f>
        <v>0</v>
      </c>
    </row>
    <row r="505" spans="1:12" x14ac:dyDescent="0.45">
      <c r="A505" s="1">
        <v>39303</v>
      </c>
      <c r="B505" s="2" t="s">
        <v>45</v>
      </c>
      <c r="C505">
        <v>405</v>
      </c>
      <c r="D505">
        <f>YEAR(cukier4[[#This Row],[Data]])</f>
        <v>2007</v>
      </c>
      <c r="E505">
        <f>VLOOKUP(cukier4[[#This Row],[rok]],cennik[],2,FALSE)</f>
        <v>2.09</v>
      </c>
      <c r="F505" s="2">
        <f>cukier4[[#This Row],[sprzedaż]]*cukier4[[#This Row],[cena cukru]]</f>
        <v>846.44999999999993</v>
      </c>
      <c r="G505" s="2">
        <f>SUMIFS(cukier4[sprzedaż],cukier4[Data],"&lt;="&amp;cukier4[[#This Row],[Data]],cukier4[NIP],"="&amp;cukier4[[#This Row],[NIP]])</f>
        <v>5921</v>
      </c>
      <c r="H5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05" s="2">
        <f>cukier4[[#This Row],[rabat na kg]]*cukier4[[#This Row],[sprzedaż]]</f>
        <v>40.5</v>
      </c>
      <c r="J505" s="2">
        <f>J504-cukier4[[#This Row],[sprzedaż]]+L504</f>
        <v>4771</v>
      </c>
      <c r="K505" s="2">
        <f>MONTH(cukier4[[#This Row],[Data]])</f>
        <v>8</v>
      </c>
      <c r="L505" s="2">
        <f>ROUNDUP(IF(K506&lt;&gt;cukier4[[#This Row],[miesiąc]],5000-cukier4[[#This Row],[ilość cukru w magazynie]],0),-3)</f>
        <v>0</v>
      </c>
    </row>
    <row r="506" spans="1:12" x14ac:dyDescent="0.45">
      <c r="A506" s="1">
        <v>39305</v>
      </c>
      <c r="B506" s="2" t="s">
        <v>7</v>
      </c>
      <c r="C506">
        <v>220</v>
      </c>
      <c r="D506">
        <f>YEAR(cukier4[[#This Row],[Data]])</f>
        <v>2007</v>
      </c>
      <c r="E506">
        <f>VLOOKUP(cukier4[[#This Row],[rok]],cennik[],2,FALSE)</f>
        <v>2.09</v>
      </c>
      <c r="F506" s="2">
        <f>cukier4[[#This Row],[sprzedaż]]*cukier4[[#This Row],[cena cukru]]</f>
        <v>459.79999999999995</v>
      </c>
      <c r="G506" s="2">
        <f>SUMIFS(cukier4[sprzedaż],cukier4[Data],"&lt;="&amp;cukier4[[#This Row],[Data]],cukier4[NIP],"="&amp;cukier4[[#This Row],[NIP]])</f>
        <v>7902</v>
      </c>
      <c r="H50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06" s="2">
        <f>cukier4[[#This Row],[rabat na kg]]*cukier4[[#This Row],[sprzedaż]]</f>
        <v>22</v>
      </c>
      <c r="J506" s="2">
        <f>J505-cukier4[[#This Row],[sprzedaż]]+L505</f>
        <v>4551</v>
      </c>
      <c r="K506" s="2">
        <f>MONTH(cukier4[[#This Row],[Data]])</f>
        <v>8</v>
      </c>
      <c r="L506" s="2">
        <f>ROUNDUP(IF(K507&lt;&gt;cukier4[[#This Row],[miesiąc]],5000-cukier4[[#This Row],[ilość cukru w magazynie]],0),-3)</f>
        <v>0</v>
      </c>
    </row>
    <row r="507" spans="1:12" x14ac:dyDescent="0.45">
      <c r="A507" s="1">
        <v>39306</v>
      </c>
      <c r="B507" s="2" t="s">
        <v>30</v>
      </c>
      <c r="C507">
        <v>141</v>
      </c>
      <c r="D507">
        <f>YEAR(cukier4[[#This Row],[Data]])</f>
        <v>2007</v>
      </c>
      <c r="E507">
        <f>VLOOKUP(cukier4[[#This Row],[rok]],cennik[],2,FALSE)</f>
        <v>2.09</v>
      </c>
      <c r="F507" s="2">
        <f>cukier4[[#This Row],[sprzedaż]]*cukier4[[#This Row],[cena cukru]]</f>
        <v>294.69</v>
      </c>
      <c r="G507" s="2">
        <f>SUMIFS(cukier4[sprzedaż],cukier4[Data],"&lt;="&amp;cukier4[[#This Row],[Data]],cukier4[NIP],"="&amp;cukier4[[#This Row],[NIP]])</f>
        <v>1544</v>
      </c>
      <c r="H50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07" s="2">
        <f>cukier4[[#This Row],[rabat na kg]]*cukier4[[#This Row],[sprzedaż]]</f>
        <v>14.100000000000001</v>
      </c>
      <c r="J507" s="2">
        <f>J506-cukier4[[#This Row],[sprzedaż]]+L506</f>
        <v>4410</v>
      </c>
      <c r="K507" s="2">
        <f>MONTH(cukier4[[#This Row],[Data]])</f>
        <v>8</v>
      </c>
      <c r="L507" s="2">
        <f>ROUNDUP(IF(K508&lt;&gt;cukier4[[#This Row],[miesiąc]],5000-cukier4[[#This Row],[ilość cukru w magazynie]],0),-3)</f>
        <v>0</v>
      </c>
    </row>
    <row r="508" spans="1:12" x14ac:dyDescent="0.45">
      <c r="A508" s="1">
        <v>39307</v>
      </c>
      <c r="B508" s="2" t="s">
        <v>90</v>
      </c>
      <c r="C508">
        <v>17</v>
      </c>
      <c r="D508">
        <f>YEAR(cukier4[[#This Row],[Data]])</f>
        <v>2007</v>
      </c>
      <c r="E508">
        <f>VLOOKUP(cukier4[[#This Row],[rok]],cennik[],2,FALSE)</f>
        <v>2.09</v>
      </c>
      <c r="F508" s="2">
        <f>cukier4[[#This Row],[sprzedaż]]*cukier4[[#This Row],[cena cukru]]</f>
        <v>35.53</v>
      </c>
      <c r="G508" s="2">
        <f>SUMIFS(cukier4[sprzedaż],cukier4[Data],"&lt;="&amp;cukier4[[#This Row],[Data]],cukier4[NIP],"="&amp;cukier4[[#This Row],[NIP]])</f>
        <v>42</v>
      </c>
      <c r="H50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08" s="2">
        <f>cukier4[[#This Row],[rabat na kg]]*cukier4[[#This Row],[sprzedaż]]</f>
        <v>0</v>
      </c>
      <c r="J508" s="2">
        <f>J507-cukier4[[#This Row],[sprzedaż]]+L507</f>
        <v>4393</v>
      </c>
      <c r="K508" s="2">
        <f>MONTH(cukier4[[#This Row],[Data]])</f>
        <v>8</v>
      </c>
      <c r="L508" s="2">
        <f>ROUNDUP(IF(K509&lt;&gt;cukier4[[#This Row],[miesiąc]],5000-cukier4[[#This Row],[ilość cukru w magazynie]],0),-3)</f>
        <v>0</v>
      </c>
    </row>
    <row r="509" spans="1:12" x14ac:dyDescent="0.45">
      <c r="A509" s="1">
        <v>39307</v>
      </c>
      <c r="B509" s="2" t="s">
        <v>9</v>
      </c>
      <c r="C509">
        <v>260</v>
      </c>
      <c r="D509">
        <f>YEAR(cukier4[[#This Row],[Data]])</f>
        <v>2007</v>
      </c>
      <c r="E509">
        <f>VLOOKUP(cukier4[[#This Row],[rok]],cennik[],2,FALSE)</f>
        <v>2.09</v>
      </c>
      <c r="F509" s="2">
        <f>cukier4[[#This Row],[sprzedaż]]*cukier4[[#This Row],[cena cukru]]</f>
        <v>543.4</v>
      </c>
      <c r="G509" s="2">
        <f>SUMIFS(cukier4[sprzedaż],cukier4[Data],"&lt;="&amp;cukier4[[#This Row],[Data]],cukier4[NIP],"="&amp;cukier4[[#This Row],[NIP]])</f>
        <v>6491</v>
      </c>
      <c r="H50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09" s="2">
        <f>cukier4[[#This Row],[rabat na kg]]*cukier4[[#This Row],[sprzedaż]]</f>
        <v>26</v>
      </c>
      <c r="J509" s="2">
        <f>J508-cukier4[[#This Row],[sprzedaż]]+L508</f>
        <v>4133</v>
      </c>
      <c r="K509" s="2">
        <f>MONTH(cukier4[[#This Row],[Data]])</f>
        <v>8</v>
      </c>
      <c r="L509" s="2">
        <f>ROUNDUP(IF(K510&lt;&gt;cukier4[[#This Row],[miesiąc]],5000-cukier4[[#This Row],[ilość cukru w magazynie]],0),-3)</f>
        <v>0</v>
      </c>
    </row>
    <row r="510" spans="1:12" x14ac:dyDescent="0.45">
      <c r="A510" s="1">
        <v>39308</v>
      </c>
      <c r="B510" s="2" t="s">
        <v>119</v>
      </c>
      <c r="C510">
        <v>11</v>
      </c>
      <c r="D510">
        <f>YEAR(cukier4[[#This Row],[Data]])</f>
        <v>2007</v>
      </c>
      <c r="E510">
        <f>VLOOKUP(cukier4[[#This Row],[rok]],cennik[],2,FALSE)</f>
        <v>2.09</v>
      </c>
      <c r="F510" s="2">
        <f>cukier4[[#This Row],[sprzedaż]]*cukier4[[#This Row],[cena cukru]]</f>
        <v>22.99</v>
      </c>
      <c r="G510" s="2">
        <f>SUMIFS(cukier4[sprzedaż],cukier4[Data],"&lt;="&amp;cukier4[[#This Row],[Data]],cukier4[NIP],"="&amp;cukier4[[#This Row],[NIP]])</f>
        <v>20</v>
      </c>
      <c r="H51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10" s="2">
        <f>cukier4[[#This Row],[rabat na kg]]*cukier4[[#This Row],[sprzedaż]]</f>
        <v>0</v>
      </c>
      <c r="J510" s="2">
        <f>J509-cukier4[[#This Row],[sprzedaż]]+L509</f>
        <v>4122</v>
      </c>
      <c r="K510" s="2">
        <f>MONTH(cukier4[[#This Row],[Data]])</f>
        <v>8</v>
      </c>
      <c r="L510" s="2">
        <f>ROUNDUP(IF(K511&lt;&gt;cukier4[[#This Row],[miesiąc]],5000-cukier4[[#This Row],[ilość cukru w magazynie]],0),-3)</f>
        <v>0</v>
      </c>
    </row>
    <row r="511" spans="1:12" x14ac:dyDescent="0.45">
      <c r="A511" s="1">
        <v>39312</v>
      </c>
      <c r="B511" s="2" t="s">
        <v>52</v>
      </c>
      <c r="C511">
        <v>182</v>
      </c>
      <c r="D511">
        <f>YEAR(cukier4[[#This Row],[Data]])</f>
        <v>2007</v>
      </c>
      <c r="E511">
        <f>VLOOKUP(cukier4[[#This Row],[rok]],cennik[],2,FALSE)</f>
        <v>2.09</v>
      </c>
      <c r="F511" s="2">
        <f>cukier4[[#This Row],[sprzedaż]]*cukier4[[#This Row],[cena cukru]]</f>
        <v>380.38</v>
      </c>
      <c r="G511" s="2">
        <f>SUMIFS(cukier4[sprzedaż],cukier4[Data],"&lt;="&amp;cukier4[[#This Row],[Data]],cukier4[NIP],"="&amp;cukier4[[#This Row],[NIP]])</f>
        <v>858</v>
      </c>
      <c r="H51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11" s="2">
        <f>cukier4[[#This Row],[rabat na kg]]*cukier4[[#This Row],[sprzedaż]]</f>
        <v>9.1</v>
      </c>
      <c r="J511" s="2">
        <f>J510-cukier4[[#This Row],[sprzedaż]]+L510</f>
        <v>3940</v>
      </c>
      <c r="K511" s="2">
        <f>MONTH(cukier4[[#This Row],[Data]])</f>
        <v>8</v>
      </c>
      <c r="L511" s="2">
        <f>ROUNDUP(IF(K512&lt;&gt;cukier4[[#This Row],[miesiąc]],5000-cukier4[[#This Row],[ilość cukru w magazynie]],0),-3)</f>
        <v>0</v>
      </c>
    </row>
    <row r="512" spans="1:12" x14ac:dyDescent="0.45">
      <c r="A512" s="1">
        <v>39314</v>
      </c>
      <c r="B512" s="2" t="s">
        <v>37</v>
      </c>
      <c r="C512">
        <v>59</v>
      </c>
      <c r="D512">
        <f>YEAR(cukier4[[#This Row],[Data]])</f>
        <v>2007</v>
      </c>
      <c r="E512">
        <f>VLOOKUP(cukier4[[#This Row],[rok]],cennik[],2,FALSE)</f>
        <v>2.09</v>
      </c>
      <c r="F512" s="2">
        <f>cukier4[[#This Row],[sprzedaż]]*cukier4[[#This Row],[cena cukru]]</f>
        <v>123.30999999999999</v>
      </c>
      <c r="G512" s="2">
        <f>SUMIFS(cukier4[sprzedaż],cukier4[Data],"&lt;="&amp;cukier4[[#This Row],[Data]],cukier4[NIP],"="&amp;cukier4[[#This Row],[NIP]])</f>
        <v>1205</v>
      </c>
      <c r="H5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12" s="2">
        <f>cukier4[[#This Row],[rabat na kg]]*cukier4[[#This Row],[sprzedaż]]</f>
        <v>5.9</v>
      </c>
      <c r="J512" s="2">
        <f>J511-cukier4[[#This Row],[sprzedaż]]+L511</f>
        <v>3881</v>
      </c>
      <c r="K512" s="2">
        <f>MONTH(cukier4[[#This Row],[Data]])</f>
        <v>8</v>
      </c>
      <c r="L512" s="2">
        <f>ROUNDUP(IF(K513&lt;&gt;cukier4[[#This Row],[miesiąc]],5000-cukier4[[#This Row],[ilość cukru w magazynie]],0),-3)</f>
        <v>0</v>
      </c>
    </row>
    <row r="513" spans="1:12" x14ac:dyDescent="0.45">
      <c r="A513" s="1">
        <v>39315</v>
      </c>
      <c r="B513" s="2" t="s">
        <v>66</v>
      </c>
      <c r="C513">
        <v>45</v>
      </c>
      <c r="D513">
        <f>YEAR(cukier4[[#This Row],[Data]])</f>
        <v>2007</v>
      </c>
      <c r="E513">
        <f>VLOOKUP(cukier4[[#This Row],[rok]],cennik[],2,FALSE)</f>
        <v>2.09</v>
      </c>
      <c r="F513" s="2">
        <f>cukier4[[#This Row],[sprzedaż]]*cukier4[[#This Row],[cena cukru]]</f>
        <v>94.05</v>
      </c>
      <c r="G513" s="2">
        <f>SUMIFS(cukier4[sprzedaż],cukier4[Data],"&lt;="&amp;cukier4[[#This Row],[Data]],cukier4[NIP],"="&amp;cukier4[[#This Row],[NIP]])</f>
        <v>747</v>
      </c>
      <c r="H51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13" s="2">
        <f>cukier4[[#This Row],[rabat na kg]]*cukier4[[#This Row],[sprzedaż]]</f>
        <v>2.25</v>
      </c>
      <c r="J513" s="2">
        <f>J512-cukier4[[#This Row],[sprzedaż]]+L512</f>
        <v>3836</v>
      </c>
      <c r="K513" s="2">
        <f>MONTH(cukier4[[#This Row],[Data]])</f>
        <v>8</v>
      </c>
      <c r="L513" s="2">
        <f>ROUNDUP(IF(K514&lt;&gt;cukier4[[#This Row],[miesiąc]],5000-cukier4[[#This Row],[ilość cukru w magazynie]],0),-3)</f>
        <v>0</v>
      </c>
    </row>
    <row r="514" spans="1:12" x14ac:dyDescent="0.45">
      <c r="A514" s="1">
        <v>39315</v>
      </c>
      <c r="B514" s="2" t="s">
        <v>76</v>
      </c>
      <c r="C514">
        <v>3</v>
      </c>
      <c r="D514">
        <f>YEAR(cukier4[[#This Row],[Data]])</f>
        <v>2007</v>
      </c>
      <c r="E514">
        <f>VLOOKUP(cukier4[[#This Row],[rok]],cennik[],2,FALSE)</f>
        <v>2.09</v>
      </c>
      <c r="F514" s="2">
        <f>cukier4[[#This Row],[sprzedaż]]*cukier4[[#This Row],[cena cukru]]</f>
        <v>6.27</v>
      </c>
      <c r="G514" s="2">
        <f>SUMIFS(cukier4[sprzedaż],cukier4[Data],"&lt;="&amp;cukier4[[#This Row],[Data]],cukier4[NIP],"="&amp;cukier4[[#This Row],[NIP]])</f>
        <v>19</v>
      </c>
      <c r="H5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14" s="2">
        <f>cukier4[[#This Row],[rabat na kg]]*cukier4[[#This Row],[sprzedaż]]</f>
        <v>0</v>
      </c>
      <c r="J514" s="2">
        <f>J513-cukier4[[#This Row],[sprzedaż]]+L513</f>
        <v>3833</v>
      </c>
      <c r="K514" s="2">
        <f>MONTH(cukier4[[#This Row],[Data]])</f>
        <v>8</v>
      </c>
      <c r="L514" s="2">
        <f>ROUNDUP(IF(K515&lt;&gt;cukier4[[#This Row],[miesiąc]],5000-cukier4[[#This Row],[ilość cukru w magazynie]],0),-3)</f>
        <v>0</v>
      </c>
    </row>
    <row r="515" spans="1:12" x14ac:dyDescent="0.45">
      <c r="A515" s="1">
        <v>39317</v>
      </c>
      <c r="B515" s="2" t="s">
        <v>61</v>
      </c>
      <c r="C515">
        <v>52</v>
      </c>
      <c r="D515">
        <f>YEAR(cukier4[[#This Row],[Data]])</f>
        <v>2007</v>
      </c>
      <c r="E515">
        <f>VLOOKUP(cukier4[[#This Row],[rok]],cennik[],2,FALSE)</f>
        <v>2.09</v>
      </c>
      <c r="F515" s="2">
        <f>cukier4[[#This Row],[sprzedaż]]*cukier4[[#This Row],[cena cukru]]</f>
        <v>108.67999999999999</v>
      </c>
      <c r="G515" s="2">
        <f>SUMIFS(cukier4[sprzedaż],cukier4[Data],"&lt;="&amp;cukier4[[#This Row],[Data]],cukier4[NIP],"="&amp;cukier4[[#This Row],[NIP]])</f>
        <v>416</v>
      </c>
      <c r="H51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15" s="2">
        <f>cukier4[[#This Row],[rabat na kg]]*cukier4[[#This Row],[sprzedaż]]</f>
        <v>2.6</v>
      </c>
      <c r="J515" s="2">
        <f>J514-cukier4[[#This Row],[sprzedaż]]+L514</f>
        <v>3781</v>
      </c>
      <c r="K515" s="2">
        <f>MONTH(cukier4[[#This Row],[Data]])</f>
        <v>8</v>
      </c>
      <c r="L515" s="2">
        <f>ROUNDUP(IF(K516&lt;&gt;cukier4[[#This Row],[miesiąc]],5000-cukier4[[#This Row],[ilość cukru w magazynie]],0),-3)</f>
        <v>0</v>
      </c>
    </row>
    <row r="516" spans="1:12" x14ac:dyDescent="0.45">
      <c r="A516" s="1">
        <v>39317</v>
      </c>
      <c r="B516" s="2" t="s">
        <v>22</v>
      </c>
      <c r="C516">
        <v>373</v>
      </c>
      <c r="D516">
        <f>YEAR(cukier4[[#This Row],[Data]])</f>
        <v>2007</v>
      </c>
      <c r="E516">
        <f>VLOOKUP(cukier4[[#This Row],[rok]],cennik[],2,FALSE)</f>
        <v>2.09</v>
      </c>
      <c r="F516" s="2">
        <f>cukier4[[#This Row],[sprzedaż]]*cukier4[[#This Row],[cena cukru]]</f>
        <v>779.56999999999994</v>
      </c>
      <c r="G516" s="2">
        <f>SUMIFS(cukier4[sprzedaż],cukier4[Data],"&lt;="&amp;cukier4[[#This Row],[Data]],cukier4[NIP],"="&amp;cukier4[[#This Row],[NIP]])</f>
        <v>5448</v>
      </c>
      <c r="H51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16" s="2">
        <f>cukier4[[#This Row],[rabat na kg]]*cukier4[[#This Row],[sprzedaż]]</f>
        <v>37.300000000000004</v>
      </c>
      <c r="J516" s="2">
        <f>J515-cukier4[[#This Row],[sprzedaż]]+L515</f>
        <v>3408</v>
      </c>
      <c r="K516" s="2">
        <f>MONTH(cukier4[[#This Row],[Data]])</f>
        <v>8</v>
      </c>
      <c r="L516" s="2">
        <f>ROUNDUP(IF(K517&lt;&gt;cukier4[[#This Row],[miesiąc]],5000-cukier4[[#This Row],[ilość cukru w magazynie]],0),-3)</f>
        <v>0</v>
      </c>
    </row>
    <row r="517" spans="1:12" x14ac:dyDescent="0.45">
      <c r="A517" s="1">
        <v>39318</v>
      </c>
      <c r="B517" s="2" t="s">
        <v>34</v>
      </c>
      <c r="C517">
        <v>2</v>
      </c>
      <c r="D517">
        <f>YEAR(cukier4[[#This Row],[Data]])</f>
        <v>2007</v>
      </c>
      <c r="E517">
        <f>VLOOKUP(cukier4[[#This Row],[rok]],cennik[],2,FALSE)</f>
        <v>2.09</v>
      </c>
      <c r="F517" s="2">
        <f>cukier4[[#This Row],[sprzedaż]]*cukier4[[#This Row],[cena cukru]]</f>
        <v>4.18</v>
      </c>
      <c r="G517" s="2">
        <f>SUMIFS(cukier4[sprzedaż],cukier4[Data],"&lt;="&amp;cukier4[[#This Row],[Data]],cukier4[NIP],"="&amp;cukier4[[#This Row],[NIP]])</f>
        <v>9</v>
      </c>
      <c r="H51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17" s="2">
        <f>cukier4[[#This Row],[rabat na kg]]*cukier4[[#This Row],[sprzedaż]]</f>
        <v>0</v>
      </c>
      <c r="J517" s="2">
        <f>J516-cukier4[[#This Row],[sprzedaż]]+L516</f>
        <v>3406</v>
      </c>
      <c r="K517" s="2">
        <f>MONTH(cukier4[[#This Row],[Data]])</f>
        <v>8</v>
      </c>
      <c r="L517" s="2">
        <f>ROUNDUP(IF(K518&lt;&gt;cukier4[[#This Row],[miesiąc]],5000-cukier4[[#This Row],[ilość cukru w magazynie]],0),-3)</f>
        <v>0</v>
      </c>
    </row>
    <row r="518" spans="1:12" x14ac:dyDescent="0.45">
      <c r="A518" s="1">
        <v>39318</v>
      </c>
      <c r="B518" s="2" t="s">
        <v>24</v>
      </c>
      <c r="C518">
        <v>445</v>
      </c>
      <c r="D518">
        <f>YEAR(cukier4[[#This Row],[Data]])</f>
        <v>2007</v>
      </c>
      <c r="E518">
        <f>VLOOKUP(cukier4[[#This Row],[rok]],cennik[],2,FALSE)</f>
        <v>2.09</v>
      </c>
      <c r="F518" s="2">
        <f>cukier4[[#This Row],[sprzedaż]]*cukier4[[#This Row],[cena cukru]]</f>
        <v>930.05</v>
      </c>
      <c r="G518" s="2">
        <f>SUMIFS(cukier4[sprzedaż],cukier4[Data],"&lt;="&amp;cukier4[[#This Row],[Data]],cukier4[NIP],"="&amp;cukier4[[#This Row],[NIP]])</f>
        <v>1862</v>
      </c>
      <c r="H5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18" s="2">
        <f>cukier4[[#This Row],[rabat na kg]]*cukier4[[#This Row],[sprzedaż]]</f>
        <v>44.5</v>
      </c>
      <c r="J518" s="2">
        <f>J517-cukier4[[#This Row],[sprzedaż]]+L517</f>
        <v>2961</v>
      </c>
      <c r="K518" s="2">
        <f>MONTH(cukier4[[#This Row],[Data]])</f>
        <v>8</v>
      </c>
      <c r="L518" s="2">
        <f>ROUNDUP(IF(K519&lt;&gt;cukier4[[#This Row],[miesiąc]],5000-cukier4[[#This Row],[ilość cukru w magazynie]],0),-3)</f>
        <v>0</v>
      </c>
    </row>
    <row r="519" spans="1:12" x14ac:dyDescent="0.45">
      <c r="A519" s="1">
        <v>39319</v>
      </c>
      <c r="B519" s="2" t="s">
        <v>52</v>
      </c>
      <c r="C519">
        <v>93</v>
      </c>
      <c r="D519">
        <f>YEAR(cukier4[[#This Row],[Data]])</f>
        <v>2007</v>
      </c>
      <c r="E519">
        <f>VLOOKUP(cukier4[[#This Row],[rok]],cennik[],2,FALSE)</f>
        <v>2.09</v>
      </c>
      <c r="F519" s="2">
        <f>cukier4[[#This Row],[sprzedaż]]*cukier4[[#This Row],[cena cukru]]</f>
        <v>194.36999999999998</v>
      </c>
      <c r="G519" s="2">
        <f>SUMIFS(cukier4[sprzedaż],cukier4[Data],"&lt;="&amp;cukier4[[#This Row],[Data]],cukier4[NIP],"="&amp;cukier4[[#This Row],[NIP]])</f>
        <v>951</v>
      </c>
      <c r="H51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19" s="2">
        <f>cukier4[[#This Row],[rabat na kg]]*cukier4[[#This Row],[sprzedaż]]</f>
        <v>4.6500000000000004</v>
      </c>
      <c r="J519" s="2">
        <f>J518-cukier4[[#This Row],[sprzedaż]]+L518</f>
        <v>2868</v>
      </c>
      <c r="K519" s="2">
        <f>MONTH(cukier4[[#This Row],[Data]])</f>
        <v>8</v>
      </c>
      <c r="L519" s="2">
        <f>ROUNDUP(IF(K520&lt;&gt;cukier4[[#This Row],[miesiąc]],5000-cukier4[[#This Row],[ilość cukru w magazynie]],0),-3)</f>
        <v>0</v>
      </c>
    </row>
    <row r="520" spans="1:12" x14ac:dyDescent="0.45">
      <c r="A520" s="1">
        <v>39324</v>
      </c>
      <c r="B520" s="2" t="s">
        <v>22</v>
      </c>
      <c r="C520">
        <v>329</v>
      </c>
      <c r="D520">
        <f>YEAR(cukier4[[#This Row],[Data]])</f>
        <v>2007</v>
      </c>
      <c r="E520">
        <f>VLOOKUP(cukier4[[#This Row],[rok]],cennik[],2,FALSE)</f>
        <v>2.09</v>
      </c>
      <c r="F520" s="2">
        <f>cukier4[[#This Row],[sprzedaż]]*cukier4[[#This Row],[cena cukru]]</f>
        <v>687.6099999999999</v>
      </c>
      <c r="G520" s="2">
        <f>SUMIFS(cukier4[sprzedaż],cukier4[Data],"&lt;="&amp;cukier4[[#This Row],[Data]],cukier4[NIP],"="&amp;cukier4[[#This Row],[NIP]])</f>
        <v>5777</v>
      </c>
      <c r="H52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20" s="2">
        <f>cukier4[[#This Row],[rabat na kg]]*cukier4[[#This Row],[sprzedaż]]</f>
        <v>32.9</v>
      </c>
      <c r="J520" s="2">
        <f>J519-cukier4[[#This Row],[sprzedaż]]+L519</f>
        <v>2539</v>
      </c>
      <c r="K520" s="2">
        <f>MONTH(cukier4[[#This Row],[Data]])</f>
        <v>8</v>
      </c>
      <c r="L520" s="2">
        <f>ROUNDUP(IF(K521&lt;&gt;cukier4[[#This Row],[miesiąc]],5000-cukier4[[#This Row],[ilość cukru w magazynie]],0),-3)</f>
        <v>3000</v>
      </c>
    </row>
    <row r="521" spans="1:12" x14ac:dyDescent="0.45">
      <c r="A521" s="1">
        <v>39326</v>
      </c>
      <c r="B521" s="2" t="s">
        <v>22</v>
      </c>
      <c r="C521">
        <v>217</v>
      </c>
      <c r="D521">
        <f>YEAR(cukier4[[#This Row],[Data]])</f>
        <v>2007</v>
      </c>
      <c r="E521">
        <f>VLOOKUP(cukier4[[#This Row],[rok]],cennik[],2,FALSE)</f>
        <v>2.09</v>
      </c>
      <c r="F521" s="2">
        <f>cukier4[[#This Row],[sprzedaż]]*cukier4[[#This Row],[cena cukru]]</f>
        <v>453.53</v>
      </c>
      <c r="G521" s="2">
        <f>SUMIFS(cukier4[sprzedaż],cukier4[Data],"&lt;="&amp;cukier4[[#This Row],[Data]],cukier4[NIP],"="&amp;cukier4[[#This Row],[NIP]])</f>
        <v>5994</v>
      </c>
      <c r="H5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21" s="2">
        <f>cukier4[[#This Row],[rabat na kg]]*cukier4[[#This Row],[sprzedaż]]</f>
        <v>21.700000000000003</v>
      </c>
      <c r="J521" s="2">
        <f>J520-cukier4[[#This Row],[sprzedaż]]+L520</f>
        <v>5322</v>
      </c>
      <c r="K521" s="2">
        <f>MONTH(cukier4[[#This Row],[Data]])</f>
        <v>9</v>
      </c>
      <c r="L521" s="2">
        <f>ROUNDUP(IF(K522&lt;&gt;cukier4[[#This Row],[miesiąc]],5000-cukier4[[#This Row],[ilość cukru w magazynie]],0),-3)</f>
        <v>0</v>
      </c>
    </row>
    <row r="522" spans="1:12" x14ac:dyDescent="0.45">
      <c r="A522" s="1">
        <v>39326</v>
      </c>
      <c r="B522" s="2" t="s">
        <v>18</v>
      </c>
      <c r="C522">
        <v>165</v>
      </c>
      <c r="D522">
        <f>YEAR(cukier4[[#This Row],[Data]])</f>
        <v>2007</v>
      </c>
      <c r="E522">
        <f>VLOOKUP(cukier4[[#This Row],[rok]],cennik[],2,FALSE)</f>
        <v>2.09</v>
      </c>
      <c r="F522" s="2">
        <f>cukier4[[#This Row],[sprzedaż]]*cukier4[[#This Row],[cena cukru]]</f>
        <v>344.84999999999997</v>
      </c>
      <c r="G522" s="2">
        <f>SUMIFS(cukier4[sprzedaż],cukier4[Data],"&lt;="&amp;cukier4[[#This Row],[Data]],cukier4[NIP],"="&amp;cukier4[[#This Row],[NIP]])</f>
        <v>1831</v>
      </c>
      <c r="H5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22" s="2">
        <f>cukier4[[#This Row],[rabat na kg]]*cukier4[[#This Row],[sprzedaż]]</f>
        <v>16.5</v>
      </c>
      <c r="J522" s="2">
        <f>J521-cukier4[[#This Row],[sprzedaż]]+L521</f>
        <v>5157</v>
      </c>
      <c r="K522" s="2">
        <f>MONTH(cukier4[[#This Row],[Data]])</f>
        <v>9</v>
      </c>
      <c r="L522" s="2">
        <f>ROUNDUP(IF(K523&lt;&gt;cukier4[[#This Row],[miesiąc]],5000-cukier4[[#This Row],[ilość cukru w magazynie]],0),-3)</f>
        <v>0</v>
      </c>
    </row>
    <row r="523" spans="1:12" x14ac:dyDescent="0.45">
      <c r="A523" s="1">
        <v>39327</v>
      </c>
      <c r="B523" s="2" t="s">
        <v>41</v>
      </c>
      <c r="C523">
        <v>20</v>
      </c>
      <c r="D523">
        <f>YEAR(cukier4[[#This Row],[Data]])</f>
        <v>2007</v>
      </c>
      <c r="E523">
        <f>VLOOKUP(cukier4[[#This Row],[rok]],cennik[],2,FALSE)</f>
        <v>2.09</v>
      </c>
      <c r="F523" s="2">
        <f>cukier4[[#This Row],[sprzedaż]]*cukier4[[#This Row],[cena cukru]]</f>
        <v>41.8</v>
      </c>
      <c r="G523" s="2">
        <f>SUMIFS(cukier4[sprzedaż],cukier4[Data],"&lt;="&amp;cukier4[[#This Row],[Data]],cukier4[NIP],"="&amp;cukier4[[#This Row],[NIP]])</f>
        <v>35</v>
      </c>
      <c r="H52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23" s="2">
        <f>cukier4[[#This Row],[rabat na kg]]*cukier4[[#This Row],[sprzedaż]]</f>
        <v>0</v>
      </c>
      <c r="J523" s="2">
        <f>J522-cukier4[[#This Row],[sprzedaż]]+L522</f>
        <v>5137</v>
      </c>
      <c r="K523" s="2">
        <f>MONTH(cukier4[[#This Row],[Data]])</f>
        <v>9</v>
      </c>
      <c r="L523" s="2">
        <f>ROUNDUP(IF(K524&lt;&gt;cukier4[[#This Row],[miesiąc]],5000-cukier4[[#This Row],[ilość cukru w magazynie]],0),-3)</f>
        <v>0</v>
      </c>
    </row>
    <row r="524" spans="1:12" x14ac:dyDescent="0.45">
      <c r="A524" s="1">
        <v>39328</v>
      </c>
      <c r="B524" s="2" t="s">
        <v>33</v>
      </c>
      <c r="C524">
        <v>11</v>
      </c>
      <c r="D524">
        <f>YEAR(cukier4[[#This Row],[Data]])</f>
        <v>2007</v>
      </c>
      <c r="E524">
        <f>VLOOKUP(cukier4[[#This Row],[rok]],cennik[],2,FALSE)</f>
        <v>2.09</v>
      </c>
      <c r="F524" s="2">
        <f>cukier4[[#This Row],[sprzedaż]]*cukier4[[#This Row],[cena cukru]]</f>
        <v>22.99</v>
      </c>
      <c r="G524" s="2">
        <f>SUMIFS(cukier4[sprzedaż],cukier4[Data],"&lt;="&amp;cukier4[[#This Row],[Data]],cukier4[NIP],"="&amp;cukier4[[#This Row],[NIP]])</f>
        <v>23</v>
      </c>
      <c r="H52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24" s="2">
        <f>cukier4[[#This Row],[rabat na kg]]*cukier4[[#This Row],[sprzedaż]]</f>
        <v>0</v>
      </c>
      <c r="J524" s="2">
        <f>J523-cukier4[[#This Row],[sprzedaż]]+L523</f>
        <v>5126</v>
      </c>
      <c r="K524" s="2">
        <f>MONTH(cukier4[[#This Row],[Data]])</f>
        <v>9</v>
      </c>
      <c r="L524" s="2">
        <f>ROUNDUP(IF(K525&lt;&gt;cukier4[[#This Row],[miesiąc]],5000-cukier4[[#This Row],[ilość cukru w magazynie]],0),-3)</f>
        <v>0</v>
      </c>
    </row>
    <row r="525" spans="1:12" x14ac:dyDescent="0.45">
      <c r="A525" s="1">
        <v>39329</v>
      </c>
      <c r="B525" s="2" t="s">
        <v>14</v>
      </c>
      <c r="C525">
        <v>294</v>
      </c>
      <c r="D525">
        <f>YEAR(cukier4[[#This Row],[Data]])</f>
        <v>2007</v>
      </c>
      <c r="E525">
        <f>VLOOKUP(cukier4[[#This Row],[rok]],cennik[],2,FALSE)</f>
        <v>2.09</v>
      </c>
      <c r="F525" s="2">
        <f>cukier4[[#This Row],[sprzedaż]]*cukier4[[#This Row],[cena cukru]]</f>
        <v>614.45999999999992</v>
      </c>
      <c r="G525" s="2">
        <f>SUMIFS(cukier4[sprzedaż],cukier4[Data],"&lt;="&amp;cukier4[[#This Row],[Data]],cukier4[NIP],"="&amp;cukier4[[#This Row],[NIP]])</f>
        <v>5832</v>
      </c>
      <c r="H5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25" s="2">
        <f>cukier4[[#This Row],[rabat na kg]]*cukier4[[#This Row],[sprzedaż]]</f>
        <v>29.400000000000002</v>
      </c>
      <c r="J525" s="2">
        <f>J524-cukier4[[#This Row],[sprzedaż]]+L524</f>
        <v>4832</v>
      </c>
      <c r="K525" s="2">
        <f>MONTH(cukier4[[#This Row],[Data]])</f>
        <v>9</v>
      </c>
      <c r="L525" s="2">
        <f>ROUNDUP(IF(K526&lt;&gt;cukier4[[#This Row],[miesiąc]],5000-cukier4[[#This Row],[ilość cukru w magazynie]],0),-3)</f>
        <v>0</v>
      </c>
    </row>
    <row r="526" spans="1:12" x14ac:dyDescent="0.45">
      <c r="A526" s="1">
        <v>39331</v>
      </c>
      <c r="B526" s="2" t="s">
        <v>12</v>
      </c>
      <c r="C526">
        <v>82</v>
      </c>
      <c r="D526">
        <f>YEAR(cukier4[[#This Row],[Data]])</f>
        <v>2007</v>
      </c>
      <c r="E526">
        <f>VLOOKUP(cukier4[[#This Row],[rok]],cennik[],2,FALSE)</f>
        <v>2.09</v>
      </c>
      <c r="F526" s="2">
        <f>cukier4[[#This Row],[sprzedaż]]*cukier4[[#This Row],[cena cukru]]</f>
        <v>171.38</v>
      </c>
      <c r="G526" s="2">
        <f>SUMIFS(cukier4[sprzedaż],cukier4[Data],"&lt;="&amp;cukier4[[#This Row],[Data]],cukier4[NIP],"="&amp;cukier4[[#This Row],[NIP]])</f>
        <v>1807</v>
      </c>
      <c r="H5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26" s="2">
        <f>cukier4[[#This Row],[rabat na kg]]*cukier4[[#This Row],[sprzedaż]]</f>
        <v>8.2000000000000011</v>
      </c>
      <c r="J526" s="2">
        <f>J525-cukier4[[#This Row],[sprzedaż]]+L525</f>
        <v>4750</v>
      </c>
      <c r="K526" s="2">
        <f>MONTH(cukier4[[#This Row],[Data]])</f>
        <v>9</v>
      </c>
      <c r="L526" s="2">
        <f>ROUNDUP(IF(K527&lt;&gt;cukier4[[#This Row],[miesiąc]],5000-cukier4[[#This Row],[ilość cukru w magazynie]],0),-3)</f>
        <v>0</v>
      </c>
    </row>
    <row r="527" spans="1:12" x14ac:dyDescent="0.45">
      <c r="A527" s="1">
        <v>39331</v>
      </c>
      <c r="B527" s="2" t="s">
        <v>23</v>
      </c>
      <c r="C527">
        <v>186</v>
      </c>
      <c r="D527">
        <f>YEAR(cukier4[[#This Row],[Data]])</f>
        <v>2007</v>
      </c>
      <c r="E527">
        <f>VLOOKUP(cukier4[[#This Row],[rok]],cennik[],2,FALSE)</f>
        <v>2.09</v>
      </c>
      <c r="F527" s="2">
        <f>cukier4[[#This Row],[sprzedaż]]*cukier4[[#This Row],[cena cukru]]</f>
        <v>388.73999999999995</v>
      </c>
      <c r="G527" s="2">
        <f>SUMIFS(cukier4[sprzedaż],cukier4[Data],"&lt;="&amp;cukier4[[#This Row],[Data]],cukier4[NIP],"="&amp;cukier4[[#This Row],[NIP]])</f>
        <v>1437</v>
      </c>
      <c r="H5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27" s="2">
        <f>cukier4[[#This Row],[rabat na kg]]*cukier4[[#This Row],[sprzedaż]]</f>
        <v>18.600000000000001</v>
      </c>
      <c r="J527" s="2">
        <f>J526-cukier4[[#This Row],[sprzedaż]]+L526</f>
        <v>4564</v>
      </c>
      <c r="K527" s="2">
        <f>MONTH(cukier4[[#This Row],[Data]])</f>
        <v>9</v>
      </c>
      <c r="L527" s="2">
        <f>ROUNDUP(IF(K528&lt;&gt;cukier4[[#This Row],[miesiąc]],5000-cukier4[[#This Row],[ilość cukru w magazynie]],0),-3)</f>
        <v>0</v>
      </c>
    </row>
    <row r="528" spans="1:12" x14ac:dyDescent="0.45">
      <c r="A528" s="1">
        <v>39333</v>
      </c>
      <c r="B528" s="2" t="s">
        <v>10</v>
      </c>
      <c r="C528">
        <v>163</v>
      </c>
      <c r="D528">
        <f>YEAR(cukier4[[#This Row],[Data]])</f>
        <v>2007</v>
      </c>
      <c r="E528">
        <f>VLOOKUP(cukier4[[#This Row],[rok]],cennik[],2,FALSE)</f>
        <v>2.09</v>
      </c>
      <c r="F528" s="2">
        <f>cukier4[[#This Row],[sprzedaż]]*cukier4[[#This Row],[cena cukru]]</f>
        <v>340.66999999999996</v>
      </c>
      <c r="G528" s="2">
        <f>SUMIFS(cukier4[sprzedaż],cukier4[Data],"&lt;="&amp;cukier4[[#This Row],[Data]],cukier4[NIP],"="&amp;cukier4[[#This Row],[NIP]])</f>
        <v>1147</v>
      </c>
      <c r="H5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28" s="2">
        <f>cukier4[[#This Row],[rabat na kg]]*cukier4[[#This Row],[sprzedaż]]</f>
        <v>16.3</v>
      </c>
      <c r="J528" s="2">
        <f>J527-cukier4[[#This Row],[sprzedaż]]+L527</f>
        <v>4401</v>
      </c>
      <c r="K528" s="2">
        <f>MONTH(cukier4[[#This Row],[Data]])</f>
        <v>9</v>
      </c>
      <c r="L528" s="2">
        <f>ROUNDUP(IF(K529&lt;&gt;cukier4[[#This Row],[miesiąc]],5000-cukier4[[#This Row],[ilość cukru w magazynie]],0),-3)</f>
        <v>0</v>
      </c>
    </row>
    <row r="529" spans="1:12" x14ac:dyDescent="0.45">
      <c r="A529" s="1">
        <v>39333</v>
      </c>
      <c r="B529" s="2" t="s">
        <v>30</v>
      </c>
      <c r="C529">
        <v>148</v>
      </c>
      <c r="D529">
        <f>YEAR(cukier4[[#This Row],[Data]])</f>
        <v>2007</v>
      </c>
      <c r="E529">
        <f>VLOOKUP(cukier4[[#This Row],[rok]],cennik[],2,FALSE)</f>
        <v>2.09</v>
      </c>
      <c r="F529" s="2">
        <f>cukier4[[#This Row],[sprzedaż]]*cukier4[[#This Row],[cena cukru]]</f>
        <v>309.32</v>
      </c>
      <c r="G529" s="2">
        <f>SUMIFS(cukier4[sprzedaż],cukier4[Data],"&lt;="&amp;cukier4[[#This Row],[Data]],cukier4[NIP],"="&amp;cukier4[[#This Row],[NIP]])</f>
        <v>1692</v>
      </c>
      <c r="H52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29" s="2">
        <f>cukier4[[#This Row],[rabat na kg]]*cukier4[[#This Row],[sprzedaż]]</f>
        <v>14.8</v>
      </c>
      <c r="J529" s="2">
        <f>J528-cukier4[[#This Row],[sprzedaż]]+L528</f>
        <v>4253</v>
      </c>
      <c r="K529" s="2">
        <f>MONTH(cukier4[[#This Row],[Data]])</f>
        <v>9</v>
      </c>
      <c r="L529" s="2">
        <f>ROUNDUP(IF(K530&lt;&gt;cukier4[[#This Row],[miesiąc]],5000-cukier4[[#This Row],[ilość cukru w magazynie]],0),-3)</f>
        <v>0</v>
      </c>
    </row>
    <row r="530" spans="1:12" x14ac:dyDescent="0.45">
      <c r="A530" s="1">
        <v>39334</v>
      </c>
      <c r="B530" s="2" t="s">
        <v>40</v>
      </c>
      <c r="C530">
        <v>2</v>
      </c>
      <c r="D530">
        <f>YEAR(cukier4[[#This Row],[Data]])</f>
        <v>2007</v>
      </c>
      <c r="E530">
        <f>VLOOKUP(cukier4[[#This Row],[rok]],cennik[],2,FALSE)</f>
        <v>2.09</v>
      </c>
      <c r="F530" s="2">
        <f>cukier4[[#This Row],[sprzedaż]]*cukier4[[#This Row],[cena cukru]]</f>
        <v>4.18</v>
      </c>
      <c r="G530" s="2">
        <f>SUMIFS(cukier4[sprzedaż],cukier4[Data],"&lt;="&amp;cukier4[[#This Row],[Data]],cukier4[NIP],"="&amp;cukier4[[#This Row],[NIP]])</f>
        <v>24</v>
      </c>
      <c r="H53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30" s="2">
        <f>cukier4[[#This Row],[rabat na kg]]*cukier4[[#This Row],[sprzedaż]]</f>
        <v>0</v>
      </c>
      <c r="J530" s="2">
        <f>J529-cukier4[[#This Row],[sprzedaż]]+L529</f>
        <v>4251</v>
      </c>
      <c r="K530" s="2">
        <f>MONTH(cukier4[[#This Row],[Data]])</f>
        <v>9</v>
      </c>
      <c r="L530" s="2">
        <f>ROUNDUP(IF(K531&lt;&gt;cukier4[[#This Row],[miesiąc]],5000-cukier4[[#This Row],[ilość cukru w magazynie]],0),-3)</f>
        <v>0</v>
      </c>
    </row>
    <row r="531" spans="1:12" x14ac:dyDescent="0.45">
      <c r="A531" s="1">
        <v>39336</v>
      </c>
      <c r="B531" s="2" t="s">
        <v>22</v>
      </c>
      <c r="C531">
        <v>343</v>
      </c>
      <c r="D531">
        <f>YEAR(cukier4[[#This Row],[Data]])</f>
        <v>2007</v>
      </c>
      <c r="E531">
        <f>VLOOKUP(cukier4[[#This Row],[rok]],cennik[],2,FALSE)</f>
        <v>2.09</v>
      </c>
      <c r="F531" s="2">
        <f>cukier4[[#This Row],[sprzedaż]]*cukier4[[#This Row],[cena cukru]]</f>
        <v>716.87</v>
      </c>
      <c r="G531" s="2">
        <f>SUMIFS(cukier4[sprzedaż],cukier4[Data],"&lt;="&amp;cukier4[[#This Row],[Data]],cukier4[NIP],"="&amp;cukier4[[#This Row],[NIP]])</f>
        <v>6337</v>
      </c>
      <c r="H53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31" s="2">
        <f>cukier4[[#This Row],[rabat na kg]]*cukier4[[#This Row],[sprzedaż]]</f>
        <v>34.300000000000004</v>
      </c>
      <c r="J531" s="2">
        <f>J530-cukier4[[#This Row],[sprzedaż]]+L530</f>
        <v>3908</v>
      </c>
      <c r="K531" s="2">
        <f>MONTH(cukier4[[#This Row],[Data]])</f>
        <v>9</v>
      </c>
      <c r="L531" s="2">
        <f>ROUNDUP(IF(K532&lt;&gt;cukier4[[#This Row],[miesiąc]],5000-cukier4[[#This Row],[ilość cukru w magazynie]],0),-3)</f>
        <v>0</v>
      </c>
    </row>
    <row r="532" spans="1:12" x14ac:dyDescent="0.45">
      <c r="A532" s="1">
        <v>39336</v>
      </c>
      <c r="B532" s="2" t="s">
        <v>71</v>
      </c>
      <c r="C532">
        <v>51</v>
      </c>
      <c r="D532">
        <f>YEAR(cukier4[[#This Row],[Data]])</f>
        <v>2007</v>
      </c>
      <c r="E532">
        <f>VLOOKUP(cukier4[[#This Row],[rok]],cennik[],2,FALSE)</f>
        <v>2.09</v>
      </c>
      <c r="F532" s="2">
        <f>cukier4[[#This Row],[sprzedaż]]*cukier4[[#This Row],[cena cukru]]</f>
        <v>106.58999999999999</v>
      </c>
      <c r="G532" s="2">
        <f>SUMIFS(cukier4[sprzedaż],cukier4[Data],"&lt;="&amp;cukier4[[#This Row],[Data]],cukier4[NIP],"="&amp;cukier4[[#This Row],[NIP]])</f>
        <v>771</v>
      </c>
      <c r="H53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32" s="2">
        <f>cukier4[[#This Row],[rabat na kg]]*cukier4[[#This Row],[sprzedaż]]</f>
        <v>2.5500000000000003</v>
      </c>
      <c r="J532" s="2">
        <f>J531-cukier4[[#This Row],[sprzedaż]]+L531</f>
        <v>3857</v>
      </c>
      <c r="K532" s="2">
        <f>MONTH(cukier4[[#This Row],[Data]])</f>
        <v>9</v>
      </c>
      <c r="L532" s="2">
        <f>ROUNDUP(IF(K533&lt;&gt;cukier4[[#This Row],[miesiąc]],5000-cukier4[[#This Row],[ilość cukru w magazynie]],0),-3)</f>
        <v>0</v>
      </c>
    </row>
    <row r="533" spans="1:12" x14ac:dyDescent="0.45">
      <c r="A533" s="1">
        <v>39339</v>
      </c>
      <c r="B533" s="2" t="s">
        <v>10</v>
      </c>
      <c r="C533">
        <v>164</v>
      </c>
      <c r="D533">
        <f>YEAR(cukier4[[#This Row],[Data]])</f>
        <v>2007</v>
      </c>
      <c r="E533">
        <f>VLOOKUP(cukier4[[#This Row],[rok]],cennik[],2,FALSE)</f>
        <v>2.09</v>
      </c>
      <c r="F533" s="2">
        <f>cukier4[[#This Row],[sprzedaż]]*cukier4[[#This Row],[cena cukru]]</f>
        <v>342.76</v>
      </c>
      <c r="G533" s="2">
        <f>SUMIFS(cukier4[sprzedaż],cukier4[Data],"&lt;="&amp;cukier4[[#This Row],[Data]],cukier4[NIP],"="&amp;cukier4[[#This Row],[NIP]])</f>
        <v>1311</v>
      </c>
      <c r="H53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33" s="2">
        <f>cukier4[[#This Row],[rabat na kg]]*cukier4[[#This Row],[sprzedaż]]</f>
        <v>16.400000000000002</v>
      </c>
      <c r="J533" s="2">
        <f>J532-cukier4[[#This Row],[sprzedaż]]+L532</f>
        <v>3693</v>
      </c>
      <c r="K533" s="2">
        <f>MONTH(cukier4[[#This Row],[Data]])</f>
        <v>9</v>
      </c>
      <c r="L533" s="2">
        <f>ROUNDUP(IF(K534&lt;&gt;cukier4[[#This Row],[miesiąc]],5000-cukier4[[#This Row],[ilość cukru w magazynie]],0),-3)</f>
        <v>0</v>
      </c>
    </row>
    <row r="534" spans="1:12" x14ac:dyDescent="0.45">
      <c r="A534" s="1">
        <v>39339</v>
      </c>
      <c r="B534" s="2" t="s">
        <v>4</v>
      </c>
      <c r="C534">
        <v>5</v>
      </c>
      <c r="D534">
        <f>YEAR(cukier4[[#This Row],[Data]])</f>
        <v>2007</v>
      </c>
      <c r="E534">
        <f>VLOOKUP(cukier4[[#This Row],[rok]],cennik[],2,FALSE)</f>
        <v>2.09</v>
      </c>
      <c r="F534" s="2">
        <f>cukier4[[#This Row],[sprzedaż]]*cukier4[[#This Row],[cena cukru]]</f>
        <v>10.45</v>
      </c>
      <c r="G534" s="2">
        <f>SUMIFS(cukier4[sprzedaż],cukier4[Data],"&lt;="&amp;cukier4[[#This Row],[Data]],cukier4[NIP],"="&amp;cukier4[[#This Row],[NIP]])</f>
        <v>19</v>
      </c>
      <c r="H53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34" s="2">
        <f>cukier4[[#This Row],[rabat na kg]]*cukier4[[#This Row],[sprzedaż]]</f>
        <v>0</v>
      </c>
      <c r="J534" s="2">
        <f>J533-cukier4[[#This Row],[sprzedaż]]+L533</f>
        <v>3688</v>
      </c>
      <c r="K534" s="2">
        <f>MONTH(cukier4[[#This Row],[Data]])</f>
        <v>9</v>
      </c>
      <c r="L534" s="2">
        <f>ROUNDUP(IF(K535&lt;&gt;cukier4[[#This Row],[miesiąc]],5000-cukier4[[#This Row],[ilość cukru w magazynie]],0),-3)</f>
        <v>0</v>
      </c>
    </row>
    <row r="535" spans="1:12" x14ac:dyDescent="0.45">
      <c r="A535" s="1">
        <v>39340</v>
      </c>
      <c r="B535" s="2" t="s">
        <v>7</v>
      </c>
      <c r="C535">
        <v>260</v>
      </c>
      <c r="D535">
        <f>YEAR(cukier4[[#This Row],[Data]])</f>
        <v>2007</v>
      </c>
      <c r="E535">
        <f>VLOOKUP(cukier4[[#This Row],[rok]],cennik[],2,FALSE)</f>
        <v>2.09</v>
      </c>
      <c r="F535" s="2">
        <f>cukier4[[#This Row],[sprzedaż]]*cukier4[[#This Row],[cena cukru]]</f>
        <v>543.4</v>
      </c>
      <c r="G535" s="2">
        <f>SUMIFS(cukier4[sprzedaż],cukier4[Data],"&lt;="&amp;cukier4[[#This Row],[Data]],cukier4[NIP],"="&amp;cukier4[[#This Row],[NIP]])</f>
        <v>8162</v>
      </c>
      <c r="H53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35" s="2">
        <f>cukier4[[#This Row],[rabat na kg]]*cukier4[[#This Row],[sprzedaż]]</f>
        <v>26</v>
      </c>
      <c r="J535" s="2">
        <f>J534-cukier4[[#This Row],[sprzedaż]]+L534</f>
        <v>3428</v>
      </c>
      <c r="K535" s="2">
        <f>MONTH(cukier4[[#This Row],[Data]])</f>
        <v>9</v>
      </c>
      <c r="L535" s="2">
        <f>ROUNDUP(IF(K536&lt;&gt;cukier4[[#This Row],[miesiąc]],5000-cukier4[[#This Row],[ilość cukru w magazynie]],0),-3)</f>
        <v>0</v>
      </c>
    </row>
    <row r="536" spans="1:12" x14ac:dyDescent="0.45">
      <c r="A536" s="1">
        <v>39340</v>
      </c>
      <c r="B536" s="2" t="s">
        <v>9</v>
      </c>
      <c r="C536">
        <v>415</v>
      </c>
      <c r="D536">
        <f>YEAR(cukier4[[#This Row],[Data]])</f>
        <v>2007</v>
      </c>
      <c r="E536">
        <f>VLOOKUP(cukier4[[#This Row],[rok]],cennik[],2,FALSE)</f>
        <v>2.09</v>
      </c>
      <c r="F536" s="2">
        <f>cukier4[[#This Row],[sprzedaż]]*cukier4[[#This Row],[cena cukru]]</f>
        <v>867.34999999999991</v>
      </c>
      <c r="G536" s="2">
        <f>SUMIFS(cukier4[sprzedaż],cukier4[Data],"&lt;="&amp;cukier4[[#This Row],[Data]],cukier4[NIP],"="&amp;cukier4[[#This Row],[NIP]])</f>
        <v>6906</v>
      </c>
      <c r="H53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36" s="2">
        <f>cukier4[[#This Row],[rabat na kg]]*cukier4[[#This Row],[sprzedaż]]</f>
        <v>41.5</v>
      </c>
      <c r="J536" s="2">
        <f>J535-cukier4[[#This Row],[sprzedaż]]+L535</f>
        <v>3013</v>
      </c>
      <c r="K536" s="2">
        <f>MONTH(cukier4[[#This Row],[Data]])</f>
        <v>9</v>
      </c>
      <c r="L536" s="2">
        <f>ROUNDUP(IF(K537&lt;&gt;cukier4[[#This Row],[miesiąc]],5000-cukier4[[#This Row],[ilość cukru w magazynie]],0),-3)</f>
        <v>0</v>
      </c>
    </row>
    <row r="537" spans="1:12" x14ac:dyDescent="0.45">
      <c r="A537" s="1">
        <v>39341</v>
      </c>
      <c r="B537" s="2" t="s">
        <v>9</v>
      </c>
      <c r="C537">
        <v>467</v>
      </c>
      <c r="D537">
        <f>YEAR(cukier4[[#This Row],[Data]])</f>
        <v>2007</v>
      </c>
      <c r="E537">
        <f>VLOOKUP(cukier4[[#This Row],[rok]],cennik[],2,FALSE)</f>
        <v>2.09</v>
      </c>
      <c r="F537" s="2">
        <f>cukier4[[#This Row],[sprzedaż]]*cukier4[[#This Row],[cena cukru]]</f>
        <v>976.03</v>
      </c>
      <c r="G537" s="2">
        <f>SUMIFS(cukier4[sprzedaż],cukier4[Data],"&lt;="&amp;cukier4[[#This Row],[Data]],cukier4[NIP],"="&amp;cukier4[[#This Row],[NIP]])</f>
        <v>7373</v>
      </c>
      <c r="H5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37" s="2">
        <f>cukier4[[#This Row],[rabat na kg]]*cukier4[[#This Row],[sprzedaż]]</f>
        <v>46.7</v>
      </c>
      <c r="J537" s="2">
        <f>J536-cukier4[[#This Row],[sprzedaż]]+L536</f>
        <v>2546</v>
      </c>
      <c r="K537" s="2">
        <f>MONTH(cukier4[[#This Row],[Data]])</f>
        <v>9</v>
      </c>
      <c r="L537" s="2">
        <f>ROUNDUP(IF(K538&lt;&gt;cukier4[[#This Row],[miesiąc]],5000-cukier4[[#This Row],[ilość cukru w magazynie]],0),-3)</f>
        <v>0</v>
      </c>
    </row>
    <row r="538" spans="1:12" x14ac:dyDescent="0.45">
      <c r="A538" s="1">
        <v>39341</v>
      </c>
      <c r="B538" s="2" t="s">
        <v>61</v>
      </c>
      <c r="C538">
        <v>43</v>
      </c>
      <c r="D538">
        <f>YEAR(cukier4[[#This Row],[Data]])</f>
        <v>2007</v>
      </c>
      <c r="E538">
        <f>VLOOKUP(cukier4[[#This Row],[rok]],cennik[],2,FALSE)</f>
        <v>2.09</v>
      </c>
      <c r="F538" s="2">
        <f>cukier4[[#This Row],[sprzedaż]]*cukier4[[#This Row],[cena cukru]]</f>
        <v>89.86999999999999</v>
      </c>
      <c r="G538" s="2">
        <f>SUMIFS(cukier4[sprzedaż],cukier4[Data],"&lt;="&amp;cukier4[[#This Row],[Data]],cukier4[NIP],"="&amp;cukier4[[#This Row],[NIP]])</f>
        <v>459</v>
      </c>
      <c r="H53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38" s="2">
        <f>cukier4[[#This Row],[rabat na kg]]*cukier4[[#This Row],[sprzedaż]]</f>
        <v>2.15</v>
      </c>
      <c r="J538" s="2">
        <f>J537-cukier4[[#This Row],[sprzedaż]]+L537</f>
        <v>2503</v>
      </c>
      <c r="K538" s="2">
        <f>MONTH(cukier4[[#This Row],[Data]])</f>
        <v>9</v>
      </c>
      <c r="L538" s="2">
        <f>ROUNDUP(IF(K539&lt;&gt;cukier4[[#This Row],[miesiąc]],5000-cukier4[[#This Row],[ilość cukru w magazynie]],0),-3)</f>
        <v>0</v>
      </c>
    </row>
    <row r="539" spans="1:12" x14ac:dyDescent="0.45">
      <c r="A539" s="1">
        <v>39342</v>
      </c>
      <c r="B539" s="2" t="s">
        <v>8</v>
      </c>
      <c r="C539">
        <v>40</v>
      </c>
      <c r="D539">
        <f>YEAR(cukier4[[#This Row],[Data]])</f>
        <v>2007</v>
      </c>
      <c r="E539">
        <f>VLOOKUP(cukier4[[#This Row],[rok]],cennik[],2,FALSE)</f>
        <v>2.09</v>
      </c>
      <c r="F539" s="2">
        <f>cukier4[[#This Row],[sprzedaż]]*cukier4[[#This Row],[cena cukru]]</f>
        <v>83.6</v>
      </c>
      <c r="G539" s="2">
        <f>SUMIFS(cukier4[sprzedaż],cukier4[Data],"&lt;="&amp;cukier4[[#This Row],[Data]],cukier4[NIP],"="&amp;cukier4[[#This Row],[NIP]])</f>
        <v>831</v>
      </c>
      <c r="H53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39" s="2">
        <f>cukier4[[#This Row],[rabat na kg]]*cukier4[[#This Row],[sprzedaż]]</f>
        <v>2</v>
      </c>
      <c r="J539" s="2">
        <f>J538-cukier4[[#This Row],[sprzedaż]]+L538</f>
        <v>2463</v>
      </c>
      <c r="K539" s="2">
        <f>MONTH(cukier4[[#This Row],[Data]])</f>
        <v>9</v>
      </c>
      <c r="L539" s="2">
        <f>ROUNDUP(IF(K540&lt;&gt;cukier4[[#This Row],[miesiąc]],5000-cukier4[[#This Row],[ilość cukru w magazynie]],0),-3)</f>
        <v>0</v>
      </c>
    </row>
    <row r="540" spans="1:12" x14ac:dyDescent="0.45">
      <c r="A540" s="1">
        <v>39344</v>
      </c>
      <c r="B540" s="2" t="s">
        <v>147</v>
      </c>
      <c r="C540">
        <v>10</v>
      </c>
      <c r="D540">
        <f>YEAR(cukier4[[#This Row],[Data]])</f>
        <v>2007</v>
      </c>
      <c r="E540">
        <f>VLOOKUP(cukier4[[#This Row],[rok]],cennik[],2,FALSE)</f>
        <v>2.09</v>
      </c>
      <c r="F540" s="2">
        <f>cukier4[[#This Row],[sprzedaż]]*cukier4[[#This Row],[cena cukru]]</f>
        <v>20.9</v>
      </c>
      <c r="G540" s="2">
        <f>SUMIFS(cukier4[sprzedaż],cukier4[Data],"&lt;="&amp;cukier4[[#This Row],[Data]],cukier4[NIP],"="&amp;cukier4[[#This Row],[NIP]])</f>
        <v>10</v>
      </c>
      <c r="H54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40" s="2">
        <f>cukier4[[#This Row],[rabat na kg]]*cukier4[[#This Row],[sprzedaż]]</f>
        <v>0</v>
      </c>
      <c r="J540" s="2">
        <f>J539-cukier4[[#This Row],[sprzedaż]]+L539</f>
        <v>2453</v>
      </c>
      <c r="K540" s="2">
        <f>MONTH(cukier4[[#This Row],[Data]])</f>
        <v>9</v>
      </c>
      <c r="L540" s="2">
        <f>ROUNDUP(IF(K541&lt;&gt;cukier4[[#This Row],[miesiąc]],5000-cukier4[[#This Row],[ilość cukru w magazynie]],0),-3)</f>
        <v>0</v>
      </c>
    </row>
    <row r="541" spans="1:12" x14ac:dyDescent="0.45">
      <c r="A541" s="1">
        <v>39345</v>
      </c>
      <c r="B541" s="2" t="s">
        <v>9</v>
      </c>
      <c r="C541">
        <v>197</v>
      </c>
      <c r="D541">
        <f>YEAR(cukier4[[#This Row],[Data]])</f>
        <v>2007</v>
      </c>
      <c r="E541">
        <f>VLOOKUP(cukier4[[#This Row],[rok]],cennik[],2,FALSE)</f>
        <v>2.09</v>
      </c>
      <c r="F541" s="2">
        <f>cukier4[[#This Row],[sprzedaż]]*cukier4[[#This Row],[cena cukru]]</f>
        <v>411.72999999999996</v>
      </c>
      <c r="G541" s="2">
        <f>SUMIFS(cukier4[sprzedaż],cukier4[Data],"&lt;="&amp;cukier4[[#This Row],[Data]],cukier4[NIP],"="&amp;cukier4[[#This Row],[NIP]])</f>
        <v>7570</v>
      </c>
      <c r="H54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41" s="2">
        <f>cukier4[[#This Row],[rabat na kg]]*cukier4[[#This Row],[sprzedaż]]</f>
        <v>19.700000000000003</v>
      </c>
      <c r="J541" s="2">
        <f>J540-cukier4[[#This Row],[sprzedaż]]+L540</f>
        <v>2256</v>
      </c>
      <c r="K541" s="2">
        <f>MONTH(cukier4[[#This Row],[Data]])</f>
        <v>9</v>
      </c>
      <c r="L541" s="2">
        <f>ROUNDUP(IF(K542&lt;&gt;cukier4[[#This Row],[miesiąc]],5000-cukier4[[#This Row],[ilość cukru w magazynie]],0),-3)</f>
        <v>0</v>
      </c>
    </row>
    <row r="542" spans="1:12" x14ac:dyDescent="0.45">
      <c r="A542" s="1">
        <v>39348</v>
      </c>
      <c r="B542" s="2" t="s">
        <v>78</v>
      </c>
      <c r="C542">
        <v>145</v>
      </c>
      <c r="D542">
        <f>YEAR(cukier4[[#This Row],[Data]])</f>
        <v>2007</v>
      </c>
      <c r="E542">
        <f>VLOOKUP(cukier4[[#This Row],[rok]],cennik[],2,FALSE)</f>
        <v>2.09</v>
      </c>
      <c r="F542" s="2">
        <f>cukier4[[#This Row],[sprzedaż]]*cukier4[[#This Row],[cena cukru]]</f>
        <v>303.04999999999995</v>
      </c>
      <c r="G542" s="2">
        <f>SUMIFS(cukier4[sprzedaż],cukier4[Data],"&lt;="&amp;cukier4[[#This Row],[Data]],cukier4[NIP],"="&amp;cukier4[[#This Row],[NIP]])</f>
        <v>549</v>
      </c>
      <c r="H54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42" s="2">
        <f>cukier4[[#This Row],[rabat na kg]]*cukier4[[#This Row],[sprzedaż]]</f>
        <v>7.25</v>
      </c>
      <c r="J542" s="2">
        <f>J541-cukier4[[#This Row],[sprzedaż]]+L541</f>
        <v>2111</v>
      </c>
      <c r="K542" s="2">
        <f>MONTH(cukier4[[#This Row],[Data]])</f>
        <v>9</v>
      </c>
      <c r="L542" s="2">
        <f>ROUNDUP(IF(K543&lt;&gt;cukier4[[#This Row],[miesiąc]],5000-cukier4[[#This Row],[ilość cukru w magazynie]],0),-3)</f>
        <v>0</v>
      </c>
    </row>
    <row r="543" spans="1:12" x14ac:dyDescent="0.45">
      <c r="A543" s="1">
        <v>39349</v>
      </c>
      <c r="B543" s="2" t="s">
        <v>55</v>
      </c>
      <c r="C543">
        <v>105</v>
      </c>
      <c r="D543">
        <f>YEAR(cukier4[[#This Row],[Data]])</f>
        <v>2007</v>
      </c>
      <c r="E543">
        <f>VLOOKUP(cukier4[[#This Row],[rok]],cennik[],2,FALSE)</f>
        <v>2.09</v>
      </c>
      <c r="F543" s="2">
        <f>cukier4[[#This Row],[sprzedaż]]*cukier4[[#This Row],[cena cukru]]</f>
        <v>219.45</v>
      </c>
      <c r="G543" s="2">
        <f>SUMIFS(cukier4[sprzedaż],cukier4[Data],"&lt;="&amp;cukier4[[#This Row],[Data]],cukier4[NIP],"="&amp;cukier4[[#This Row],[NIP]])</f>
        <v>1055</v>
      </c>
      <c r="H5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43" s="2">
        <f>cukier4[[#This Row],[rabat na kg]]*cukier4[[#This Row],[sprzedaż]]</f>
        <v>10.5</v>
      </c>
      <c r="J543" s="2">
        <f>J542-cukier4[[#This Row],[sprzedaż]]+L542</f>
        <v>2006</v>
      </c>
      <c r="K543" s="2">
        <f>MONTH(cukier4[[#This Row],[Data]])</f>
        <v>9</v>
      </c>
      <c r="L543" s="2">
        <f>ROUNDUP(IF(K544&lt;&gt;cukier4[[#This Row],[miesiąc]],5000-cukier4[[#This Row],[ilość cukru w magazynie]],0),-3)</f>
        <v>0</v>
      </c>
    </row>
    <row r="544" spans="1:12" x14ac:dyDescent="0.45">
      <c r="A544" s="1">
        <v>39350</v>
      </c>
      <c r="B544" s="2" t="s">
        <v>37</v>
      </c>
      <c r="C544">
        <v>33</v>
      </c>
      <c r="D544">
        <f>YEAR(cukier4[[#This Row],[Data]])</f>
        <v>2007</v>
      </c>
      <c r="E544">
        <f>VLOOKUP(cukier4[[#This Row],[rok]],cennik[],2,FALSE)</f>
        <v>2.09</v>
      </c>
      <c r="F544" s="2">
        <f>cukier4[[#This Row],[sprzedaż]]*cukier4[[#This Row],[cena cukru]]</f>
        <v>68.97</v>
      </c>
      <c r="G544" s="2">
        <f>SUMIFS(cukier4[sprzedaż],cukier4[Data],"&lt;="&amp;cukier4[[#This Row],[Data]],cukier4[NIP],"="&amp;cukier4[[#This Row],[NIP]])</f>
        <v>1238</v>
      </c>
      <c r="H5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44" s="2">
        <f>cukier4[[#This Row],[rabat na kg]]*cukier4[[#This Row],[sprzedaż]]</f>
        <v>3.3000000000000003</v>
      </c>
      <c r="J544" s="2">
        <f>J543-cukier4[[#This Row],[sprzedaż]]+L543</f>
        <v>1973</v>
      </c>
      <c r="K544" s="2">
        <f>MONTH(cukier4[[#This Row],[Data]])</f>
        <v>9</v>
      </c>
      <c r="L544" s="2">
        <f>ROUNDUP(IF(K545&lt;&gt;cukier4[[#This Row],[miesiąc]],5000-cukier4[[#This Row],[ilość cukru w magazynie]],0),-3)</f>
        <v>0</v>
      </c>
    </row>
    <row r="545" spans="1:12" x14ac:dyDescent="0.45">
      <c r="A545" s="1">
        <v>39350</v>
      </c>
      <c r="B545" s="2" t="s">
        <v>120</v>
      </c>
      <c r="C545">
        <v>78</v>
      </c>
      <c r="D545">
        <f>YEAR(cukier4[[#This Row],[Data]])</f>
        <v>2007</v>
      </c>
      <c r="E545">
        <f>VLOOKUP(cukier4[[#This Row],[rok]],cennik[],2,FALSE)</f>
        <v>2.09</v>
      </c>
      <c r="F545" s="2">
        <f>cukier4[[#This Row],[sprzedaż]]*cukier4[[#This Row],[cena cukru]]</f>
        <v>163.01999999999998</v>
      </c>
      <c r="G545" s="2">
        <f>SUMIFS(cukier4[sprzedaż],cukier4[Data],"&lt;="&amp;cukier4[[#This Row],[Data]],cukier4[NIP],"="&amp;cukier4[[#This Row],[NIP]])</f>
        <v>166</v>
      </c>
      <c r="H54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45" s="2">
        <f>cukier4[[#This Row],[rabat na kg]]*cukier4[[#This Row],[sprzedaż]]</f>
        <v>3.9000000000000004</v>
      </c>
      <c r="J545" s="2">
        <f>J544-cukier4[[#This Row],[sprzedaż]]+L544</f>
        <v>1895</v>
      </c>
      <c r="K545" s="2">
        <f>MONTH(cukier4[[#This Row],[Data]])</f>
        <v>9</v>
      </c>
      <c r="L545" s="2">
        <f>ROUNDUP(IF(K546&lt;&gt;cukier4[[#This Row],[miesiąc]],5000-cukier4[[#This Row],[ilość cukru w magazynie]],0),-3)</f>
        <v>0</v>
      </c>
    </row>
    <row r="546" spans="1:12" x14ac:dyDescent="0.45">
      <c r="A546" s="1">
        <v>39351</v>
      </c>
      <c r="B546" s="2" t="s">
        <v>9</v>
      </c>
      <c r="C546">
        <v>466</v>
      </c>
      <c r="D546">
        <f>YEAR(cukier4[[#This Row],[Data]])</f>
        <v>2007</v>
      </c>
      <c r="E546">
        <f>VLOOKUP(cukier4[[#This Row],[rok]],cennik[],2,FALSE)</f>
        <v>2.09</v>
      </c>
      <c r="F546" s="2">
        <f>cukier4[[#This Row],[sprzedaż]]*cukier4[[#This Row],[cena cukru]]</f>
        <v>973.93999999999994</v>
      </c>
      <c r="G546" s="2">
        <f>SUMIFS(cukier4[sprzedaż],cukier4[Data],"&lt;="&amp;cukier4[[#This Row],[Data]],cukier4[NIP],"="&amp;cukier4[[#This Row],[NIP]])</f>
        <v>8036</v>
      </c>
      <c r="H5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46" s="2">
        <f>cukier4[[#This Row],[rabat na kg]]*cukier4[[#This Row],[sprzedaż]]</f>
        <v>46.6</v>
      </c>
      <c r="J546" s="2">
        <f>J545-cukier4[[#This Row],[sprzedaż]]+L545</f>
        <v>1429</v>
      </c>
      <c r="K546" s="2">
        <f>MONTH(cukier4[[#This Row],[Data]])</f>
        <v>9</v>
      </c>
      <c r="L546" s="2">
        <f>ROUNDUP(IF(K547&lt;&gt;cukier4[[#This Row],[miesiąc]],5000-cukier4[[#This Row],[ilość cukru w magazynie]],0),-3)</f>
        <v>0</v>
      </c>
    </row>
    <row r="547" spans="1:12" x14ac:dyDescent="0.45">
      <c r="A547" s="1">
        <v>39354</v>
      </c>
      <c r="B547" s="2" t="s">
        <v>45</v>
      </c>
      <c r="C547">
        <v>476</v>
      </c>
      <c r="D547">
        <f>YEAR(cukier4[[#This Row],[Data]])</f>
        <v>2007</v>
      </c>
      <c r="E547">
        <f>VLOOKUP(cukier4[[#This Row],[rok]],cennik[],2,FALSE)</f>
        <v>2.09</v>
      </c>
      <c r="F547" s="2">
        <f>cukier4[[#This Row],[sprzedaż]]*cukier4[[#This Row],[cena cukru]]</f>
        <v>994.83999999999992</v>
      </c>
      <c r="G547" s="2">
        <f>SUMIFS(cukier4[sprzedaż],cukier4[Data],"&lt;="&amp;cukier4[[#This Row],[Data]],cukier4[NIP],"="&amp;cukier4[[#This Row],[NIP]])</f>
        <v>6397</v>
      </c>
      <c r="H5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47" s="2">
        <f>cukier4[[#This Row],[rabat na kg]]*cukier4[[#This Row],[sprzedaż]]</f>
        <v>47.6</v>
      </c>
      <c r="J547" s="2">
        <f>J546-cukier4[[#This Row],[sprzedaż]]+L546</f>
        <v>953</v>
      </c>
      <c r="K547" s="2">
        <f>MONTH(cukier4[[#This Row],[Data]])</f>
        <v>9</v>
      </c>
      <c r="L547" s="2">
        <f>ROUNDUP(IF(K548&lt;&gt;cukier4[[#This Row],[miesiąc]],5000-cukier4[[#This Row],[ilość cukru w magazynie]],0),-3)</f>
        <v>5000</v>
      </c>
    </row>
    <row r="548" spans="1:12" x14ac:dyDescent="0.45">
      <c r="A548" s="1">
        <v>39357</v>
      </c>
      <c r="B548" s="2" t="s">
        <v>19</v>
      </c>
      <c r="C548">
        <v>151</v>
      </c>
      <c r="D548">
        <f>YEAR(cukier4[[#This Row],[Data]])</f>
        <v>2007</v>
      </c>
      <c r="E548">
        <f>VLOOKUP(cukier4[[#This Row],[rok]],cennik[],2,FALSE)</f>
        <v>2.09</v>
      </c>
      <c r="F548" s="2">
        <f>cukier4[[#This Row],[sprzedaż]]*cukier4[[#This Row],[cena cukru]]</f>
        <v>315.58999999999997</v>
      </c>
      <c r="G548" s="2">
        <f>SUMIFS(cukier4[sprzedaż],cukier4[Data],"&lt;="&amp;cukier4[[#This Row],[Data]],cukier4[NIP],"="&amp;cukier4[[#This Row],[NIP]])</f>
        <v>1141</v>
      </c>
      <c r="H5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48" s="2">
        <f>cukier4[[#This Row],[rabat na kg]]*cukier4[[#This Row],[sprzedaż]]</f>
        <v>15.100000000000001</v>
      </c>
      <c r="J548" s="2">
        <f>J547-cukier4[[#This Row],[sprzedaż]]+L547</f>
        <v>5802</v>
      </c>
      <c r="K548" s="2">
        <f>MONTH(cukier4[[#This Row],[Data]])</f>
        <v>10</v>
      </c>
      <c r="L548" s="2">
        <f>ROUNDUP(IF(K549&lt;&gt;cukier4[[#This Row],[miesiąc]],5000-cukier4[[#This Row],[ilość cukru w magazynie]],0),-3)</f>
        <v>0</v>
      </c>
    </row>
    <row r="549" spans="1:12" x14ac:dyDescent="0.45">
      <c r="A549" s="1">
        <v>39357</v>
      </c>
      <c r="B549" s="2" t="s">
        <v>148</v>
      </c>
      <c r="C549">
        <v>17</v>
      </c>
      <c r="D549">
        <f>YEAR(cukier4[[#This Row],[Data]])</f>
        <v>2007</v>
      </c>
      <c r="E549">
        <f>VLOOKUP(cukier4[[#This Row],[rok]],cennik[],2,FALSE)</f>
        <v>2.09</v>
      </c>
      <c r="F549" s="2">
        <f>cukier4[[#This Row],[sprzedaż]]*cukier4[[#This Row],[cena cukru]]</f>
        <v>35.53</v>
      </c>
      <c r="G549" s="2">
        <f>SUMIFS(cukier4[sprzedaż],cukier4[Data],"&lt;="&amp;cukier4[[#This Row],[Data]],cukier4[NIP],"="&amp;cukier4[[#This Row],[NIP]])</f>
        <v>17</v>
      </c>
      <c r="H54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49" s="2">
        <f>cukier4[[#This Row],[rabat na kg]]*cukier4[[#This Row],[sprzedaż]]</f>
        <v>0</v>
      </c>
      <c r="J549" s="2">
        <f>J548-cukier4[[#This Row],[sprzedaż]]+L548</f>
        <v>5785</v>
      </c>
      <c r="K549" s="2">
        <f>MONTH(cukier4[[#This Row],[Data]])</f>
        <v>10</v>
      </c>
      <c r="L549" s="2">
        <f>ROUNDUP(IF(K550&lt;&gt;cukier4[[#This Row],[miesiąc]],5000-cukier4[[#This Row],[ilość cukru w magazynie]],0),-3)</f>
        <v>0</v>
      </c>
    </row>
    <row r="550" spans="1:12" x14ac:dyDescent="0.45">
      <c r="A550" s="1">
        <v>39361</v>
      </c>
      <c r="B550" s="2" t="s">
        <v>149</v>
      </c>
      <c r="C550">
        <v>4</v>
      </c>
      <c r="D550">
        <f>YEAR(cukier4[[#This Row],[Data]])</f>
        <v>2007</v>
      </c>
      <c r="E550">
        <f>VLOOKUP(cukier4[[#This Row],[rok]],cennik[],2,FALSE)</f>
        <v>2.09</v>
      </c>
      <c r="F550" s="2">
        <f>cukier4[[#This Row],[sprzedaż]]*cukier4[[#This Row],[cena cukru]]</f>
        <v>8.36</v>
      </c>
      <c r="G550" s="2">
        <f>SUMIFS(cukier4[sprzedaż],cukier4[Data],"&lt;="&amp;cukier4[[#This Row],[Data]],cukier4[NIP],"="&amp;cukier4[[#This Row],[NIP]])</f>
        <v>4</v>
      </c>
      <c r="H55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50" s="2">
        <f>cukier4[[#This Row],[rabat na kg]]*cukier4[[#This Row],[sprzedaż]]</f>
        <v>0</v>
      </c>
      <c r="J550" s="2">
        <f>J549-cukier4[[#This Row],[sprzedaż]]+L549</f>
        <v>5781</v>
      </c>
      <c r="K550" s="2">
        <f>MONTH(cukier4[[#This Row],[Data]])</f>
        <v>10</v>
      </c>
      <c r="L550" s="2">
        <f>ROUNDUP(IF(K551&lt;&gt;cukier4[[#This Row],[miesiąc]],5000-cukier4[[#This Row],[ilość cukru w magazynie]],0),-3)</f>
        <v>0</v>
      </c>
    </row>
    <row r="551" spans="1:12" x14ac:dyDescent="0.45">
      <c r="A551" s="1">
        <v>39371</v>
      </c>
      <c r="B551" s="2" t="s">
        <v>5</v>
      </c>
      <c r="C551">
        <v>131</v>
      </c>
      <c r="D551">
        <f>YEAR(cukier4[[#This Row],[Data]])</f>
        <v>2007</v>
      </c>
      <c r="E551">
        <f>VLOOKUP(cukier4[[#This Row],[rok]],cennik[],2,FALSE)</f>
        <v>2.09</v>
      </c>
      <c r="F551" s="2">
        <f>cukier4[[#This Row],[sprzedaż]]*cukier4[[#This Row],[cena cukru]]</f>
        <v>273.78999999999996</v>
      </c>
      <c r="G551" s="2">
        <f>SUMIFS(cukier4[sprzedaż],cukier4[Data],"&lt;="&amp;cukier4[[#This Row],[Data]],cukier4[NIP],"="&amp;cukier4[[#This Row],[NIP]])</f>
        <v>4240</v>
      </c>
      <c r="H55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51" s="2">
        <f>cukier4[[#This Row],[rabat na kg]]*cukier4[[#This Row],[sprzedaż]]</f>
        <v>13.100000000000001</v>
      </c>
      <c r="J551" s="2">
        <f>J550-cukier4[[#This Row],[sprzedaż]]+L550</f>
        <v>5650</v>
      </c>
      <c r="K551" s="2">
        <f>MONTH(cukier4[[#This Row],[Data]])</f>
        <v>10</v>
      </c>
      <c r="L551" s="2">
        <f>ROUNDUP(IF(K552&lt;&gt;cukier4[[#This Row],[miesiąc]],5000-cukier4[[#This Row],[ilość cukru w magazynie]],0),-3)</f>
        <v>0</v>
      </c>
    </row>
    <row r="552" spans="1:12" x14ac:dyDescent="0.45">
      <c r="A552" s="1">
        <v>39371</v>
      </c>
      <c r="B552" s="2" t="s">
        <v>24</v>
      </c>
      <c r="C552">
        <v>369</v>
      </c>
      <c r="D552">
        <f>YEAR(cukier4[[#This Row],[Data]])</f>
        <v>2007</v>
      </c>
      <c r="E552">
        <f>VLOOKUP(cukier4[[#This Row],[rok]],cennik[],2,FALSE)</f>
        <v>2.09</v>
      </c>
      <c r="F552" s="2">
        <f>cukier4[[#This Row],[sprzedaż]]*cukier4[[#This Row],[cena cukru]]</f>
        <v>771.20999999999992</v>
      </c>
      <c r="G552" s="2">
        <f>SUMIFS(cukier4[sprzedaż],cukier4[Data],"&lt;="&amp;cukier4[[#This Row],[Data]],cukier4[NIP],"="&amp;cukier4[[#This Row],[NIP]])</f>
        <v>2231</v>
      </c>
      <c r="H55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52" s="2">
        <f>cukier4[[#This Row],[rabat na kg]]*cukier4[[#This Row],[sprzedaż]]</f>
        <v>36.9</v>
      </c>
      <c r="J552" s="2">
        <f>J551-cukier4[[#This Row],[sprzedaż]]+L551</f>
        <v>5281</v>
      </c>
      <c r="K552" s="2">
        <f>MONTH(cukier4[[#This Row],[Data]])</f>
        <v>10</v>
      </c>
      <c r="L552" s="2">
        <f>ROUNDUP(IF(K553&lt;&gt;cukier4[[#This Row],[miesiąc]],5000-cukier4[[#This Row],[ilość cukru w magazynie]],0),-3)</f>
        <v>0</v>
      </c>
    </row>
    <row r="553" spans="1:12" x14ac:dyDescent="0.45">
      <c r="A553" s="1">
        <v>39371</v>
      </c>
      <c r="B553" s="2" t="s">
        <v>131</v>
      </c>
      <c r="C553">
        <v>60</v>
      </c>
      <c r="D553">
        <f>YEAR(cukier4[[#This Row],[Data]])</f>
        <v>2007</v>
      </c>
      <c r="E553">
        <f>VLOOKUP(cukier4[[#This Row],[rok]],cennik[],2,FALSE)</f>
        <v>2.09</v>
      </c>
      <c r="F553" s="2">
        <f>cukier4[[#This Row],[sprzedaż]]*cukier4[[#This Row],[cena cukru]]</f>
        <v>125.39999999999999</v>
      </c>
      <c r="G553" s="2">
        <f>SUMIFS(cukier4[sprzedaż],cukier4[Data],"&lt;="&amp;cukier4[[#This Row],[Data]],cukier4[NIP],"="&amp;cukier4[[#This Row],[NIP]])</f>
        <v>281</v>
      </c>
      <c r="H55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53" s="2">
        <f>cukier4[[#This Row],[rabat na kg]]*cukier4[[#This Row],[sprzedaż]]</f>
        <v>3</v>
      </c>
      <c r="J553" s="2">
        <f>J552-cukier4[[#This Row],[sprzedaż]]+L552</f>
        <v>5221</v>
      </c>
      <c r="K553" s="2">
        <f>MONTH(cukier4[[#This Row],[Data]])</f>
        <v>10</v>
      </c>
      <c r="L553" s="2">
        <f>ROUNDUP(IF(K554&lt;&gt;cukier4[[#This Row],[miesiąc]],5000-cukier4[[#This Row],[ilość cukru w magazynie]],0),-3)</f>
        <v>0</v>
      </c>
    </row>
    <row r="554" spans="1:12" x14ac:dyDescent="0.45">
      <c r="A554" s="1">
        <v>39375</v>
      </c>
      <c r="B554" s="2" t="s">
        <v>17</v>
      </c>
      <c r="C554">
        <v>405</v>
      </c>
      <c r="D554">
        <f>YEAR(cukier4[[#This Row],[Data]])</f>
        <v>2007</v>
      </c>
      <c r="E554">
        <f>VLOOKUP(cukier4[[#This Row],[rok]],cennik[],2,FALSE)</f>
        <v>2.09</v>
      </c>
      <c r="F554" s="2">
        <f>cukier4[[#This Row],[sprzedaż]]*cukier4[[#This Row],[cena cukru]]</f>
        <v>846.44999999999993</v>
      </c>
      <c r="G554" s="2">
        <f>SUMIFS(cukier4[sprzedaż],cukier4[Data],"&lt;="&amp;cukier4[[#This Row],[Data]],cukier4[NIP],"="&amp;cukier4[[#This Row],[NIP]])</f>
        <v>6361</v>
      </c>
      <c r="H5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54" s="2">
        <f>cukier4[[#This Row],[rabat na kg]]*cukier4[[#This Row],[sprzedaż]]</f>
        <v>40.5</v>
      </c>
      <c r="J554" s="2">
        <f>J553-cukier4[[#This Row],[sprzedaż]]+L553</f>
        <v>4816</v>
      </c>
      <c r="K554" s="2">
        <f>MONTH(cukier4[[#This Row],[Data]])</f>
        <v>10</v>
      </c>
      <c r="L554" s="2">
        <f>ROUNDUP(IF(K555&lt;&gt;cukier4[[#This Row],[miesiąc]],5000-cukier4[[#This Row],[ilość cukru w magazynie]],0),-3)</f>
        <v>0</v>
      </c>
    </row>
    <row r="555" spans="1:12" x14ac:dyDescent="0.45">
      <c r="A555" s="1">
        <v>39376</v>
      </c>
      <c r="B555" s="2" t="s">
        <v>21</v>
      </c>
      <c r="C555">
        <v>3</v>
      </c>
      <c r="D555">
        <f>YEAR(cukier4[[#This Row],[Data]])</f>
        <v>2007</v>
      </c>
      <c r="E555">
        <f>VLOOKUP(cukier4[[#This Row],[rok]],cennik[],2,FALSE)</f>
        <v>2.09</v>
      </c>
      <c r="F555" s="2">
        <f>cukier4[[#This Row],[sprzedaż]]*cukier4[[#This Row],[cena cukru]]</f>
        <v>6.27</v>
      </c>
      <c r="G555" s="2">
        <f>SUMIFS(cukier4[sprzedaż],cukier4[Data],"&lt;="&amp;cukier4[[#This Row],[Data]],cukier4[NIP],"="&amp;cukier4[[#This Row],[NIP]])</f>
        <v>19</v>
      </c>
      <c r="H5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55" s="2">
        <f>cukier4[[#This Row],[rabat na kg]]*cukier4[[#This Row],[sprzedaż]]</f>
        <v>0</v>
      </c>
      <c r="J555" s="2">
        <f>J554-cukier4[[#This Row],[sprzedaż]]+L554</f>
        <v>4813</v>
      </c>
      <c r="K555" s="2">
        <f>MONTH(cukier4[[#This Row],[Data]])</f>
        <v>10</v>
      </c>
      <c r="L555" s="2">
        <f>ROUNDUP(IF(K556&lt;&gt;cukier4[[#This Row],[miesiąc]],5000-cukier4[[#This Row],[ilość cukru w magazynie]],0),-3)</f>
        <v>0</v>
      </c>
    </row>
    <row r="556" spans="1:12" x14ac:dyDescent="0.45">
      <c r="A556" s="1">
        <v>39380</v>
      </c>
      <c r="B556" s="2" t="s">
        <v>78</v>
      </c>
      <c r="C556">
        <v>35</v>
      </c>
      <c r="D556">
        <f>YEAR(cukier4[[#This Row],[Data]])</f>
        <v>2007</v>
      </c>
      <c r="E556">
        <f>VLOOKUP(cukier4[[#This Row],[rok]],cennik[],2,FALSE)</f>
        <v>2.09</v>
      </c>
      <c r="F556" s="2">
        <f>cukier4[[#This Row],[sprzedaż]]*cukier4[[#This Row],[cena cukru]]</f>
        <v>73.149999999999991</v>
      </c>
      <c r="G556" s="2">
        <f>SUMIFS(cukier4[sprzedaż],cukier4[Data],"&lt;="&amp;cukier4[[#This Row],[Data]],cukier4[NIP],"="&amp;cukier4[[#This Row],[NIP]])</f>
        <v>584</v>
      </c>
      <c r="H55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56" s="2">
        <f>cukier4[[#This Row],[rabat na kg]]*cukier4[[#This Row],[sprzedaż]]</f>
        <v>1.75</v>
      </c>
      <c r="J556" s="2">
        <f>J555-cukier4[[#This Row],[sprzedaż]]+L555</f>
        <v>4778</v>
      </c>
      <c r="K556" s="2">
        <f>MONTH(cukier4[[#This Row],[Data]])</f>
        <v>10</v>
      </c>
      <c r="L556" s="2">
        <f>ROUNDUP(IF(K557&lt;&gt;cukier4[[#This Row],[miesiąc]],5000-cukier4[[#This Row],[ilość cukru w magazynie]],0),-3)</f>
        <v>0</v>
      </c>
    </row>
    <row r="557" spans="1:12" x14ac:dyDescent="0.45">
      <c r="A557" s="1">
        <v>39382</v>
      </c>
      <c r="B557" s="2" t="s">
        <v>50</v>
      </c>
      <c r="C557">
        <v>444</v>
      </c>
      <c r="D557">
        <f>YEAR(cukier4[[#This Row],[Data]])</f>
        <v>2007</v>
      </c>
      <c r="E557">
        <f>VLOOKUP(cukier4[[#This Row],[rok]],cennik[],2,FALSE)</f>
        <v>2.09</v>
      </c>
      <c r="F557" s="2">
        <f>cukier4[[#This Row],[sprzedaż]]*cukier4[[#This Row],[cena cukru]]</f>
        <v>927.95999999999992</v>
      </c>
      <c r="G557" s="2">
        <f>SUMIFS(cukier4[sprzedaż],cukier4[Data],"&lt;="&amp;cukier4[[#This Row],[Data]],cukier4[NIP],"="&amp;cukier4[[#This Row],[NIP]])</f>
        <v>5765</v>
      </c>
      <c r="H55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57" s="2">
        <f>cukier4[[#This Row],[rabat na kg]]*cukier4[[#This Row],[sprzedaż]]</f>
        <v>44.400000000000006</v>
      </c>
      <c r="J557" s="2">
        <f>J556-cukier4[[#This Row],[sprzedaż]]+L556</f>
        <v>4334</v>
      </c>
      <c r="K557" s="2">
        <f>MONTH(cukier4[[#This Row],[Data]])</f>
        <v>10</v>
      </c>
      <c r="L557" s="2">
        <f>ROUNDUP(IF(K558&lt;&gt;cukier4[[#This Row],[miesiąc]],5000-cukier4[[#This Row],[ilość cukru w magazynie]],0),-3)</f>
        <v>0</v>
      </c>
    </row>
    <row r="558" spans="1:12" x14ac:dyDescent="0.45">
      <c r="A558" s="1">
        <v>39382</v>
      </c>
      <c r="B558" s="2" t="s">
        <v>45</v>
      </c>
      <c r="C558">
        <v>424</v>
      </c>
      <c r="D558">
        <f>YEAR(cukier4[[#This Row],[Data]])</f>
        <v>2007</v>
      </c>
      <c r="E558">
        <f>VLOOKUP(cukier4[[#This Row],[rok]],cennik[],2,FALSE)</f>
        <v>2.09</v>
      </c>
      <c r="F558" s="2">
        <f>cukier4[[#This Row],[sprzedaż]]*cukier4[[#This Row],[cena cukru]]</f>
        <v>886.16</v>
      </c>
      <c r="G558" s="2">
        <f>SUMIFS(cukier4[sprzedaż],cukier4[Data],"&lt;="&amp;cukier4[[#This Row],[Data]],cukier4[NIP],"="&amp;cukier4[[#This Row],[NIP]])</f>
        <v>6821</v>
      </c>
      <c r="H5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58" s="2">
        <f>cukier4[[#This Row],[rabat na kg]]*cukier4[[#This Row],[sprzedaż]]</f>
        <v>42.400000000000006</v>
      </c>
      <c r="J558" s="2">
        <f>J557-cukier4[[#This Row],[sprzedaż]]+L557</f>
        <v>3910</v>
      </c>
      <c r="K558" s="2">
        <f>MONTH(cukier4[[#This Row],[Data]])</f>
        <v>10</v>
      </c>
      <c r="L558" s="2">
        <f>ROUNDUP(IF(K559&lt;&gt;cukier4[[#This Row],[miesiąc]],5000-cukier4[[#This Row],[ilość cukru w magazynie]],0),-3)</f>
        <v>0</v>
      </c>
    </row>
    <row r="559" spans="1:12" x14ac:dyDescent="0.45">
      <c r="A559" s="1">
        <v>39382</v>
      </c>
      <c r="B559" s="2" t="s">
        <v>150</v>
      </c>
      <c r="C559">
        <v>2</v>
      </c>
      <c r="D559">
        <f>YEAR(cukier4[[#This Row],[Data]])</f>
        <v>2007</v>
      </c>
      <c r="E559">
        <f>VLOOKUP(cukier4[[#This Row],[rok]],cennik[],2,FALSE)</f>
        <v>2.09</v>
      </c>
      <c r="F559" s="2">
        <f>cukier4[[#This Row],[sprzedaż]]*cukier4[[#This Row],[cena cukru]]</f>
        <v>4.18</v>
      </c>
      <c r="G559" s="2">
        <f>SUMIFS(cukier4[sprzedaż],cukier4[Data],"&lt;="&amp;cukier4[[#This Row],[Data]],cukier4[NIP],"="&amp;cukier4[[#This Row],[NIP]])</f>
        <v>2</v>
      </c>
      <c r="H55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59" s="2">
        <f>cukier4[[#This Row],[rabat na kg]]*cukier4[[#This Row],[sprzedaż]]</f>
        <v>0</v>
      </c>
      <c r="J559" s="2">
        <f>J558-cukier4[[#This Row],[sprzedaż]]+L558</f>
        <v>3908</v>
      </c>
      <c r="K559" s="2">
        <f>MONTH(cukier4[[#This Row],[Data]])</f>
        <v>10</v>
      </c>
      <c r="L559" s="2">
        <f>ROUNDUP(IF(K560&lt;&gt;cukier4[[#This Row],[miesiąc]],5000-cukier4[[#This Row],[ilość cukru w magazynie]],0),-3)</f>
        <v>0</v>
      </c>
    </row>
    <row r="560" spans="1:12" x14ac:dyDescent="0.45">
      <c r="A560" s="1">
        <v>39385</v>
      </c>
      <c r="B560" s="2" t="s">
        <v>17</v>
      </c>
      <c r="C560">
        <v>480</v>
      </c>
      <c r="D560">
        <f>YEAR(cukier4[[#This Row],[Data]])</f>
        <v>2007</v>
      </c>
      <c r="E560">
        <f>VLOOKUP(cukier4[[#This Row],[rok]],cennik[],2,FALSE)</f>
        <v>2.09</v>
      </c>
      <c r="F560" s="2">
        <f>cukier4[[#This Row],[sprzedaż]]*cukier4[[#This Row],[cena cukru]]</f>
        <v>1003.1999999999999</v>
      </c>
      <c r="G560" s="2">
        <f>SUMIFS(cukier4[sprzedaż],cukier4[Data],"&lt;="&amp;cukier4[[#This Row],[Data]],cukier4[NIP],"="&amp;cukier4[[#This Row],[NIP]])</f>
        <v>6841</v>
      </c>
      <c r="H56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60" s="2">
        <f>cukier4[[#This Row],[rabat na kg]]*cukier4[[#This Row],[sprzedaż]]</f>
        <v>48</v>
      </c>
      <c r="J560" s="2">
        <f>J559-cukier4[[#This Row],[sprzedaż]]+L559</f>
        <v>3428</v>
      </c>
      <c r="K560" s="2">
        <f>MONTH(cukier4[[#This Row],[Data]])</f>
        <v>10</v>
      </c>
      <c r="L560" s="2">
        <f>ROUNDUP(IF(K561&lt;&gt;cukier4[[#This Row],[miesiąc]],5000-cukier4[[#This Row],[ilość cukru w magazynie]],0),-3)</f>
        <v>0</v>
      </c>
    </row>
    <row r="561" spans="1:12" x14ac:dyDescent="0.45">
      <c r="A561" s="1">
        <v>39386</v>
      </c>
      <c r="B561" s="2" t="s">
        <v>37</v>
      </c>
      <c r="C561">
        <v>65</v>
      </c>
      <c r="D561">
        <f>YEAR(cukier4[[#This Row],[Data]])</f>
        <v>2007</v>
      </c>
      <c r="E561">
        <f>VLOOKUP(cukier4[[#This Row],[rok]],cennik[],2,FALSE)</f>
        <v>2.09</v>
      </c>
      <c r="F561" s="2">
        <f>cukier4[[#This Row],[sprzedaż]]*cukier4[[#This Row],[cena cukru]]</f>
        <v>135.85</v>
      </c>
      <c r="G561" s="2">
        <f>SUMIFS(cukier4[sprzedaż],cukier4[Data],"&lt;="&amp;cukier4[[#This Row],[Data]],cukier4[NIP],"="&amp;cukier4[[#This Row],[NIP]])</f>
        <v>1303</v>
      </c>
      <c r="H5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61" s="2">
        <f>cukier4[[#This Row],[rabat na kg]]*cukier4[[#This Row],[sprzedaż]]</f>
        <v>6.5</v>
      </c>
      <c r="J561" s="2">
        <f>J560-cukier4[[#This Row],[sprzedaż]]+L560</f>
        <v>3363</v>
      </c>
      <c r="K561" s="2">
        <f>MONTH(cukier4[[#This Row],[Data]])</f>
        <v>10</v>
      </c>
      <c r="L561" s="2">
        <f>ROUNDUP(IF(K562&lt;&gt;cukier4[[#This Row],[miesiąc]],5000-cukier4[[#This Row],[ilość cukru w magazynie]],0),-3)</f>
        <v>2000</v>
      </c>
    </row>
    <row r="562" spans="1:12" x14ac:dyDescent="0.45">
      <c r="A562" s="1">
        <v>39388</v>
      </c>
      <c r="B562" s="2" t="s">
        <v>89</v>
      </c>
      <c r="C562">
        <v>8</v>
      </c>
      <c r="D562">
        <f>YEAR(cukier4[[#This Row],[Data]])</f>
        <v>2007</v>
      </c>
      <c r="E562">
        <f>VLOOKUP(cukier4[[#This Row],[rok]],cennik[],2,FALSE)</f>
        <v>2.09</v>
      </c>
      <c r="F562" s="2">
        <f>cukier4[[#This Row],[sprzedaż]]*cukier4[[#This Row],[cena cukru]]</f>
        <v>16.72</v>
      </c>
      <c r="G562" s="2">
        <f>SUMIFS(cukier4[sprzedaż],cukier4[Data],"&lt;="&amp;cukier4[[#This Row],[Data]],cukier4[NIP],"="&amp;cukier4[[#This Row],[NIP]])</f>
        <v>11</v>
      </c>
      <c r="H56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62" s="2">
        <f>cukier4[[#This Row],[rabat na kg]]*cukier4[[#This Row],[sprzedaż]]</f>
        <v>0</v>
      </c>
      <c r="J562" s="2">
        <f>J561-cukier4[[#This Row],[sprzedaż]]+L561</f>
        <v>5355</v>
      </c>
      <c r="K562" s="2">
        <f>MONTH(cukier4[[#This Row],[Data]])</f>
        <v>11</v>
      </c>
      <c r="L562" s="2">
        <f>ROUNDUP(IF(K563&lt;&gt;cukier4[[#This Row],[miesiąc]],5000-cukier4[[#This Row],[ilość cukru w magazynie]],0),-3)</f>
        <v>0</v>
      </c>
    </row>
    <row r="563" spans="1:12" x14ac:dyDescent="0.45">
      <c r="A563" s="1">
        <v>39389</v>
      </c>
      <c r="B563" s="2" t="s">
        <v>52</v>
      </c>
      <c r="C563">
        <v>52</v>
      </c>
      <c r="D563">
        <f>YEAR(cukier4[[#This Row],[Data]])</f>
        <v>2007</v>
      </c>
      <c r="E563">
        <f>VLOOKUP(cukier4[[#This Row],[rok]],cennik[],2,FALSE)</f>
        <v>2.09</v>
      </c>
      <c r="F563" s="2">
        <f>cukier4[[#This Row],[sprzedaż]]*cukier4[[#This Row],[cena cukru]]</f>
        <v>108.67999999999999</v>
      </c>
      <c r="G563" s="2">
        <f>SUMIFS(cukier4[sprzedaż],cukier4[Data],"&lt;="&amp;cukier4[[#This Row],[Data]],cukier4[NIP],"="&amp;cukier4[[#This Row],[NIP]])</f>
        <v>1003</v>
      </c>
      <c r="H5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63" s="2">
        <f>cukier4[[#This Row],[rabat na kg]]*cukier4[[#This Row],[sprzedaż]]</f>
        <v>5.2</v>
      </c>
      <c r="J563" s="2">
        <f>J562-cukier4[[#This Row],[sprzedaż]]+L562</f>
        <v>5303</v>
      </c>
      <c r="K563" s="2">
        <f>MONTH(cukier4[[#This Row],[Data]])</f>
        <v>11</v>
      </c>
      <c r="L563" s="2">
        <f>ROUNDUP(IF(K564&lt;&gt;cukier4[[#This Row],[miesiąc]],5000-cukier4[[#This Row],[ilość cukru w magazynie]],0),-3)</f>
        <v>0</v>
      </c>
    </row>
    <row r="564" spans="1:12" x14ac:dyDescent="0.45">
      <c r="A564" s="1">
        <v>39392</v>
      </c>
      <c r="B564" s="2" t="s">
        <v>40</v>
      </c>
      <c r="C564">
        <v>8</v>
      </c>
      <c r="D564">
        <f>YEAR(cukier4[[#This Row],[Data]])</f>
        <v>2007</v>
      </c>
      <c r="E564">
        <f>VLOOKUP(cukier4[[#This Row],[rok]],cennik[],2,FALSE)</f>
        <v>2.09</v>
      </c>
      <c r="F564" s="2">
        <f>cukier4[[#This Row],[sprzedaż]]*cukier4[[#This Row],[cena cukru]]</f>
        <v>16.72</v>
      </c>
      <c r="G564" s="2">
        <f>SUMIFS(cukier4[sprzedaż],cukier4[Data],"&lt;="&amp;cukier4[[#This Row],[Data]],cukier4[NIP],"="&amp;cukier4[[#This Row],[NIP]])</f>
        <v>32</v>
      </c>
      <c r="H56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64" s="2">
        <f>cukier4[[#This Row],[rabat na kg]]*cukier4[[#This Row],[sprzedaż]]</f>
        <v>0</v>
      </c>
      <c r="J564" s="2">
        <f>J563-cukier4[[#This Row],[sprzedaż]]+L563</f>
        <v>5295</v>
      </c>
      <c r="K564" s="2">
        <f>MONTH(cukier4[[#This Row],[Data]])</f>
        <v>11</v>
      </c>
      <c r="L564" s="2">
        <f>ROUNDUP(IF(K565&lt;&gt;cukier4[[#This Row],[miesiąc]],5000-cukier4[[#This Row],[ilość cukru w magazynie]],0),-3)</f>
        <v>0</v>
      </c>
    </row>
    <row r="565" spans="1:12" x14ac:dyDescent="0.45">
      <c r="A565" s="1">
        <v>39393</v>
      </c>
      <c r="B565" s="2" t="s">
        <v>7</v>
      </c>
      <c r="C565">
        <v>143</v>
      </c>
      <c r="D565">
        <f>YEAR(cukier4[[#This Row],[Data]])</f>
        <v>2007</v>
      </c>
      <c r="E565">
        <f>VLOOKUP(cukier4[[#This Row],[rok]],cennik[],2,FALSE)</f>
        <v>2.09</v>
      </c>
      <c r="F565" s="2">
        <f>cukier4[[#This Row],[sprzedaż]]*cukier4[[#This Row],[cena cukru]]</f>
        <v>298.87</v>
      </c>
      <c r="G565" s="2">
        <f>SUMIFS(cukier4[sprzedaż],cukier4[Data],"&lt;="&amp;cukier4[[#This Row],[Data]],cukier4[NIP],"="&amp;cukier4[[#This Row],[NIP]])</f>
        <v>8305</v>
      </c>
      <c r="H56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65" s="2">
        <f>cukier4[[#This Row],[rabat na kg]]*cukier4[[#This Row],[sprzedaż]]</f>
        <v>14.3</v>
      </c>
      <c r="J565" s="2">
        <f>J564-cukier4[[#This Row],[sprzedaż]]+L564</f>
        <v>5152</v>
      </c>
      <c r="K565" s="2">
        <f>MONTH(cukier4[[#This Row],[Data]])</f>
        <v>11</v>
      </c>
      <c r="L565" s="2">
        <f>ROUNDUP(IF(K566&lt;&gt;cukier4[[#This Row],[miesiąc]],5000-cukier4[[#This Row],[ilość cukru w magazynie]],0),-3)</f>
        <v>0</v>
      </c>
    </row>
    <row r="566" spans="1:12" x14ac:dyDescent="0.45">
      <c r="A566" s="1">
        <v>39394</v>
      </c>
      <c r="B566" s="2" t="s">
        <v>18</v>
      </c>
      <c r="C566">
        <v>20</v>
      </c>
      <c r="D566">
        <f>YEAR(cukier4[[#This Row],[Data]])</f>
        <v>2007</v>
      </c>
      <c r="E566">
        <f>VLOOKUP(cukier4[[#This Row],[rok]],cennik[],2,FALSE)</f>
        <v>2.09</v>
      </c>
      <c r="F566" s="2">
        <f>cukier4[[#This Row],[sprzedaż]]*cukier4[[#This Row],[cena cukru]]</f>
        <v>41.8</v>
      </c>
      <c r="G566" s="2">
        <f>SUMIFS(cukier4[sprzedaż],cukier4[Data],"&lt;="&amp;cukier4[[#This Row],[Data]],cukier4[NIP],"="&amp;cukier4[[#This Row],[NIP]])</f>
        <v>1851</v>
      </c>
      <c r="H5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66" s="2">
        <f>cukier4[[#This Row],[rabat na kg]]*cukier4[[#This Row],[sprzedaż]]</f>
        <v>2</v>
      </c>
      <c r="J566" s="2">
        <f>J565-cukier4[[#This Row],[sprzedaż]]+L565</f>
        <v>5132</v>
      </c>
      <c r="K566" s="2">
        <f>MONTH(cukier4[[#This Row],[Data]])</f>
        <v>11</v>
      </c>
      <c r="L566" s="2">
        <f>ROUNDUP(IF(K567&lt;&gt;cukier4[[#This Row],[miesiąc]],5000-cukier4[[#This Row],[ilość cukru w magazynie]],0),-3)</f>
        <v>0</v>
      </c>
    </row>
    <row r="567" spans="1:12" x14ac:dyDescent="0.45">
      <c r="A567" s="1">
        <v>39397</v>
      </c>
      <c r="B567" s="2" t="s">
        <v>14</v>
      </c>
      <c r="C567">
        <v>396</v>
      </c>
      <c r="D567">
        <f>YEAR(cukier4[[#This Row],[Data]])</f>
        <v>2007</v>
      </c>
      <c r="E567">
        <f>VLOOKUP(cukier4[[#This Row],[rok]],cennik[],2,FALSE)</f>
        <v>2.09</v>
      </c>
      <c r="F567" s="2">
        <f>cukier4[[#This Row],[sprzedaż]]*cukier4[[#This Row],[cena cukru]]</f>
        <v>827.64</v>
      </c>
      <c r="G567" s="2">
        <f>SUMIFS(cukier4[sprzedaż],cukier4[Data],"&lt;="&amp;cukier4[[#This Row],[Data]],cukier4[NIP],"="&amp;cukier4[[#This Row],[NIP]])</f>
        <v>6228</v>
      </c>
      <c r="H5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67" s="2">
        <f>cukier4[[#This Row],[rabat na kg]]*cukier4[[#This Row],[sprzedaż]]</f>
        <v>39.6</v>
      </c>
      <c r="J567" s="2">
        <f>J566-cukier4[[#This Row],[sprzedaż]]+L566</f>
        <v>4736</v>
      </c>
      <c r="K567" s="2">
        <f>MONTH(cukier4[[#This Row],[Data]])</f>
        <v>11</v>
      </c>
      <c r="L567" s="2">
        <f>ROUNDUP(IF(K568&lt;&gt;cukier4[[#This Row],[miesiąc]],5000-cukier4[[#This Row],[ilość cukru w magazynie]],0),-3)</f>
        <v>0</v>
      </c>
    </row>
    <row r="568" spans="1:12" x14ac:dyDescent="0.45">
      <c r="A568" s="1">
        <v>39398</v>
      </c>
      <c r="B568" s="2" t="s">
        <v>69</v>
      </c>
      <c r="C568">
        <v>168</v>
      </c>
      <c r="D568">
        <f>YEAR(cukier4[[#This Row],[Data]])</f>
        <v>2007</v>
      </c>
      <c r="E568">
        <f>VLOOKUP(cukier4[[#This Row],[rok]],cennik[],2,FALSE)</f>
        <v>2.09</v>
      </c>
      <c r="F568" s="2">
        <f>cukier4[[#This Row],[sprzedaż]]*cukier4[[#This Row],[cena cukru]]</f>
        <v>351.12</v>
      </c>
      <c r="G568" s="2">
        <f>SUMIFS(cukier4[sprzedaż],cukier4[Data],"&lt;="&amp;cukier4[[#This Row],[Data]],cukier4[NIP],"="&amp;cukier4[[#This Row],[NIP]])</f>
        <v>869</v>
      </c>
      <c r="H56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68" s="2">
        <f>cukier4[[#This Row],[rabat na kg]]*cukier4[[#This Row],[sprzedaż]]</f>
        <v>8.4</v>
      </c>
      <c r="J568" s="2">
        <f>J567-cukier4[[#This Row],[sprzedaż]]+L567</f>
        <v>4568</v>
      </c>
      <c r="K568" s="2">
        <f>MONTH(cukier4[[#This Row],[Data]])</f>
        <v>11</v>
      </c>
      <c r="L568" s="2">
        <f>ROUNDUP(IF(K569&lt;&gt;cukier4[[#This Row],[miesiąc]],5000-cukier4[[#This Row],[ilość cukru w magazynie]],0),-3)</f>
        <v>0</v>
      </c>
    </row>
    <row r="569" spans="1:12" x14ac:dyDescent="0.45">
      <c r="A569" s="1">
        <v>39399</v>
      </c>
      <c r="B569" s="2" t="s">
        <v>69</v>
      </c>
      <c r="C569">
        <v>69</v>
      </c>
      <c r="D569">
        <f>YEAR(cukier4[[#This Row],[Data]])</f>
        <v>2007</v>
      </c>
      <c r="E569">
        <f>VLOOKUP(cukier4[[#This Row],[rok]],cennik[],2,FALSE)</f>
        <v>2.09</v>
      </c>
      <c r="F569" s="2">
        <f>cukier4[[#This Row],[sprzedaż]]*cukier4[[#This Row],[cena cukru]]</f>
        <v>144.20999999999998</v>
      </c>
      <c r="G569" s="2">
        <f>SUMIFS(cukier4[sprzedaż],cukier4[Data],"&lt;="&amp;cukier4[[#This Row],[Data]],cukier4[NIP],"="&amp;cukier4[[#This Row],[NIP]])</f>
        <v>938</v>
      </c>
      <c r="H56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69" s="2">
        <f>cukier4[[#This Row],[rabat na kg]]*cukier4[[#This Row],[sprzedaż]]</f>
        <v>3.45</v>
      </c>
      <c r="J569" s="2">
        <f>J568-cukier4[[#This Row],[sprzedaż]]+L568</f>
        <v>4499</v>
      </c>
      <c r="K569" s="2">
        <f>MONTH(cukier4[[#This Row],[Data]])</f>
        <v>11</v>
      </c>
      <c r="L569" s="2">
        <f>ROUNDUP(IF(K570&lt;&gt;cukier4[[#This Row],[miesiąc]],5000-cukier4[[#This Row],[ilość cukru w magazynie]],0),-3)</f>
        <v>0</v>
      </c>
    </row>
    <row r="570" spans="1:12" x14ac:dyDescent="0.45">
      <c r="A570" s="1">
        <v>39407</v>
      </c>
      <c r="B570" s="2" t="s">
        <v>30</v>
      </c>
      <c r="C570">
        <v>99</v>
      </c>
      <c r="D570">
        <f>YEAR(cukier4[[#This Row],[Data]])</f>
        <v>2007</v>
      </c>
      <c r="E570">
        <f>VLOOKUP(cukier4[[#This Row],[rok]],cennik[],2,FALSE)</f>
        <v>2.09</v>
      </c>
      <c r="F570" s="2">
        <f>cukier4[[#This Row],[sprzedaż]]*cukier4[[#This Row],[cena cukru]]</f>
        <v>206.91</v>
      </c>
      <c r="G570" s="2">
        <f>SUMIFS(cukier4[sprzedaż],cukier4[Data],"&lt;="&amp;cukier4[[#This Row],[Data]],cukier4[NIP],"="&amp;cukier4[[#This Row],[NIP]])</f>
        <v>1791</v>
      </c>
      <c r="H57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70" s="2">
        <f>cukier4[[#This Row],[rabat na kg]]*cukier4[[#This Row],[sprzedaż]]</f>
        <v>9.9</v>
      </c>
      <c r="J570" s="2">
        <f>J569-cukier4[[#This Row],[sprzedaż]]+L569</f>
        <v>4400</v>
      </c>
      <c r="K570" s="2">
        <f>MONTH(cukier4[[#This Row],[Data]])</f>
        <v>11</v>
      </c>
      <c r="L570" s="2">
        <f>ROUNDUP(IF(K571&lt;&gt;cukier4[[#This Row],[miesiąc]],5000-cukier4[[#This Row],[ilość cukru w magazynie]],0),-3)</f>
        <v>0</v>
      </c>
    </row>
    <row r="571" spans="1:12" x14ac:dyDescent="0.45">
      <c r="A571" s="1">
        <v>39407</v>
      </c>
      <c r="B571" s="2" t="s">
        <v>123</v>
      </c>
      <c r="C571">
        <v>57</v>
      </c>
      <c r="D571">
        <f>YEAR(cukier4[[#This Row],[Data]])</f>
        <v>2007</v>
      </c>
      <c r="E571">
        <f>VLOOKUP(cukier4[[#This Row],[rok]],cennik[],2,FALSE)</f>
        <v>2.09</v>
      </c>
      <c r="F571" s="2">
        <f>cukier4[[#This Row],[sprzedaż]]*cukier4[[#This Row],[cena cukru]]</f>
        <v>119.13</v>
      </c>
      <c r="G571" s="2">
        <f>SUMIFS(cukier4[sprzedaż],cukier4[Data],"&lt;="&amp;cukier4[[#This Row],[Data]],cukier4[NIP],"="&amp;cukier4[[#This Row],[NIP]])</f>
        <v>289</v>
      </c>
      <c r="H57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71" s="2">
        <f>cukier4[[#This Row],[rabat na kg]]*cukier4[[#This Row],[sprzedaż]]</f>
        <v>2.85</v>
      </c>
      <c r="J571" s="2">
        <f>J570-cukier4[[#This Row],[sprzedaż]]+L570</f>
        <v>4343</v>
      </c>
      <c r="K571" s="2">
        <f>MONTH(cukier4[[#This Row],[Data]])</f>
        <v>11</v>
      </c>
      <c r="L571" s="2">
        <f>ROUNDUP(IF(K572&lt;&gt;cukier4[[#This Row],[miesiąc]],5000-cukier4[[#This Row],[ilość cukru w magazynie]],0),-3)</f>
        <v>0</v>
      </c>
    </row>
    <row r="572" spans="1:12" x14ac:dyDescent="0.45">
      <c r="A572" s="1">
        <v>39408</v>
      </c>
      <c r="B572" s="2" t="s">
        <v>6</v>
      </c>
      <c r="C572">
        <v>103</v>
      </c>
      <c r="D572">
        <f>YEAR(cukier4[[#This Row],[Data]])</f>
        <v>2007</v>
      </c>
      <c r="E572">
        <f>VLOOKUP(cukier4[[#This Row],[rok]],cennik[],2,FALSE)</f>
        <v>2.09</v>
      </c>
      <c r="F572" s="2">
        <f>cukier4[[#This Row],[sprzedaż]]*cukier4[[#This Row],[cena cukru]]</f>
        <v>215.26999999999998</v>
      </c>
      <c r="G572" s="2">
        <f>SUMIFS(cukier4[sprzedaż],cukier4[Data],"&lt;="&amp;cukier4[[#This Row],[Data]],cukier4[NIP],"="&amp;cukier4[[#This Row],[NIP]])</f>
        <v>1162</v>
      </c>
      <c r="H57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72" s="2">
        <f>cukier4[[#This Row],[rabat na kg]]*cukier4[[#This Row],[sprzedaż]]</f>
        <v>10.3</v>
      </c>
      <c r="J572" s="2">
        <f>J571-cukier4[[#This Row],[sprzedaż]]+L571</f>
        <v>4240</v>
      </c>
      <c r="K572" s="2">
        <f>MONTH(cukier4[[#This Row],[Data]])</f>
        <v>11</v>
      </c>
      <c r="L572" s="2">
        <f>ROUNDUP(IF(K573&lt;&gt;cukier4[[#This Row],[miesiąc]],5000-cukier4[[#This Row],[ilość cukru w magazynie]],0),-3)</f>
        <v>0</v>
      </c>
    </row>
    <row r="573" spans="1:12" x14ac:dyDescent="0.45">
      <c r="A573" s="1">
        <v>39409</v>
      </c>
      <c r="B573" s="2" t="s">
        <v>124</v>
      </c>
      <c r="C573">
        <v>2</v>
      </c>
      <c r="D573">
        <f>YEAR(cukier4[[#This Row],[Data]])</f>
        <v>2007</v>
      </c>
      <c r="E573">
        <f>VLOOKUP(cukier4[[#This Row],[rok]],cennik[],2,FALSE)</f>
        <v>2.09</v>
      </c>
      <c r="F573" s="2">
        <f>cukier4[[#This Row],[sprzedaż]]*cukier4[[#This Row],[cena cukru]]</f>
        <v>4.18</v>
      </c>
      <c r="G573" s="2">
        <f>SUMIFS(cukier4[sprzedaż],cukier4[Data],"&lt;="&amp;cukier4[[#This Row],[Data]],cukier4[NIP],"="&amp;cukier4[[#This Row],[NIP]])</f>
        <v>6</v>
      </c>
      <c r="H5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73" s="2">
        <f>cukier4[[#This Row],[rabat na kg]]*cukier4[[#This Row],[sprzedaż]]</f>
        <v>0</v>
      </c>
      <c r="J573" s="2">
        <f>J572-cukier4[[#This Row],[sprzedaż]]+L572</f>
        <v>4238</v>
      </c>
      <c r="K573" s="2">
        <f>MONTH(cukier4[[#This Row],[Data]])</f>
        <v>11</v>
      </c>
      <c r="L573" s="2">
        <f>ROUNDUP(IF(K574&lt;&gt;cukier4[[#This Row],[miesiąc]],5000-cukier4[[#This Row],[ilość cukru w magazynie]],0),-3)</f>
        <v>0</v>
      </c>
    </row>
    <row r="574" spans="1:12" x14ac:dyDescent="0.45">
      <c r="A574" s="1">
        <v>39412</v>
      </c>
      <c r="B574" s="2" t="s">
        <v>52</v>
      </c>
      <c r="C574">
        <v>88</v>
      </c>
      <c r="D574">
        <f>YEAR(cukier4[[#This Row],[Data]])</f>
        <v>2007</v>
      </c>
      <c r="E574">
        <f>VLOOKUP(cukier4[[#This Row],[rok]],cennik[],2,FALSE)</f>
        <v>2.09</v>
      </c>
      <c r="F574" s="2">
        <f>cukier4[[#This Row],[sprzedaż]]*cukier4[[#This Row],[cena cukru]]</f>
        <v>183.92</v>
      </c>
      <c r="G574" s="2">
        <f>SUMIFS(cukier4[sprzedaż],cukier4[Data],"&lt;="&amp;cukier4[[#This Row],[Data]],cukier4[NIP],"="&amp;cukier4[[#This Row],[NIP]])</f>
        <v>1091</v>
      </c>
      <c r="H57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74" s="2">
        <f>cukier4[[#This Row],[rabat na kg]]*cukier4[[#This Row],[sprzedaż]]</f>
        <v>8.8000000000000007</v>
      </c>
      <c r="J574" s="2">
        <f>J573-cukier4[[#This Row],[sprzedaż]]+L573</f>
        <v>4150</v>
      </c>
      <c r="K574" s="2">
        <f>MONTH(cukier4[[#This Row],[Data]])</f>
        <v>11</v>
      </c>
      <c r="L574" s="2">
        <f>ROUNDUP(IF(K575&lt;&gt;cukier4[[#This Row],[miesiąc]],5000-cukier4[[#This Row],[ilość cukru w magazynie]],0),-3)</f>
        <v>0</v>
      </c>
    </row>
    <row r="575" spans="1:12" x14ac:dyDescent="0.45">
      <c r="A575" s="1">
        <v>39414</v>
      </c>
      <c r="B575" s="2" t="s">
        <v>37</v>
      </c>
      <c r="C575">
        <v>85</v>
      </c>
      <c r="D575">
        <f>YEAR(cukier4[[#This Row],[Data]])</f>
        <v>2007</v>
      </c>
      <c r="E575">
        <f>VLOOKUP(cukier4[[#This Row],[rok]],cennik[],2,FALSE)</f>
        <v>2.09</v>
      </c>
      <c r="F575" s="2">
        <f>cukier4[[#This Row],[sprzedaż]]*cukier4[[#This Row],[cena cukru]]</f>
        <v>177.64999999999998</v>
      </c>
      <c r="G575" s="2">
        <f>SUMIFS(cukier4[sprzedaż],cukier4[Data],"&lt;="&amp;cukier4[[#This Row],[Data]],cukier4[NIP],"="&amp;cukier4[[#This Row],[NIP]])</f>
        <v>1388</v>
      </c>
      <c r="H57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75" s="2">
        <f>cukier4[[#This Row],[rabat na kg]]*cukier4[[#This Row],[sprzedaż]]</f>
        <v>8.5</v>
      </c>
      <c r="J575" s="2">
        <f>J574-cukier4[[#This Row],[sprzedaż]]+L574</f>
        <v>4065</v>
      </c>
      <c r="K575" s="2">
        <f>MONTH(cukier4[[#This Row],[Data]])</f>
        <v>11</v>
      </c>
      <c r="L575" s="2">
        <f>ROUNDUP(IF(K576&lt;&gt;cukier4[[#This Row],[miesiąc]],5000-cukier4[[#This Row],[ilość cukru w magazynie]],0),-3)</f>
        <v>0</v>
      </c>
    </row>
    <row r="576" spans="1:12" x14ac:dyDescent="0.45">
      <c r="A576" s="1">
        <v>39414</v>
      </c>
      <c r="B576" s="2" t="s">
        <v>7</v>
      </c>
      <c r="C576">
        <v>216</v>
      </c>
      <c r="D576">
        <f>YEAR(cukier4[[#This Row],[Data]])</f>
        <v>2007</v>
      </c>
      <c r="E576">
        <f>VLOOKUP(cukier4[[#This Row],[rok]],cennik[],2,FALSE)</f>
        <v>2.09</v>
      </c>
      <c r="F576" s="2">
        <f>cukier4[[#This Row],[sprzedaż]]*cukier4[[#This Row],[cena cukru]]</f>
        <v>451.43999999999994</v>
      </c>
      <c r="G576" s="2">
        <f>SUMIFS(cukier4[sprzedaż],cukier4[Data],"&lt;="&amp;cukier4[[#This Row],[Data]],cukier4[NIP],"="&amp;cukier4[[#This Row],[NIP]])</f>
        <v>8521</v>
      </c>
      <c r="H5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76" s="2">
        <f>cukier4[[#This Row],[rabat na kg]]*cukier4[[#This Row],[sprzedaż]]</f>
        <v>21.6</v>
      </c>
      <c r="J576" s="2">
        <f>J575-cukier4[[#This Row],[sprzedaż]]+L575</f>
        <v>3849</v>
      </c>
      <c r="K576" s="2">
        <f>MONTH(cukier4[[#This Row],[Data]])</f>
        <v>11</v>
      </c>
      <c r="L576" s="2">
        <f>ROUNDUP(IF(K577&lt;&gt;cukier4[[#This Row],[miesiąc]],5000-cukier4[[#This Row],[ilość cukru w magazynie]],0),-3)</f>
        <v>0</v>
      </c>
    </row>
    <row r="577" spans="1:12" x14ac:dyDescent="0.45">
      <c r="A577" s="1">
        <v>39416</v>
      </c>
      <c r="B577" s="2" t="s">
        <v>7</v>
      </c>
      <c r="C577">
        <v>140</v>
      </c>
      <c r="D577">
        <f>YEAR(cukier4[[#This Row],[Data]])</f>
        <v>2007</v>
      </c>
      <c r="E577">
        <f>VLOOKUP(cukier4[[#This Row],[rok]],cennik[],2,FALSE)</f>
        <v>2.09</v>
      </c>
      <c r="F577" s="2">
        <f>cukier4[[#This Row],[sprzedaż]]*cukier4[[#This Row],[cena cukru]]</f>
        <v>292.59999999999997</v>
      </c>
      <c r="G577" s="2">
        <f>SUMIFS(cukier4[sprzedaż],cukier4[Data],"&lt;="&amp;cukier4[[#This Row],[Data]],cukier4[NIP],"="&amp;cukier4[[#This Row],[NIP]])</f>
        <v>8661</v>
      </c>
      <c r="H57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77" s="2">
        <f>cukier4[[#This Row],[rabat na kg]]*cukier4[[#This Row],[sprzedaż]]</f>
        <v>14</v>
      </c>
      <c r="J577" s="2">
        <f>J576-cukier4[[#This Row],[sprzedaż]]+L576</f>
        <v>3709</v>
      </c>
      <c r="K577" s="2">
        <f>MONTH(cukier4[[#This Row],[Data]])</f>
        <v>11</v>
      </c>
      <c r="L577" s="2">
        <f>ROUNDUP(IF(K578&lt;&gt;cukier4[[#This Row],[miesiąc]],5000-cukier4[[#This Row],[ilość cukru w magazynie]],0),-3)</f>
        <v>2000</v>
      </c>
    </row>
    <row r="578" spans="1:12" x14ac:dyDescent="0.45">
      <c r="A578" s="1">
        <v>39421</v>
      </c>
      <c r="B578" s="2" t="s">
        <v>50</v>
      </c>
      <c r="C578">
        <v>377</v>
      </c>
      <c r="D578">
        <f>YEAR(cukier4[[#This Row],[Data]])</f>
        <v>2007</v>
      </c>
      <c r="E578">
        <f>VLOOKUP(cukier4[[#This Row],[rok]],cennik[],2,FALSE)</f>
        <v>2.09</v>
      </c>
      <c r="F578" s="2">
        <f>cukier4[[#This Row],[sprzedaż]]*cukier4[[#This Row],[cena cukru]]</f>
        <v>787.93</v>
      </c>
      <c r="G578" s="2">
        <f>SUMIFS(cukier4[sprzedaż],cukier4[Data],"&lt;="&amp;cukier4[[#This Row],[Data]],cukier4[NIP],"="&amp;cukier4[[#This Row],[NIP]])</f>
        <v>6142</v>
      </c>
      <c r="H5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78" s="2">
        <f>cukier4[[#This Row],[rabat na kg]]*cukier4[[#This Row],[sprzedaż]]</f>
        <v>37.700000000000003</v>
      </c>
      <c r="J578" s="2">
        <f>J577-cukier4[[#This Row],[sprzedaż]]+L577</f>
        <v>5332</v>
      </c>
      <c r="K578" s="2">
        <f>MONTH(cukier4[[#This Row],[Data]])</f>
        <v>12</v>
      </c>
      <c r="L578" s="2">
        <f>ROUNDUP(IF(K579&lt;&gt;cukier4[[#This Row],[miesiąc]],5000-cukier4[[#This Row],[ilość cukru w magazynie]],0),-3)</f>
        <v>0</v>
      </c>
    </row>
    <row r="579" spans="1:12" x14ac:dyDescent="0.45">
      <c r="A579" s="1">
        <v>39423</v>
      </c>
      <c r="B579" s="2" t="s">
        <v>35</v>
      </c>
      <c r="C579">
        <v>89</v>
      </c>
      <c r="D579">
        <f>YEAR(cukier4[[#This Row],[Data]])</f>
        <v>2007</v>
      </c>
      <c r="E579">
        <f>VLOOKUP(cukier4[[#This Row],[rok]],cennik[],2,FALSE)</f>
        <v>2.09</v>
      </c>
      <c r="F579" s="2">
        <f>cukier4[[#This Row],[sprzedaż]]*cukier4[[#This Row],[cena cukru]]</f>
        <v>186.01</v>
      </c>
      <c r="G579" s="2">
        <f>SUMIFS(cukier4[sprzedaż],cukier4[Data],"&lt;="&amp;cukier4[[#This Row],[Data]],cukier4[NIP],"="&amp;cukier4[[#This Row],[NIP]])</f>
        <v>867</v>
      </c>
      <c r="H57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79" s="2">
        <f>cukier4[[#This Row],[rabat na kg]]*cukier4[[#This Row],[sprzedaż]]</f>
        <v>4.45</v>
      </c>
      <c r="J579" s="2">
        <f>J578-cukier4[[#This Row],[sprzedaż]]+L578</f>
        <v>5243</v>
      </c>
      <c r="K579" s="2">
        <f>MONTH(cukier4[[#This Row],[Data]])</f>
        <v>12</v>
      </c>
      <c r="L579" s="2">
        <f>ROUNDUP(IF(K580&lt;&gt;cukier4[[#This Row],[miesiąc]],5000-cukier4[[#This Row],[ilość cukru w magazynie]],0),-3)</f>
        <v>0</v>
      </c>
    </row>
    <row r="580" spans="1:12" x14ac:dyDescent="0.45">
      <c r="A580" s="1">
        <v>39425</v>
      </c>
      <c r="B580" s="2" t="s">
        <v>12</v>
      </c>
      <c r="C580">
        <v>181</v>
      </c>
      <c r="D580">
        <f>YEAR(cukier4[[#This Row],[Data]])</f>
        <v>2007</v>
      </c>
      <c r="E580">
        <f>VLOOKUP(cukier4[[#This Row],[rok]],cennik[],2,FALSE)</f>
        <v>2.09</v>
      </c>
      <c r="F580" s="2">
        <f>cukier4[[#This Row],[sprzedaż]]*cukier4[[#This Row],[cena cukru]]</f>
        <v>378.28999999999996</v>
      </c>
      <c r="G580" s="2">
        <f>SUMIFS(cukier4[sprzedaż],cukier4[Data],"&lt;="&amp;cukier4[[#This Row],[Data]],cukier4[NIP],"="&amp;cukier4[[#This Row],[NIP]])</f>
        <v>1988</v>
      </c>
      <c r="H58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80" s="2">
        <f>cukier4[[#This Row],[rabat na kg]]*cukier4[[#This Row],[sprzedaż]]</f>
        <v>18.100000000000001</v>
      </c>
      <c r="J580" s="2">
        <f>J579-cukier4[[#This Row],[sprzedaż]]+L579</f>
        <v>5062</v>
      </c>
      <c r="K580" s="2">
        <f>MONTH(cukier4[[#This Row],[Data]])</f>
        <v>12</v>
      </c>
      <c r="L580" s="2">
        <f>ROUNDUP(IF(K581&lt;&gt;cukier4[[#This Row],[miesiąc]],5000-cukier4[[#This Row],[ilość cukru w magazynie]],0),-3)</f>
        <v>0</v>
      </c>
    </row>
    <row r="581" spans="1:12" x14ac:dyDescent="0.45">
      <c r="A581" s="1">
        <v>39427</v>
      </c>
      <c r="B581" s="2" t="s">
        <v>69</v>
      </c>
      <c r="C581">
        <v>131</v>
      </c>
      <c r="D581">
        <f>YEAR(cukier4[[#This Row],[Data]])</f>
        <v>2007</v>
      </c>
      <c r="E581">
        <f>VLOOKUP(cukier4[[#This Row],[rok]],cennik[],2,FALSE)</f>
        <v>2.09</v>
      </c>
      <c r="F581" s="2">
        <f>cukier4[[#This Row],[sprzedaż]]*cukier4[[#This Row],[cena cukru]]</f>
        <v>273.78999999999996</v>
      </c>
      <c r="G581" s="2">
        <f>SUMIFS(cukier4[sprzedaż],cukier4[Data],"&lt;="&amp;cukier4[[#This Row],[Data]],cukier4[NIP],"="&amp;cukier4[[#This Row],[NIP]])</f>
        <v>1069</v>
      </c>
      <c r="H58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81" s="2">
        <f>cukier4[[#This Row],[rabat na kg]]*cukier4[[#This Row],[sprzedaż]]</f>
        <v>13.100000000000001</v>
      </c>
      <c r="J581" s="2">
        <f>J580-cukier4[[#This Row],[sprzedaż]]+L580</f>
        <v>4931</v>
      </c>
      <c r="K581" s="2">
        <f>MONTH(cukier4[[#This Row],[Data]])</f>
        <v>12</v>
      </c>
      <c r="L581" s="2">
        <f>ROUNDUP(IF(K582&lt;&gt;cukier4[[#This Row],[miesiąc]],5000-cukier4[[#This Row],[ilość cukru w magazynie]],0),-3)</f>
        <v>0</v>
      </c>
    </row>
    <row r="582" spans="1:12" x14ac:dyDescent="0.45">
      <c r="A582" s="1">
        <v>39427</v>
      </c>
      <c r="B582" s="2" t="s">
        <v>80</v>
      </c>
      <c r="C582">
        <v>43</v>
      </c>
      <c r="D582">
        <f>YEAR(cukier4[[#This Row],[Data]])</f>
        <v>2007</v>
      </c>
      <c r="E582">
        <f>VLOOKUP(cukier4[[#This Row],[rok]],cennik[],2,FALSE)</f>
        <v>2.09</v>
      </c>
      <c r="F582" s="2">
        <f>cukier4[[#This Row],[sprzedaż]]*cukier4[[#This Row],[cena cukru]]</f>
        <v>89.86999999999999</v>
      </c>
      <c r="G582" s="2">
        <f>SUMIFS(cukier4[sprzedaż],cukier4[Data],"&lt;="&amp;cukier4[[#This Row],[Data]],cukier4[NIP],"="&amp;cukier4[[#This Row],[NIP]])</f>
        <v>443</v>
      </c>
      <c r="H58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82" s="2">
        <f>cukier4[[#This Row],[rabat na kg]]*cukier4[[#This Row],[sprzedaż]]</f>
        <v>2.15</v>
      </c>
      <c r="J582" s="2">
        <f>J581-cukier4[[#This Row],[sprzedaż]]+L581</f>
        <v>4888</v>
      </c>
      <c r="K582" s="2">
        <f>MONTH(cukier4[[#This Row],[Data]])</f>
        <v>12</v>
      </c>
      <c r="L582" s="2">
        <f>ROUNDUP(IF(K583&lt;&gt;cukier4[[#This Row],[miesiąc]],5000-cukier4[[#This Row],[ilość cukru w magazynie]],0),-3)</f>
        <v>0</v>
      </c>
    </row>
    <row r="583" spans="1:12" x14ac:dyDescent="0.45">
      <c r="A583" s="1">
        <v>39428</v>
      </c>
      <c r="B583" s="2" t="s">
        <v>30</v>
      </c>
      <c r="C583">
        <v>166</v>
      </c>
      <c r="D583">
        <f>YEAR(cukier4[[#This Row],[Data]])</f>
        <v>2007</v>
      </c>
      <c r="E583">
        <f>VLOOKUP(cukier4[[#This Row],[rok]],cennik[],2,FALSE)</f>
        <v>2.09</v>
      </c>
      <c r="F583" s="2">
        <f>cukier4[[#This Row],[sprzedaż]]*cukier4[[#This Row],[cena cukru]]</f>
        <v>346.94</v>
      </c>
      <c r="G583" s="2">
        <f>SUMIFS(cukier4[sprzedaż],cukier4[Data],"&lt;="&amp;cukier4[[#This Row],[Data]],cukier4[NIP],"="&amp;cukier4[[#This Row],[NIP]])</f>
        <v>1957</v>
      </c>
      <c r="H58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83" s="2">
        <f>cukier4[[#This Row],[rabat na kg]]*cukier4[[#This Row],[sprzedaż]]</f>
        <v>16.600000000000001</v>
      </c>
      <c r="J583" s="2">
        <f>J582-cukier4[[#This Row],[sprzedaż]]+L582</f>
        <v>4722</v>
      </c>
      <c r="K583" s="2">
        <f>MONTH(cukier4[[#This Row],[Data]])</f>
        <v>12</v>
      </c>
      <c r="L583" s="2">
        <f>ROUNDUP(IF(K584&lt;&gt;cukier4[[#This Row],[miesiąc]],5000-cukier4[[#This Row],[ilość cukru w magazynie]],0),-3)</f>
        <v>0</v>
      </c>
    </row>
    <row r="584" spans="1:12" x14ac:dyDescent="0.45">
      <c r="A584" s="1">
        <v>39428</v>
      </c>
      <c r="B584" s="2" t="s">
        <v>78</v>
      </c>
      <c r="C584">
        <v>192</v>
      </c>
      <c r="D584">
        <f>YEAR(cukier4[[#This Row],[Data]])</f>
        <v>2007</v>
      </c>
      <c r="E584">
        <f>VLOOKUP(cukier4[[#This Row],[rok]],cennik[],2,FALSE)</f>
        <v>2.09</v>
      </c>
      <c r="F584" s="2">
        <f>cukier4[[#This Row],[sprzedaż]]*cukier4[[#This Row],[cena cukru]]</f>
        <v>401.28</v>
      </c>
      <c r="G584" s="2">
        <f>SUMIFS(cukier4[sprzedaż],cukier4[Data],"&lt;="&amp;cukier4[[#This Row],[Data]],cukier4[NIP],"="&amp;cukier4[[#This Row],[NIP]])</f>
        <v>776</v>
      </c>
      <c r="H58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584" s="2">
        <f>cukier4[[#This Row],[rabat na kg]]*cukier4[[#This Row],[sprzedaż]]</f>
        <v>9.6000000000000014</v>
      </c>
      <c r="J584" s="2">
        <f>J583-cukier4[[#This Row],[sprzedaż]]+L583</f>
        <v>4530</v>
      </c>
      <c r="K584" s="2">
        <f>MONTH(cukier4[[#This Row],[Data]])</f>
        <v>12</v>
      </c>
      <c r="L584" s="2">
        <f>ROUNDUP(IF(K585&lt;&gt;cukier4[[#This Row],[miesiąc]],5000-cukier4[[#This Row],[ilość cukru w magazynie]],0),-3)</f>
        <v>0</v>
      </c>
    </row>
    <row r="585" spans="1:12" x14ac:dyDescent="0.45">
      <c r="A585" s="1">
        <v>39430</v>
      </c>
      <c r="B585" s="2" t="s">
        <v>16</v>
      </c>
      <c r="C585">
        <v>7</v>
      </c>
      <c r="D585">
        <f>YEAR(cukier4[[#This Row],[Data]])</f>
        <v>2007</v>
      </c>
      <c r="E585">
        <f>VLOOKUP(cukier4[[#This Row],[rok]],cennik[],2,FALSE)</f>
        <v>2.09</v>
      </c>
      <c r="F585" s="2">
        <f>cukier4[[#This Row],[sprzedaż]]*cukier4[[#This Row],[cena cukru]]</f>
        <v>14.629999999999999</v>
      </c>
      <c r="G585" s="2">
        <f>SUMIFS(cukier4[sprzedaż],cukier4[Data],"&lt;="&amp;cukier4[[#This Row],[Data]],cukier4[NIP],"="&amp;cukier4[[#This Row],[NIP]])</f>
        <v>21</v>
      </c>
      <c r="H58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85" s="2">
        <f>cukier4[[#This Row],[rabat na kg]]*cukier4[[#This Row],[sprzedaż]]</f>
        <v>0</v>
      </c>
      <c r="J585" s="2">
        <f>J584-cukier4[[#This Row],[sprzedaż]]+L584</f>
        <v>4523</v>
      </c>
      <c r="K585" s="2">
        <f>MONTH(cukier4[[#This Row],[Data]])</f>
        <v>12</v>
      </c>
      <c r="L585" s="2">
        <f>ROUNDUP(IF(K586&lt;&gt;cukier4[[#This Row],[miesiąc]],5000-cukier4[[#This Row],[ilość cukru w magazynie]],0),-3)</f>
        <v>0</v>
      </c>
    </row>
    <row r="586" spans="1:12" x14ac:dyDescent="0.45">
      <c r="A586" s="1">
        <v>39432</v>
      </c>
      <c r="B586" s="2" t="s">
        <v>53</v>
      </c>
      <c r="C586">
        <v>11</v>
      </c>
      <c r="D586">
        <f>YEAR(cukier4[[#This Row],[Data]])</f>
        <v>2007</v>
      </c>
      <c r="E586">
        <f>VLOOKUP(cukier4[[#This Row],[rok]],cennik[],2,FALSE)</f>
        <v>2.09</v>
      </c>
      <c r="F586" s="2">
        <f>cukier4[[#This Row],[sprzedaż]]*cukier4[[#This Row],[cena cukru]]</f>
        <v>22.99</v>
      </c>
      <c r="G586" s="2">
        <f>SUMIFS(cukier4[sprzedaż],cukier4[Data],"&lt;="&amp;cukier4[[#This Row],[Data]],cukier4[NIP],"="&amp;cukier4[[#This Row],[NIP]])</f>
        <v>40</v>
      </c>
      <c r="H58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86" s="2">
        <f>cukier4[[#This Row],[rabat na kg]]*cukier4[[#This Row],[sprzedaż]]</f>
        <v>0</v>
      </c>
      <c r="J586" s="2">
        <f>J585-cukier4[[#This Row],[sprzedaż]]+L585</f>
        <v>4512</v>
      </c>
      <c r="K586" s="2">
        <f>MONTH(cukier4[[#This Row],[Data]])</f>
        <v>12</v>
      </c>
      <c r="L586" s="2">
        <f>ROUNDUP(IF(K587&lt;&gt;cukier4[[#This Row],[miesiąc]],5000-cukier4[[#This Row],[ilość cukru w magazynie]],0),-3)</f>
        <v>0</v>
      </c>
    </row>
    <row r="587" spans="1:12" x14ac:dyDescent="0.45">
      <c r="A587" s="1">
        <v>39432</v>
      </c>
      <c r="B587" s="2" t="s">
        <v>19</v>
      </c>
      <c r="C587">
        <v>146</v>
      </c>
      <c r="D587">
        <f>YEAR(cukier4[[#This Row],[Data]])</f>
        <v>2007</v>
      </c>
      <c r="E587">
        <f>VLOOKUP(cukier4[[#This Row],[rok]],cennik[],2,FALSE)</f>
        <v>2.09</v>
      </c>
      <c r="F587" s="2">
        <f>cukier4[[#This Row],[sprzedaż]]*cukier4[[#This Row],[cena cukru]]</f>
        <v>305.14</v>
      </c>
      <c r="G587" s="2">
        <f>SUMIFS(cukier4[sprzedaż],cukier4[Data],"&lt;="&amp;cukier4[[#This Row],[Data]],cukier4[NIP],"="&amp;cukier4[[#This Row],[NIP]])</f>
        <v>1287</v>
      </c>
      <c r="H58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87" s="2">
        <f>cukier4[[#This Row],[rabat na kg]]*cukier4[[#This Row],[sprzedaż]]</f>
        <v>14.600000000000001</v>
      </c>
      <c r="J587" s="2">
        <f>J586-cukier4[[#This Row],[sprzedaż]]+L586</f>
        <v>4366</v>
      </c>
      <c r="K587" s="2">
        <f>MONTH(cukier4[[#This Row],[Data]])</f>
        <v>12</v>
      </c>
      <c r="L587" s="2">
        <f>ROUNDUP(IF(K588&lt;&gt;cukier4[[#This Row],[miesiąc]],5000-cukier4[[#This Row],[ilość cukru w magazynie]],0),-3)</f>
        <v>0</v>
      </c>
    </row>
    <row r="588" spans="1:12" x14ac:dyDescent="0.45">
      <c r="A588" s="1">
        <v>39433</v>
      </c>
      <c r="B588" s="2" t="s">
        <v>45</v>
      </c>
      <c r="C588">
        <v>138</v>
      </c>
      <c r="D588">
        <f>YEAR(cukier4[[#This Row],[Data]])</f>
        <v>2007</v>
      </c>
      <c r="E588">
        <f>VLOOKUP(cukier4[[#This Row],[rok]],cennik[],2,FALSE)</f>
        <v>2.09</v>
      </c>
      <c r="F588" s="2">
        <f>cukier4[[#This Row],[sprzedaż]]*cukier4[[#This Row],[cena cukru]]</f>
        <v>288.41999999999996</v>
      </c>
      <c r="G588" s="2">
        <f>SUMIFS(cukier4[sprzedaż],cukier4[Data],"&lt;="&amp;cukier4[[#This Row],[Data]],cukier4[NIP],"="&amp;cukier4[[#This Row],[NIP]])</f>
        <v>6959</v>
      </c>
      <c r="H58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88" s="2">
        <f>cukier4[[#This Row],[rabat na kg]]*cukier4[[#This Row],[sprzedaż]]</f>
        <v>13.8</v>
      </c>
      <c r="J588" s="2">
        <f>J587-cukier4[[#This Row],[sprzedaż]]+L587</f>
        <v>4228</v>
      </c>
      <c r="K588" s="2">
        <f>MONTH(cukier4[[#This Row],[Data]])</f>
        <v>12</v>
      </c>
      <c r="L588" s="2">
        <f>ROUNDUP(IF(K589&lt;&gt;cukier4[[#This Row],[miesiąc]],5000-cukier4[[#This Row],[ilość cukru w magazynie]],0),-3)</f>
        <v>0</v>
      </c>
    </row>
    <row r="589" spans="1:12" x14ac:dyDescent="0.45">
      <c r="A589" s="1">
        <v>39434</v>
      </c>
      <c r="B589" s="2" t="s">
        <v>23</v>
      </c>
      <c r="C589">
        <v>138</v>
      </c>
      <c r="D589">
        <f>YEAR(cukier4[[#This Row],[Data]])</f>
        <v>2007</v>
      </c>
      <c r="E589">
        <f>VLOOKUP(cukier4[[#This Row],[rok]],cennik[],2,FALSE)</f>
        <v>2.09</v>
      </c>
      <c r="F589" s="2">
        <f>cukier4[[#This Row],[sprzedaż]]*cukier4[[#This Row],[cena cukru]]</f>
        <v>288.41999999999996</v>
      </c>
      <c r="G589" s="2">
        <f>SUMIFS(cukier4[sprzedaż],cukier4[Data],"&lt;="&amp;cukier4[[#This Row],[Data]],cukier4[NIP],"="&amp;cukier4[[#This Row],[NIP]])</f>
        <v>1575</v>
      </c>
      <c r="H5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89" s="2">
        <f>cukier4[[#This Row],[rabat na kg]]*cukier4[[#This Row],[sprzedaż]]</f>
        <v>13.8</v>
      </c>
      <c r="J589" s="2">
        <f>J588-cukier4[[#This Row],[sprzedaż]]+L588</f>
        <v>4090</v>
      </c>
      <c r="K589" s="2">
        <f>MONTH(cukier4[[#This Row],[Data]])</f>
        <v>12</v>
      </c>
      <c r="L589" s="2">
        <f>ROUNDUP(IF(K590&lt;&gt;cukier4[[#This Row],[miesiąc]],5000-cukier4[[#This Row],[ilość cukru w magazynie]],0),-3)</f>
        <v>0</v>
      </c>
    </row>
    <row r="590" spans="1:12" x14ac:dyDescent="0.45">
      <c r="A590" s="1">
        <v>39434</v>
      </c>
      <c r="B590" s="2" t="s">
        <v>50</v>
      </c>
      <c r="C590">
        <v>482</v>
      </c>
      <c r="D590">
        <f>YEAR(cukier4[[#This Row],[Data]])</f>
        <v>2007</v>
      </c>
      <c r="E590">
        <f>VLOOKUP(cukier4[[#This Row],[rok]],cennik[],2,FALSE)</f>
        <v>2.09</v>
      </c>
      <c r="F590" s="2">
        <f>cukier4[[#This Row],[sprzedaż]]*cukier4[[#This Row],[cena cukru]]</f>
        <v>1007.3799999999999</v>
      </c>
      <c r="G590" s="2">
        <f>SUMIFS(cukier4[sprzedaż],cukier4[Data],"&lt;="&amp;cukier4[[#This Row],[Data]],cukier4[NIP],"="&amp;cukier4[[#This Row],[NIP]])</f>
        <v>6624</v>
      </c>
      <c r="H5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90" s="2">
        <f>cukier4[[#This Row],[rabat na kg]]*cukier4[[#This Row],[sprzedaż]]</f>
        <v>48.2</v>
      </c>
      <c r="J590" s="2">
        <f>J589-cukier4[[#This Row],[sprzedaż]]+L589</f>
        <v>3608</v>
      </c>
      <c r="K590" s="2">
        <f>MONTH(cukier4[[#This Row],[Data]])</f>
        <v>12</v>
      </c>
      <c r="L590" s="2">
        <f>ROUNDUP(IF(K591&lt;&gt;cukier4[[#This Row],[miesiąc]],5000-cukier4[[#This Row],[ilość cukru w magazynie]],0),-3)</f>
        <v>0</v>
      </c>
    </row>
    <row r="591" spans="1:12" x14ac:dyDescent="0.45">
      <c r="A591" s="1">
        <v>39436</v>
      </c>
      <c r="B591" s="2" t="s">
        <v>50</v>
      </c>
      <c r="C591">
        <v>481</v>
      </c>
      <c r="D591">
        <f>YEAR(cukier4[[#This Row],[Data]])</f>
        <v>2007</v>
      </c>
      <c r="E591">
        <f>VLOOKUP(cukier4[[#This Row],[rok]],cennik[],2,FALSE)</f>
        <v>2.09</v>
      </c>
      <c r="F591" s="2">
        <f>cukier4[[#This Row],[sprzedaż]]*cukier4[[#This Row],[cena cukru]]</f>
        <v>1005.29</v>
      </c>
      <c r="G591" s="2">
        <f>SUMIFS(cukier4[sprzedaż],cukier4[Data],"&lt;="&amp;cukier4[[#This Row],[Data]],cukier4[NIP],"="&amp;cukier4[[#This Row],[NIP]])</f>
        <v>7105</v>
      </c>
      <c r="H5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91" s="2">
        <f>cukier4[[#This Row],[rabat na kg]]*cukier4[[#This Row],[sprzedaż]]</f>
        <v>48.1</v>
      </c>
      <c r="J591" s="2">
        <f>J590-cukier4[[#This Row],[sprzedaż]]+L590</f>
        <v>3127</v>
      </c>
      <c r="K591" s="2">
        <f>MONTH(cukier4[[#This Row],[Data]])</f>
        <v>12</v>
      </c>
      <c r="L591" s="2">
        <f>ROUNDUP(IF(K592&lt;&gt;cukier4[[#This Row],[miesiąc]],5000-cukier4[[#This Row],[ilość cukru w magazynie]],0),-3)</f>
        <v>0</v>
      </c>
    </row>
    <row r="592" spans="1:12" x14ac:dyDescent="0.45">
      <c r="A592" s="1">
        <v>39438</v>
      </c>
      <c r="B592" s="2" t="s">
        <v>45</v>
      </c>
      <c r="C592">
        <v>258</v>
      </c>
      <c r="D592">
        <f>YEAR(cukier4[[#This Row],[Data]])</f>
        <v>2007</v>
      </c>
      <c r="E592">
        <f>VLOOKUP(cukier4[[#This Row],[rok]],cennik[],2,FALSE)</f>
        <v>2.09</v>
      </c>
      <c r="F592" s="2">
        <f>cukier4[[#This Row],[sprzedaż]]*cukier4[[#This Row],[cena cukru]]</f>
        <v>539.21999999999991</v>
      </c>
      <c r="G592" s="2">
        <f>SUMIFS(cukier4[sprzedaż],cukier4[Data],"&lt;="&amp;cukier4[[#This Row],[Data]],cukier4[NIP],"="&amp;cukier4[[#This Row],[NIP]])</f>
        <v>7217</v>
      </c>
      <c r="H5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92" s="2">
        <f>cukier4[[#This Row],[rabat na kg]]*cukier4[[#This Row],[sprzedaż]]</f>
        <v>25.8</v>
      </c>
      <c r="J592" s="2">
        <f>J591-cukier4[[#This Row],[sprzedaż]]+L591</f>
        <v>2869</v>
      </c>
      <c r="K592" s="2">
        <f>MONTH(cukier4[[#This Row],[Data]])</f>
        <v>12</v>
      </c>
      <c r="L592" s="2">
        <f>ROUNDUP(IF(K593&lt;&gt;cukier4[[#This Row],[miesiąc]],5000-cukier4[[#This Row],[ilość cukru w magazynie]],0),-3)</f>
        <v>0</v>
      </c>
    </row>
    <row r="593" spans="1:12" x14ac:dyDescent="0.45">
      <c r="A593" s="1">
        <v>39440</v>
      </c>
      <c r="B593" s="2" t="s">
        <v>19</v>
      </c>
      <c r="C593">
        <v>100</v>
      </c>
      <c r="D593">
        <f>YEAR(cukier4[[#This Row],[Data]])</f>
        <v>2007</v>
      </c>
      <c r="E593">
        <f>VLOOKUP(cukier4[[#This Row],[rok]],cennik[],2,FALSE)</f>
        <v>2.09</v>
      </c>
      <c r="F593" s="2">
        <f>cukier4[[#This Row],[sprzedaż]]*cukier4[[#This Row],[cena cukru]]</f>
        <v>209</v>
      </c>
      <c r="G593" s="2">
        <f>SUMIFS(cukier4[sprzedaż],cukier4[Data],"&lt;="&amp;cukier4[[#This Row],[Data]],cukier4[NIP],"="&amp;cukier4[[#This Row],[NIP]])</f>
        <v>1387</v>
      </c>
      <c r="H59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93" s="2">
        <f>cukier4[[#This Row],[rabat na kg]]*cukier4[[#This Row],[sprzedaż]]</f>
        <v>10</v>
      </c>
      <c r="J593" s="2">
        <f>J592-cukier4[[#This Row],[sprzedaż]]+L592</f>
        <v>2769</v>
      </c>
      <c r="K593" s="2">
        <f>MONTH(cukier4[[#This Row],[Data]])</f>
        <v>12</v>
      </c>
      <c r="L593" s="2">
        <f>ROUNDUP(IF(K594&lt;&gt;cukier4[[#This Row],[miesiąc]],5000-cukier4[[#This Row],[ilość cukru w magazynie]],0),-3)</f>
        <v>0</v>
      </c>
    </row>
    <row r="594" spans="1:12" x14ac:dyDescent="0.45">
      <c r="A594" s="1">
        <v>39440</v>
      </c>
      <c r="B594" s="2" t="s">
        <v>69</v>
      </c>
      <c r="C594">
        <v>86</v>
      </c>
      <c r="D594">
        <f>YEAR(cukier4[[#This Row],[Data]])</f>
        <v>2007</v>
      </c>
      <c r="E594">
        <f>VLOOKUP(cukier4[[#This Row],[rok]],cennik[],2,FALSE)</f>
        <v>2.09</v>
      </c>
      <c r="F594" s="2">
        <f>cukier4[[#This Row],[sprzedaż]]*cukier4[[#This Row],[cena cukru]]</f>
        <v>179.73999999999998</v>
      </c>
      <c r="G594" s="2">
        <f>SUMIFS(cukier4[sprzedaż],cukier4[Data],"&lt;="&amp;cukier4[[#This Row],[Data]],cukier4[NIP],"="&amp;cukier4[[#This Row],[NIP]])</f>
        <v>1155</v>
      </c>
      <c r="H5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94" s="2">
        <f>cukier4[[#This Row],[rabat na kg]]*cukier4[[#This Row],[sprzedaż]]</f>
        <v>8.6</v>
      </c>
      <c r="J594" s="2">
        <f>J593-cukier4[[#This Row],[sprzedaż]]+L593</f>
        <v>2683</v>
      </c>
      <c r="K594" s="2">
        <f>MONTH(cukier4[[#This Row],[Data]])</f>
        <v>12</v>
      </c>
      <c r="L594" s="2">
        <f>ROUNDUP(IF(K595&lt;&gt;cukier4[[#This Row],[miesiąc]],5000-cukier4[[#This Row],[ilość cukru w magazynie]],0),-3)</f>
        <v>0</v>
      </c>
    </row>
    <row r="595" spans="1:12" x14ac:dyDescent="0.45">
      <c r="A595" s="1">
        <v>39443</v>
      </c>
      <c r="B595" s="2" t="s">
        <v>28</v>
      </c>
      <c r="C595">
        <v>165</v>
      </c>
      <c r="D595">
        <f>YEAR(cukier4[[#This Row],[Data]])</f>
        <v>2007</v>
      </c>
      <c r="E595">
        <f>VLOOKUP(cukier4[[#This Row],[rok]],cennik[],2,FALSE)</f>
        <v>2.09</v>
      </c>
      <c r="F595" s="2">
        <f>cukier4[[#This Row],[sprzedaż]]*cukier4[[#This Row],[cena cukru]]</f>
        <v>344.84999999999997</v>
      </c>
      <c r="G595" s="2">
        <f>SUMIFS(cukier4[sprzedaż],cukier4[Data],"&lt;="&amp;cukier4[[#This Row],[Data]],cukier4[NIP],"="&amp;cukier4[[#This Row],[NIP]])</f>
        <v>1172</v>
      </c>
      <c r="H5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95" s="2">
        <f>cukier4[[#This Row],[rabat na kg]]*cukier4[[#This Row],[sprzedaż]]</f>
        <v>16.5</v>
      </c>
      <c r="J595" s="2">
        <f>J594-cukier4[[#This Row],[sprzedaż]]+L594</f>
        <v>2518</v>
      </c>
      <c r="K595" s="2">
        <f>MONTH(cukier4[[#This Row],[Data]])</f>
        <v>12</v>
      </c>
      <c r="L595" s="2">
        <f>ROUNDUP(IF(K596&lt;&gt;cukier4[[#This Row],[miesiąc]],5000-cukier4[[#This Row],[ilość cukru w magazynie]],0),-3)</f>
        <v>0</v>
      </c>
    </row>
    <row r="596" spans="1:12" x14ac:dyDescent="0.45">
      <c r="A596" s="1">
        <v>39444</v>
      </c>
      <c r="B596" s="2" t="s">
        <v>100</v>
      </c>
      <c r="C596">
        <v>4</v>
      </c>
      <c r="D596">
        <f>YEAR(cukier4[[#This Row],[Data]])</f>
        <v>2007</v>
      </c>
      <c r="E596">
        <f>VLOOKUP(cukier4[[#This Row],[rok]],cennik[],2,FALSE)</f>
        <v>2.09</v>
      </c>
      <c r="F596" s="2">
        <f>cukier4[[#This Row],[sprzedaż]]*cukier4[[#This Row],[cena cukru]]</f>
        <v>8.36</v>
      </c>
      <c r="G596" s="2">
        <f>SUMIFS(cukier4[sprzedaż],cukier4[Data],"&lt;="&amp;cukier4[[#This Row],[Data]],cukier4[NIP],"="&amp;cukier4[[#This Row],[NIP]])</f>
        <v>48</v>
      </c>
      <c r="H59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96" s="2">
        <f>cukier4[[#This Row],[rabat na kg]]*cukier4[[#This Row],[sprzedaż]]</f>
        <v>0</v>
      </c>
      <c r="J596" s="2">
        <f>J595-cukier4[[#This Row],[sprzedaż]]+L595</f>
        <v>2514</v>
      </c>
      <c r="K596" s="2">
        <f>MONTH(cukier4[[#This Row],[Data]])</f>
        <v>12</v>
      </c>
      <c r="L596" s="2">
        <f>ROUNDUP(IF(K597&lt;&gt;cukier4[[#This Row],[miesiąc]],5000-cukier4[[#This Row],[ilość cukru w magazynie]],0),-3)</f>
        <v>0</v>
      </c>
    </row>
    <row r="597" spans="1:12" x14ac:dyDescent="0.45">
      <c r="A597" s="1">
        <v>39445</v>
      </c>
      <c r="B597" s="2" t="s">
        <v>23</v>
      </c>
      <c r="C597">
        <v>156</v>
      </c>
      <c r="D597">
        <f>YEAR(cukier4[[#This Row],[Data]])</f>
        <v>2007</v>
      </c>
      <c r="E597">
        <f>VLOOKUP(cukier4[[#This Row],[rok]],cennik[],2,FALSE)</f>
        <v>2.09</v>
      </c>
      <c r="F597" s="2">
        <f>cukier4[[#This Row],[sprzedaż]]*cukier4[[#This Row],[cena cukru]]</f>
        <v>326.03999999999996</v>
      </c>
      <c r="G597" s="2">
        <f>SUMIFS(cukier4[sprzedaż],cukier4[Data],"&lt;="&amp;cukier4[[#This Row],[Data]],cukier4[NIP],"="&amp;cukier4[[#This Row],[NIP]])</f>
        <v>1731</v>
      </c>
      <c r="H59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97" s="2">
        <f>cukier4[[#This Row],[rabat na kg]]*cukier4[[#This Row],[sprzedaż]]</f>
        <v>15.600000000000001</v>
      </c>
      <c r="J597" s="2">
        <f>J596-cukier4[[#This Row],[sprzedaż]]+L596</f>
        <v>2358</v>
      </c>
      <c r="K597" s="2">
        <f>MONTH(cukier4[[#This Row],[Data]])</f>
        <v>12</v>
      </c>
      <c r="L597" s="2">
        <f>ROUNDUP(IF(K598&lt;&gt;cukier4[[#This Row],[miesiąc]],5000-cukier4[[#This Row],[ilość cukru w magazynie]],0),-3)</f>
        <v>0</v>
      </c>
    </row>
    <row r="598" spans="1:12" x14ac:dyDescent="0.45">
      <c r="A598" s="1">
        <v>39446</v>
      </c>
      <c r="B598" s="2" t="s">
        <v>45</v>
      </c>
      <c r="C598">
        <v>320</v>
      </c>
      <c r="D598">
        <f>YEAR(cukier4[[#This Row],[Data]])</f>
        <v>2007</v>
      </c>
      <c r="E598">
        <f>VLOOKUP(cukier4[[#This Row],[rok]],cennik[],2,FALSE)</f>
        <v>2.09</v>
      </c>
      <c r="F598" s="2">
        <f>cukier4[[#This Row],[sprzedaż]]*cukier4[[#This Row],[cena cukru]]</f>
        <v>668.8</v>
      </c>
      <c r="G598" s="2">
        <f>SUMIFS(cukier4[sprzedaż],cukier4[Data],"&lt;="&amp;cukier4[[#This Row],[Data]],cukier4[NIP],"="&amp;cukier4[[#This Row],[NIP]])</f>
        <v>7537</v>
      </c>
      <c r="H59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598" s="2">
        <f>cukier4[[#This Row],[rabat na kg]]*cukier4[[#This Row],[sprzedaż]]</f>
        <v>32</v>
      </c>
      <c r="J598" s="2">
        <f>J597-cukier4[[#This Row],[sprzedaż]]+L597</f>
        <v>2038</v>
      </c>
      <c r="K598" s="2">
        <f>MONTH(cukier4[[#This Row],[Data]])</f>
        <v>12</v>
      </c>
      <c r="L598" s="2">
        <f>ROUNDUP(IF(K599&lt;&gt;cukier4[[#This Row],[miesiąc]],5000-cukier4[[#This Row],[ilość cukru w magazynie]],0),-3)</f>
        <v>3000</v>
      </c>
    </row>
    <row r="599" spans="1:12" x14ac:dyDescent="0.45">
      <c r="A599" s="1">
        <v>39448</v>
      </c>
      <c r="B599" s="2" t="s">
        <v>15</v>
      </c>
      <c r="C599">
        <v>1</v>
      </c>
      <c r="D599">
        <f>YEAR(cukier4[[#This Row],[Data]])</f>
        <v>2008</v>
      </c>
      <c r="E599">
        <f>VLOOKUP(cukier4[[#This Row],[rok]],cennik[],2,FALSE)</f>
        <v>2.15</v>
      </c>
      <c r="F599" s="2">
        <f>cukier4[[#This Row],[sprzedaż]]*cukier4[[#This Row],[cena cukru]]</f>
        <v>2.15</v>
      </c>
      <c r="G599" s="2">
        <f>SUMIFS(cukier4[sprzedaż],cukier4[Data],"&lt;="&amp;cukier4[[#This Row],[Data]],cukier4[NIP],"="&amp;cukier4[[#This Row],[NIP]])</f>
        <v>18</v>
      </c>
      <c r="H59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599" s="2">
        <f>cukier4[[#This Row],[rabat na kg]]*cukier4[[#This Row],[sprzedaż]]</f>
        <v>0</v>
      </c>
      <c r="J599" s="2">
        <f>J598-cukier4[[#This Row],[sprzedaż]]+L598</f>
        <v>5037</v>
      </c>
      <c r="K599" s="2">
        <f>MONTH(cukier4[[#This Row],[Data]])</f>
        <v>1</v>
      </c>
      <c r="L599" s="2">
        <f>ROUNDUP(IF(K600&lt;&gt;cukier4[[#This Row],[miesiąc]],5000-cukier4[[#This Row],[ilość cukru w magazynie]],0),-3)</f>
        <v>0</v>
      </c>
    </row>
    <row r="600" spans="1:12" x14ac:dyDescent="0.45">
      <c r="A600" s="1">
        <v>39448</v>
      </c>
      <c r="B600" s="2" t="s">
        <v>8</v>
      </c>
      <c r="C600">
        <v>81</v>
      </c>
      <c r="D600">
        <f>YEAR(cukier4[[#This Row],[Data]])</f>
        <v>2008</v>
      </c>
      <c r="E600">
        <f>VLOOKUP(cukier4[[#This Row],[rok]],cennik[],2,FALSE)</f>
        <v>2.15</v>
      </c>
      <c r="F600" s="2">
        <f>cukier4[[#This Row],[sprzedaż]]*cukier4[[#This Row],[cena cukru]]</f>
        <v>174.15</v>
      </c>
      <c r="G600" s="2">
        <f>SUMIFS(cukier4[sprzedaż],cukier4[Data],"&lt;="&amp;cukier4[[#This Row],[Data]],cukier4[NIP],"="&amp;cukier4[[#This Row],[NIP]])</f>
        <v>912</v>
      </c>
      <c r="H60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00" s="2">
        <f>cukier4[[#This Row],[rabat na kg]]*cukier4[[#This Row],[sprzedaż]]</f>
        <v>4.05</v>
      </c>
      <c r="J600" s="2">
        <f>J599-cukier4[[#This Row],[sprzedaż]]+L599</f>
        <v>4956</v>
      </c>
      <c r="K600" s="2">
        <f>MONTH(cukier4[[#This Row],[Data]])</f>
        <v>1</v>
      </c>
      <c r="L600" s="2">
        <f>ROUNDUP(IF(K601&lt;&gt;cukier4[[#This Row],[miesiąc]],5000-cukier4[[#This Row],[ilość cukru w magazynie]],0),-3)</f>
        <v>0</v>
      </c>
    </row>
    <row r="601" spans="1:12" x14ac:dyDescent="0.45">
      <c r="A601" s="1">
        <v>39448</v>
      </c>
      <c r="B601" s="2" t="s">
        <v>50</v>
      </c>
      <c r="C601">
        <v>438</v>
      </c>
      <c r="D601">
        <f>YEAR(cukier4[[#This Row],[Data]])</f>
        <v>2008</v>
      </c>
      <c r="E601">
        <f>VLOOKUP(cukier4[[#This Row],[rok]],cennik[],2,FALSE)</f>
        <v>2.15</v>
      </c>
      <c r="F601" s="2">
        <f>cukier4[[#This Row],[sprzedaż]]*cukier4[[#This Row],[cena cukru]]</f>
        <v>941.69999999999993</v>
      </c>
      <c r="G601" s="2">
        <f>SUMIFS(cukier4[sprzedaż],cukier4[Data],"&lt;="&amp;cukier4[[#This Row],[Data]],cukier4[NIP],"="&amp;cukier4[[#This Row],[NIP]])</f>
        <v>7543</v>
      </c>
      <c r="H6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01" s="2">
        <f>cukier4[[#This Row],[rabat na kg]]*cukier4[[#This Row],[sprzedaż]]</f>
        <v>43.800000000000004</v>
      </c>
      <c r="J601" s="2">
        <f>J600-cukier4[[#This Row],[sprzedaż]]+L600</f>
        <v>4518</v>
      </c>
      <c r="K601" s="2">
        <f>MONTH(cukier4[[#This Row],[Data]])</f>
        <v>1</v>
      </c>
      <c r="L601" s="2">
        <f>ROUNDUP(IF(K602&lt;&gt;cukier4[[#This Row],[miesiąc]],5000-cukier4[[#This Row],[ilość cukru w magazynie]],0),-3)</f>
        <v>0</v>
      </c>
    </row>
    <row r="602" spans="1:12" x14ac:dyDescent="0.45">
      <c r="A602" s="1">
        <v>39449</v>
      </c>
      <c r="B602" s="2" t="s">
        <v>38</v>
      </c>
      <c r="C602">
        <v>1</v>
      </c>
      <c r="D602">
        <f>YEAR(cukier4[[#This Row],[Data]])</f>
        <v>2008</v>
      </c>
      <c r="E602">
        <f>VLOOKUP(cukier4[[#This Row],[rok]],cennik[],2,FALSE)</f>
        <v>2.15</v>
      </c>
      <c r="F602" s="2">
        <f>cukier4[[#This Row],[sprzedaż]]*cukier4[[#This Row],[cena cukru]]</f>
        <v>2.15</v>
      </c>
      <c r="G602" s="2">
        <f>SUMIFS(cukier4[sprzedaż],cukier4[Data],"&lt;="&amp;cukier4[[#This Row],[Data]],cukier4[NIP],"="&amp;cukier4[[#This Row],[NIP]])</f>
        <v>4</v>
      </c>
      <c r="H60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02" s="2">
        <f>cukier4[[#This Row],[rabat na kg]]*cukier4[[#This Row],[sprzedaż]]</f>
        <v>0</v>
      </c>
      <c r="J602" s="2">
        <f>J601-cukier4[[#This Row],[sprzedaż]]+L601</f>
        <v>4517</v>
      </c>
      <c r="K602" s="2">
        <f>MONTH(cukier4[[#This Row],[Data]])</f>
        <v>1</v>
      </c>
      <c r="L602" s="2">
        <f>ROUNDUP(IF(K603&lt;&gt;cukier4[[#This Row],[miesiąc]],5000-cukier4[[#This Row],[ilość cukru w magazynie]],0),-3)</f>
        <v>0</v>
      </c>
    </row>
    <row r="603" spans="1:12" x14ac:dyDescent="0.45">
      <c r="A603" s="1">
        <v>39453</v>
      </c>
      <c r="B603" s="2" t="s">
        <v>78</v>
      </c>
      <c r="C603">
        <v>173</v>
      </c>
      <c r="D603">
        <f>YEAR(cukier4[[#This Row],[Data]])</f>
        <v>2008</v>
      </c>
      <c r="E603">
        <f>VLOOKUP(cukier4[[#This Row],[rok]],cennik[],2,FALSE)</f>
        <v>2.15</v>
      </c>
      <c r="F603" s="2">
        <f>cukier4[[#This Row],[sprzedaż]]*cukier4[[#This Row],[cena cukru]]</f>
        <v>371.95</v>
      </c>
      <c r="G603" s="2">
        <f>SUMIFS(cukier4[sprzedaż],cukier4[Data],"&lt;="&amp;cukier4[[#This Row],[Data]],cukier4[NIP],"="&amp;cukier4[[#This Row],[NIP]])</f>
        <v>949</v>
      </c>
      <c r="H60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03" s="2">
        <f>cukier4[[#This Row],[rabat na kg]]*cukier4[[#This Row],[sprzedaż]]</f>
        <v>8.65</v>
      </c>
      <c r="J603" s="2">
        <f>J602-cukier4[[#This Row],[sprzedaż]]+L602</f>
        <v>4344</v>
      </c>
      <c r="K603" s="2">
        <f>MONTH(cukier4[[#This Row],[Data]])</f>
        <v>1</v>
      </c>
      <c r="L603" s="2">
        <f>ROUNDUP(IF(K604&lt;&gt;cukier4[[#This Row],[miesiąc]],5000-cukier4[[#This Row],[ilość cukru w magazynie]],0),-3)</f>
        <v>0</v>
      </c>
    </row>
    <row r="604" spans="1:12" x14ac:dyDescent="0.45">
      <c r="A604" s="1">
        <v>39456</v>
      </c>
      <c r="B604" s="2" t="s">
        <v>24</v>
      </c>
      <c r="C604">
        <v>412</v>
      </c>
      <c r="D604">
        <f>YEAR(cukier4[[#This Row],[Data]])</f>
        <v>2008</v>
      </c>
      <c r="E604">
        <f>VLOOKUP(cukier4[[#This Row],[rok]],cennik[],2,FALSE)</f>
        <v>2.15</v>
      </c>
      <c r="F604" s="2">
        <f>cukier4[[#This Row],[sprzedaż]]*cukier4[[#This Row],[cena cukru]]</f>
        <v>885.8</v>
      </c>
      <c r="G604" s="2">
        <f>SUMIFS(cukier4[sprzedaż],cukier4[Data],"&lt;="&amp;cukier4[[#This Row],[Data]],cukier4[NIP],"="&amp;cukier4[[#This Row],[NIP]])</f>
        <v>2643</v>
      </c>
      <c r="H60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04" s="2">
        <f>cukier4[[#This Row],[rabat na kg]]*cukier4[[#This Row],[sprzedaż]]</f>
        <v>41.2</v>
      </c>
      <c r="J604" s="2">
        <f>J603-cukier4[[#This Row],[sprzedaż]]+L603</f>
        <v>3932</v>
      </c>
      <c r="K604" s="2">
        <f>MONTH(cukier4[[#This Row],[Data]])</f>
        <v>1</v>
      </c>
      <c r="L604" s="2">
        <f>ROUNDUP(IF(K605&lt;&gt;cukier4[[#This Row],[miesiąc]],5000-cukier4[[#This Row],[ilość cukru w magazynie]],0),-3)</f>
        <v>0</v>
      </c>
    </row>
    <row r="605" spans="1:12" x14ac:dyDescent="0.45">
      <c r="A605" s="1">
        <v>39456</v>
      </c>
      <c r="B605" s="2" t="s">
        <v>151</v>
      </c>
      <c r="C605">
        <v>13</v>
      </c>
      <c r="D605">
        <f>YEAR(cukier4[[#This Row],[Data]])</f>
        <v>2008</v>
      </c>
      <c r="E605">
        <f>VLOOKUP(cukier4[[#This Row],[rok]],cennik[],2,FALSE)</f>
        <v>2.15</v>
      </c>
      <c r="F605" s="2">
        <f>cukier4[[#This Row],[sprzedaż]]*cukier4[[#This Row],[cena cukru]]</f>
        <v>27.95</v>
      </c>
      <c r="G605" s="2">
        <f>SUMIFS(cukier4[sprzedaż],cukier4[Data],"&lt;="&amp;cukier4[[#This Row],[Data]],cukier4[NIP],"="&amp;cukier4[[#This Row],[NIP]])</f>
        <v>13</v>
      </c>
      <c r="H60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05" s="2">
        <f>cukier4[[#This Row],[rabat na kg]]*cukier4[[#This Row],[sprzedaż]]</f>
        <v>0</v>
      </c>
      <c r="J605" s="2">
        <f>J604-cukier4[[#This Row],[sprzedaż]]+L604</f>
        <v>3919</v>
      </c>
      <c r="K605" s="2">
        <f>MONTH(cukier4[[#This Row],[Data]])</f>
        <v>1</v>
      </c>
      <c r="L605" s="2">
        <f>ROUNDUP(IF(K606&lt;&gt;cukier4[[#This Row],[miesiąc]],5000-cukier4[[#This Row],[ilość cukru w magazynie]],0),-3)</f>
        <v>0</v>
      </c>
    </row>
    <row r="606" spans="1:12" x14ac:dyDescent="0.45">
      <c r="A606" s="1">
        <v>39457</v>
      </c>
      <c r="B606" s="2" t="s">
        <v>55</v>
      </c>
      <c r="C606">
        <v>130</v>
      </c>
      <c r="D606">
        <f>YEAR(cukier4[[#This Row],[Data]])</f>
        <v>2008</v>
      </c>
      <c r="E606">
        <f>VLOOKUP(cukier4[[#This Row],[rok]],cennik[],2,FALSE)</f>
        <v>2.15</v>
      </c>
      <c r="F606" s="2">
        <f>cukier4[[#This Row],[sprzedaż]]*cukier4[[#This Row],[cena cukru]]</f>
        <v>279.5</v>
      </c>
      <c r="G606" s="2">
        <f>SUMIFS(cukier4[sprzedaż],cukier4[Data],"&lt;="&amp;cukier4[[#This Row],[Data]],cukier4[NIP],"="&amp;cukier4[[#This Row],[NIP]])</f>
        <v>1185</v>
      </c>
      <c r="H60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06" s="2">
        <f>cukier4[[#This Row],[rabat na kg]]*cukier4[[#This Row],[sprzedaż]]</f>
        <v>13</v>
      </c>
      <c r="J606" s="2">
        <f>J605-cukier4[[#This Row],[sprzedaż]]+L605</f>
        <v>3789</v>
      </c>
      <c r="K606" s="2">
        <f>MONTH(cukier4[[#This Row],[Data]])</f>
        <v>1</v>
      </c>
      <c r="L606" s="2">
        <f>ROUNDUP(IF(K607&lt;&gt;cukier4[[#This Row],[miesiąc]],5000-cukier4[[#This Row],[ilość cukru w magazynie]],0),-3)</f>
        <v>0</v>
      </c>
    </row>
    <row r="607" spans="1:12" x14ac:dyDescent="0.45">
      <c r="A607" s="1">
        <v>39459</v>
      </c>
      <c r="B607" s="2" t="s">
        <v>152</v>
      </c>
      <c r="C607">
        <v>4</v>
      </c>
      <c r="D607">
        <f>YEAR(cukier4[[#This Row],[Data]])</f>
        <v>2008</v>
      </c>
      <c r="E607">
        <f>VLOOKUP(cukier4[[#This Row],[rok]],cennik[],2,FALSE)</f>
        <v>2.15</v>
      </c>
      <c r="F607" s="2">
        <f>cukier4[[#This Row],[sprzedaż]]*cukier4[[#This Row],[cena cukru]]</f>
        <v>8.6</v>
      </c>
      <c r="G607" s="2">
        <f>SUMIFS(cukier4[sprzedaż],cukier4[Data],"&lt;="&amp;cukier4[[#This Row],[Data]],cukier4[NIP],"="&amp;cukier4[[#This Row],[NIP]])</f>
        <v>4</v>
      </c>
      <c r="H60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07" s="2">
        <f>cukier4[[#This Row],[rabat na kg]]*cukier4[[#This Row],[sprzedaż]]</f>
        <v>0</v>
      </c>
      <c r="J607" s="2">
        <f>J606-cukier4[[#This Row],[sprzedaż]]+L606</f>
        <v>3785</v>
      </c>
      <c r="K607" s="2">
        <f>MONTH(cukier4[[#This Row],[Data]])</f>
        <v>1</v>
      </c>
      <c r="L607" s="2">
        <f>ROUNDUP(IF(K608&lt;&gt;cukier4[[#This Row],[miesiąc]],5000-cukier4[[#This Row],[ilość cukru w magazynie]],0),-3)</f>
        <v>0</v>
      </c>
    </row>
    <row r="608" spans="1:12" x14ac:dyDescent="0.45">
      <c r="A608" s="1">
        <v>39462</v>
      </c>
      <c r="B608" s="2" t="s">
        <v>55</v>
      </c>
      <c r="C608">
        <v>176</v>
      </c>
      <c r="D608">
        <f>YEAR(cukier4[[#This Row],[Data]])</f>
        <v>2008</v>
      </c>
      <c r="E608">
        <f>VLOOKUP(cukier4[[#This Row],[rok]],cennik[],2,FALSE)</f>
        <v>2.15</v>
      </c>
      <c r="F608" s="2">
        <f>cukier4[[#This Row],[sprzedaż]]*cukier4[[#This Row],[cena cukru]]</f>
        <v>378.4</v>
      </c>
      <c r="G608" s="2">
        <f>SUMIFS(cukier4[sprzedaż],cukier4[Data],"&lt;="&amp;cukier4[[#This Row],[Data]],cukier4[NIP],"="&amp;cukier4[[#This Row],[NIP]])</f>
        <v>1361</v>
      </c>
      <c r="H6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08" s="2">
        <f>cukier4[[#This Row],[rabat na kg]]*cukier4[[#This Row],[sprzedaż]]</f>
        <v>17.600000000000001</v>
      </c>
      <c r="J608" s="2">
        <f>J607-cukier4[[#This Row],[sprzedaż]]+L607</f>
        <v>3609</v>
      </c>
      <c r="K608" s="2">
        <f>MONTH(cukier4[[#This Row],[Data]])</f>
        <v>1</v>
      </c>
      <c r="L608" s="2">
        <f>ROUNDUP(IF(K609&lt;&gt;cukier4[[#This Row],[miesiąc]],5000-cukier4[[#This Row],[ilość cukru w magazynie]],0),-3)</f>
        <v>0</v>
      </c>
    </row>
    <row r="609" spans="1:12" x14ac:dyDescent="0.45">
      <c r="A609" s="1">
        <v>39464</v>
      </c>
      <c r="B609" s="2" t="s">
        <v>89</v>
      </c>
      <c r="C609">
        <v>14</v>
      </c>
      <c r="D609">
        <f>YEAR(cukier4[[#This Row],[Data]])</f>
        <v>2008</v>
      </c>
      <c r="E609">
        <f>VLOOKUP(cukier4[[#This Row],[rok]],cennik[],2,FALSE)</f>
        <v>2.15</v>
      </c>
      <c r="F609" s="2">
        <f>cukier4[[#This Row],[sprzedaż]]*cukier4[[#This Row],[cena cukru]]</f>
        <v>30.099999999999998</v>
      </c>
      <c r="G609" s="2">
        <f>SUMIFS(cukier4[sprzedaż],cukier4[Data],"&lt;="&amp;cukier4[[#This Row],[Data]],cukier4[NIP],"="&amp;cukier4[[#This Row],[NIP]])</f>
        <v>25</v>
      </c>
      <c r="H60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09" s="2">
        <f>cukier4[[#This Row],[rabat na kg]]*cukier4[[#This Row],[sprzedaż]]</f>
        <v>0</v>
      </c>
      <c r="J609" s="2">
        <f>J608-cukier4[[#This Row],[sprzedaż]]+L608</f>
        <v>3595</v>
      </c>
      <c r="K609" s="2">
        <f>MONTH(cukier4[[#This Row],[Data]])</f>
        <v>1</v>
      </c>
      <c r="L609" s="2">
        <f>ROUNDUP(IF(K610&lt;&gt;cukier4[[#This Row],[miesiąc]],5000-cukier4[[#This Row],[ilość cukru w magazynie]],0),-3)</f>
        <v>0</v>
      </c>
    </row>
    <row r="610" spans="1:12" x14ac:dyDescent="0.45">
      <c r="A610" s="1">
        <v>39465</v>
      </c>
      <c r="B610" s="2" t="s">
        <v>55</v>
      </c>
      <c r="C610">
        <v>97</v>
      </c>
      <c r="D610">
        <f>YEAR(cukier4[[#This Row],[Data]])</f>
        <v>2008</v>
      </c>
      <c r="E610">
        <f>VLOOKUP(cukier4[[#This Row],[rok]],cennik[],2,FALSE)</f>
        <v>2.15</v>
      </c>
      <c r="F610" s="2">
        <f>cukier4[[#This Row],[sprzedaż]]*cukier4[[#This Row],[cena cukru]]</f>
        <v>208.54999999999998</v>
      </c>
      <c r="G610" s="2">
        <f>SUMIFS(cukier4[sprzedaż],cukier4[Data],"&lt;="&amp;cukier4[[#This Row],[Data]],cukier4[NIP],"="&amp;cukier4[[#This Row],[NIP]])</f>
        <v>1458</v>
      </c>
      <c r="H61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10" s="2">
        <f>cukier4[[#This Row],[rabat na kg]]*cukier4[[#This Row],[sprzedaż]]</f>
        <v>9.7000000000000011</v>
      </c>
      <c r="J610" s="2">
        <f>J609-cukier4[[#This Row],[sprzedaż]]+L609</f>
        <v>3498</v>
      </c>
      <c r="K610" s="2">
        <f>MONTH(cukier4[[#This Row],[Data]])</f>
        <v>1</v>
      </c>
      <c r="L610" s="2">
        <f>ROUNDUP(IF(K611&lt;&gt;cukier4[[#This Row],[miesiąc]],5000-cukier4[[#This Row],[ilość cukru w magazynie]],0),-3)</f>
        <v>0</v>
      </c>
    </row>
    <row r="611" spans="1:12" x14ac:dyDescent="0.45">
      <c r="A611" s="1">
        <v>39468</v>
      </c>
      <c r="B611" s="2" t="s">
        <v>61</v>
      </c>
      <c r="C611">
        <v>81</v>
      </c>
      <c r="D611">
        <f>YEAR(cukier4[[#This Row],[Data]])</f>
        <v>2008</v>
      </c>
      <c r="E611">
        <f>VLOOKUP(cukier4[[#This Row],[rok]],cennik[],2,FALSE)</f>
        <v>2.15</v>
      </c>
      <c r="F611" s="2">
        <f>cukier4[[#This Row],[sprzedaż]]*cukier4[[#This Row],[cena cukru]]</f>
        <v>174.15</v>
      </c>
      <c r="G611" s="2">
        <f>SUMIFS(cukier4[sprzedaż],cukier4[Data],"&lt;="&amp;cukier4[[#This Row],[Data]],cukier4[NIP],"="&amp;cukier4[[#This Row],[NIP]])</f>
        <v>540</v>
      </c>
      <c r="H61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11" s="2">
        <f>cukier4[[#This Row],[rabat na kg]]*cukier4[[#This Row],[sprzedaż]]</f>
        <v>4.05</v>
      </c>
      <c r="J611" s="2">
        <f>J610-cukier4[[#This Row],[sprzedaż]]+L610</f>
        <v>3417</v>
      </c>
      <c r="K611" s="2">
        <f>MONTH(cukier4[[#This Row],[Data]])</f>
        <v>1</v>
      </c>
      <c r="L611" s="2">
        <f>ROUNDUP(IF(K612&lt;&gt;cukier4[[#This Row],[miesiąc]],5000-cukier4[[#This Row],[ilość cukru w magazynie]],0),-3)</f>
        <v>0</v>
      </c>
    </row>
    <row r="612" spans="1:12" x14ac:dyDescent="0.45">
      <c r="A612" s="1">
        <v>39469</v>
      </c>
      <c r="B612" s="2" t="s">
        <v>23</v>
      </c>
      <c r="C612">
        <v>179</v>
      </c>
      <c r="D612">
        <f>YEAR(cukier4[[#This Row],[Data]])</f>
        <v>2008</v>
      </c>
      <c r="E612">
        <f>VLOOKUP(cukier4[[#This Row],[rok]],cennik[],2,FALSE)</f>
        <v>2.15</v>
      </c>
      <c r="F612" s="2">
        <f>cukier4[[#This Row],[sprzedaż]]*cukier4[[#This Row],[cena cukru]]</f>
        <v>384.84999999999997</v>
      </c>
      <c r="G612" s="2">
        <f>SUMIFS(cukier4[sprzedaż],cukier4[Data],"&lt;="&amp;cukier4[[#This Row],[Data]],cukier4[NIP],"="&amp;cukier4[[#This Row],[NIP]])</f>
        <v>1910</v>
      </c>
      <c r="H6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12" s="2">
        <f>cukier4[[#This Row],[rabat na kg]]*cukier4[[#This Row],[sprzedaż]]</f>
        <v>17.900000000000002</v>
      </c>
      <c r="J612" s="2">
        <f>J611-cukier4[[#This Row],[sprzedaż]]+L611</f>
        <v>3238</v>
      </c>
      <c r="K612" s="2">
        <f>MONTH(cukier4[[#This Row],[Data]])</f>
        <v>1</v>
      </c>
      <c r="L612" s="2">
        <f>ROUNDUP(IF(K613&lt;&gt;cukier4[[#This Row],[miesiąc]],5000-cukier4[[#This Row],[ilość cukru w magazynie]],0),-3)</f>
        <v>0</v>
      </c>
    </row>
    <row r="613" spans="1:12" x14ac:dyDescent="0.45">
      <c r="A613" s="1">
        <v>39470</v>
      </c>
      <c r="B613" s="2" t="s">
        <v>37</v>
      </c>
      <c r="C613">
        <v>132</v>
      </c>
      <c r="D613">
        <f>YEAR(cukier4[[#This Row],[Data]])</f>
        <v>2008</v>
      </c>
      <c r="E613">
        <f>VLOOKUP(cukier4[[#This Row],[rok]],cennik[],2,FALSE)</f>
        <v>2.15</v>
      </c>
      <c r="F613" s="2">
        <f>cukier4[[#This Row],[sprzedaż]]*cukier4[[#This Row],[cena cukru]]</f>
        <v>283.8</v>
      </c>
      <c r="G613" s="2">
        <f>SUMIFS(cukier4[sprzedaż],cukier4[Data],"&lt;="&amp;cukier4[[#This Row],[Data]],cukier4[NIP],"="&amp;cukier4[[#This Row],[NIP]])</f>
        <v>1520</v>
      </c>
      <c r="H61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13" s="2">
        <f>cukier4[[#This Row],[rabat na kg]]*cukier4[[#This Row],[sprzedaż]]</f>
        <v>13.200000000000001</v>
      </c>
      <c r="J613" s="2">
        <f>J612-cukier4[[#This Row],[sprzedaż]]+L612</f>
        <v>3106</v>
      </c>
      <c r="K613" s="2">
        <f>MONTH(cukier4[[#This Row],[Data]])</f>
        <v>1</v>
      </c>
      <c r="L613" s="2">
        <f>ROUNDUP(IF(K614&lt;&gt;cukier4[[#This Row],[miesiąc]],5000-cukier4[[#This Row],[ilość cukru w magazynie]],0),-3)</f>
        <v>0</v>
      </c>
    </row>
    <row r="614" spans="1:12" x14ac:dyDescent="0.45">
      <c r="A614" s="1">
        <v>39470</v>
      </c>
      <c r="B614" s="2" t="s">
        <v>153</v>
      </c>
      <c r="C614">
        <v>5</v>
      </c>
      <c r="D614">
        <f>YEAR(cukier4[[#This Row],[Data]])</f>
        <v>2008</v>
      </c>
      <c r="E614">
        <f>VLOOKUP(cukier4[[#This Row],[rok]],cennik[],2,FALSE)</f>
        <v>2.15</v>
      </c>
      <c r="F614" s="2">
        <f>cukier4[[#This Row],[sprzedaż]]*cukier4[[#This Row],[cena cukru]]</f>
        <v>10.75</v>
      </c>
      <c r="G614" s="2">
        <f>SUMIFS(cukier4[sprzedaż],cukier4[Data],"&lt;="&amp;cukier4[[#This Row],[Data]],cukier4[NIP],"="&amp;cukier4[[#This Row],[NIP]])</f>
        <v>5</v>
      </c>
      <c r="H6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14" s="2">
        <f>cukier4[[#This Row],[rabat na kg]]*cukier4[[#This Row],[sprzedaż]]</f>
        <v>0</v>
      </c>
      <c r="J614" s="2">
        <f>J613-cukier4[[#This Row],[sprzedaż]]+L613</f>
        <v>3101</v>
      </c>
      <c r="K614" s="2">
        <f>MONTH(cukier4[[#This Row],[Data]])</f>
        <v>1</v>
      </c>
      <c r="L614" s="2">
        <f>ROUNDUP(IF(K615&lt;&gt;cukier4[[#This Row],[miesiąc]],5000-cukier4[[#This Row],[ilość cukru w magazynie]],0),-3)</f>
        <v>0</v>
      </c>
    </row>
    <row r="615" spans="1:12" x14ac:dyDescent="0.45">
      <c r="A615" s="1">
        <v>39470</v>
      </c>
      <c r="B615" s="2" t="s">
        <v>18</v>
      </c>
      <c r="C615">
        <v>100</v>
      </c>
      <c r="D615">
        <f>YEAR(cukier4[[#This Row],[Data]])</f>
        <v>2008</v>
      </c>
      <c r="E615">
        <f>VLOOKUP(cukier4[[#This Row],[rok]],cennik[],2,FALSE)</f>
        <v>2.15</v>
      </c>
      <c r="F615" s="2">
        <f>cukier4[[#This Row],[sprzedaż]]*cukier4[[#This Row],[cena cukru]]</f>
        <v>215</v>
      </c>
      <c r="G615" s="2">
        <f>SUMIFS(cukier4[sprzedaż],cukier4[Data],"&lt;="&amp;cukier4[[#This Row],[Data]],cukier4[NIP],"="&amp;cukier4[[#This Row],[NIP]])</f>
        <v>1951</v>
      </c>
      <c r="H61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15" s="2">
        <f>cukier4[[#This Row],[rabat na kg]]*cukier4[[#This Row],[sprzedaż]]</f>
        <v>10</v>
      </c>
      <c r="J615" s="2">
        <f>J614-cukier4[[#This Row],[sprzedaż]]+L614</f>
        <v>3001</v>
      </c>
      <c r="K615" s="2">
        <f>MONTH(cukier4[[#This Row],[Data]])</f>
        <v>1</v>
      </c>
      <c r="L615" s="2">
        <f>ROUNDUP(IF(K616&lt;&gt;cukier4[[#This Row],[miesiąc]],5000-cukier4[[#This Row],[ilość cukru w magazynie]],0),-3)</f>
        <v>0</v>
      </c>
    </row>
    <row r="616" spans="1:12" x14ac:dyDescent="0.45">
      <c r="A616" s="1">
        <v>39474</v>
      </c>
      <c r="B616" s="2" t="s">
        <v>154</v>
      </c>
      <c r="C616">
        <v>6</v>
      </c>
      <c r="D616">
        <f>YEAR(cukier4[[#This Row],[Data]])</f>
        <v>2008</v>
      </c>
      <c r="E616">
        <f>VLOOKUP(cukier4[[#This Row],[rok]],cennik[],2,FALSE)</f>
        <v>2.15</v>
      </c>
      <c r="F616" s="2">
        <f>cukier4[[#This Row],[sprzedaż]]*cukier4[[#This Row],[cena cukru]]</f>
        <v>12.899999999999999</v>
      </c>
      <c r="G616" s="2">
        <f>SUMIFS(cukier4[sprzedaż],cukier4[Data],"&lt;="&amp;cukier4[[#This Row],[Data]],cukier4[NIP],"="&amp;cukier4[[#This Row],[NIP]])</f>
        <v>6</v>
      </c>
      <c r="H61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16" s="2">
        <f>cukier4[[#This Row],[rabat na kg]]*cukier4[[#This Row],[sprzedaż]]</f>
        <v>0</v>
      </c>
      <c r="J616" s="2">
        <f>J615-cukier4[[#This Row],[sprzedaż]]+L615</f>
        <v>2995</v>
      </c>
      <c r="K616" s="2">
        <f>MONTH(cukier4[[#This Row],[Data]])</f>
        <v>1</v>
      </c>
      <c r="L616" s="2">
        <f>ROUNDUP(IF(K617&lt;&gt;cukier4[[#This Row],[miesiąc]],5000-cukier4[[#This Row],[ilość cukru w magazynie]],0),-3)</f>
        <v>3000</v>
      </c>
    </row>
    <row r="617" spans="1:12" x14ac:dyDescent="0.45">
      <c r="A617" s="1">
        <v>39481</v>
      </c>
      <c r="B617" s="2" t="s">
        <v>24</v>
      </c>
      <c r="C617">
        <v>171</v>
      </c>
      <c r="D617">
        <f>YEAR(cukier4[[#This Row],[Data]])</f>
        <v>2008</v>
      </c>
      <c r="E617">
        <f>VLOOKUP(cukier4[[#This Row],[rok]],cennik[],2,FALSE)</f>
        <v>2.15</v>
      </c>
      <c r="F617" s="2">
        <f>cukier4[[#This Row],[sprzedaż]]*cukier4[[#This Row],[cena cukru]]</f>
        <v>367.65</v>
      </c>
      <c r="G617" s="2">
        <f>SUMIFS(cukier4[sprzedaż],cukier4[Data],"&lt;="&amp;cukier4[[#This Row],[Data]],cukier4[NIP],"="&amp;cukier4[[#This Row],[NIP]])</f>
        <v>2814</v>
      </c>
      <c r="H6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17" s="2">
        <f>cukier4[[#This Row],[rabat na kg]]*cukier4[[#This Row],[sprzedaż]]</f>
        <v>17.100000000000001</v>
      </c>
      <c r="J617" s="2">
        <f>J616-cukier4[[#This Row],[sprzedaż]]+L616</f>
        <v>5824</v>
      </c>
      <c r="K617" s="2">
        <f>MONTH(cukier4[[#This Row],[Data]])</f>
        <v>2</v>
      </c>
      <c r="L617" s="2">
        <f>ROUNDUP(IF(K618&lt;&gt;cukier4[[#This Row],[miesiąc]],5000-cukier4[[#This Row],[ilość cukru w magazynie]],0),-3)</f>
        <v>0</v>
      </c>
    </row>
    <row r="618" spans="1:12" x14ac:dyDescent="0.45">
      <c r="A618" s="1">
        <v>39483</v>
      </c>
      <c r="B618" s="2" t="s">
        <v>14</v>
      </c>
      <c r="C618">
        <v>333</v>
      </c>
      <c r="D618">
        <f>YEAR(cukier4[[#This Row],[Data]])</f>
        <v>2008</v>
      </c>
      <c r="E618">
        <f>VLOOKUP(cukier4[[#This Row],[rok]],cennik[],2,FALSE)</f>
        <v>2.15</v>
      </c>
      <c r="F618" s="2">
        <f>cukier4[[#This Row],[sprzedaż]]*cukier4[[#This Row],[cena cukru]]</f>
        <v>715.94999999999993</v>
      </c>
      <c r="G618" s="2">
        <f>SUMIFS(cukier4[sprzedaż],cukier4[Data],"&lt;="&amp;cukier4[[#This Row],[Data]],cukier4[NIP],"="&amp;cukier4[[#This Row],[NIP]])</f>
        <v>6561</v>
      </c>
      <c r="H6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18" s="2">
        <f>cukier4[[#This Row],[rabat na kg]]*cukier4[[#This Row],[sprzedaż]]</f>
        <v>33.300000000000004</v>
      </c>
      <c r="J618" s="2">
        <f>J617-cukier4[[#This Row],[sprzedaż]]+L617</f>
        <v>5491</v>
      </c>
      <c r="K618" s="2">
        <f>MONTH(cukier4[[#This Row],[Data]])</f>
        <v>2</v>
      </c>
      <c r="L618" s="2">
        <f>ROUNDUP(IF(K619&lt;&gt;cukier4[[#This Row],[miesiąc]],5000-cukier4[[#This Row],[ilość cukru w magazynie]],0),-3)</f>
        <v>0</v>
      </c>
    </row>
    <row r="619" spans="1:12" x14ac:dyDescent="0.45">
      <c r="A619" s="1">
        <v>39484</v>
      </c>
      <c r="B619" s="2" t="s">
        <v>24</v>
      </c>
      <c r="C619">
        <v>365</v>
      </c>
      <c r="D619">
        <f>YEAR(cukier4[[#This Row],[Data]])</f>
        <v>2008</v>
      </c>
      <c r="E619">
        <f>VLOOKUP(cukier4[[#This Row],[rok]],cennik[],2,FALSE)</f>
        <v>2.15</v>
      </c>
      <c r="F619" s="2">
        <f>cukier4[[#This Row],[sprzedaż]]*cukier4[[#This Row],[cena cukru]]</f>
        <v>784.75</v>
      </c>
      <c r="G619" s="2">
        <f>SUMIFS(cukier4[sprzedaż],cukier4[Data],"&lt;="&amp;cukier4[[#This Row],[Data]],cukier4[NIP],"="&amp;cukier4[[#This Row],[NIP]])</f>
        <v>3179</v>
      </c>
      <c r="H61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19" s="2">
        <f>cukier4[[#This Row],[rabat na kg]]*cukier4[[#This Row],[sprzedaż]]</f>
        <v>36.5</v>
      </c>
      <c r="J619" s="2">
        <f>J618-cukier4[[#This Row],[sprzedaż]]+L618</f>
        <v>5126</v>
      </c>
      <c r="K619" s="2">
        <f>MONTH(cukier4[[#This Row],[Data]])</f>
        <v>2</v>
      </c>
      <c r="L619" s="2">
        <f>ROUNDUP(IF(K620&lt;&gt;cukier4[[#This Row],[miesiąc]],5000-cukier4[[#This Row],[ilość cukru w magazynie]],0),-3)</f>
        <v>0</v>
      </c>
    </row>
    <row r="620" spans="1:12" x14ac:dyDescent="0.45">
      <c r="A620" s="1">
        <v>39484</v>
      </c>
      <c r="B620" s="2" t="s">
        <v>112</v>
      </c>
      <c r="C620">
        <v>16</v>
      </c>
      <c r="D620">
        <f>YEAR(cukier4[[#This Row],[Data]])</f>
        <v>2008</v>
      </c>
      <c r="E620">
        <f>VLOOKUP(cukier4[[#This Row],[rok]],cennik[],2,FALSE)</f>
        <v>2.15</v>
      </c>
      <c r="F620" s="2">
        <f>cukier4[[#This Row],[sprzedaż]]*cukier4[[#This Row],[cena cukru]]</f>
        <v>34.4</v>
      </c>
      <c r="G620" s="2">
        <f>SUMIFS(cukier4[sprzedaż],cukier4[Data],"&lt;="&amp;cukier4[[#This Row],[Data]],cukier4[NIP],"="&amp;cukier4[[#This Row],[NIP]])</f>
        <v>42</v>
      </c>
      <c r="H62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20" s="2">
        <f>cukier4[[#This Row],[rabat na kg]]*cukier4[[#This Row],[sprzedaż]]</f>
        <v>0</v>
      </c>
      <c r="J620" s="2">
        <f>J619-cukier4[[#This Row],[sprzedaż]]+L619</f>
        <v>5110</v>
      </c>
      <c r="K620" s="2">
        <f>MONTH(cukier4[[#This Row],[Data]])</f>
        <v>2</v>
      </c>
      <c r="L620" s="2">
        <f>ROUNDUP(IF(K621&lt;&gt;cukier4[[#This Row],[miesiąc]],5000-cukier4[[#This Row],[ilość cukru w magazynie]],0),-3)</f>
        <v>0</v>
      </c>
    </row>
    <row r="621" spans="1:12" x14ac:dyDescent="0.45">
      <c r="A621" s="1">
        <v>39485</v>
      </c>
      <c r="B621" s="2" t="s">
        <v>5</v>
      </c>
      <c r="C621">
        <v>211</v>
      </c>
      <c r="D621">
        <f>YEAR(cukier4[[#This Row],[Data]])</f>
        <v>2008</v>
      </c>
      <c r="E621">
        <f>VLOOKUP(cukier4[[#This Row],[rok]],cennik[],2,FALSE)</f>
        <v>2.15</v>
      </c>
      <c r="F621" s="2">
        <f>cukier4[[#This Row],[sprzedaż]]*cukier4[[#This Row],[cena cukru]]</f>
        <v>453.65</v>
      </c>
      <c r="G621" s="2">
        <f>SUMIFS(cukier4[sprzedaż],cukier4[Data],"&lt;="&amp;cukier4[[#This Row],[Data]],cukier4[NIP],"="&amp;cukier4[[#This Row],[NIP]])</f>
        <v>4451</v>
      </c>
      <c r="H6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21" s="2">
        <f>cukier4[[#This Row],[rabat na kg]]*cukier4[[#This Row],[sprzedaż]]</f>
        <v>21.1</v>
      </c>
      <c r="J621" s="2">
        <f>J620-cukier4[[#This Row],[sprzedaż]]+L620</f>
        <v>4899</v>
      </c>
      <c r="K621" s="2">
        <f>MONTH(cukier4[[#This Row],[Data]])</f>
        <v>2</v>
      </c>
      <c r="L621" s="2">
        <f>ROUNDUP(IF(K622&lt;&gt;cukier4[[#This Row],[miesiąc]],5000-cukier4[[#This Row],[ilość cukru w magazynie]],0),-3)</f>
        <v>0</v>
      </c>
    </row>
    <row r="622" spans="1:12" x14ac:dyDescent="0.45">
      <c r="A622" s="1">
        <v>39489</v>
      </c>
      <c r="B622" s="2" t="s">
        <v>45</v>
      </c>
      <c r="C622">
        <v>196</v>
      </c>
      <c r="D622">
        <f>YEAR(cukier4[[#This Row],[Data]])</f>
        <v>2008</v>
      </c>
      <c r="E622">
        <f>VLOOKUP(cukier4[[#This Row],[rok]],cennik[],2,FALSE)</f>
        <v>2.15</v>
      </c>
      <c r="F622" s="2">
        <f>cukier4[[#This Row],[sprzedaż]]*cukier4[[#This Row],[cena cukru]]</f>
        <v>421.4</v>
      </c>
      <c r="G622" s="2">
        <f>SUMIFS(cukier4[sprzedaż],cukier4[Data],"&lt;="&amp;cukier4[[#This Row],[Data]],cukier4[NIP],"="&amp;cukier4[[#This Row],[NIP]])</f>
        <v>7733</v>
      </c>
      <c r="H6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22" s="2">
        <f>cukier4[[#This Row],[rabat na kg]]*cukier4[[#This Row],[sprzedaż]]</f>
        <v>19.600000000000001</v>
      </c>
      <c r="J622" s="2">
        <f>J621-cukier4[[#This Row],[sprzedaż]]+L621</f>
        <v>4703</v>
      </c>
      <c r="K622" s="2">
        <f>MONTH(cukier4[[#This Row],[Data]])</f>
        <v>2</v>
      </c>
      <c r="L622" s="2">
        <f>ROUNDUP(IF(K623&lt;&gt;cukier4[[#This Row],[miesiąc]],5000-cukier4[[#This Row],[ilość cukru w magazynie]],0),-3)</f>
        <v>0</v>
      </c>
    </row>
    <row r="623" spans="1:12" x14ac:dyDescent="0.45">
      <c r="A623" s="1">
        <v>39490</v>
      </c>
      <c r="B623" s="2" t="s">
        <v>155</v>
      </c>
      <c r="C623">
        <v>11</v>
      </c>
      <c r="D623">
        <f>YEAR(cukier4[[#This Row],[Data]])</f>
        <v>2008</v>
      </c>
      <c r="E623">
        <f>VLOOKUP(cukier4[[#This Row],[rok]],cennik[],2,FALSE)</f>
        <v>2.15</v>
      </c>
      <c r="F623" s="2">
        <f>cukier4[[#This Row],[sprzedaż]]*cukier4[[#This Row],[cena cukru]]</f>
        <v>23.65</v>
      </c>
      <c r="G623" s="2">
        <f>SUMIFS(cukier4[sprzedaż],cukier4[Data],"&lt;="&amp;cukier4[[#This Row],[Data]],cukier4[NIP],"="&amp;cukier4[[#This Row],[NIP]])</f>
        <v>11</v>
      </c>
      <c r="H62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23" s="2">
        <f>cukier4[[#This Row],[rabat na kg]]*cukier4[[#This Row],[sprzedaż]]</f>
        <v>0</v>
      </c>
      <c r="J623" s="2">
        <f>J622-cukier4[[#This Row],[sprzedaż]]+L622</f>
        <v>4692</v>
      </c>
      <c r="K623" s="2">
        <f>MONTH(cukier4[[#This Row],[Data]])</f>
        <v>2</v>
      </c>
      <c r="L623" s="2">
        <f>ROUNDUP(IF(K624&lt;&gt;cukier4[[#This Row],[miesiąc]],5000-cukier4[[#This Row],[ilość cukru w magazynie]],0),-3)</f>
        <v>0</v>
      </c>
    </row>
    <row r="624" spans="1:12" x14ac:dyDescent="0.45">
      <c r="A624" s="1">
        <v>39491</v>
      </c>
      <c r="B624" s="2" t="s">
        <v>112</v>
      </c>
      <c r="C624">
        <v>17</v>
      </c>
      <c r="D624">
        <f>YEAR(cukier4[[#This Row],[Data]])</f>
        <v>2008</v>
      </c>
      <c r="E624">
        <f>VLOOKUP(cukier4[[#This Row],[rok]],cennik[],2,FALSE)</f>
        <v>2.15</v>
      </c>
      <c r="F624" s="2">
        <f>cukier4[[#This Row],[sprzedaż]]*cukier4[[#This Row],[cena cukru]]</f>
        <v>36.549999999999997</v>
      </c>
      <c r="G624" s="2">
        <f>SUMIFS(cukier4[sprzedaż],cukier4[Data],"&lt;="&amp;cukier4[[#This Row],[Data]],cukier4[NIP],"="&amp;cukier4[[#This Row],[NIP]])</f>
        <v>59</v>
      </c>
      <c r="H62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24" s="2">
        <f>cukier4[[#This Row],[rabat na kg]]*cukier4[[#This Row],[sprzedaż]]</f>
        <v>0</v>
      </c>
      <c r="J624" s="2">
        <f>J623-cukier4[[#This Row],[sprzedaż]]+L623</f>
        <v>4675</v>
      </c>
      <c r="K624" s="2">
        <f>MONTH(cukier4[[#This Row],[Data]])</f>
        <v>2</v>
      </c>
      <c r="L624" s="2">
        <f>ROUNDUP(IF(K625&lt;&gt;cukier4[[#This Row],[miesiąc]],5000-cukier4[[#This Row],[ilość cukru w magazynie]],0),-3)</f>
        <v>0</v>
      </c>
    </row>
    <row r="625" spans="1:12" x14ac:dyDescent="0.45">
      <c r="A625" s="1">
        <v>39494</v>
      </c>
      <c r="B625" s="2" t="s">
        <v>66</v>
      </c>
      <c r="C625">
        <v>62</v>
      </c>
      <c r="D625">
        <f>YEAR(cukier4[[#This Row],[Data]])</f>
        <v>2008</v>
      </c>
      <c r="E625">
        <f>VLOOKUP(cukier4[[#This Row],[rok]],cennik[],2,FALSE)</f>
        <v>2.15</v>
      </c>
      <c r="F625" s="2">
        <f>cukier4[[#This Row],[sprzedaż]]*cukier4[[#This Row],[cena cukru]]</f>
        <v>133.29999999999998</v>
      </c>
      <c r="G625" s="2">
        <f>SUMIFS(cukier4[sprzedaż],cukier4[Data],"&lt;="&amp;cukier4[[#This Row],[Data]],cukier4[NIP],"="&amp;cukier4[[#This Row],[NIP]])</f>
        <v>809</v>
      </c>
      <c r="H62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25" s="2">
        <f>cukier4[[#This Row],[rabat na kg]]*cukier4[[#This Row],[sprzedaż]]</f>
        <v>3.1</v>
      </c>
      <c r="J625" s="2">
        <f>J624-cukier4[[#This Row],[sprzedaż]]+L624</f>
        <v>4613</v>
      </c>
      <c r="K625" s="2">
        <f>MONTH(cukier4[[#This Row],[Data]])</f>
        <v>2</v>
      </c>
      <c r="L625" s="2">
        <f>ROUNDUP(IF(K626&lt;&gt;cukier4[[#This Row],[miesiąc]],5000-cukier4[[#This Row],[ilość cukru w magazynie]],0),-3)</f>
        <v>0</v>
      </c>
    </row>
    <row r="626" spans="1:12" x14ac:dyDescent="0.45">
      <c r="A626" s="1">
        <v>39494</v>
      </c>
      <c r="B626" s="2" t="s">
        <v>9</v>
      </c>
      <c r="C626">
        <v>103</v>
      </c>
      <c r="D626">
        <f>YEAR(cukier4[[#This Row],[Data]])</f>
        <v>2008</v>
      </c>
      <c r="E626">
        <f>VLOOKUP(cukier4[[#This Row],[rok]],cennik[],2,FALSE)</f>
        <v>2.15</v>
      </c>
      <c r="F626" s="2">
        <f>cukier4[[#This Row],[sprzedaż]]*cukier4[[#This Row],[cena cukru]]</f>
        <v>221.45</v>
      </c>
      <c r="G626" s="2">
        <f>SUMIFS(cukier4[sprzedaż],cukier4[Data],"&lt;="&amp;cukier4[[#This Row],[Data]],cukier4[NIP],"="&amp;cukier4[[#This Row],[NIP]])</f>
        <v>8139</v>
      </c>
      <c r="H6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26" s="2">
        <f>cukier4[[#This Row],[rabat na kg]]*cukier4[[#This Row],[sprzedaż]]</f>
        <v>10.3</v>
      </c>
      <c r="J626" s="2">
        <f>J625-cukier4[[#This Row],[sprzedaż]]+L625</f>
        <v>4510</v>
      </c>
      <c r="K626" s="2">
        <f>MONTH(cukier4[[#This Row],[Data]])</f>
        <v>2</v>
      </c>
      <c r="L626" s="2">
        <f>ROUNDUP(IF(K627&lt;&gt;cukier4[[#This Row],[miesiąc]],5000-cukier4[[#This Row],[ilość cukru w magazynie]],0),-3)</f>
        <v>0</v>
      </c>
    </row>
    <row r="627" spans="1:12" x14ac:dyDescent="0.45">
      <c r="A627" s="1">
        <v>39494</v>
      </c>
      <c r="B627" s="2" t="s">
        <v>32</v>
      </c>
      <c r="C627">
        <v>9</v>
      </c>
      <c r="D627">
        <f>YEAR(cukier4[[#This Row],[Data]])</f>
        <v>2008</v>
      </c>
      <c r="E627">
        <f>VLOOKUP(cukier4[[#This Row],[rok]],cennik[],2,FALSE)</f>
        <v>2.15</v>
      </c>
      <c r="F627" s="2">
        <f>cukier4[[#This Row],[sprzedaż]]*cukier4[[#This Row],[cena cukru]]</f>
        <v>19.349999999999998</v>
      </c>
      <c r="G627" s="2">
        <f>SUMIFS(cukier4[sprzedaż],cukier4[Data],"&lt;="&amp;cukier4[[#This Row],[Data]],cukier4[NIP],"="&amp;cukier4[[#This Row],[NIP]])</f>
        <v>16</v>
      </c>
      <c r="H62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27" s="2">
        <f>cukier4[[#This Row],[rabat na kg]]*cukier4[[#This Row],[sprzedaż]]</f>
        <v>0</v>
      </c>
      <c r="J627" s="2">
        <f>J626-cukier4[[#This Row],[sprzedaż]]+L626</f>
        <v>4501</v>
      </c>
      <c r="K627" s="2">
        <f>MONTH(cukier4[[#This Row],[Data]])</f>
        <v>2</v>
      </c>
      <c r="L627" s="2">
        <f>ROUNDUP(IF(K628&lt;&gt;cukier4[[#This Row],[miesiąc]],5000-cukier4[[#This Row],[ilość cukru w magazynie]],0),-3)</f>
        <v>0</v>
      </c>
    </row>
    <row r="628" spans="1:12" x14ac:dyDescent="0.45">
      <c r="A628" s="1">
        <v>39495</v>
      </c>
      <c r="B628" s="2" t="s">
        <v>156</v>
      </c>
      <c r="C628">
        <v>5</v>
      </c>
      <c r="D628">
        <f>YEAR(cukier4[[#This Row],[Data]])</f>
        <v>2008</v>
      </c>
      <c r="E628">
        <f>VLOOKUP(cukier4[[#This Row],[rok]],cennik[],2,FALSE)</f>
        <v>2.15</v>
      </c>
      <c r="F628" s="2">
        <f>cukier4[[#This Row],[sprzedaż]]*cukier4[[#This Row],[cena cukru]]</f>
        <v>10.75</v>
      </c>
      <c r="G628" s="2">
        <f>SUMIFS(cukier4[sprzedaż],cukier4[Data],"&lt;="&amp;cukier4[[#This Row],[Data]],cukier4[NIP],"="&amp;cukier4[[#This Row],[NIP]])</f>
        <v>5</v>
      </c>
      <c r="H62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28" s="2">
        <f>cukier4[[#This Row],[rabat na kg]]*cukier4[[#This Row],[sprzedaż]]</f>
        <v>0</v>
      </c>
      <c r="J628" s="2">
        <f>J627-cukier4[[#This Row],[sprzedaż]]+L627</f>
        <v>4496</v>
      </c>
      <c r="K628" s="2">
        <f>MONTH(cukier4[[#This Row],[Data]])</f>
        <v>2</v>
      </c>
      <c r="L628" s="2">
        <f>ROUNDUP(IF(K629&lt;&gt;cukier4[[#This Row],[miesiąc]],5000-cukier4[[#This Row],[ilość cukru w magazynie]],0),-3)</f>
        <v>0</v>
      </c>
    </row>
    <row r="629" spans="1:12" x14ac:dyDescent="0.45">
      <c r="A629" s="1">
        <v>39495</v>
      </c>
      <c r="B629" s="2" t="s">
        <v>45</v>
      </c>
      <c r="C629">
        <v>452</v>
      </c>
      <c r="D629">
        <f>YEAR(cukier4[[#This Row],[Data]])</f>
        <v>2008</v>
      </c>
      <c r="E629">
        <f>VLOOKUP(cukier4[[#This Row],[rok]],cennik[],2,FALSE)</f>
        <v>2.15</v>
      </c>
      <c r="F629" s="2">
        <f>cukier4[[#This Row],[sprzedaż]]*cukier4[[#This Row],[cena cukru]]</f>
        <v>971.8</v>
      </c>
      <c r="G629" s="2">
        <f>SUMIFS(cukier4[sprzedaż],cukier4[Data],"&lt;="&amp;cukier4[[#This Row],[Data]],cukier4[NIP],"="&amp;cukier4[[#This Row],[NIP]])</f>
        <v>8185</v>
      </c>
      <c r="H62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29" s="2">
        <f>cukier4[[#This Row],[rabat na kg]]*cukier4[[#This Row],[sprzedaż]]</f>
        <v>45.2</v>
      </c>
      <c r="J629" s="2">
        <f>J628-cukier4[[#This Row],[sprzedaż]]+L628</f>
        <v>4044</v>
      </c>
      <c r="K629" s="2">
        <f>MONTH(cukier4[[#This Row],[Data]])</f>
        <v>2</v>
      </c>
      <c r="L629" s="2">
        <f>ROUNDUP(IF(K630&lt;&gt;cukier4[[#This Row],[miesiąc]],5000-cukier4[[#This Row],[ilość cukru w magazynie]],0),-3)</f>
        <v>0</v>
      </c>
    </row>
    <row r="630" spans="1:12" x14ac:dyDescent="0.45">
      <c r="A630" s="1">
        <v>39496</v>
      </c>
      <c r="B630" s="2" t="s">
        <v>157</v>
      </c>
      <c r="C630">
        <v>2</v>
      </c>
      <c r="D630">
        <f>YEAR(cukier4[[#This Row],[Data]])</f>
        <v>2008</v>
      </c>
      <c r="E630">
        <f>VLOOKUP(cukier4[[#This Row],[rok]],cennik[],2,FALSE)</f>
        <v>2.15</v>
      </c>
      <c r="F630" s="2">
        <f>cukier4[[#This Row],[sprzedaż]]*cukier4[[#This Row],[cena cukru]]</f>
        <v>4.3</v>
      </c>
      <c r="G630" s="2">
        <f>SUMIFS(cukier4[sprzedaż],cukier4[Data],"&lt;="&amp;cukier4[[#This Row],[Data]],cukier4[NIP],"="&amp;cukier4[[#This Row],[NIP]])</f>
        <v>2</v>
      </c>
      <c r="H63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30" s="2">
        <f>cukier4[[#This Row],[rabat na kg]]*cukier4[[#This Row],[sprzedaż]]</f>
        <v>0</v>
      </c>
      <c r="J630" s="2">
        <f>J629-cukier4[[#This Row],[sprzedaż]]+L629</f>
        <v>4042</v>
      </c>
      <c r="K630" s="2">
        <f>MONTH(cukier4[[#This Row],[Data]])</f>
        <v>2</v>
      </c>
      <c r="L630" s="2">
        <f>ROUNDUP(IF(K631&lt;&gt;cukier4[[#This Row],[miesiąc]],5000-cukier4[[#This Row],[ilość cukru w magazynie]],0),-3)</f>
        <v>0</v>
      </c>
    </row>
    <row r="631" spans="1:12" x14ac:dyDescent="0.45">
      <c r="A631" s="1">
        <v>39497</v>
      </c>
      <c r="B631" s="2" t="s">
        <v>50</v>
      </c>
      <c r="C631">
        <v>335</v>
      </c>
      <c r="D631">
        <f>YEAR(cukier4[[#This Row],[Data]])</f>
        <v>2008</v>
      </c>
      <c r="E631">
        <f>VLOOKUP(cukier4[[#This Row],[rok]],cennik[],2,FALSE)</f>
        <v>2.15</v>
      </c>
      <c r="F631" s="2">
        <f>cukier4[[#This Row],[sprzedaż]]*cukier4[[#This Row],[cena cukru]]</f>
        <v>720.25</v>
      </c>
      <c r="G631" s="2">
        <f>SUMIFS(cukier4[sprzedaż],cukier4[Data],"&lt;="&amp;cukier4[[#This Row],[Data]],cukier4[NIP],"="&amp;cukier4[[#This Row],[NIP]])</f>
        <v>7878</v>
      </c>
      <c r="H63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31" s="2">
        <f>cukier4[[#This Row],[rabat na kg]]*cukier4[[#This Row],[sprzedaż]]</f>
        <v>33.5</v>
      </c>
      <c r="J631" s="2">
        <f>J630-cukier4[[#This Row],[sprzedaż]]+L630</f>
        <v>3707</v>
      </c>
      <c r="K631" s="2">
        <f>MONTH(cukier4[[#This Row],[Data]])</f>
        <v>2</v>
      </c>
      <c r="L631" s="2">
        <f>ROUNDUP(IF(K632&lt;&gt;cukier4[[#This Row],[miesiąc]],5000-cukier4[[#This Row],[ilość cukru w magazynie]],0),-3)</f>
        <v>0</v>
      </c>
    </row>
    <row r="632" spans="1:12" x14ac:dyDescent="0.45">
      <c r="A632" s="1">
        <v>39498</v>
      </c>
      <c r="B632" s="2" t="s">
        <v>158</v>
      </c>
      <c r="C632">
        <v>12</v>
      </c>
      <c r="D632">
        <f>YEAR(cukier4[[#This Row],[Data]])</f>
        <v>2008</v>
      </c>
      <c r="E632">
        <f>VLOOKUP(cukier4[[#This Row],[rok]],cennik[],2,FALSE)</f>
        <v>2.15</v>
      </c>
      <c r="F632" s="2">
        <f>cukier4[[#This Row],[sprzedaż]]*cukier4[[#This Row],[cena cukru]]</f>
        <v>25.799999999999997</v>
      </c>
      <c r="G632" s="2">
        <f>SUMIFS(cukier4[sprzedaż],cukier4[Data],"&lt;="&amp;cukier4[[#This Row],[Data]],cukier4[NIP],"="&amp;cukier4[[#This Row],[NIP]])</f>
        <v>12</v>
      </c>
      <c r="H63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32" s="2">
        <f>cukier4[[#This Row],[rabat na kg]]*cukier4[[#This Row],[sprzedaż]]</f>
        <v>0</v>
      </c>
      <c r="J632" s="2">
        <f>J631-cukier4[[#This Row],[sprzedaż]]+L631</f>
        <v>3695</v>
      </c>
      <c r="K632" s="2">
        <f>MONTH(cukier4[[#This Row],[Data]])</f>
        <v>2</v>
      </c>
      <c r="L632" s="2">
        <f>ROUNDUP(IF(K633&lt;&gt;cukier4[[#This Row],[miesiąc]],5000-cukier4[[#This Row],[ilość cukru w magazynie]],0),-3)</f>
        <v>0</v>
      </c>
    </row>
    <row r="633" spans="1:12" x14ac:dyDescent="0.45">
      <c r="A633" s="1">
        <v>39499</v>
      </c>
      <c r="B633" s="2" t="s">
        <v>79</v>
      </c>
      <c r="C633">
        <v>12</v>
      </c>
      <c r="D633">
        <f>YEAR(cukier4[[#This Row],[Data]])</f>
        <v>2008</v>
      </c>
      <c r="E633">
        <f>VLOOKUP(cukier4[[#This Row],[rok]],cennik[],2,FALSE)</f>
        <v>2.15</v>
      </c>
      <c r="F633" s="2">
        <f>cukier4[[#This Row],[sprzedaż]]*cukier4[[#This Row],[cena cukru]]</f>
        <v>25.799999999999997</v>
      </c>
      <c r="G633" s="2">
        <f>SUMIFS(cukier4[sprzedaż],cukier4[Data],"&lt;="&amp;cukier4[[#This Row],[Data]],cukier4[NIP],"="&amp;cukier4[[#This Row],[NIP]])</f>
        <v>35</v>
      </c>
      <c r="H63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33" s="2">
        <f>cukier4[[#This Row],[rabat na kg]]*cukier4[[#This Row],[sprzedaż]]</f>
        <v>0</v>
      </c>
      <c r="J633" s="2">
        <f>J632-cukier4[[#This Row],[sprzedaż]]+L632</f>
        <v>3683</v>
      </c>
      <c r="K633" s="2">
        <f>MONTH(cukier4[[#This Row],[Data]])</f>
        <v>2</v>
      </c>
      <c r="L633" s="2">
        <f>ROUNDUP(IF(K634&lt;&gt;cukier4[[#This Row],[miesiąc]],5000-cukier4[[#This Row],[ilość cukru w magazynie]],0),-3)</f>
        <v>0</v>
      </c>
    </row>
    <row r="634" spans="1:12" x14ac:dyDescent="0.45">
      <c r="A634" s="1">
        <v>39500</v>
      </c>
      <c r="B634" s="2" t="s">
        <v>159</v>
      </c>
      <c r="C634">
        <v>5</v>
      </c>
      <c r="D634">
        <f>YEAR(cukier4[[#This Row],[Data]])</f>
        <v>2008</v>
      </c>
      <c r="E634">
        <f>VLOOKUP(cukier4[[#This Row],[rok]],cennik[],2,FALSE)</f>
        <v>2.15</v>
      </c>
      <c r="F634" s="2">
        <f>cukier4[[#This Row],[sprzedaż]]*cukier4[[#This Row],[cena cukru]]</f>
        <v>10.75</v>
      </c>
      <c r="G634" s="2">
        <f>SUMIFS(cukier4[sprzedaż],cukier4[Data],"&lt;="&amp;cukier4[[#This Row],[Data]],cukier4[NIP],"="&amp;cukier4[[#This Row],[NIP]])</f>
        <v>5</v>
      </c>
      <c r="H63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34" s="2">
        <f>cukier4[[#This Row],[rabat na kg]]*cukier4[[#This Row],[sprzedaż]]</f>
        <v>0</v>
      </c>
      <c r="J634" s="2">
        <f>J633-cukier4[[#This Row],[sprzedaż]]+L633</f>
        <v>3678</v>
      </c>
      <c r="K634" s="2">
        <f>MONTH(cukier4[[#This Row],[Data]])</f>
        <v>2</v>
      </c>
      <c r="L634" s="2">
        <f>ROUNDUP(IF(K635&lt;&gt;cukier4[[#This Row],[miesiąc]],5000-cukier4[[#This Row],[ilość cukru w magazynie]],0),-3)</f>
        <v>0</v>
      </c>
    </row>
    <row r="635" spans="1:12" x14ac:dyDescent="0.45">
      <c r="A635" s="1">
        <v>39500</v>
      </c>
      <c r="B635" s="2" t="s">
        <v>160</v>
      </c>
      <c r="C635">
        <v>2</v>
      </c>
      <c r="D635">
        <f>YEAR(cukier4[[#This Row],[Data]])</f>
        <v>2008</v>
      </c>
      <c r="E635">
        <f>VLOOKUP(cukier4[[#This Row],[rok]],cennik[],2,FALSE)</f>
        <v>2.15</v>
      </c>
      <c r="F635" s="2">
        <f>cukier4[[#This Row],[sprzedaż]]*cukier4[[#This Row],[cena cukru]]</f>
        <v>4.3</v>
      </c>
      <c r="G635" s="2">
        <f>SUMIFS(cukier4[sprzedaż],cukier4[Data],"&lt;="&amp;cukier4[[#This Row],[Data]],cukier4[NIP],"="&amp;cukier4[[#This Row],[NIP]])</f>
        <v>2</v>
      </c>
      <c r="H63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35" s="2">
        <f>cukier4[[#This Row],[rabat na kg]]*cukier4[[#This Row],[sprzedaż]]</f>
        <v>0</v>
      </c>
      <c r="J635" s="2">
        <f>J634-cukier4[[#This Row],[sprzedaż]]+L634</f>
        <v>3676</v>
      </c>
      <c r="K635" s="2">
        <f>MONTH(cukier4[[#This Row],[Data]])</f>
        <v>2</v>
      </c>
      <c r="L635" s="2">
        <f>ROUNDUP(IF(K636&lt;&gt;cukier4[[#This Row],[miesiąc]],5000-cukier4[[#This Row],[ilość cukru w magazynie]],0),-3)</f>
        <v>0</v>
      </c>
    </row>
    <row r="636" spans="1:12" x14ac:dyDescent="0.45">
      <c r="A636" s="1">
        <v>39501</v>
      </c>
      <c r="B636" s="2" t="s">
        <v>161</v>
      </c>
      <c r="C636">
        <v>10</v>
      </c>
      <c r="D636">
        <f>YEAR(cukier4[[#This Row],[Data]])</f>
        <v>2008</v>
      </c>
      <c r="E636">
        <f>VLOOKUP(cukier4[[#This Row],[rok]],cennik[],2,FALSE)</f>
        <v>2.15</v>
      </c>
      <c r="F636" s="2">
        <f>cukier4[[#This Row],[sprzedaż]]*cukier4[[#This Row],[cena cukru]]</f>
        <v>21.5</v>
      </c>
      <c r="G636" s="2">
        <f>SUMIFS(cukier4[sprzedaż],cukier4[Data],"&lt;="&amp;cukier4[[#This Row],[Data]],cukier4[NIP],"="&amp;cukier4[[#This Row],[NIP]])</f>
        <v>10</v>
      </c>
      <c r="H63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36" s="2">
        <f>cukier4[[#This Row],[rabat na kg]]*cukier4[[#This Row],[sprzedaż]]</f>
        <v>0</v>
      </c>
      <c r="J636" s="2">
        <f>J635-cukier4[[#This Row],[sprzedaż]]+L635</f>
        <v>3666</v>
      </c>
      <c r="K636" s="2">
        <f>MONTH(cukier4[[#This Row],[Data]])</f>
        <v>2</v>
      </c>
      <c r="L636" s="2">
        <f>ROUNDUP(IF(K637&lt;&gt;cukier4[[#This Row],[miesiąc]],5000-cukier4[[#This Row],[ilość cukru w magazynie]],0),-3)</f>
        <v>0</v>
      </c>
    </row>
    <row r="637" spans="1:12" x14ac:dyDescent="0.45">
      <c r="A637" s="1">
        <v>39503</v>
      </c>
      <c r="B637" s="2" t="s">
        <v>45</v>
      </c>
      <c r="C637">
        <v>308</v>
      </c>
      <c r="D637">
        <f>YEAR(cukier4[[#This Row],[Data]])</f>
        <v>2008</v>
      </c>
      <c r="E637">
        <f>VLOOKUP(cukier4[[#This Row],[rok]],cennik[],2,FALSE)</f>
        <v>2.15</v>
      </c>
      <c r="F637" s="2">
        <f>cukier4[[#This Row],[sprzedaż]]*cukier4[[#This Row],[cena cukru]]</f>
        <v>662.19999999999993</v>
      </c>
      <c r="G637" s="2">
        <f>SUMIFS(cukier4[sprzedaż],cukier4[Data],"&lt;="&amp;cukier4[[#This Row],[Data]],cukier4[NIP],"="&amp;cukier4[[#This Row],[NIP]])</f>
        <v>8493</v>
      </c>
      <c r="H6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37" s="2">
        <f>cukier4[[#This Row],[rabat na kg]]*cukier4[[#This Row],[sprzedaż]]</f>
        <v>30.8</v>
      </c>
      <c r="J637" s="2">
        <f>J636-cukier4[[#This Row],[sprzedaż]]+L636</f>
        <v>3358</v>
      </c>
      <c r="K637" s="2">
        <f>MONTH(cukier4[[#This Row],[Data]])</f>
        <v>2</v>
      </c>
      <c r="L637" s="2">
        <f>ROUNDUP(IF(K638&lt;&gt;cukier4[[#This Row],[miesiąc]],5000-cukier4[[#This Row],[ilość cukru w magazynie]],0),-3)</f>
        <v>0</v>
      </c>
    </row>
    <row r="638" spans="1:12" x14ac:dyDescent="0.45">
      <c r="A638" s="1">
        <v>39505</v>
      </c>
      <c r="B638" s="2" t="s">
        <v>119</v>
      </c>
      <c r="C638">
        <v>5</v>
      </c>
      <c r="D638">
        <f>YEAR(cukier4[[#This Row],[Data]])</f>
        <v>2008</v>
      </c>
      <c r="E638">
        <f>VLOOKUP(cukier4[[#This Row],[rok]],cennik[],2,FALSE)</f>
        <v>2.15</v>
      </c>
      <c r="F638" s="2">
        <f>cukier4[[#This Row],[sprzedaż]]*cukier4[[#This Row],[cena cukru]]</f>
        <v>10.75</v>
      </c>
      <c r="G638" s="2">
        <f>SUMIFS(cukier4[sprzedaż],cukier4[Data],"&lt;="&amp;cukier4[[#This Row],[Data]],cukier4[NIP],"="&amp;cukier4[[#This Row],[NIP]])</f>
        <v>25</v>
      </c>
      <c r="H63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38" s="2">
        <f>cukier4[[#This Row],[rabat na kg]]*cukier4[[#This Row],[sprzedaż]]</f>
        <v>0</v>
      </c>
      <c r="J638" s="2">
        <f>J637-cukier4[[#This Row],[sprzedaż]]+L637</f>
        <v>3353</v>
      </c>
      <c r="K638" s="2">
        <f>MONTH(cukier4[[#This Row],[Data]])</f>
        <v>2</v>
      </c>
      <c r="L638" s="2">
        <f>ROUNDUP(IF(K639&lt;&gt;cukier4[[#This Row],[miesiąc]],5000-cukier4[[#This Row],[ilość cukru w magazynie]],0),-3)</f>
        <v>0</v>
      </c>
    </row>
    <row r="639" spans="1:12" x14ac:dyDescent="0.45">
      <c r="A639" s="1">
        <v>39505</v>
      </c>
      <c r="B639" s="2" t="s">
        <v>14</v>
      </c>
      <c r="C639">
        <v>446</v>
      </c>
      <c r="D639">
        <f>YEAR(cukier4[[#This Row],[Data]])</f>
        <v>2008</v>
      </c>
      <c r="E639">
        <f>VLOOKUP(cukier4[[#This Row],[rok]],cennik[],2,FALSE)</f>
        <v>2.15</v>
      </c>
      <c r="F639" s="2">
        <f>cukier4[[#This Row],[sprzedaż]]*cukier4[[#This Row],[cena cukru]]</f>
        <v>958.9</v>
      </c>
      <c r="G639" s="2">
        <f>SUMIFS(cukier4[sprzedaż],cukier4[Data],"&lt;="&amp;cukier4[[#This Row],[Data]],cukier4[NIP],"="&amp;cukier4[[#This Row],[NIP]])</f>
        <v>7007</v>
      </c>
      <c r="H6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39" s="2">
        <f>cukier4[[#This Row],[rabat na kg]]*cukier4[[#This Row],[sprzedaż]]</f>
        <v>44.6</v>
      </c>
      <c r="J639" s="2">
        <f>J638-cukier4[[#This Row],[sprzedaż]]+L638</f>
        <v>2907</v>
      </c>
      <c r="K639" s="2">
        <f>MONTH(cukier4[[#This Row],[Data]])</f>
        <v>2</v>
      </c>
      <c r="L639" s="2">
        <f>ROUNDUP(IF(K640&lt;&gt;cukier4[[#This Row],[miesiąc]],5000-cukier4[[#This Row],[ilość cukru w magazynie]],0),-3)</f>
        <v>0</v>
      </c>
    </row>
    <row r="640" spans="1:12" x14ac:dyDescent="0.45">
      <c r="A640" s="1">
        <v>39506</v>
      </c>
      <c r="B640" s="2" t="s">
        <v>7</v>
      </c>
      <c r="C640">
        <v>281</v>
      </c>
      <c r="D640">
        <f>YEAR(cukier4[[#This Row],[Data]])</f>
        <v>2008</v>
      </c>
      <c r="E640">
        <f>VLOOKUP(cukier4[[#This Row],[rok]],cennik[],2,FALSE)</f>
        <v>2.15</v>
      </c>
      <c r="F640" s="2">
        <f>cukier4[[#This Row],[sprzedaż]]*cukier4[[#This Row],[cena cukru]]</f>
        <v>604.15</v>
      </c>
      <c r="G640" s="2">
        <f>SUMIFS(cukier4[sprzedaż],cukier4[Data],"&lt;="&amp;cukier4[[#This Row],[Data]],cukier4[NIP],"="&amp;cukier4[[#This Row],[NIP]])</f>
        <v>8942</v>
      </c>
      <c r="H6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40" s="2">
        <f>cukier4[[#This Row],[rabat na kg]]*cukier4[[#This Row],[sprzedaż]]</f>
        <v>28.1</v>
      </c>
      <c r="J640" s="2">
        <f>J639-cukier4[[#This Row],[sprzedaż]]+L639</f>
        <v>2626</v>
      </c>
      <c r="K640" s="2">
        <f>MONTH(cukier4[[#This Row],[Data]])</f>
        <v>2</v>
      </c>
      <c r="L640" s="2">
        <f>ROUNDUP(IF(K641&lt;&gt;cukier4[[#This Row],[miesiąc]],5000-cukier4[[#This Row],[ilość cukru w magazynie]],0),-3)</f>
        <v>3000</v>
      </c>
    </row>
    <row r="641" spans="1:12" x14ac:dyDescent="0.45">
      <c r="A641" s="1">
        <v>39510</v>
      </c>
      <c r="B641" s="2" t="s">
        <v>11</v>
      </c>
      <c r="C641">
        <v>6</v>
      </c>
      <c r="D641">
        <f>YEAR(cukier4[[#This Row],[Data]])</f>
        <v>2008</v>
      </c>
      <c r="E641">
        <f>VLOOKUP(cukier4[[#This Row],[rok]],cennik[],2,FALSE)</f>
        <v>2.15</v>
      </c>
      <c r="F641" s="2">
        <f>cukier4[[#This Row],[sprzedaż]]*cukier4[[#This Row],[cena cukru]]</f>
        <v>12.899999999999999</v>
      </c>
      <c r="G641" s="2">
        <f>SUMIFS(cukier4[sprzedaż],cukier4[Data],"&lt;="&amp;cukier4[[#This Row],[Data]],cukier4[NIP],"="&amp;cukier4[[#This Row],[NIP]])</f>
        <v>17</v>
      </c>
      <c r="H6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41" s="2">
        <f>cukier4[[#This Row],[rabat na kg]]*cukier4[[#This Row],[sprzedaż]]</f>
        <v>0</v>
      </c>
      <c r="J641" s="2">
        <f>J640-cukier4[[#This Row],[sprzedaż]]+L640</f>
        <v>5620</v>
      </c>
      <c r="K641" s="2">
        <f>MONTH(cukier4[[#This Row],[Data]])</f>
        <v>3</v>
      </c>
      <c r="L641" s="2">
        <f>ROUNDUP(IF(K642&lt;&gt;cukier4[[#This Row],[miesiąc]],5000-cukier4[[#This Row],[ilość cukru w magazynie]],0),-3)</f>
        <v>0</v>
      </c>
    </row>
    <row r="642" spans="1:12" x14ac:dyDescent="0.45">
      <c r="A642" s="1">
        <v>39511</v>
      </c>
      <c r="B642" s="2" t="s">
        <v>7</v>
      </c>
      <c r="C642">
        <v>409</v>
      </c>
      <c r="D642">
        <f>YEAR(cukier4[[#This Row],[Data]])</f>
        <v>2008</v>
      </c>
      <c r="E642">
        <f>VLOOKUP(cukier4[[#This Row],[rok]],cennik[],2,FALSE)</f>
        <v>2.15</v>
      </c>
      <c r="F642" s="2">
        <f>cukier4[[#This Row],[sprzedaż]]*cukier4[[#This Row],[cena cukru]]</f>
        <v>879.34999999999991</v>
      </c>
      <c r="G642" s="2">
        <f>SUMIFS(cukier4[sprzedaż],cukier4[Data],"&lt;="&amp;cukier4[[#This Row],[Data]],cukier4[NIP],"="&amp;cukier4[[#This Row],[NIP]])</f>
        <v>9351</v>
      </c>
      <c r="H6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42" s="2">
        <f>cukier4[[#This Row],[rabat na kg]]*cukier4[[#This Row],[sprzedaż]]</f>
        <v>40.900000000000006</v>
      </c>
      <c r="J642" s="2">
        <f>J641-cukier4[[#This Row],[sprzedaż]]+L641</f>
        <v>5211</v>
      </c>
      <c r="K642" s="2">
        <f>MONTH(cukier4[[#This Row],[Data]])</f>
        <v>3</v>
      </c>
      <c r="L642" s="2">
        <f>ROUNDUP(IF(K643&lt;&gt;cukier4[[#This Row],[miesiąc]],5000-cukier4[[#This Row],[ilość cukru w magazynie]],0),-3)</f>
        <v>0</v>
      </c>
    </row>
    <row r="643" spans="1:12" x14ac:dyDescent="0.45">
      <c r="A643" s="1">
        <v>39511</v>
      </c>
      <c r="B643" s="2" t="s">
        <v>66</v>
      </c>
      <c r="C643">
        <v>191</v>
      </c>
      <c r="D643">
        <f>YEAR(cukier4[[#This Row],[Data]])</f>
        <v>2008</v>
      </c>
      <c r="E643">
        <f>VLOOKUP(cukier4[[#This Row],[rok]],cennik[],2,FALSE)</f>
        <v>2.15</v>
      </c>
      <c r="F643" s="2">
        <f>cukier4[[#This Row],[sprzedaż]]*cukier4[[#This Row],[cena cukru]]</f>
        <v>410.65</v>
      </c>
      <c r="G643" s="2">
        <f>SUMIFS(cukier4[sprzedaż],cukier4[Data],"&lt;="&amp;cukier4[[#This Row],[Data]],cukier4[NIP],"="&amp;cukier4[[#This Row],[NIP]])</f>
        <v>1000</v>
      </c>
      <c r="H6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43" s="2">
        <f>cukier4[[#This Row],[rabat na kg]]*cukier4[[#This Row],[sprzedaż]]</f>
        <v>19.100000000000001</v>
      </c>
      <c r="J643" s="2">
        <f>J642-cukier4[[#This Row],[sprzedaż]]+L642</f>
        <v>5020</v>
      </c>
      <c r="K643" s="2">
        <f>MONTH(cukier4[[#This Row],[Data]])</f>
        <v>3</v>
      </c>
      <c r="L643" s="2">
        <f>ROUNDUP(IF(K644&lt;&gt;cukier4[[#This Row],[miesiąc]],5000-cukier4[[#This Row],[ilość cukru w magazynie]],0),-3)</f>
        <v>0</v>
      </c>
    </row>
    <row r="644" spans="1:12" x14ac:dyDescent="0.45">
      <c r="A644" s="1">
        <v>39512</v>
      </c>
      <c r="B644" s="2" t="s">
        <v>50</v>
      </c>
      <c r="C644">
        <v>404</v>
      </c>
      <c r="D644">
        <f>YEAR(cukier4[[#This Row],[Data]])</f>
        <v>2008</v>
      </c>
      <c r="E644">
        <f>VLOOKUP(cukier4[[#This Row],[rok]],cennik[],2,FALSE)</f>
        <v>2.15</v>
      </c>
      <c r="F644" s="2">
        <f>cukier4[[#This Row],[sprzedaż]]*cukier4[[#This Row],[cena cukru]]</f>
        <v>868.59999999999991</v>
      </c>
      <c r="G644" s="2">
        <f>SUMIFS(cukier4[sprzedaż],cukier4[Data],"&lt;="&amp;cukier4[[#This Row],[Data]],cukier4[NIP],"="&amp;cukier4[[#This Row],[NIP]])</f>
        <v>8282</v>
      </c>
      <c r="H6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44" s="2">
        <f>cukier4[[#This Row],[rabat na kg]]*cukier4[[#This Row],[sprzedaż]]</f>
        <v>40.400000000000006</v>
      </c>
      <c r="J644" s="2">
        <f>J643-cukier4[[#This Row],[sprzedaż]]+L643</f>
        <v>4616</v>
      </c>
      <c r="K644" s="2">
        <f>MONTH(cukier4[[#This Row],[Data]])</f>
        <v>3</v>
      </c>
      <c r="L644" s="2">
        <f>ROUNDUP(IF(K645&lt;&gt;cukier4[[#This Row],[miesiąc]],5000-cukier4[[#This Row],[ilość cukru w magazynie]],0),-3)</f>
        <v>0</v>
      </c>
    </row>
    <row r="645" spans="1:12" x14ac:dyDescent="0.45">
      <c r="A645" s="1">
        <v>39512</v>
      </c>
      <c r="B645" s="2" t="s">
        <v>28</v>
      </c>
      <c r="C645">
        <v>135</v>
      </c>
      <c r="D645">
        <f>YEAR(cukier4[[#This Row],[Data]])</f>
        <v>2008</v>
      </c>
      <c r="E645">
        <f>VLOOKUP(cukier4[[#This Row],[rok]],cennik[],2,FALSE)</f>
        <v>2.15</v>
      </c>
      <c r="F645" s="2">
        <f>cukier4[[#This Row],[sprzedaż]]*cukier4[[#This Row],[cena cukru]]</f>
        <v>290.25</v>
      </c>
      <c r="G645" s="2">
        <f>SUMIFS(cukier4[sprzedaż],cukier4[Data],"&lt;="&amp;cukier4[[#This Row],[Data]],cukier4[NIP],"="&amp;cukier4[[#This Row],[NIP]])</f>
        <v>1307</v>
      </c>
      <c r="H6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45" s="2">
        <f>cukier4[[#This Row],[rabat na kg]]*cukier4[[#This Row],[sprzedaż]]</f>
        <v>13.5</v>
      </c>
      <c r="J645" s="2">
        <f>J644-cukier4[[#This Row],[sprzedaż]]+L644</f>
        <v>4481</v>
      </c>
      <c r="K645" s="2">
        <f>MONTH(cukier4[[#This Row],[Data]])</f>
        <v>3</v>
      </c>
      <c r="L645" s="2">
        <f>ROUNDUP(IF(K646&lt;&gt;cukier4[[#This Row],[miesiąc]],5000-cukier4[[#This Row],[ilość cukru w magazynie]],0),-3)</f>
        <v>0</v>
      </c>
    </row>
    <row r="646" spans="1:12" x14ac:dyDescent="0.45">
      <c r="A646" s="1">
        <v>39512</v>
      </c>
      <c r="B646" s="2" t="s">
        <v>27</v>
      </c>
      <c r="C646">
        <v>20</v>
      </c>
      <c r="D646">
        <f>YEAR(cukier4[[#This Row],[Data]])</f>
        <v>2008</v>
      </c>
      <c r="E646">
        <f>VLOOKUP(cukier4[[#This Row],[rok]],cennik[],2,FALSE)</f>
        <v>2.15</v>
      </c>
      <c r="F646" s="2">
        <f>cukier4[[#This Row],[sprzedaż]]*cukier4[[#This Row],[cena cukru]]</f>
        <v>43</v>
      </c>
      <c r="G646" s="2">
        <f>SUMIFS(cukier4[sprzedaż],cukier4[Data],"&lt;="&amp;cukier4[[#This Row],[Data]],cukier4[NIP],"="&amp;cukier4[[#This Row],[NIP]])</f>
        <v>48</v>
      </c>
      <c r="H64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46" s="2">
        <f>cukier4[[#This Row],[rabat na kg]]*cukier4[[#This Row],[sprzedaż]]</f>
        <v>0</v>
      </c>
      <c r="J646" s="2">
        <f>J645-cukier4[[#This Row],[sprzedaż]]+L645</f>
        <v>4461</v>
      </c>
      <c r="K646" s="2">
        <f>MONTH(cukier4[[#This Row],[Data]])</f>
        <v>3</v>
      </c>
      <c r="L646" s="2">
        <f>ROUNDUP(IF(K647&lt;&gt;cukier4[[#This Row],[miesiąc]],5000-cukier4[[#This Row],[ilość cukru w magazynie]],0),-3)</f>
        <v>0</v>
      </c>
    </row>
    <row r="647" spans="1:12" x14ac:dyDescent="0.45">
      <c r="A647" s="1">
        <v>39514</v>
      </c>
      <c r="B647" s="2" t="s">
        <v>58</v>
      </c>
      <c r="C647">
        <v>54</v>
      </c>
      <c r="D647">
        <f>YEAR(cukier4[[#This Row],[Data]])</f>
        <v>2008</v>
      </c>
      <c r="E647">
        <f>VLOOKUP(cukier4[[#This Row],[rok]],cennik[],2,FALSE)</f>
        <v>2.15</v>
      </c>
      <c r="F647" s="2">
        <f>cukier4[[#This Row],[sprzedaż]]*cukier4[[#This Row],[cena cukru]]</f>
        <v>116.1</v>
      </c>
      <c r="G647" s="2">
        <f>SUMIFS(cukier4[sprzedaż],cukier4[Data],"&lt;="&amp;cukier4[[#This Row],[Data]],cukier4[NIP],"="&amp;cukier4[[#This Row],[NIP]])</f>
        <v>420</v>
      </c>
      <c r="H64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47" s="2">
        <f>cukier4[[#This Row],[rabat na kg]]*cukier4[[#This Row],[sprzedaż]]</f>
        <v>2.7</v>
      </c>
      <c r="J647" s="2">
        <f>J646-cukier4[[#This Row],[sprzedaż]]+L646</f>
        <v>4407</v>
      </c>
      <c r="K647" s="2">
        <f>MONTH(cukier4[[#This Row],[Data]])</f>
        <v>3</v>
      </c>
      <c r="L647" s="2">
        <f>ROUNDUP(IF(K648&lt;&gt;cukier4[[#This Row],[miesiąc]],5000-cukier4[[#This Row],[ilość cukru w magazynie]],0),-3)</f>
        <v>0</v>
      </c>
    </row>
    <row r="648" spans="1:12" x14ac:dyDescent="0.45">
      <c r="A648" s="1">
        <v>39514</v>
      </c>
      <c r="B648" s="2" t="s">
        <v>52</v>
      </c>
      <c r="C648">
        <v>129</v>
      </c>
      <c r="D648">
        <f>YEAR(cukier4[[#This Row],[Data]])</f>
        <v>2008</v>
      </c>
      <c r="E648">
        <f>VLOOKUP(cukier4[[#This Row],[rok]],cennik[],2,FALSE)</f>
        <v>2.15</v>
      </c>
      <c r="F648" s="2">
        <f>cukier4[[#This Row],[sprzedaż]]*cukier4[[#This Row],[cena cukru]]</f>
        <v>277.34999999999997</v>
      </c>
      <c r="G648" s="2">
        <f>SUMIFS(cukier4[sprzedaż],cukier4[Data],"&lt;="&amp;cukier4[[#This Row],[Data]],cukier4[NIP],"="&amp;cukier4[[#This Row],[NIP]])</f>
        <v>1220</v>
      </c>
      <c r="H6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48" s="2">
        <f>cukier4[[#This Row],[rabat na kg]]*cukier4[[#This Row],[sprzedaż]]</f>
        <v>12.9</v>
      </c>
      <c r="J648" s="2">
        <f>J647-cukier4[[#This Row],[sprzedaż]]+L647</f>
        <v>4278</v>
      </c>
      <c r="K648" s="2">
        <f>MONTH(cukier4[[#This Row],[Data]])</f>
        <v>3</v>
      </c>
      <c r="L648" s="2">
        <f>ROUNDUP(IF(K649&lt;&gt;cukier4[[#This Row],[miesiąc]],5000-cukier4[[#This Row],[ilość cukru w magazynie]],0),-3)</f>
        <v>0</v>
      </c>
    </row>
    <row r="649" spans="1:12" x14ac:dyDescent="0.45">
      <c r="A649" s="1">
        <v>39517</v>
      </c>
      <c r="B649" s="2" t="s">
        <v>162</v>
      </c>
      <c r="C649">
        <v>11</v>
      </c>
      <c r="D649">
        <f>YEAR(cukier4[[#This Row],[Data]])</f>
        <v>2008</v>
      </c>
      <c r="E649">
        <f>VLOOKUP(cukier4[[#This Row],[rok]],cennik[],2,FALSE)</f>
        <v>2.15</v>
      </c>
      <c r="F649" s="2">
        <f>cukier4[[#This Row],[sprzedaż]]*cukier4[[#This Row],[cena cukru]]</f>
        <v>23.65</v>
      </c>
      <c r="G649" s="2">
        <f>SUMIFS(cukier4[sprzedaż],cukier4[Data],"&lt;="&amp;cukier4[[#This Row],[Data]],cukier4[NIP],"="&amp;cukier4[[#This Row],[NIP]])</f>
        <v>11</v>
      </c>
      <c r="H64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49" s="2">
        <f>cukier4[[#This Row],[rabat na kg]]*cukier4[[#This Row],[sprzedaż]]</f>
        <v>0</v>
      </c>
      <c r="J649" s="2">
        <f>J648-cukier4[[#This Row],[sprzedaż]]+L648</f>
        <v>4267</v>
      </c>
      <c r="K649" s="2">
        <f>MONTH(cukier4[[#This Row],[Data]])</f>
        <v>3</v>
      </c>
      <c r="L649" s="2">
        <f>ROUNDUP(IF(K650&lt;&gt;cukier4[[#This Row],[miesiąc]],5000-cukier4[[#This Row],[ilość cukru w magazynie]],0),-3)</f>
        <v>0</v>
      </c>
    </row>
    <row r="650" spans="1:12" x14ac:dyDescent="0.45">
      <c r="A650" s="1">
        <v>39518</v>
      </c>
      <c r="B650" s="2" t="s">
        <v>22</v>
      </c>
      <c r="C650">
        <v>383</v>
      </c>
      <c r="D650">
        <f>YEAR(cukier4[[#This Row],[Data]])</f>
        <v>2008</v>
      </c>
      <c r="E650">
        <f>VLOOKUP(cukier4[[#This Row],[rok]],cennik[],2,FALSE)</f>
        <v>2.15</v>
      </c>
      <c r="F650" s="2">
        <f>cukier4[[#This Row],[sprzedaż]]*cukier4[[#This Row],[cena cukru]]</f>
        <v>823.44999999999993</v>
      </c>
      <c r="G650" s="2">
        <f>SUMIFS(cukier4[sprzedaż],cukier4[Data],"&lt;="&amp;cukier4[[#This Row],[Data]],cukier4[NIP],"="&amp;cukier4[[#This Row],[NIP]])</f>
        <v>6720</v>
      </c>
      <c r="H6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50" s="2">
        <f>cukier4[[#This Row],[rabat na kg]]*cukier4[[#This Row],[sprzedaż]]</f>
        <v>38.300000000000004</v>
      </c>
      <c r="J650" s="2">
        <f>J649-cukier4[[#This Row],[sprzedaż]]+L649</f>
        <v>3884</v>
      </c>
      <c r="K650" s="2">
        <f>MONTH(cukier4[[#This Row],[Data]])</f>
        <v>3</v>
      </c>
      <c r="L650" s="2">
        <f>ROUNDUP(IF(K651&lt;&gt;cukier4[[#This Row],[miesiąc]],5000-cukier4[[#This Row],[ilość cukru w magazynie]],0),-3)</f>
        <v>0</v>
      </c>
    </row>
    <row r="651" spans="1:12" x14ac:dyDescent="0.45">
      <c r="A651" s="1">
        <v>39519</v>
      </c>
      <c r="B651" s="2" t="s">
        <v>10</v>
      </c>
      <c r="C651">
        <v>46</v>
      </c>
      <c r="D651">
        <f>YEAR(cukier4[[#This Row],[Data]])</f>
        <v>2008</v>
      </c>
      <c r="E651">
        <f>VLOOKUP(cukier4[[#This Row],[rok]],cennik[],2,FALSE)</f>
        <v>2.15</v>
      </c>
      <c r="F651" s="2">
        <f>cukier4[[#This Row],[sprzedaż]]*cukier4[[#This Row],[cena cukru]]</f>
        <v>98.899999999999991</v>
      </c>
      <c r="G651" s="2">
        <f>SUMIFS(cukier4[sprzedaż],cukier4[Data],"&lt;="&amp;cukier4[[#This Row],[Data]],cukier4[NIP],"="&amp;cukier4[[#This Row],[NIP]])</f>
        <v>1357</v>
      </c>
      <c r="H65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51" s="2">
        <f>cukier4[[#This Row],[rabat na kg]]*cukier4[[#This Row],[sprzedaż]]</f>
        <v>4.6000000000000005</v>
      </c>
      <c r="J651" s="2">
        <f>J650-cukier4[[#This Row],[sprzedaż]]+L650</f>
        <v>3838</v>
      </c>
      <c r="K651" s="2">
        <f>MONTH(cukier4[[#This Row],[Data]])</f>
        <v>3</v>
      </c>
      <c r="L651" s="2">
        <f>ROUNDUP(IF(K652&lt;&gt;cukier4[[#This Row],[miesiąc]],5000-cukier4[[#This Row],[ilość cukru w magazynie]],0),-3)</f>
        <v>0</v>
      </c>
    </row>
    <row r="652" spans="1:12" x14ac:dyDescent="0.45">
      <c r="A652" s="1">
        <v>39520</v>
      </c>
      <c r="B652" s="2" t="s">
        <v>131</v>
      </c>
      <c r="C652">
        <v>61</v>
      </c>
      <c r="D652">
        <f>YEAR(cukier4[[#This Row],[Data]])</f>
        <v>2008</v>
      </c>
      <c r="E652">
        <f>VLOOKUP(cukier4[[#This Row],[rok]],cennik[],2,FALSE)</f>
        <v>2.15</v>
      </c>
      <c r="F652" s="2">
        <f>cukier4[[#This Row],[sprzedaż]]*cukier4[[#This Row],[cena cukru]]</f>
        <v>131.15</v>
      </c>
      <c r="G652" s="2">
        <f>SUMIFS(cukier4[sprzedaż],cukier4[Data],"&lt;="&amp;cukier4[[#This Row],[Data]],cukier4[NIP],"="&amp;cukier4[[#This Row],[NIP]])</f>
        <v>342</v>
      </c>
      <c r="H65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52" s="2">
        <f>cukier4[[#This Row],[rabat na kg]]*cukier4[[#This Row],[sprzedaż]]</f>
        <v>3.0500000000000003</v>
      </c>
      <c r="J652" s="2">
        <f>J651-cukier4[[#This Row],[sprzedaż]]+L651</f>
        <v>3777</v>
      </c>
      <c r="K652" s="2">
        <f>MONTH(cukier4[[#This Row],[Data]])</f>
        <v>3</v>
      </c>
      <c r="L652" s="2">
        <f>ROUNDUP(IF(K653&lt;&gt;cukier4[[#This Row],[miesiąc]],5000-cukier4[[#This Row],[ilość cukru w magazynie]],0),-3)</f>
        <v>0</v>
      </c>
    </row>
    <row r="653" spans="1:12" x14ac:dyDescent="0.45">
      <c r="A653" s="1">
        <v>39522</v>
      </c>
      <c r="B653" s="2" t="s">
        <v>28</v>
      </c>
      <c r="C653">
        <v>166</v>
      </c>
      <c r="D653">
        <f>YEAR(cukier4[[#This Row],[Data]])</f>
        <v>2008</v>
      </c>
      <c r="E653">
        <f>VLOOKUP(cukier4[[#This Row],[rok]],cennik[],2,FALSE)</f>
        <v>2.15</v>
      </c>
      <c r="F653" s="2">
        <f>cukier4[[#This Row],[sprzedaż]]*cukier4[[#This Row],[cena cukru]]</f>
        <v>356.9</v>
      </c>
      <c r="G653" s="2">
        <f>SUMIFS(cukier4[sprzedaż],cukier4[Data],"&lt;="&amp;cukier4[[#This Row],[Data]],cukier4[NIP],"="&amp;cukier4[[#This Row],[NIP]])</f>
        <v>1473</v>
      </c>
      <c r="H65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53" s="2">
        <f>cukier4[[#This Row],[rabat na kg]]*cukier4[[#This Row],[sprzedaż]]</f>
        <v>16.600000000000001</v>
      </c>
      <c r="J653" s="2">
        <f>J652-cukier4[[#This Row],[sprzedaż]]+L652</f>
        <v>3611</v>
      </c>
      <c r="K653" s="2">
        <f>MONTH(cukier4[[#This Row],[Data]])</f>
        <v>3</v>
      </c>
      <c r="L653" s="2">
        <f>ROUNDUP(IF(K654&lt;&gt;cukier4[[#This Row],[miesiąc]],5000-cukier4[[#This Row],[ilość cukru w magazynie]],0),-3)</f>
        <v>0</v>
      </c>
    </row>
    <row r="654" spans="1:12" x14ac:dyDescent="0.45">
      <c r="A654" s="1">
        <v>39523</v>
      </c>
      <c r="B654" s="2" t="s">
        <v>69</v>
      </c>
      <c r="C654">
        <v>91</v>
      </c>
      <c r="D654">
        <f>YEAR(cukier4[[#This Row],[Data]])</f>
        <v>2008</v>
      </c>
      <c r="E654">
        <f>VLOOKUP(cukier4[[#This Row],[rok]],cennik[],2,FALSE)</f>
        <v>2.15</v>
      </c>
      <c r="F654" s="2">
        <f>cukier4[[#This Row],[sprzedaż]]*cukier4[[#This Row],[cena cukru]]</f>
        <v>195.65</v>
      </c>
      <c r="G654" s="2">
        <f>SUMIFS(cukier4[sprzedaż],cukier4[Data],"&lt;="&amp;cukier4[[#This Row],[Data]],cukier4[NIP],"="&amp;cukier4[[#This Row],[NIP]])</f>
        <v>1246</v>
      </c>
      <c r="H6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54" s="2">
        <f>cukier4[[#This Row],[rabat na kg]]*cukier4[[#This Row],[sprzedaż]]</f>
        <v>9.1</v>
      </c>
      <c r="J654" s="2">
        <f>J653-cukier4[[#This Row],[sprzedaż]]+L653</f>
        <v>3520</v>
      </c>
      <c r="K654" s="2">
        <f>MONTH(cukier4[[#This Row],[Data]])</f>
        <v>3</v>
      </c>
      <c r="L654" s="2">
        <f>ROUNDUP(IF(K655&lt;&gt;cukier4[[#This Row],[miesiąc]],5000-cukier4[[#This Row],[ilość cukru w magazynie]],0),-3)</f>
        <v>0</v>
      </c>
    </row>
    <row r="655" spans="1:12" x14ac:dyDescent="0.45">
      <c r="A655" s="1">
        <v>39524</v>
      </c>
      <c r="B655" s="2" t="s">
        <v>163</v>
      </c>
      <c r="C655">
        <v>10</v>
      </c>
      <c r="D655">
        <f>YEAR(cukier4[[#This Row],[Data]])</f>
        <v>2008</v>
      </c>
      <c r="E655">
        <f>VLOOKUP(cukier4[[#This Row],[rok]],cennik[],2,FALSE)</f>
        <v>2.15</v>
      </c>
      <c r="F655" s="2">
        <f>cukier4[[#This Row],[sprzedaż]]*cukier4[[#This Row],[cena cukru]]</f>
        <v>21.5</v>
      </c>
      <c r="G655" s="2">
        <f>SUMIFS(cukier4[sprzedaż],cukier4[Data],"&lt;="&amp;cukier4[[#This Row],[Data]],cukier4[NIP],"="&amp;cukier4[[#This Row],[NIP]])</f>
        <v>10</v>
      </c>
      <c r="H6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55" s="2">
        <f>cukier4[[#This Row],[rabat na kg]]*cukier4[[#This Row],[sprzedaż]]</f>
        <v>0</v>
      </c>
      <c r="J655" s="2">
        <f>J654-cukier4[[#This Row],[sprzedaż]]+L654</f>
        <v>3510</v>
      </c>
      <c r="K655" s="2">
        <f>MONTH(cukier4[[#This Row],[Data]])</f>
        <v>3</v>
      </c>
      <c r="L655" s="2">
        <f>ROUNDUP(IF(K656&lt;&gt;cukier4[[#This Row],[miesiąc]],5000-cukier4[[#This Row],[ilość cukru w magazynie]],0),-3)</f>
        <v>0</v>
      </c>
    </row>
    <row r="656" spans="1:12" x14ac:dyDescent="0.45">
      <c r="A656" s="1">
        <v>39526</v>
      </c>
      <c r="B656" s="2" t="s">
        <v>164</v>
      </c>
      <c r="C656">
        <v>19</v>
      </c>
      <c r="D656">
        <f>YEAR(cukier4[[#This Row],[Data]])</f>
        <v>2008</v>
      </c>
      <c r="E656">
        <f>VLOOKUP(cukier4[[#This Row],[rok]],cennik[],2,FALSE)</f>
        <v>2.15</v>
      </c>
      <c r="F656" s="2">
        <f>cukier4[[#This Row],[sprzedaż]]*cukier4[[#This Row],[cena cukru]]</f>
        <v>40.85</v>
      </c>
      <c r="G656" s="2">
        <f>SUMIFS(cukier4[sprzedaż],cukier4[Data],"&lt;="&amp;cukier4[[#This Row],[Data]],cukier4[NIP],"="&amp;cukier4[[#This Row],[NIP]])</f>
        <v>19</v>
      </c>
      <c r="H65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56" s="2">
        <f>cukier4[[#This Row],[rabat na kg]]*cukier4[[#This Row],[sprzedaż]]</f>
        <v>0</v>
      </c>
      <c r="J656" s="2">
        <f>J655-cukier4[[#This Row],[sprzedaż]]+L655</f>
        <v>3491</v>
      </c>
      <c r="K656" s="2">
        <f>MONTH(cukier4[[#This Row],[Data]])</f>
        <v>3</v>
      </c>
      <c r="L656" s="2">
        <f>ROUNDUP(IF(K657&lt;&gt;cukier4[[#This Row],[miesiąc]],5000-cukier4[[#This Row],[ilość cukru w magazynie]],0),-3)</f>
        <v>0</v>
      </c>
    </row>
    <row r="657" spans="1:12" x14ac:dyDescent="0.45">
      <c r="A657" s="1">
        <v>39526</v>
      </c>
      <c r="B657" s="2" t="s">
        <v>165</v>
      </c>
      <c r="C657">
        <v>2</v>
      </c>
      <c r="D657">
        <f>YEAR(cukier4[[#This Row],[Data]])</f>
        <v>2008</v>
      </c>
      <c r="E657">
        <f>VLOOKUP(cukier4[[#This Row],[rok]],cennik[],2,FALSE)</f>
        <v>2.15</v>
      </c>
      <c r="F657" s="2">
        <f>cukier4[[#This Row],[sprzedaż]]*cukier4[[#This Row],[cena cukru]]</f>
        <v>4.3</v>
      </c>
      <c r="G657" s="2">
        <f>SUMIFS(cukier4[sprzedaż],cukier4[Data],"&lt;="&amp;cukier4[[#This Row],[Data]],cukier4[NIP],"="&amp;cukier4[[#This Row],[NIP]])</f>
        <v>2</v>
      </c>
      <c r="H65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57" s="2">
        <f>cukier4[[#This Row],[rabat na kg]]*cukier4[[#This Row],[sprzedaż]]</f>
        <v>0</v>
      </c>
      <c r="J657" s="2">
        <f>J656-cukier4[[#This Row],[sprzedaż]]+L656</f>
        <v>3489</v>
      </c>
      <c r="K657" s="2">
        <f>MONTH(cukier4[[#This Row],[Data]])</f>
        <v>3</v>
      </c>
      <c r="L657" s="2">
        <f>ROUNDUP(IF(K658&lt;&gt;cukier4[[#This Row],[miesiąc]],5000-cukier4[[#This Row],[ilość cukru w magazynie]],0),-3)</f>
        <v>0</v>
      </c>
    </row>
    <row r="658" spans="1:12" x14ac:dyDescent="0.45">
      <c r="A658" s="1">
        <v>39527</v>
      </c>
      <c r="B658" s="2" t="s">
        <v>35</v>
      </c>
      <c r="C658">
        <v>125</v>
      </c>
      <c r="D658">
        <f>YEAR(cukier4[[#This Row],[Data]])</f>
        <v>2008</v>
      </c>
      <c r="E658">
        <f>VLOOKUP(cukier4[[#This Row],[rok]],cennik[],2,FALSE)</f>
        <v>2.15</v>
      </c>
      <c r="F658" s="2">
        <f>cukier4[[#This Row],[sprzedaż]]*cukier4[[#This Row],[cena cukru]]</f>
        <v>268.75</v>
      </c>
      <c r="G658" s="2">
        <f>SUMIFS(cukier4[sprzedaż],cukier4[Data],"&lt;="&amp;cukier4[[#This Row],[Data]],cukier4[NIP],"="&amp;cukier4[[#This Row],[NIP]])</f>
        <v>992</v>
      </c>
      <c r="H65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58" s="2">
        <f>cukier4[[#This Row],[rabat na kg]]*cukier4[[#This Row],[sprzedaż]]</f>
        <v>6.25</v>
      </c>
      <c r="J658" s="2">
        <f>J657-cukier4[[#This Row],[sprzedaż]]+L657</f>
        <v>3364</v>
      </c>
      <c r="K658" s="2">
        <f>MONTH(cukier4[[#This Row],[Data]])</f>
        <v>3</v>
      </c>
      <c r="L658" s="2">
        <f>ROUNDUP(IF(K659&lt;&gt;cukier4[[#This Row],[miesiąc]],5000-cukier4[[#This Row],[ilość cukru w magazynie]],0),-3)</f>
        <v>0</v>
      </c>
    </row>
    <row r="659" spans="1:12" x14ac:dyDescent="0.45">
      <c r="A659" s="1">
        <v>39527</v>
      </c>
      <c r="B659" s="2" t="s">
        <v>22</v>
      </c>
      <c r="C659">
        <v>248</v>
      </c>
      <c r="D659">
        <f>YEAR(cukier4[[#This Row],[Data]])</f>
        <v>2008</v>
      </c>
      <c r="E659">
        <f>VLOOKUP(cukier4[[#This Row],[rok]],cennik[],2,FALSE)</f>
        <v>2.15</v>
      </c>
      <c r="F659" s="2">
        <f>cukier4[[#This Row],[sprzedaż]]*cukier4[[#This Row],[cena cukru]]</f>
        <v>533.19999999999993</v>
      </c>
      <c r="G659" s="2">
        <f>SUMIFS(cukier4[sprzedaż],cukier4[Data],"&lt;="&amp;cukier4[[#This Row],[Data]],cukier4[NIP],"="&amp;cukier4[[#This Row],[NIP]])</f>
        <v>6968</v>
      </c>
      <c r="H65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59" s="2">
        <f>cukier4[[#This Row],[rabat na kg]]*cukier4[[#This Row],[sprzedaż]]</f>
        <v>24.8</v>
      </c>
      <c r="J659" s="2">
        <f>J658-cukier4[[#This Row],[sprzedaż]]+L658</f>
        <v>3116</v>
      </c>
      <c r="K659" s="2">
        <f>MONTH(cukier4[[#This Row],[Data]])</f>
        <v>3</v>
      </c>
      <c r="L659" s="2">
        <f>ROUNDUP(IF(K660&lt;&gt;cukier4[[#This Row],[miesiąc]],5000-cukier4[[#This Row],[ilość cukru w magazynie]],0),-3)</f>
        <v>0</v>
      </c>
    </row>
    <row r="660" spans="1:12" x14ac:dyDescent="0.45">
      <c r="A660" s="1">
        <v>39527</v>
      </c>
      <c r="B660" s="2" t="s">
        <v>102</v>
      </c>
      <c r="C660">
        <v>298</v>
      </c>
      <c r="D660">
        <f>YEAR(cukier4[[#This Row],[Data]])</f>
        <v>2008</v>
      </c>
      <c r="E660">
        <f>VLOOKUP(cukier4[[#This Row],[rok]],cennik[],2,FALSE)</f>
        <v>2.15</v>
      </c>
      <c r="F660" s="2">
        <f>cukier4[[#This Row],[sprzedaż]]*cukier4[[#This Row],[cena cukru]]</f>
        <v>640.69999999999993</v>
      </c>
      <c r="G660" s="2">
        <f>SUMIFS(cukier4[sprzedaż],cukier4[Data],"&lt;="&amp;cukier4[[#This Row],[Data]],cukier4[NIP],"="&amp;cukier4[[#This Row],[NIP]])</f>
        <v>1437</v>
      </c>
      <c r="H66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0" s="2">
        <f>cukier4[[#This Row],[rabat na kg]]*cukier4[[#This Row],[sprzedaż]]</f>
        <v>29.8</v>
      </c>
      <c r="J660" s="2">
        <f>J659-cukier4[[#This Row],[sprzedaż]]+L659</f>
        <v>2818</v>
      </c>
      <c r="K660" s="2">
        <f>MONTH(cukier4[[#This Row],[Data]])</f>
        <v>3</v>
      </c>
      <c r="L660" s="2">
        <f>ROUNDUP(IF(K661&lt;&gt;cukier4[[#This Row],[miesiąc]],5000-cukier4[[#This Row],[ilość cukru w magazynie]],0),-3)</f>
        <v>0</v>
      </c>
    </row>
    <row r="661" spans="1:12" x14ac:dyDescent="0.45">
      <c r="A661" s="1">
        <v>39528</v>
      </c>
      <c r="B661" s="2" t="s">
        <v>22</v>
      </c>
      <c r="C661">
        <v>406</v>
      </c>
      <c r="D661">
        <f>YEAR(cukier4[[#This Row],[Data]])</f>
        <v>2008</v>
      </c>
      <c r="E661">
        <f>VLOOKUP(cukier4[[#This Row],[rok]],cennik[],2,FALSE)</f>
        <v>2.15</v>
      </c>
      <c r="F661" s="2">
        <f>cukier4[[#This Row],[sprzedaż]]*cukier4[[#This Row],[cena cukru]]</f>
        <v>872.9</v>
      </c>
      <c r="G661" s="2">
        <f>SUMIFS(cukier4[sprzedaż],cukier4[Data],"&lt;="&amp;cukier4[[#This Row],[Data]],cukier4[NIP],"="&amp;cukier4[[#This Row],[NIP]])</f>
        <v>7374</v>
      </c>
      <c r="H6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1" s="2">
        <f>cukier4[[#This Row],[rabat na kg]]*cukier4[[#This Row],[sprzedaż]]</f>
        <v>40.6</v>
      </c>
      <c r="J661" s="2">
        <f>J660-cukier4[[#This Row],[sprzedaż]]+L660</f>
        <v>2412</v>
      </c>
      <c r="K661" s="2">
        <f>MONTH(cukier4[[#This Row],[Data]])</f>
        <v>3</v>
      </c>
      <c r="L661" s="2">
        <f>ROUNDUP(IF(K662&lt;&gt;cukier4[[#This Row],[miesiąc]],5000-cukier4[[#This Row],[ilość cukru w magazynie]],0),-3)</f>
        <v>0</v>
      </c>
    </row>
    <row r="662" spans="1:12" x14ac:dyDescent="0.45">
      <c r="A662" s="1">
        <v>39529</v>
      </c>
      <c r="B662" s="2" t="s">
        <v>19</v>
      </c>
      <c r="C662">
        <v>46</v>
      </c>
      <c r="D662">
        <f>YEAR(cukier4[[#This Row],[Data]])</f>
        <v>2008</v>
      </c>
      <c r="E662">
        <f>VLOOKUP(cukier4[[#This Row],[rok]],cennik[],2,FALSE)</f>
        <v>2.15</v>
      </c>
      <c r="F662" s="2">
        <f>cukier4[[#This Row],[sprzedaż]]*cukier4[[#This Row],[cena cukru]]</f>
        <v>98.899999999999991</v>
      </c>
      <c r="G662" s="2">
        <f>SUMIFS(cukier4[sprzedaż],cukier4[Data],"&lt;="&amp;cukier4[[#This Row],[Data]],cukier4[NIP],"="&amp;cukier4[[#This Row],[NIP]])</f>
        <v>1433</v>
      </c>
      <c r="H66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2" s="2">
        <f>cukier4[[#This Row],[rabat na kg]]*cukier4[[#This Row],[sprzedaż]]</f>
        <v>4.6000000000000005</v>
      </c>
      <c r="J662" s="2">
        <f>J661-cukier4[[#This Row],[sprzedaż]]+L661</f>
        <v>2366</v>
      </c>
      <c r="K662" s="2">
        <f>MONTH(cukier4[[#This Row],[Data]])</f>
        <v>3</v>
      </c>
      <c r="L662" s="2">
        <f>ROUNDUP(IF(K663&lt;&gt;cukier4[[#This Row],[miesiąc]],5000-cukier4[[#This Row],[ilość cukru w magazynie]],0),-3)</f>
        <v>0</v>
      </c>
    </row>
    <row r="663" spans="1:12" x14ac:dyDescent="0.45">
      <c r="A663" s="1">
        <v>39530</v>
      </c>
      <c r="B663" s="2" t="s">
        <v>69</v>
      </c>
      <c r="C663">
        <v>106</v>
      </c>
      <c r="D663">
        <f>YEAR(cukier4[[#This Row],[Data]])</f>
        <v>2008</v>
      </c>
      <c r="E663">
        <f>VLOOKUP(cukier4[[#This Row],[rok]],cennik[],2,FALSE)</f>
        <v>2.15</v>
      </c>
      <c r="F663" s="2">
        <f>cukier4[[#This Row],[sprzedaż]]*cukier4[[#This Row],[cena cukru]]</f>
        <v>227.89999999999998</v>
      </c>
      <c r="G663" s="2">
        <f>SUMIFS(cukier4[sprzedaż],cukier4[Data],"&lt;="&amp;cukier4[[#This Row],[Data]],cukier4[NIP],"="&amp;cukier4[[#This Row],[NIP]])</f>
        <v>1352</v>
      </c>
      <c r="H6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3" s="2">
        <f>cukier4[[#This Row],[rabat na kg]]*cukier4[[#This Row],[sprzedaż]]</f>
        <v>10.600000000000001</v>
      </c>
      <c r="J663" s="2">
        <f>J662-cukier4[[#This Row],[sprzedaż]]+L662</f>
        <v>2260</v>
      </c>
      <c r="K663" s="2">
        <f>MONTH(cukier4[[#This Row],[Data]])</f>
        <v>3</v>
      </c>
      <c r="L663" s="2">
        <f>ROUNDUP(IF(K664&lt;&gt;cukier4[[#This Row],[miesiąc]],5000-cukier4[[#This Row],[ilość cukru w magazynie]],0),-3)</f>
        <v>0</v>
      </c>
    </row>
    <row r="664" spans="1:12" x14ac:dyDescent="0.45">
      <c r="A664" s="1">
        <v>39532</v>
      </c>
      <c r="B664" s="2" t="s">
        <v>9</v>
      </c>
      <c r="C664">
        <v>121</v>
      </c>
      <c r="D664">
        <f>YEAR(cukier4[[#This Row],[Data]])</f>
        <v>2008</v>
      </c>
      <c r="E664">
        <f>VLOOKUP(cukier4[[#This Row],[rok]],cennik[],2,FALSE)</f>
        <v>2.15</v>
      </c>
      <c r="F664" s="2">
        <f>cukier4[[#This Row],[sprzedaż]]*cukier4[[#This Row],[cena cukru]]</f>
        <v>260.14999999999998</v>
      </c>
      <c r="G664" s="2">
        <f>SUMIFS(cukier4[sprzedaż],cukier4[Data],"&lt;="&amp;cukier4[[#This Row],[Data]],cukier4[NIP],"="&amp;cukier4[[#This Row],[NIP]])</f>
        <v>8260</v>
      </c>
      <c r="H6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4" s="2">
        <f>cukier4[[#This Row],[rabat na kg]]*cukier4[[#This Row],[sprzedaż]]</f>
        <v>12.100000000000001</v>
      </c>
      <c r="J664" s="2">
        <f>J663-cukier4[[#This Row],[sprzedaż]]+L663</f>
        <v>2139</v>
      </c>
      <c r="K664" s="2">
        <f>MONTH(cukier4[[#This Row],[Data]])</f>
        <v>3</v>
      </c>
      <c r="L664" s="2">
        <f>ROUNDUP(IF(K665&lt;&gt;cukier4[[#This Row],[miesiąc]],5000-cukier4[[#This Row],[ilość cukru w magazynie]],0),-3)</f>
        <v>0</v>
      </c>
    </row>
    <row r="665" spans="1:12" x14ac:dyDescent="0.45">
      <c r="A665" s="1">
        <v>39536</v>
      </c>
      <c r="B665" s="2" t="s">
        <v>45</v>
      </c>
      <c r="C665">
        <v>170</v>
      </c>
      <c r="D665">
        <f>YEAR(cukier4[[#This Row],[Data]])</f>
        <v>2008</v>
      </c>
      <c r="E665">
        <f>VLOOKUP(cukier4[[#This Row],[rok]],cennik[],2,FALSE)</f>
        <v>2.15</v>
      </c>
      <c r="F665" s="2">
        <f>cukier4[[#This Row],[sprzedaż]]*cukier4[[#This Row],[cena cukru]]</f>
        <v>365.5</v>
      </c>
      <c r="G665" s="2">
        <f>SUMIFS(cukier4[sprzedaż],cukier4[Data],"&lt;="&amp;cukier4[[#This Row],[Data]],cukier4[NIP],"="&amp;cukier4[[#This Row],[NIP]])</f>
        <v>8663</v>
      </c>
      <c r="H66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5" s="2">
        <f>cukier4[[#This Row],[rabat na kg]]*cukier4[[#This Row],[sprzedaż]]</f>
        <v>17</v>
      </c>
      <c r="J665" s="2">
        <f>J664-cukier4[[#This Row],[sprzedaż]]+L664</f>
        <v>1969</v>
      </c>
      <c r="K665" s="2">
        <f>MONTH(cukier4[[#This Row],[Data]])</f>
        <v>3</v>
      </c>
      <c r="L665" s="2">
        <f>ROUNDUP(IF(K666&lt;&gt;cukier4[[#This Row],[miesiąc]],5000-cukier4[[#This Row],[ilość cukru w magazynie]],0),-3)</f>
        <v>0</v>
      </c>
    </row>
    <row r="666" spans="1:12" x14ac:dyDescent="0.45">
      <c r="A666" s="1">
        <v>39536</v>
      </c>
      <c r="B666" s="2" t="s">
        <v>14</v>
      </c>
      <c r="C666">
        <v>431</v>
      </c>
      <c r="D666">
        <f>YEAR(cukier4[[#This Row],[Data]])</f>
        <v>2008</v>
      </c>
      <c r="E666">
        <f>VLOOKUP(cukier4[[#This Row],[rok]],cennik[],2,FALSE)</f>
        <v>2.15</v>
      </c>
      <c r="F666" s="2">
        <f>cukier4[[#This Row],[sprzedaż]]*cukier4[[#This Row],[cena cukru]]</f>
        <v>926.65</v>
      </c>
      <c r="G666" s="2">
        <f>SUMIFS(cukier4[sprzedaż],cukier4[Data],"&lt;="&amp;cukier4[[#This Row],[Data]],cukier4[NIP],"="&amp;cukier4[[#This Row],[NIP]])</f>
        <v>7438</v>
      </c>
      <c r="H6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6" s="2">
        <f>cukier4[[#This Row],[rabat na kg]]*cukier4[[#This Row],[sprzedaż]]</f>
        <v>43.1</v>
      </c>
      <c r="J666" s="2">
        <f>J665-cukier4[[#This Row],[sprzedaż]]+L665</f>
        <v>1538</v>
      </c>
      <c r="K666" s="2">
        <f>MONTH(cukier4[[#This Row],[Data]])</f>
        <v>3</v>
      </c>
      <c r="L666" s="2">
        <f>ROUNDUP(IF(K667&lt;&gt;cukier4[[#This Row],[miesiąc]],5000-cukier4[[#This Row],[ilość cukru w magazynie]],0),-3)</f>
        <v>0</v>
      </c>
    </row>
    <row r="667" spans="1:12" x14ac:dyDescent="0.45">
      <c r="A667" s="1">
        <v>39537</v>
      </c>
      <c r="B667" s="2" t="s">
        <v>50</v>
      </c>
      <c r="C667">
        <v>483</v>
      </c>
      <c r="D667">
        <f>YEAR(cukier4[[#This Row],[Data]])</f>
        <v>2008</v>
      </c>
      <c r="E667">
        <f>VLOOKUP(cukier4[[#This Row],[rok]],cennik[],2,FALSE)</f>
        <v>2.15</v>
      </c>
      <c r="F667" s="2">
        <f>cukier4[[#This Row],[sprzedaż]]*cukier4[[#This Row],[cena cukru]]</f>
        <v>1038.45</v>
      </c>
      <c r="G667" s="2">
        <f>SUMIFS(cukier4[sprzedaż],cukier4[Data],"&lt;="&amp;cukier4[[#This Row],[Data]],cukier4[NIP],"="&amp;cukier4[[#This Row],[NIP]])</f>
        <v>8765</v>
      </c>
      <c r="H6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7" s="2">
        <f>cukier4[[#This Row],[rabat na kg]]*cukier4[[#This Row],[sprzedaż]]</f>
        <v>48.300000000000004</v>
      </c>
      <c r="J667" s="2">
        <f>J666-cukier4[[#This Row],[sprzedaż]]+L666</f>
        <v>1055</v>
      </c>
      <c r="K667" s="2">
        <f>MONTH(cukier4[[#This Row],[Data]])</f>
        <v>3</v>
      </c>
      <c r="L667" s="2">
        <f>ROUNDUP(IF(K668&lt;&gt;cukier4[[#This Row],[miesiąc]],5000-cukier4[[#This Row],[ilość cukru w magazynie]],0),-3)</f>
        <v>4000</v>
      </c>
    </row>
    <row r="668" spans="1:12" x14ac:dyDescent="0.45">
      <c r="A668" s="1">
        <v>39539</v>
      </c>
      <c r="B668" s="2" t="s">
        <v>7</v>
      </c>
      <c r="C668">
        <v>354</v>
      </c>
      <c r="D668">
        <f>YEAR(cukier4[[#This Row],[Data]])</f>
        <v>2008</v>
      </c>
      <c r="E668">
        <f>VLOOKUP(cukier4[[#This Row],[rok]],cennik[],2,FALSE)</f>
        <v>2.15</v>
      </c>
      <c r="F668" s="2">
        <f>cukier4[[#This Row],[sprzedaż]]*cukier4[[#This Row],[cena cukru]]</f>
        <v>761.1</v>
      </c>
      <c r="G668" s="2">
        <f>SUMIFS(cukier4[sprzedaż],cukier4[Data],"&lt;="&amp;cukier4[[#This Row],[Data]],cukier4[NIP],"="&amp;cukier4[[#This Row],[NIP]])</f>
        <v>9705</v>
      </c>
      <c r="H66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8" s="2">
        <f>cukier4[[#This Row],[rabat na kg]]*cukier4[[#This Row],[sprzedaż]]</f>
        <v>35.4</v>
      </c>
      <c r="J668" s="2">
        <f>J667-cukier4[[#This Row],[sprzedaż]]+L667</f>
        <v>4701</v>
      </c>
      <c r="K668" s="2">
        <f>MONTH(cukier4[[#This Row],[Data]])</f>
        <v>4</v>
      </c>
      <c r="L668" s="2">
        <f>ROUNDUP(IF(K669&lt;&gt;cukier4[[#This Row],[miesiąc]],5000-cukier4[[#This Row],[ilość cukru w magazynie]],0),-3)</f>
        <v>0</v>
      </c>
    </row>
    <row r="669" spans="1:12" x14ac:dyDescent="0.45">
      <c r="A669" s="1">
        <v>39541</v>
      </c>
      <c r="B669" s="2" t="s">
        <v>69</v>
      </c>
      <c r="C669">
        <v>65</v>
      </c>
      <c r="D669">
        <f>YEAR(cukier4[[#This Row],[Data]])</f>
        <v>2008</v>
      </c>
      <c r="E669">
        <f>VLOOKUP(cukier4[[#This Row],[rok]],cennik[],2,FALSE)</f>
        <v>2.15</v>
      </c>
      <c r="F669" s="2">
        <f>cukier4[[#This Row],[sprzedaż]]*cukier4[[#This Row],[cena cukru]]</f>
        <v>139.75</v>
      </c>
      <c r="G669" s="2">
        <f>SUMIFS(cukier4[sprzedaż],cukier4[Data],"&lt;="&amp;cukier4[[#This Row],[Data]],cukier4[NIP],"="&amp;cukier4[[#This Row],[NIP]])</f>
        <v>1417</v>
      </c>
      <c r="H66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69" s="2">
        <f>cukier4[[#This Row],[rabat na kg]]*cukier4[[#This Row],[sprzedaż]]</f>
        <v>6.5</v>
      </c>
      <c r="J669" s="2">
        <f>J668-cukier4[[#This Row],[sprzedaż]]+L668</f>
        <v>4636</v>
      </c>
      <c r="K669" s="2">
        <f>MONTH(cukier4[[#This Row],[Data]])</f>
        <v>4</v>
      </c>
      <c r="L669" s="2">
        <f>ROUNDUP(IF(K670&lt;&gt;cukier4[[#This Row],[miesiąc]],5000-cukier4[[#This Row],[ilość cukru w magazynie]],0),-3)</f>
        <v>0</v>
      </c>
    </row>
    <row r="670" spans="1:12" x14ac:dyDescent="0.45">
      <c r="A670" s="1">
        <v>39544</v>
      </c>
      <c r="B670" s="2" t="s">
        <v>24</v>
      </c>
      <c r="C670">
        <v>176</v>
      </c>
      <c r="D670">
        <f>YEAR(cukier4[[#This Row],[Data]])</f>
        <v>2008</v>
      </c>
      <c r="E670">
        <f>VLOOKUP(cukier4[[#This Row],[rok]],cennik[],2,FALSE)</f>
        <v>2.15</v>
      </c>
      <c r="F670" s="2">
        <f>cukier4[[#This Row],[sprzedaż]]*cukier4[[#This Row],[cena cukru]]</f>
        <v>378.4</v>
      </c>
      <c r="G670" s="2">
        <f>SUMIFS(cukier4[sprzedaż],cukier4[Data],"&lt;="&amp;cukier4[[#This Row],[Data]],cukier4[NIP],"="&amp;cukier4[[#This Row],[NIP]])</f>
        <v>3355</v>
      </c>
      <c r="H67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70" s="2">
        <f>cukier4[[#This Row],[rabat na kg]]*cukier4[[#This Row],[sprzedaż]]</f>
        <v>17.600000000000001</v>
      </c>
      <c r="J670" s="2">
        <f>J669-cukier4[[#This Row],[sprzedaż]]+L669</f>
        <v>4460</v>
      </c>
      <c r="K670" s="2">
        <f>MONTH(cukier4[[#This Row],[Data]])</f>
        <v>4</v>
      </c>
      <c r="L670" s="2">
        <f>ROUNDUP(IF(K671&lt;&gt;cukier4[[#This Row],[miesiąc]],5000-cukier4[[#This Row],[ilość cukru w magazynie]],0),-3)</f>
        <v>0</v>
      </c>
    </row>
    <row r="671" spans="1:12" x14ac:dyDescent="0.45">
      <c r="A671" s="1">
        <v>39545</v>
      </c>
      <c r="B671" s="2" t="s">
        <v>51</v>
      </c>
      <c r="C671">
        <v>2</v>
      </c>
      <c r="D671">
        <f>YEAR(cukier4[[#This Row],[Data]])</f>
        <v>2008</v>
      </c>
      <c r="E671">
        <f>VLOOKUP(cukier4[[#This Row],[rok]],cennik[],2,FALSE)</f>
        <v>2.15</v>
      </c>
      <c r="F671" s="2">
        <f>cukier4[[#This Row],[sprzedaż]]*cukier4[[#This Row],[cena cukru]]</f>
        <v>4.3</v>
      </c>
      <c r="G671" s="2">
        <f>SUMIFS(cukier4[sprzedaż],cukier4[Data],"&lt;="&amp;cukier4[[#This Row],[Data]],cukier4[NIP],"="&amp;cukier4[[#This Row],[NIP]])</f>
        <v>9</v>
      </c>
      <c r="H67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71" s="2">
        <f>cukier4[[#This Row],[rabat na kg]]*cukier4[[#This Row],[sprzedaż]]</f>
        <v>0</v>
      </c>
      <c r="J671" s="2">
        <f>J670-cukier4[[#This Row],[sprzedaż]]+L670</f>
        <v>4458</v>
      </c>
      <c r="K671" s="2">
        <f>MONTH(cukier4[[#This Row],[Data]])</f>
        <v>4</v>
      </c>
      <c r="L671" s="2">
        <f>ROUNDUP(IF(K672&lt;&gt;cukier4[[#This Row],[miesiąc]],5000-cukier4[[#This Row],[ilość cukru w magazynie]],0),-3)</f>
        <v>0</v>
      </c>
    </row>
    <row r="672" spans="1:12" x14ac:dyDescent="0.45">
      <c r="A672" s="1">
        <v>39546</v>
      </c>
      <c r="B672" s="2" t="s">
        <v>66</v>
      </c>
      <c r="C672">
        <v>46</v>
      </c>
      <c r="D672">
        <f>YEAR(cukier4[[#This Row],[Data]])</f>
        <v>2008</v>
      </c>
      <c r="E672">
        <f>VLOOKUP(cukier4[[#This Row],[rok]],cennik[],2,FALSE)</f>
        <v>2.15</v>
      </c>
      <c r="F672" s="2">
        <f>cukier4[[#This Row],[sprzedaż]]*cukier4[[#This Row],[cena cukru]]</f>
        <v>98.899999999999991</v>
      </c>
      <c r="G672" s="2">
        <f>SUMIFS(cukier4[sprzedaż],cukier4[Data],"&lt;="&amp;cukier4[[#This Row],[Data]],cukier4[NIP],"="&amp;cukier4[[#This Row],[NIP]])</f>
        <v>1046</v>
      </c>
      <c r="H67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72" s="2">
        <f>cukier4[[#This Row],[rabat na kg]]*cukier4[[#This Row],[sprzedaż]]</f>
        <v>4.6000000000000005</v>
      </c>
      <c r="J672" s="2">
        <f>J671-cukier4[[#This Row],[sprzedaż]]+L671</f>
        <v>4412</v>
      </c>
      <c r="K672" s="2">
        <f>MONTH(cukier4[[#This Row],[Data]])</f>
        <v>4</v>
      </c>
      <c r="L672" s="2">
        <f>ROUNDUP(IF(K673&lt;&gt;cukier4[[#This Row],[miesiąc]],5000-cukier4[[#This Row],[ilość cukru w magazynie]],0),-3)</f>
        <v>0</v>
      </c>
    </row>
    <row r="673" spans="1:12" x14ac:dyDescent="0.45">
      <c r="A673" s="1">
        <v>39549</v>
      </c>
      <c r="B673" s="2" t="s">
        <v>102</v>
      </c>
      <c r="C673">
        <v>477</v>
      </c>
      <c r="D673">
        <f>YEAR(cukier4[[#This Row],[Data]])</f>
        <v>2008</v>
      </c>
      <c r="E673">
        <f>VLOOKUP(cukier4[[#This Row],[rok]],cennik[],2,FALSE)</f>
        <v>2.15</v>
      </c>
      <c r="F673" s="2">
        <f>cukier4[[#This Row],[sprzedaż]]*cukier4[[#This Row],[cena cukru]]</f>
        <v>1025.55</v>
      </c>
      <c r="G673" s="2">
        <f>SUMIFS(cukier4[sprzedaż],cukier4[Data],"&lt;="&amp;cukier4[[#This Row],[Data]],cukier4[NIP],"="&amp;cukier4[[#This Row],[NIP]])</f>
        <v>1914</v>
      </c>
      <c r="H67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73" s="2">
        <f>cukier4[[#This Row],[rabat na kg]]*cukier4[[#This Row],[sprzedaż]]</f>
        <v>47.7</v>
      </c>
      <c r="J673" s="2">
        <f>J672-cukier4[[#This Row],[sprzedaż]]+L672</f>
        <v>3935</v>
      </c>
      <c r="K673" s="2">
        <f>MONTH(cukier4[[#This Row],[Data]])</f>
        <v>4</v>
      </c>
      <c r="L673" s="2">
        <f>ROUNDUP(IF(K674&lt;&gt;cukier4[[#This Row],[miesiąc]],5000-cukier4[[#This Row],[ilość cukru w magazynie]],0),-3)</f>
        <v>0</v>
      </c>
    </row>
    <row r="674" spans="1:12" x14ac:dyDescent="0.45">
      <c r="A674" s="1">
        <v>39550</v>
      </c>
      <c r="B674" s="2" t="s">
        <v>57</v>
      </c>
      <c r="C674">
        <v>6</v>
      </c>
      <c r="D674">
        <f>YEAR(cukier4[[#This Row],[Data]])</f>
        <v>2008</v>
      </c>
      <c r="E674">
        <f>VLOOKUP(cukier4[[#This Row],[rok]],cennik[],2,FALSE)</f>
        <v>2.15</v>
      </c>
      <c r="F674" s="2">
        <f>cukier4[[#This Row],[sprzedaż]]*cukier4[[#This Row],[cena cukru]]</f>
        <v>12.899999999999999</v>
      </c>
      <c r="G674" s="2">
        <f>SUMIFS(cukier4[sprzedaż],cukier4[Data],"&lt;="&amp;cukier4[[#This Row],[Data]],cukier4[NIP],"="&amp;cukier4[[#This Row],[NIP]])</f>
        <v>29</v>
      </c>
      <c r="H67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74" s="2">
        <f>cukier4[[#This Row],[rabat na kg]]*cukier4[[#This Row],[sprzedaż]]</f>
        <v>0</v>
      </c>
      <c r="J674" s="2">
        <f>J673-cukier4[[#This Row],[sprzedaż]]+L673</f>
        <v>3929</v>
      </c>
      <c r="K674" s="2">
        <f>MONTH(cukier4[[#This Row],[Data]])</f>
        <v>4</v>
      </c>
      <c r="L674" s="2">
        <f>ROUNDUP(IF(K675&lt;&gt;cukier4[[#This Row],[miesiąc]],5000-cukier4[[#This Row],[ilość cukru w magazynie]],0),-3)</f>
        <v>0</v>
      </c>
    </row>
    <row r="675" spans="1:12" x14ac:dyDescent="0.45">
      <c r="A675" s="1">
        <v>39552</v>
      </c>
      <c r="B675" s="2" t="s">
        <v>48</v>
      </c>
      <c r="C675">
        <v>11</v>
      </c>
      <c r="D675">
        <f>YEAR(cukier4[[#This Row],[Data]])</f>
        <v>2008</v>
      </c>
      <c r="E675">
        <f>VLOOKUP(cukier4[[#This Row],[rok]],cennik[],2,FALSE)</f>
        <v>2.15</v>
      </c>
      <c r="F675" s="2">
        <f>cukier4[[#This Row],[sprzedaż]]*cukier4[[#This Row],[cena cukru]]</f>
        <v>23.65</v>
      </c>
      <c r="G675" s="2">
        <f>SUMIFS(cukier4[sprzedaż],cukier4[Data],"&lt;="&amp;cukier4[[#This Row],[Data]],cukier4[NIP],"="&amp;cukier4[[#This Row],[NIP]])</f>
        <v>24</v>
      </c>
      <c r="H67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75" s="2">
        <f>cukier4[[#This Row],[rabat na kg]]*cukier4[[#This Row],[sprzedaż]]</f>
        <v>0</v>
      </c>
      <c r="J675" s="2">
        <f>J674-cukier4[[#This Row],[sprzedaż]]+L674</f>
        <v>3918</v>
      </c>
      <c r="K675" s="2">
        <f>MONTH(cukier4[[#This Row],[Data]])</f>
        <v>4</v>
      </c>
      <c r="L675" s="2">
        <f>ROUNDUP(IF(K676&lt;&gt;cukier4[[#This Row],[miesiąc]],5000-cukier4[[#This Row],[ilość cukru w magazynie]],0),-3)</f>
        <v>0</v>
      </c>
    </row>
    <row r="676" spans="1:12" x14ac:dyDescent="0.45">
      <c r="A676" s="1">
        <v>39552</v>
      </c>
      <c r="B676" s="2" t="s">
        <v>66</v>
      </c>
      <c r="C676">
        <v>126</v>
      </c>
      <c r="D676">
        <f>YEAR(cukier4[[#This Row],[Data]])</f>
        <v>2008</v>
      </c>
      <c r="E676">
        <f>VLOOKUP(cukier4[[#This Row],[rok]],cennik[],2,FALSE)</f>
        <v>2.15</v>
      </c>
      <c r="F676" s="2">
        <f>cukier4[[#This Row],[sprzedaż]]*cukier4[[#This Row],[cena cukru]]</f>
        <v>270.89999999999998</v>
      </c>
      <c r="G676" s="2">
        <f>SUMIFS(cukier4[sprzedaż],cukier4[Data],"&lt;="&amp;cukier4[[#This Row],[Data]],cukier4[NIP],"="&amp;cukier4[[#This Row],[NIP]])</f>
        <v>1172</v>
      </c>
      <c r="H6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76" s="2">
        <f>cukier4[[#This Row],[rabat na kg]]*cukier4[[#This Row],[sprzedaż]]</f>
        <v>12.600000000000001</v>
      </c>
      <c r="J676" s="2">
        <f>J675-cukier4[[#This Row],[sprzedaż]]+L675</f>
        <v>3792</v>
      </c>
      <c r="K676" s="2">
        <f>MONTH(cukier4[[#This Row],[Data]])</f>
        <v>4</v>
      </c>
      <c r="L676" s="2">
        <f>ROUNDUP(IF(K677&lt;&gt;cukier4[[#This Row],[miesiąc]],5000-cukier4[[#This Row],[ilość cukru w magazynie]],0),-3)</f>
        <v>0</v>
      </c>
    </row>
    <row r="677" spans="1:12" x14ac:dyDescent="0.45">
      <c r="A677" s="1">
        <v>39552</v>
      </c>
      <c r="B677" s="2" t="s">
        <v>18</v>
      </c>
      <c r="C677">
        <v>190</v>
      </c>
      <c r="D677">
        <f>YEAR(cukier4[[#This Row],[Data]])</f>
        <v>2008</v>
      </c>
      <c r="E677">
        <f>VLOOKUP(cukier4[[#This Row],[rok]],cennik[],2,FALSE)</f>
        <v>2.15</v>
      </c>
      <c r="F677" s="2">
        <f>cukier4[[#This Row],[sprzedaż]]*cukier4[[#This Row],[cena cukru]]</f>
        <v>408.5</v>
      </c>
      <c r="G677" s="2">
        <f>SUMIFS(cukier4[sprzedaż],cukier4[Data],"&lt;="&amp;cukier4[[#This Row],[Data]],cukier4[NIP],"="&amp;cukier4[[#This Row],[NIP]])</f>
        <v>2141</v>
      </c>
      <c r="H67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77" s="2">
        <f>cukier4[[#This Row],[rabat na kg]]*cukier4[[#This Row],[sprzedaż]]</f>
        <v>19</v>
      </c>
      <c r="J677" s="2">
        <f>J676-cukier4[[#This Row],[sprzedaż]]+L676</f>
        <v>3602</v>
      </c>
      <c r="K677" s="2">
        <f>MONTH(cukier4[[#This Row],[Data]])</f>
        <v>4</v>
      </c>
      <c r="L677" s="2">
        <f>ROUNDUP(IF(K678&lt;&gt;cukier4[[#This Row],[miesiąc]],5000-cukier4[[#This Row],[ilość cukru w magazynie]],0),-3)</f>
        <v>0</v>
      </c>
    </row>
    <row r="678" spans="1:12" x14ac:dyDescent="0.45">
      <c r="A678" s="1">
        <v>39553</v>
      </c>
      <c r="B678" s="2" t="s">
        <v>50</v>
      </c>
      <c r="C678">
        <v>358</v>
      </c>
      <c r="D678">
        <f>YEAR(cukier4[[#This Row],[Data]])</f>
        <v>2008</v>
      </c>
      <c r="E678">
        <f>VLOOKUP(cukier4[[#This Row],[rok]],cennik[],2,FALSE)</f>
        <v>2.15</v>
      </c>
      <c r="F678" s="2">
        <f>cukier4[[#This Row],[sprzedaż]]*cukier4[[#This Row],[cena cukru]]</f>
        <v>769.69999999999993</v>
      </c>
      <c r="G678" s="2">
        <f>SUMIFS(cukier4[sprzedaż],cukier4[Data],"&lt;="&amp;cukier4[[#This Row],[Data]],cukier4[NIP],"="&amp;cukier4[[#This Row],[NIP]])</f>
        <v>9123</v>
      </c>
      <c r="H6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78" s="2">
        <f>cukier4[[#This Row],[rabat na kg]]*cukier4[[#This Row],[sprzedaż]]</f>
        <v>35.800000000000004</v>
      </c>
      <c r="J678" s="2">
        <f>J677-cukier4[[#This Row],[sprzedaż]]+L677</f>
        <v>3244</v>
      </c>
      <c r="K678" s="2">
        <f>MONTH(cukier4[[#This Row],[Data]])</f>
        <v>4</v>
      </c>
      <c r="L678" s="2">
        <f>ROUNDUP(IF(K679&lt;&gt;cukier4[[#This Row],[miesiąc]],5000-cukier4[[#This Row],[ilość cukru w magazynie]],0),-3)</f>
        <v>0</v>
      </c>
    </row>
    <row r="679" spans="1:12" x14ac:dyDescent="0.45">
      <c r="A679" s="1">
        <v>39553</v>
      </c>
      <c r="B679" s="2" t="s">
        <v>39</v>
      </c>
      <c r="C679">
        <v>78</v>
      </c>
      <c r="D679">
        <f>YEAR(cukier4[[#This Row],[Data]])</f>
        <v>2008</v>
      </c>
      <c r="E679">
        <f>VLOOKUP(cukier4[[#This Row],[rok]],cennik[],2,FALSE)</f>
        <v>2.15</v>
      </c>
      <c r="F679" s="2">
        <f>cukier4[[#This Row],[sprzedaż]]*cukier4[[#This Row],[cena cukru]]</f>
        <v>167.7</v>
      </c>
      <c r="G679" s="2">
        <f>SUMIFS(cukier4[sprzedaż],cukier4[Data],"&lt;="&amp;cukier4[[#This Row],[Data]],cukier4[NIP],"="&amp;cukier4[[#This Row],[NIP]])</f>
        <v>802</v>
      </c>
      <c r="H67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79" s="2">
        <f>cukier4[[#This Row],[rabat na kg]]*cukier4[[#This Row],[sprzedaż]]</f>
        <v>3.9000000000000004</v>
      </c>
      <c r="J679" s="2">
        <f>J678-cukier4[[#This Row],[sprzedaż]]+L678</f>
        <v>3166</v>
      </c>
      <c r="K679" s="2">
        <f>MONTH(cukier4[[#This Row],[Data]])</f>
        <v>4</v>
      </c>
      <c r="L679" s="2">
        <f>ROUNDUP(IF(K680&lt;&gt;cukier4[[#This Row],[miesiąc]],5000-cukier4[[#This Row],[ilość cukru w magazynie]],0),-3)</f>
        <v>0</v>
      </c>
    </row>
    <row r="680" spans="1:12" x14ac:dyDescent="0.45">
      <c r="A680" s="1">
        <v>39553</v>
      </c>
      <c r="B680" s="2" t="s">
        <v>71</v>
      </c>
      <c r="C680">
        <v>129</v>
      </c>
      <c r="D680">
        <f>YEAR(cukier4[[#This Row],[Data]])</f>
        <v>2008</v>
      </c>
      <c r="E680">
        <f>VLOOKUP(cukier4[[#This Row],[rok]],cennik[],2,FALSE)</f>
        <v>2.15</v>
      </c>
      <c r="F680" s="2">
        <f>cukier4[[#This Row],[sprzedaż]]*cukier4[[#This Row],[cena cukru]]</f>
        <v>277.34999999999997</v>
      </c>
      <c r="G680" s="2">
        <f>SUMIFS(cukier4[sprzedaż],cukier4[Data],"&lt;="&amp;cukier4[[#This Row],[Data]],cukier4[NIP],"="&amp;cukier4[[#This Row],[NIP]])</f>
        <v>900</v>
      </c>
      <c r="H68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80" s="2">
        <f>cukier4[[#This Row],[rabat na kg]]*cukier4[[#This Row],[sprzedaż]]</f>
        <v>6.45</v>
      </c>
      <c r="J680" s="2">
        <f>J679-cukier4[[#This Row],[sprzedaż]]+L679</f>
        <v>3037</v>
      </c>
      <c r="K680" s="2">
        <f>MONTH(cukier4[[#This Row],[Data]])</f>
        <v>4</v>
      </c>
      <c r="L680" s="2">
        <f>ROUNDUP(IF(K681&lt;&gt;cukier4[[#This Row],[miesiąc]],5000-cukier4[[#This Row],[ilość cukru w magazynie]],0),-3)</f>
        <v>0</v>
      </c>
    </row>
    <row r="681" spans="1:12" x14ac:dyDescent="0.45">
      <c r="A681" s="1">
        <v>39554</v>
      </c>
      <c r="B681" s="2" t="s">
        <v>14</v>
      </c>
      <c r="C681">
        <v>433</v>
      </c>
      <c r="D681">
        <f>YEAR(cukier4[[#This Row],[Data]])</f>
        <v>2008</v>
      </c>
      <c r="E681">
        <f>VLOOKUP(cukier4[[#This Row],[rok]],cennik[],2,FALSE)</f>
        <v>2.15</v>
      </c>
      <c r="F681" s="2">
        <f>cukier4[[#This Row],[sprzedaż]]*cukier4[[#This Row],[cena cukru]]</f>
        <v>930.94999999999993</v>
      </c>
      <c r="G681" s="2">
        <f>SUMIFS(cukier4[sprzedaż],cukier4[Data],"&lt;="&amp;cukier4[[#This Row],[Data]],cukier4[NIP],"="&amp;cukier4[[#This Row],[NIP]])</f>
        <v>7871</v>
      </c>
      <c r="H68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81" s="2">
        <f>cukier4[[#This Row],[rabat na kg]]*cukier4[[#This Row],[sprzedaż]]</f>
        <v>43.300000000000004</v>
      </c>
      <c r="J681" s="2">
        <f>J680-cukier4[[#This Row],[sprzedaż]]+L680</f>
        <v>2604</v>
      </c>
      <c r="K681" s="2">
        <f>MONTH(cukier4[[#This Row],[Data]])</f>
        <v>4</v>
      </c>
      <c r="L681" s="2">
        <f>ROUNDUP(IF(K682&lt;&gt;cukier4[[#This Row],[miesiąc]],5000-cukier4[[#This Row],[ilość cukru w magazynie]],0),-3)</f>
        <v>0</v>
      </c>
    </row>
    <row r="682" spans="1:12" x14ac:dyDescent="0.45">
      <c r="A682" s="1">
        <v>39555</v>
      </c>
      <c r="B682" s="2" t="s">
        <v>90</v>
      </c>
      <c r="C682">
        <v>18</v>
      </c>
      <c r="D682">
        <f>YEAR(cukier4[[#This Row],[Data]])</f>
        <v>2008</v>
      </c>
      <c r="E682">
        <f>VLOOKUP(cukier4[[#This Row],[rok]],cennik[],2,FALSE)</f>
        <v>2.15</v>
      </c>
      <c r="F682" s="2">
        <f>cukier4[[#This Row],[sprzedaż]]*cukier4[[#This Row],[cena cukru]]</f>
        <v>38.699999999999996</v>
      </c>
      <c r="G682" s="2">
        <f>SUMIFS(cukier4[sprzedaż],cukier4[Data],"&lt;="&amp;cukier4[[#This Row],[Data]],cukier4[NIP],"="&amp;cukier4[[#This Row],[NIP]])</f>
        <v>60</v>
      </c>
      <c r="H68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82" s="2">
        <f>cukier4[[#This Row],[rabat na kg]]*cukier4[[#This Row],[sprzedaż]]</f>
        <v>0</v>
      </c>
      <c r="J682" s="2">
        <f>J681-cukier4[[#This Row],[sprzedaż]]+L681</f>
        <v>2586</v>
      </c>
      <c r="K682" s="2">
        <f>MONTH(cukier4[[#This Row],[Data]])</f>
        <v>4</v>
      </c>
      <c r="L682" s="2">
        <f>ROUNDUP(IF(K683&lt;&gt;cukier4[[#This Row],[miesiąc]],5000-cukier4[[#This Row],[ilość cukru w magazynie]],0),-3)</f>
        <v>0</v>
      </c>
    </row>
    <row r="683" spans="1:12" x14ac:dyDescent="0.45">
      <c r="A683" s="1">
        <v>39556</v>
      </c>
      <c r="B683" s="2" t="s">
        <v>80</v>
      </c>
      <c r="C683">
        <v>30</v>
      </c>
      <c r="D683">
        <f>YEAR(cukier4[[#This Row],[Data]])</f>
        <v>2008</v>
      </c>
      <c r="E683">
        <f>VLOOKUP(cukier4[[#This Row],[rok]],cennik[],2,FALSE)</f>
        <v>2.15</v>
      </c>
      <c r="F683" s="2">
        <f>cukier4[[#This Row],[sprzedaż]]*cukier4[[#This Row],[cena cukru]]</f>
        <v>64.5</v>
      </c>
      <c r="G683" s="2">
        <f>SUMIFS(cukier4[sprzedaż],cukier4[Data],"&lt;="&amp;cukier4[[#This Row],[Data]],cukier4[NIP],"="&amp;cukier4[[#This Row],[NIP]])</f>
        <v>473</v>
      </c>
      <c r="H68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683" s="2">
        <f>cukier4[[#This Row],[rabat na kg]]*cukier4[[#This Row],[sprzedaż]]</f>
        <v>1.5</v>
      </c>
      <c r="J683" s="2">
        <f>J682-cukier4[[#This Row],[sprzedaż]]+L682</f>
        <v>2556</v>
      </c>
      <c r="K683" s="2">
        <f>MONTH(cukier4[[#This Row],[Data]])</f>
        <v>4</v>
      </c>
      <c r="L683" s="2">
        <f>ROUNDUP(IF(K684&lt;&gt;cukier4[[#This Row],[miesiąc]],5000-cukier4[[#This Row],[ilość cukru w magazynie]],0),-3)</f>
        <v>0</v>
      </c>
    </row>
    <row r="684" spans="1:12" x14ac:dyDescent="0.45">
      <c r="A684" s="1">
        <v>39557</v>
      </c>
      <c r="B684" s="2" t="s">
        <v>42</v>
      </c>
      <c r="C684">
        <v>18</v>
      </c>
      <c r="D684">
        <f>YEAR(cukier4[[#This Row],[Data]])</f>
        <v>2008</v>
      </c>
      <c r="E684">
        <f>VLOOKUP(cukier4[[#This Row],[rok]],cennik[],2,FALSE)</f>
        <v>2.15</v>
      </c>
      <c r="F684" s="2">
        <f>cukier4[[#This Row],[sprzedaż]]*cukier4[[#This Row],[cena cukru]]</f>
        <v>38.699999999999996</v>
      </c>
      <c r="G684" s="2">
        <f>SUMIFS(cukier4[sprzedaż],cukier4[Data],"&lt;="&amp;cukier4[[#This Row],[Data]],cukier4[NIP],"="&amp;cukier4[[#This Row],[NIP]])</f>
        <v>27</v>
      </c>
      <c r="H68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84" s="2">
        <f>cukier4[[#This Row],[rabat na kg]]*cukier4[[#This Row],[sprzedaż]]</f>
        <v>0</v>
      </c>
      <c r="J684" s="2">
        <f>J683-cukier4[[#This Row],[sprzedaż]]+L683</f>
        <v>2538</v>
      </c>
      <c r="K684" s="2">
        <f>MONTH(cukier4[[#This Row],[Data]])</f>
        <v>4</v>
      </c>
      <c r="L684" s="2">
        <f>ROUNDUP(IF(K685&lt;&gt;cukier4[[#This Row],[miesiąc]],5000-cukier4[[#This Row],[ilość cukru w magazynie]],0),-3)</f>
        <v>0</v>
      </c>
    </row>
    <row r="685" spans="1:12" x14ac:dyDescent="0.45">
      <c r="A685" s="1">
        <v>39558</v>
      </c>
      <c r="B685" s="2" t="s">
        <v>66</v>
      </c>
      <c r="C685">
        <v>146</v>
      </c>
      <c r="D685">
        <f>YEAR(cukier4[[#This Row],[Data]])</f>
        <v>2008</v>
      </c>
      <c r="E685">
        <f>VLOOKUP(cukier4[[#This Row],[rok]],cennik[],2,FALSE)</f>
        <v>2.15</v>
      </c>
      <c r="F685" s="2">
        <f>cukier4[[#This Row],[sprzedaż]]*cukier4[[#This Row],[cena cukru]]</f>
        <v>313.89999999999998</v>
      </c>
      <c r="G685" s="2">
        <f>SUMIFS(cukier4[sprzedaż],cukier4[Data],"&lt;="&amp;cukier4[[#This Row],[Data]],cukier4[NIP],"="&amp;cukier4[[#This Row],[NIP]])</f>
        <v>1318</v>
      </c>
      <c r="H68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85" s="2">
        <f>cukier4[[#This Row],[rabat na kg]]*cukier4[[#This Row],[sprzedaż]]</f>
        <v>14.600000000000001</v>
      </c>
      <c r="J685" s="2">
        <f>J684-cukier4[[#This Row],[sprzedaż]]+L684</f>
        <v>2392</v>
      </c>
      <c r="K685" s="2">
        <f>MONTH(cukier4[[#This Row],[Data]])</f>
        <v>4</v>
      </c>
      <c r="L685" s="2">
        <f>ROUNDUP(IF(K686&lt;&gt;cukier4[[#This Row],[miesiąc]],5000-cukier4[[#This Row],[ilość cukru w magazynie]],0),-3)</f>
        <v>0</v>
      </c>
    </row>
    <row r="686" spans="1:12" x14ac:dyDescent="0.45">
      <c r="A686" s="1">
        <v>39558</v>
      </c>
      <c r="B686" s="2" t="s">
        <v>162</v>
      </c>
      <c r="C686">
        <v>19</v>
      </c>
      <c r="D686">
        <f>YEAR(cukier4[[#This Row],[Data]])</f>
        <v>2008</v>
      </c>
      <c r="E686">
        <f>VLOOKUP(cukier4[[#This Row],[rok]],cennik[],2,FALSE)</f>
        <v>2.15</v>
      </c>
      <c r="F686" s="2">
        <f>cukier4[[#This Row],[sprzedaż]]*cukier4[[#This Row],[cena cukru]]</f>
        <v>40.85</v>
      </c>
      <c r="G686" s="2">
        <f>SUMIFS(cukier4[sprzedaż],cukier4[Data],"&lt;="&amp;cukier4[[#This Row],[Data]],cukier4[NIP],"="&amp;cukier4[[#This Row],[NIP]])</f>
        <v>30</v>
      </c>
      <c r="H68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86" s="2">
        <f>cukier4[[#This Row],[rabat na kg]]*cukier4[[#This Row],[sprzedaż]]</f>
        <v>0</v>
      </c>
      <c r="J686" s="2">
        <f>J685-cukier4[[#This Row],[sprzedaż]]+L685</f>
        <v>2373</v>
      </c>
      <c r="K686" s="2">
        <f>MONTH(cukier4[[#This Row],[Data]])</f>
        <v>4</v>
      </c>
      <c r="L686" s="2">
        <f>ROUNDUP(IF(K687&lt;&gt;cukier4[[#This Row],[miesiąc]],5000-cukier4[[#This Row],[ilość cukru w magazynie]],0),-3)</f>
        <v>0</v>
      </c>
    </row>
    <row r="687" spans="1:12" x14ac:dyDescent="0.45">
      <c r="A687" s="1">
        <v>39559</v>
      </c>
      <c r="B687" s="2" t="s">
        <v>23</v>
      </c>
      <c r="C687">
        <v>170</v>
      </c>
      <c r="D687">
        <f>YEAR(cukier4[[#This Row],[Data]])</f>
        <v>2008</v>
      </c>
      <c r="E687">
        <f>VLOOKUP(cukier4[[#This Row],[rok]],cennik[],2,FALSE)</f>
        <v>2.15</v>
      </c>
      <c r="F687" s="2">
        <f>cukier4[[#This Row],[sprzedaż]]*cukier4[[#This Row],[cena cukru]]</f>
        <v>365.5</v>
      </c>
      <c r="G687" s="2">
        <f>SUMIFS(cukier4[sprzedaż],cukier4[Data],"&lt;="&amp;cukier4[[#This Row],[Data]],cukier4[NIP],"="&amp;cukier4[[#This Row],[NIP]])</f>
        <v>2080</v>
      </c>
      <c r="H68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87" s="2">
        <f>cukier4[[#This Row],[rabat na kg]]*cukier4[[#This Row],[sprzedaż]]</f>
        <v>17</v>
      </c>
      <c r="J687" s="2">
        <f>J686-cukier4[[#This Row],[sprzedaż]]+L686</f>
        <v>2203</v>
      </c>
      <c r="K687" s="2">
        <f>MONTH(cukier4[[#This Row],[Data]])</f>
        <v>4</v>
      </c>
      <c r="L687" s="2">
        <f>ROUNDUP(IF(K688&lt;&gt;cukier4[[#This Row],[miesiąc]],5000-cukier4[[#This Row],[ilość cukru w magazynie]],0),-3)</f>
        <v>0</v>
      </c>
    </row>
    <row r="688" spans="1:12" x14ac:dyDescent="0.45">
      <c r="A688" s="1">
        <v>39561</v>
      </c>
      <c r="B688" s="2" t="s">
        <v>5</v>
      </c>
      <c r="C688">
        <v>428</v>
      </c>
      <c r="D688">
        <f>YEAR(cukier4[[#This Row],[Data]])</f>
        <v>2008</v>
      </c>
      <c r="E688">
        <f>VLOOKUP(cukier4[[#This Row],[rok]],cennik[],2,FALSE)</f>
        <v>2.15</v>
      </c>
      <c r="F688" s="2">
        <f>cukier4[[#This Row],[sprzedaż]]*cukier4[[#This Row],[cena cukru]]</f>
        <v>920.19999999999993</v>
      </c>
      <c r="G688" s="2">
        <f>SUMIFS(cukier4[sprzedaż],cukier4[Data],"&lt;="&amp;cukier4[[#This Row],[Data]],cukier4[NIP],"="&amp;cukier4[[#This Row],[NIP]])</f>
        <v>4879</v>
      </c>
      <c r="H68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88" s="2">
        <f>cukier4[[#This Row],[rabat na kg]]*cukier4[[#This Row],[sprzedaż]]</f>
        <v>42.800000000000004</v>
      </c>
      <c r="J688" s="2">
        <f>J687-cukier4[[#This Row],[sprzedaż]]+L687</f>
        <v>1775</v>
      </c>
      <c r="K688" s="2">
        <f>MONTH(cukier4[[#This Row],[Data]])</f>
        <v>4</v>
      </c>
      <c r="L688" s="2">
        <f>ROUNDUP(IF(K689&lt;&gt;cukier4[[#This Row],[miesiąc]],5000-cukier4[[#This Row],[ilość cukru w magazynie]],0),-3)</f>
        <v>0</v>
      </c>
    </row>
    <row r="689" spans="1:12" x14ac:dyDescent="0.45">
      <c r="A689" s="1">
        <v>39563</v>
      </c>
      <c r="B689" s="2" t="s">
        <v>50</v>
      </c>
      <c r="C689">
        <v>129</v>
      </c>
      <c r="D689">
        <f>YEAR(cukier4[[#This Row],[Data]])</f>
        <v>2008</v>
      </c>
      <c r="E689">
        <f>VLOOKUP(cukier4[[#This Row],[rok]],cennik[],2,FALSE)</f>
        <v>2.15</v>
      </c>
      <c r="F689" s="2">
        <f>cukier4[[#This Row],[sprzedaż]]*cukier4[[#This Row],[cena cukru]]</f>
        <v>277.34999999999997</v>
      </c>
      <c r="G689" s="2">
        <f>SUMIFS(cukier4[sprzedaż],cukier4[Data],"&lt;="&amp;cukier4[[#This Row],[Data]],cukier4[NIP],"="&amp;cukier4[[#This Row],[NIP]])</f>
        <v>9252</v>
      </c>
      <c r="H6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89" s="2">
        <f>cukier4[[#This Row],[rabat na kg]]*cukier4[[#This Row],[sprzedaż]]</f>
        <v>12.9</v>
      </c>
      <c r="J689" s="2">
        <f>J688-cukier4[[#This Row],[sprzedaż]]+L688</f>
        <v>1646</v>
      </c>
      <c r="K689" s="2">
        <f>MONTH(cukier4[[#This Row],[Data]])</f>
        <v>4</v>
      </c>
      <c r="L689" s="2">
        <f>ROUNDUP(IF(K690&lt;&gt;cukier4[[#This Row],[miesiąc]],5000-cukier4[[#This Row],[ilość cukru w magazynie]],0),-3)</f>
        <v>0</v>
      </c>
    </row>
    <row r="690" spans="1:12" x14ac:dyDescent="0.45">
      <c r="A690" s="1">
        <v>39564</v>
      </c>
      <c r="B690" s="2" t="s">
        <v>17</v>
      </c>
      <c r="C690">
        <v>304</v>
      </c>
      <c r="D690">
        <f>YEAR(cukier4[[#This Row],[Data]])</f>
        <v>2008</v>
      </c>
      <c r="E690">
        <f>VLOOKUP(cukier4[[#This Row],[rok]],cennik[],2,FALSE)</f>
        <v>2.15</v>
      </c>
      <c r="F690" s="2">
        <f>cukier4[[#This Row],[sprzedaż]]*cukier4[[#This Row],[cena cukru]]</f>
        <v>653.6</v>
      </c>
      <c r="G690" s="2">
        <f>SUMIFS(cukier4[sprzedaż],cukier4[Data],"&lt;="&amp;cukier4[[#This Row],[Data]],cukier4[NIP],"="&amp;cukier4[[#This Row],[NIP]])</f>
        <v>7145</v>
      </c>
      <c r="H6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90" s="2">
        <f>cukier4[[#This Row],[rabat na kg]]*cukier4[[#This Row],[sprzedaż]]</f>
        <v>30.400000000000002</v>
      </c>
      <c r="J690" s="2">
        <f>J689-cukier4[[#This Row],[sprzedaż]]+L689</f>
        <v>1342</v>
      </c>
      <c r="K690" s="2">
        <f>MONTH(cukier4[[#This Row],[Data]])</f>
        <v>4</v>
      </c>
      <c r="L690" s="2">
        <f>ROUNDUP(IF(K691&lt;&gt;cukier4[[#This Row],[miesiąc]],5000-cukier4[[#This Row],[ilość cukru w magazynie]],0),-3)</f>
        <v>0</v>
      </c>
    </row>
    <row r="691" spans="1:12" x14ac:dyDescent="0.45">
      <c r="A691" s="1">
        <v>39568</v>
      </c>
      <c r="B691" s="2" t="s">
        <v>151</v>
      </c>
      <c r="C691">
        <v>15</v>
      </c>
      <c r="D691">
        <f>YEAR(cukier4[[#This Row],[Data]])</f>
        <v>2008</v>
      </c>
      <c r="E691">
        <f>VLOOKUP(cukier4[[#This Row],[rok]],cennik[],2,FALSE)</f>
        <v>2.15</v>
      </c>
      <c r="F691" s="2">
        <f>cukier4[[#This Row],[sprzedaż]]*cukier4[[#This Row],[cena cukru]]</f>
        <v>32.25</v>
      </c>
      <c r="G691" s="2">
        <f>SUMIFS(cukier4[sprzedaż],cukier4[Data],"&lt;="&amp;cukier4[[#This Row],[Data]],cukier4[NIP],"="&amp;cukier4[[#This Row],[NIP]])</f>
        <v>28</v>
      </c>
      <c r="H69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91" s="2">
        <f>cukier4[[#This Row],[rabat na kg]]*cukier4[[#This Row],[sprzedaż]]</f>
        <v>0</v>
      </c>
      <c r="J691" s="2">
        <f>J690-cukier4[[#This Row],[sprzedaż]]+L690</f>
        <v>1327</v>
      </c>
      <c r="K691" s="2">
        <f>MONTH(cukier4[[#This Row],[Data]])</f>
        <v>4</v>
      </c>
      <c r="L691" s="2">
        <f>ROUNDUP(IF(K692&lt;&gt;cukier4[[#This Row],[miesiąc]],5000-cukier4[[#This Row],[ilość cukru w magazynie]],0),-3)</f>
        <v>4000</v>
      </c>
    </row>
    <row r="692" spans="1:12" x14ac:dyDescent="0.45">
      <c r="A692" s="1">
        <v>39569</v>
      </c>
      <c r="B692" s="2" t="s">
        <v>166</v>
      </c>
      <c r="C692">
        <v>14</v>
      </c>
      <c r="D692">
        <f>YEAR(cukier4[[#This Row],[Data]])</f>
        <v>2008</v>
      </c>
      <c r="E692">
        <f>VLOOKUP(cukier4[[#This Row],[rok]],cennik[],2,FALSE)</f>
        <v>2.15</v>
      </c>
      <c r="F692" s="2">
        <f>cukier4[[#This Row],[sprzedaż]]*cukier4[[#This Row],[cena cukru]]</f>
        <v>30.099999999999998</v>
      </c>
      <c r="G692" s="2">
        <f>SUMIFS(cukier4[sprzedaż],cukier4[Data],"&lt;="&amp;cukier4[[#This Row],[Data]],cukier4[NIP],"="&amp;cukier4[[#This Row],[NIP]])</f>
        <v>14</v>
      </c>
      <c r="H69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92" s="2">
        <f>cukier4[[#This Row],[rabat na kg]]*cukier4[[#This Row],[sprzedaż]]</f>
        <v>0</v>
      </c>
      <c r="J692" s="2">
        <f>J691-cukier4[[#This Row],[sprzedaż]]+L691</f>
        <v>5313</v>
      </c>
      <c r="K692" s="2">
        <f>MONTH(cukier4[[#This Row],[Data]])</f>
        <v>5</v>
      </c>
      <c r="L692" s="2">
        <f>ROUNDUP(IF(K693&lt;&gt;cukier4[[#This Row],[miesiąc]],5000-cukier4[[#This Row],[ilość cukru w magazynie]],0),-3)</f>
        <v>0</v>
      </c>
    </row>
    <row r="693" spans="1:12" x14ac:dyDescent="0.45">
      <c r="A693" s="1">
        <v>39571</v>
      </c>
      <c r="B693" s="2" t="s">
        <v>14</v>
      </c>
      <c r="C693">
        <v>320</v>
      </c>
      <c r="D693">
        <f>YEAR(cukier4[[#This Row],[Data]])</f>
        <v>2008</v>
      </c>
      <c r="E693">
        <f>VLOOKUP(cukier4[[#This Row],[rok]],cennik[],2,FALSE)</f>
        <v>2.15</v>
      </c>
      <c r="F693" s="2">
        <f>cukier4[[#This Row],[sprzedaż]]*cukier4[[#This Row],[cena cukru]]</f>
        <v>688</v>
      </c>
      <c r="G693" s="2">
        <f>SUMIFS(cukier4[sprzedaż],cukier4[Data],"&lt;="&amp;cukier4[[#This Row],[Data]],cukier4[NIP],"="&amp;cukier4[[#This Row],[NIP]])</f>
        <v>8191</v>
      </c>
      <c r="H69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93" s="2">
        <f>cukier4[[#This Row],[rabat na kg]]*cukier4[[#This Row],[sprzedaż]]</f>
        <v>32</v>
      </c>
      <c r="J693" s="2">
        <f>J692-cukier4[[#This Row],[sprzedaż]]+L692</f>
        <v>4993</v>
      </c>
      <c r="K693" s="2">
        <f>MONTH(cukier4[[#This Row],[Data]])</f>
        <v>5</v>
      </c>
      <c r="L693" s="2">
        <f>ROUNDUP(IF(K694&lt;&gt;cukier4[[#This Row],[miesiąc]],5000-cukier4[[#This Row],[ilość cukru w magazynie]],0),-3)</f>
        <v>0</v>
      </c>
    </row>
    <row r="694" spans="1:12" x14ac:dyDescent="0.45">
      <c r="A694" s="1">
        <v>39572</v>
      </c>
      <c r="B694" s="2" t="s">
        <v>55</v>
      </c>
      <c r="C694">
        <v>44</v>
      </c>
      <c r="D694">
        <f>YEAR(cukier4[[#This Row],[Data]])</f>
        <v>2008</v>
      </c>
      <c r="E694">
        <f>VLOOKUP(cukier4[[#This Row],[rok]],cennik[],2,FALSE)</f>
        <v>2.15</v>
      </c>
      <c r="F694" s="2">
        <f>cukier4[[#This Row],[sprzedaż]]*cukier4[[#This Row],[cena cukru]]</f>
        <v>94.6</v>
      </c>
      <c r="G694" s="2">
        <f>SUMIFS(cukier4[sprzedaż],cukier4[Data],"&lt;="&amp;cukier4[[#This Row],[Data]],cukier4[NIP],"="&amp;cukier4[[#This Row],[NIP]])</f>
        <v>1502</v>
      </c>
      <c r="H6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94" s="2">
        <f>cukier4[[#This Row],[rabat na kg]]*cukier4[[#This Row],[sprzedaż]]</f>
        <v>4.4000000000000004</v>
      </c>
      <c r="J694" s="2">
        <f>J693-cukier4[[#This Row],[sprzedaż]]+L693</f>
        <v>4949</v>
      </c>
      <c r="K694" s="2">
        <f>MONTH(cukier4[[#This Row],[Data]])</f>
        <v>5</v>
      </c>
      <c r="L694" s="2">
        <f>ROUNDUP(IF(K695&lt;&gt;cukier4[[#This Row],[miesiąc]],5000-cukier4[[#This Row],[ilość cukru w magazynie]],0),-3)</f>
        <v>0</v>
      </c>
    </row>
    <row r="695" spans="1:12" x14ac:dyDescent="0.45">
      <c r="A695" s="1">
        <v>39573</v>
      </c>
      <c r="B695" s="2" t="s">
        <v>10</v>
      </c>
      <c r="C695">
        <v>71</v>
      </c>
      <c r="D695">
        <f>YEAR(cukier4[[#This Row],[Data]])</f>
        <v>2008</v>
      </c>
      <c r="E695">
        <f>VLOOKUP(cukier4[[#This Row],[rok]],cennik[],2,FALSE)</f>
        <v>2.15</v>
      </c>
      <c r="F695" s="2">
        <f>cukier4[[#This Row],[sprzedaż]]*cukier4[[#This Row],[cena cukru]]</f>
        <v>152.65</v>
      </c>
      <c r="G695" s="2">
        <f>SUMIFS(cukier4[sprzedaż],cukier4[Data],"&lt;="&amp;cukier4[[#This Row],[Data]],cukier4[NIP],"="&amp;cukier4[[#This Row],[NIP]])</f>
        <v>1428</v>
      </c>
      <c r="H6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95" s="2">
        <f>cukier4[[#This Row],[rabat na kg]]*cukier4[[#This Row],[sprzedaż]]</f>
        <v>7.1000000000000005</v>
      </c>
      <c r="J695" s="2">
        <f>J694-cukier4[[#This Row],[sprzedaż]]+L694</f>
        <v>4878</v>
      </c>
      <c r="K695" s="2">
        <f>MONTH(cukier4[[#This Row],[Data]])</f>
        <v>5</v>
      </c>
      <c r="L695" s="2">
        <f>ROUNDUP(IF(K696&lt;&gt;cukier4[[#This Row],[miesiąc]],5000-cukier4[[#This Row],[ilość cukru w magazynie]],0),-3)</f>
        <v>0</v>
      </c>
    </row>
    <row r="696" spans="1:12" x14ac:dyDescent="0.45">
      <c r="A696" s="1">
        <v>39573</v>
      </c>
      <c r="B696" s="2" t="s">
        <v>72</v>
      </c>
      <c r="C696">
        <v>8</v>
      </c>
      <c r="D696">
        <f>YEAR(cukier4[[#This Row],[Data]])</f>
        <v>2008</v>
      </c>
      <c r="E696">
        <f>VLOOKUP(cukier4[[#This Row],[rok]],cennik[],2,FALSE)</f>
        <v>2.15</v>
      </c>
      <c r="F696" s="2">
        <f>cukier4[[#This Row],[sprzedaż]]*cukier4[[#This Row],[cena cukru]]</f>
        <v>17.2</v>
      </c>
      <c r="G696" s="2">
        <f>SUMIFS(cukier4[sprzedaż],cukier4[Data],"&lt;="&amp;cukier4[[#This Row],[Data]],cukier4[NIP],"="&amp;cukier4[[#This Row],[NIP]])</f>
        <v>34</v>
      </c>
      <c r="H69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96" s="2">
        <f>cukier4[[#This Row],[rabat na kg]]*cukier4[[#This Row],[sprzedaż]]</f>
        <v>0</v>
      </c>
      <c r="J696" s="2">
        <f>J695-cukier4[[#This Row],[sprzedaż]]+L695</f>
        <v>4870</v>
      </c>
      <c r="K696" s="2">
        <f>MONTH(cukier4[[#This Row],[Data]])</f>
        <v>5</v>
      </c>
      <c r="L696" s="2">
        <f>ROUNDUP(IF(K697&lt;&gt;cukier4[[#This Row],[miesiąc]],5000-cukier4[[#This Row],[ilość cukru w magazynie]],0),-3)</f>
        <v>0</v>
      </c>
    </row>
    <row r="697" spans="1:12" x14ac:dyDescent="0.45">
      <c r="A697" s="1">
        <v>39577</v>
      </c>
      <c r="B697" s="2" t="s">
        <v>9</v>
      </c>
      <c r="C697">
        <v>444</v>
      </c>
      <c r="D697">
        <f>YEAR(cukier4[[#This Row],[Data]])</f>
        <v>2008</v>
      </c>
      <c r="E697">
        <f>VLOOKUP(cukier4[[#This Row],[rok]],cennik[],2,FALSE)</f>
        <v>2.15</v>
      </c>
      <c r="F697" s="2">
        <f>cukier4[[#This Row],[sprzedaż]]*cukier4[[#This Row],[cena cukru]]</f>
        <v>954.59999999999991</v>
      </c>
      <c r="G697" s="2">
        <f>SUMIFS(cukier4[sprzedaż],cukier4[Data],"&lt;="&amp;cukier4[[#This Row],[Data]],cukier4[NIP],"="&amp;cukier4[[#This Row],[NIP]])</f>
        <v>8704</v>
      </c>
      <c r="H69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97" s="2">
        <f>cukier4[[#This Row],[rabat na kg]]*cukier4[[#This Row],[sprzedaż]]</f>
        <v>44.400000000000006</v>
      </c>
      <c r="J697" s="2">
        <f>J696-cukier4[[#This Row],[sprzedaż]]+L696</f>
        <v>4426</v>
      </c>
      <c r="K697" s="2">
        <f>MONTH(cukier4[[#This Row],[Data]])</f>
        <v>5</v>
      </c>
      <c r="L697" s="2">
        <f>ROUNDUP(IF(K698&lt;&gt;cukier4[[#This Row],[miesiąc]],5000-cukier4[[#This Row],[ilość cukru w magazynie]],0),-3)</f>
        <v>0</v>
      </c>
    </row>
    <row r="698" spans="1:12" x14ac:dyDescent="0.45">
      <c r="A698" s="1">
        <v>39577</v>
      </c>
      <c r="B698" s="2" t="s">
        <v>83</v>
      </c>
      <c r="C698">
        <v>1</v>
      </c>
      <c r="D698">
        <f>YEAR(cukier4[[#This Row],[Data]])</f>
        <v>2008</v>
      </c>
      <c r="E698">
        <f>VLOOKUP(cukier4[[#This Row],[rok]],cennik[],2,FALSE)</f>
        <v>2.15</v>
      </c>
      <c r="F698" s="2">
        <f>cukier4[[#This Row],[sprzedaż]]*cukier4[[#This Row],[cena cukru]]</f>
        <v>2.15</v>
      </c>
      <c r="G698" s="2">
        <f>SUMIFS(cukier4[sprzedaż],cukier4[Data],"&lt;="&amp;cukier4[[#This Row],[Data]],cukier4[NIP],"="&amp;cukier4[[#This Row],[NIP]])</f>
        <v>3</v>
      </c>
      <c r="H69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698" s="2">
        <f>cukier4[[#This Row],[rabat na kg]]*cukier4[[#This Row],[sprzedaż]]</f>
        <v>0</v>
      </c>
      <c r="J698" s="2">
        <f>J697-cukier4[[#This Row],[sprzedaż]]+L697</f>
        <v>4425</v>
      </c>
      <c r="K698" s="2">
        <f>MONTH(cukier4[[#This Row],[Data]])</f>
        <v>5</v>
      </c>
      <c r="L698" s="2">
        <f>ROUNDUP(IF(K699&lt;&gt;cukier4[[#This Row],[miesiąc]],5000-cukier4[[#This Row],[ilość cukru w magazynie]],0),-3)</f>
        <v>0</v>
      </c>
    </row>
    <row r="699" spans="1:12" x14ac:dyDescent="0.45">
      <c r="A699" s="1">
        <v>39579</v>
      </c>
      <c r="B699" s="2" t="s">
        <v>66</v>
      </c>
      <c r="C699">
        <v>102</v>
      </c>
      <c r="D699">
        <f>YEAR(cukier4[[#This Row],[Data]])</f>
        <v>2008</v>
      </c>
      <c r="E699">
        <f>VLOOKUP(cukier4[[#This Row],[rok]],cennik[],2,FALSE)</f>
        <v>2.15</v>
      </c>
      <c r="F699" s="2">
        <f>cukier4[[#This Row],[sprzedaż]]*cukier4[[#This Row],[cena cukru]]</f>
        <v>219.29999999999998</v>
      </c>
      <c r="G699" s="2">
        <f>SUMIFS(cukier4[sprzedaż],cukier4[Data],"&lt;="&amp;cukier4[[#This Row],[Data]],cukier4[NIP],"="&amp;cukier4[[#This Row],[NIP]])</f>
        <v>1420</v>
      </c>
      <c r="H69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699" s="2">
        <f>cukier4[[#This Row],[rabat na kg]]*cukier4[[#This Row],[sprzedaż]]</f>
        <v>10.200000000000001</v>
      </c>
      <c r="J699" s="2">
        <f>J698-cukier4[[#This Row],[sprzedaż]]+L698</f>
        <v>4323</v>
      </c>
      <c r="K699" s="2">
        <f>MONTH(cukier4[[#This Row],[Data]])</f>
        <v>5</v>
      </c>
      <c r="L699" s="2">
        <f>ROUNDUP(IF(K700&lt;&gt;cukier4[[#This Row],[miesiąc]],5000-cukier4[[#This Row],[ilość cukru w magazynie]],0),-3)</f>
        <v>0</v>
      </c>
    </row>
    <row r="700" spans="1:12" x14ac:dyDescent="0.45">
      <c r="A700" s="1">
        <v>39579</v>
      </c>
      <c r="B700" s="2" t="s">
        <v>26</v>
      </c>
      <c r="C700">
        <v>181</v>
      </c>
      <c r="D700">
        <f>YEAR(cukier4[[#This Row],[Data]])</f>
        <v>2008</v>
      </c>
      <c r="E700">
        <f>VLOOKUP(cukier4[[#This Row],[rok]],cennik[],2,FALSE)</f>
        <v>2.15</v>
      </c>
      <c r="F700" s="2">
        <f>cukier4[[#This Row],[sprzedaż]]*cukier4[[#This Row],[cena cukru]]</f>
        <v>389.15</v>
      </c>
      <c r="G700" s="2">
        <f>SUMIFS(cukier4[sprzedaż],cukier4[Data],"&lt;="&amp;cukier4[[#This Row],[Data]],cukier4[NIP],"="&amp;cukier4[[#This Row],[NIP]])</f>
        <v>488</v>
      </c>
      <c r="H70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00" s="2">
        <f>cukier4[[#This Row],[rabat na kg]]*cukier4[[#This Row],[sprzedaż]]</f>
        <v>9.0500000000000007</v>
      </c>
      <c r="J700" s="2">
        <f>J699-cukier4[[#This Row],[sprzedaż]]+L699</f>
        <v>4142</v>
      </c>
      <c r="K700" s="2">
        <f>MONTH(cukier4[[#This Row],[Data]])</f>
        <v>5</v>
      </c>
      <c r="L700" s="2">
        <f>ROUNDUP(IF(K701&lt;&gt;cukier4[[#This Row],[miesiąc]],5000-cukier4[[#This Row],[ilość cukru w magazynie]],0),-3)</f>
        <v>0</v>
      </c>
    </row>
    <row r="701" spans="1:12" x14ac:dyDescent="0.45">
      <c r="A701" s="1">
        <v>39579</v>
      </c>
      <c r="B701" s="2" t="s">
        <v>52</v>
      </c>
      <c r="C701">
        <v>82</v>
      </c>
      <c r="D701">
        <f>YEAR(cukier4[[#This Row],[Data]])</f>
        <v>2008</v>
      </c>
      <c r="E701">
        <f>VLOOKUP(cukier4[[#This Row],[rok]],cennik[],2,FALSE)</f>
        <v>2.15</v>
      </c>
      <c r="F701" s="2">
        <f>cukier4[[#This Row],[sprzedaż]]*cukier4[[#This Row],[cena cukru]]</f>
        <v>176.29999999999998</v>
      </c>
      <c r="G701" s="2">
        <f>SUMIFS(cukier4[sprzedaż],cukier4[Data],"&lt;="&amp;cukier4[[#This Row],[Data]],cukier4[NIP],"="&amp;cukier4[[#This Row],[NIP]])</f>
        <v>1302</v>
      </c>
      <c r="H7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01" s="2">
        <f>cukier4[[#This Row],[rabat na kg]]*cukier4[[#This Row],[sprzedaż]]</f>
        <v>8.2000000000000011</v>
      </c>
      <c r="J701" s="2">
        <f>J700-cukier4[[#This Row],[sprzedaż]]+L700</f>
        <v>4060</v>
      </c>
      <c r="K701" s="2">
        <f>MONTH(cukier4[[#This Row],[Data]])</f>
        <v>5</v>
      </c>
      <c r="L701" s="2">
        <f>ROUNDUP(IF(K702&lt;&gt;cukier4[[#This Row],[miesiąc]],5000-cukier4[[#This Row],[ilość cukru w magazynie]],0),-3)</f>
        <v>0</v>
      </c>
    </row>
    <row r="702" spans="1:12" x14ac:dyDescent="0.45">
      <c r="A702" s="1">
        <v>39582</v>
      </c>
      <c r="B702" s="2" t="s">
        <v>167</v>
      </c>
      <c r="C702">
        <v>19</v>
      </c>
      <c r="D702">
        <f>YEAR(cukier4[[#This Row],[Data]])</f>
        <v>2008</v>
      </c>
      <c r="E702">
        <f>VLOOKUP(cukier4[[#This Row],[rok]],cennik[],2,FALSE)</f>
        <v>2.15</v>
      </c>
      <c r="F702" s="2">
        <f>cukier4[[#This Row],[sprzedaż]]*cukier4[[#This Row],[cena cukru]]</f>
        <v>40.85</v>
      </c>
      <c r="G702" s="2">
        <f>SUMIFS(cukier4[sprzedaż],cukier4[Data],"&lt;="&amp;cukier4[[#This Row],[Data]],cukier4[NIP],"="&amp;cukier4[[#This Row],[NIP]])</f>
        <v>19</v>
      </c>
      <c r="H70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02" s="2">
        <f>cukier4[[#This Row],[rabat na kg]]*cukier4[[#This Row],[sprzedaż]]</f>
        <v>0</v>
      </c>
      <c r="J702" s="2">
        <f>J701-cukier4[[#This Row],[sprzedaż]]+L701</f>
        <v>4041</v>
      </c>
      <c r="K702" s="2">
        <f>MONTH(cukier4[[#This Row],[Data]])</f>
        <v>5</v>
      </c>
      <c r="L702" s="2">
        <f>ROUNDUP(IF(K703&lt;&gt;cukier4[[#This Row],[miesiąc]],5000-cukier4[[#This Row],[ilość cukru w magazynie]],0),-3)</f>
        <v>0</v>
      </c>
    </row>
    <row r="703" spans="1:12" x14ac:dyDescent="0.45">
      <c r="A703" s="1">
        <v>39582</v>
      </c>
      <c r="B703" s="2" t="s">
        <v>17</v>
      </c>
      <c r="C703">
        <v>245</v>
      </c>
      <c r="D703">
        <f>YEAR(cukier4[[#This Row],[Data]])</f>
        <v>2008</v>
      </c>
      <c r="E703">
        <f>VLOOKUP(cukier4[[#This Row],[rok]],cennik[],2,FALSE)</f>
        <v>2.15</v>
      </c>
      <c r="F703" s="2">
        <f>cukier4[[#This Row],[sprzedaż]]*cukier4[[#This Row],[cena cukru]]</f>
        <v>526.75</v>
      </c>
      <c r="G703" s="2">
        <f>SUMIFS(cukier4[sprzedaż],cukier4[Data],"&lt;="&amp;cukier4[[#This Row],[Data]],cukier4[NIP],"="&amp;cukier4[[#This Row],[NIP]])</f>
        <v>7390</v>
      </c>
      <c r="H70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03" s="2">
        <f>cukier4[[#This Row],[rabat na kg]]*cukier4[[#This Row],[sprzedaż]]</f>
        <v>24.5</v>
      </c>
      <c r="J703" s="2">
        <f>J702-cukier4[[#This Row],[sprzedaż]]+L702</f>
        <v>3796</v>
      </c>
      <c r="K703" s="2">
        <f>MONTH(cukier4[[#This Row],[Data]])</f>
        <v>5</v>
      </c>
      <c r="L703" s="2">
        <f>ROUNDUP(IF(K704&lt;&gt;cukier4[[#This Row],[miesiąc]],5000-cukier4[[#This Row],[ilość cukru w magazynie]],0),-3)</f>
        <v>0</v>
      </c>
    </row>
    <row r="704" spans="1:12" x14ac:dyDescent="0.45">
      <c r="A704" s="1">
        <v>39584</v>
      </c>
      <c r="B704" s="2" t="s">
        <v>102</v>
      </c>
      <c r="C704">
        <v>431</v>
      </c>
      <c r="D704">
        <f>YEAR(cukier4[[#This Row],[Data]])</f>
        <v>2008</v>
      </c>
      <c r="E704">
        <f>VLOOKUP(cukier4[[#This Row],[rok]],cennik[],2,FALSE)</f>
        <v>2.15</v>
      </c>
      <c r="F704" s="2">
        <f>cukier4[[#This Row],[sprzedaż]]*cukier4[[#This Row],[cena cukru]]</f>
        <v>926.65</v>
      </c>
      <c r="G704" s="2">
        <f>SUMIFS(cukier4[sprzedaż],cukier4[Data],"&lt;="&amp;cukier4[[#This Row],[Data]],cukier4[NIP],"="&amp;cukier4[[#This Row],[NIP]])</f>
        <v>2345</v>
      </c>
      <c r="H70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04" s="2">
        <f>cukier4[[#This Row],[rabat na kg]]*cukier4[[#This Row],[sprzedaż]]</f>
        <v>43.1</v>
      </c>
      <c r="J704" s="2">
        <f>J703-cukier4[[#This Row],[sprzedaż]]+L703</f>
        <v>3365</v>
      </c>
      <c r="K704" s="2">
        <f>MONTH(cukier4[[#This Row],[Data]])</f>
        <v>5</v>
      </c>
      <c r="L704" s="2">
        <f>ROUNDUP(IF(K705&lt;&gt;cukier4[[#This Row],[miesiąc]],5000-cukier4[[#This Row],[ilość cukru w magazynie]],0),-3)</f>
        <v>0</v>
      </c>
    </row>
    <row r="705" spans="1:12" x14ac:dyDescent="0.45">
      <c r="A705" s="1">
        <v>39584</v>
      </c>
      <c r="B705" s="2" t="s">
        <v>7</v>
      </c>
      <c r="C705">
        <v>252</v>
      </c>
      <c r="D705">
        <f>YEAR(cukier4[[#This Row],[Data]])</f>
        <v>2008</v>
      </c>
      <c r="E705">
        <f>VLOOKUP(cukier4[[#This Row],[rok]],cennik[],2,FALSE)</f>
        <v>2.15</v>
      </c>
      <c r="F705" s="2">
        <f>cukier4[[#This Row],[sprzedaż]]*cukier4[[#This Row],[cena cukru]]</f>
        <v>541.79999999999995</v>
      </c>
      <c r="G705" s="2">
        <f>SUMIFS(cukier4[sprzedaż],cukier4[Data],"&lt;="&amp;cukier4[[#This Row],[Data]],cukier4[NIP],"="&amp;cukier4[[#This Row],[NIP]])</f>
        <v>9957</v>
      </c>
      <c r="H7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05" s="2">
        <f>cukier4[[#This Row],[rabat na kg]]*cukier4[[#This Row],[sprzedaż]]</f>
        <v>25.200000000000003</v>
      </c>
      <c r="J705" s="2">
        <f>J704-cukier4[[#This Row],[sprzedaż]]+L704</f>
        <v>3113</v>
      </c>
      <c r="K705" s="2">
        <f>MONTH(cukier4[[#This Row],[Data]])</f>
        <v>5</v>
      </c>
      <c r="L705" s="2">
        <f>ROUNDUP(IF(K706&lt;&gt;cukier4[[#This Row],[miesiąc]],5000-cukier4[[#This Row],[ilość cukru w magazynie]],0),-3)</f>
        <v>0</v>
      </c>
    </row>
    <row r="706" spans="1:12" x14ac:dyDescent="0.45">
      <c r="A706" s="1">
        <v>39585</v>
      </c>
      <c r="B706" s="2" t="s">
        <v>62</v>
      </c>
      <c r="C706">
        <v>2</v>
      </c>
      <c r="D706">
        <f>YEAR(cukier4[[#This Row],[Data]])</f>
        <v>2008</v>
      </c>
      <c r="E706">
        <f>VLOOKUP(cukier4[[#This Row],[rok]],cennik[],2,FALSE)</f>
        <v>2.15</v>
      </c>
      <c r="F706" s="2">
        <f>cukier4[[#This Row],[sprzedaż]]*cukier4[[#This Row],[cena cukru]]</f>
        <v>4.3</v>
      </c>
      <c r="G706" s="2">
        <f>SUMIFS(cukier4[sprzedaż],cukier4[Data],"&lt;="&amp;cukier4[[#This Row],[Data]],cukier4[NIP],"="&amp;cukier4[[#This Row],[NIP]])</f>
        <v>17</v>
      </c>
      <c r="H70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06" s="2">
        <f>cukier4[[#This Row],[rabat na kg]]*cukier4[[#This Row],[sprzedaż]]</f>
        <v>0</v>
      </c>
      <c r="J706" s="2">
        <f>J705-cukier4[[#This Row],[sprzedaż]]+L705</f>
        <v>3111</v>
      </c>
      <c r="K706" s="2">
        <f>MONTH(cukier4[[#This Row],[Data]])</f>
        <v>5</v>
      </c>
      <c r="L706" s="2">
        <f>ROUNDUP(IF(K707&lt;&gt;cukier4[[#This Row],[miesiąc]],5000-cukier4[[#This Row],[ilość cukru w magazynie]],0),-3)</f>
        <v>0</v>
      </c>
    </row>
    <row r="707" spans="1:12" x14ac:dyDescent="0.45">
      <c r="A707" s="1">
        <v>39586</v>
      </c>
      <c r="B707" s="2" t="s">
        <v>6</v>
      </c>
      <c r="C707">
        <v>52</v>
      </c>
      <c r="D707">
        <f>YEAR(cukier4[[#This Row],[Data]])</f>
        <v>2008</v>
      </c>
      <c r="E707">
        <f>VLOOKUP(cukier4[[#This Row],[rok]],cennik[],2,FALSE)</f>
        <v>2.15</v>
      </c>
      <c r="F707" s="2">
        <f>cukier4[[#This Row],[sprzedaż]]*cukier4[[#This Row],[cena cukru]]</f>
        <v>111.8</v>
      </c>
      <c r="G707" s="2">
        <f>SUMIFS(cukier4[sprzedaż],cukier4[Data],"&lt;="&amp;cukier4[[#This Row],[Data]],cukier4[NIP],"="&amp;cukier4[[#This Row],[NIP]])</f>
        <v>1214</v>
      </c>
      <c r="H70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07" s="2">
        <f>cukier4[[#This Row],[rabat na kg]]*cukier4[[#This Row],[sprzedaż]]</f>
        <v>5.2</v>
      </c>
      <c r="J707" s="2">
        <f>J706-cukier4[[#This Row],[sprzedaż]]+L706</f>
        <v>3059</v>
      </c>
      <c r="K707" s="2">
        <f>MONTH(cukier4[[#This Row],[Data]])</f>
        <v>5</v>
      </c>
      <c r="L707" s="2">
        <f>ROUNDUP(IF(K708&lt;&gt;cukier4[[#This Row],[miesiąc]],5000-cukier4[[#This Row],[ilość cukru w magazynie]],0),-3)</f>
        <v>0</v>
      </c>
    </row>
    <row r="708" spans="1:12" x14ac:dyDescent="0.45">
      <c r="A708" s="1">
        <v>39587</v>
      </c>
      <c r="B708" s="2" t="s">
        <v>23</v>
      </c>
      <c r="C708">
        <v>54</v>
      </c>
      <c r="D708">
        <f>YEAR(cukier4[[#This Row],[Data]])</f>
        <v>2008</v>
      </c>
      <c r="E708">
        <f>VLOOKUP(cukier4[[#This Row],[rok]],cennik[],2,FALSE)</f>
        <v>2.15</v>
      </c>
      <c r="F708" s="2">
        <f>cukier4[[#This Row],[sprzedaż]]*cukier4[[#This Row],[cena cukru]]</f>
        <v>116.1</v>
      </c>
      <c r="G708" s="2">
        <f>SUMIFS(cukier4[sprzedaż],cukier4[Data],"&lt;="&amp;cukier4[[#This Row],[Data]],cukier4[NIP],"="&amp;cukier4[[#This Row],[NIP]])</f>
        <v>2134</v>
      </c>
      <c r="H7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08" s="2">
        <f>cukier4[[#This Row],[rabat na kg]]*cukier4[[#This Row],[sprzedaż]]</f>
        <v>5.4</v>
      </c>
      <c r="J708" s="2">
        <f>J707-cukier4[[#This Row],[sprzedaż]]+L707</f>
        <v>3005</v>
      </c>
      <c r="K708" s="2">
        <f>MONTH(cukier4[[#This Row],[Data]])</f>
        <v>5</v>
      </c>
      <c r="L708" s="2">
        <f>ROUNDUP(IF(K709&lt;&gt;cukier4[[#This Row],[miesiąc]],5000-cukier4[[#This Row],[ilość cukru w magazynie]],0),-3)</f>
        <v>0</v>
      </c>
    </row>
    <row r="709" spans="1:12" x14ac:dyDescent="0.45">
      <c r="A709" s="1">
        <v>39587</v>
      </c>
      <c r="B709" s="2" t="s">
        <v>59</v>
      </c>
      <c r="C709">
        <v>4</v>
      </c>
      <c r="D709">
        <f>YEAR(cukier4[[#This Row],[Data]])</f>
        <v>2008</v>
      </c>
      <c r="E709">
        <f>VLOOKUP(cukier4[[#This Row],[rok]],cennik[],2,FALSE)</f>
        <v>2.15</v>
      </c>
      <c r="F709" s="2">
        <f>cukier4[[#This Row],[sprzedaż]]*cukier4[[#This Row],[cena cukru]]</f>
        <v>8.6</v>
      </c>
      <c r="G709" s="2">
        <f>SUMIFS(cukier4[sprzedaż],cukier4[Data],"&lt;="&amp;cukier4[[#This Row],[Data]],cukier4[NIP],"="&amp;cukier4[[#This Row],[NIP]])</f>
        <v>18</v>
      </c>
      <c r="H70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09" s="2">
        <f>cukier4[[#This Row],[rabat na kg]]*cukier4[[#This Row],[sprzedaż]]</f>
        <v>0</v>
      </c>
      <c r="J709" s="2">
        <f>J708-cukier4[[#This Row],[sprzedaż]]+L708</f>
        <v>3001</v>
      </c>
      <c r="K709" s="2">
        <f>MONTH(cukier4[[#This Row],[Data]])</f>
        <v>5</v>
      </c>
      <c r="L709" s="2">
        <f>ROUNDUP(IF(K710&lt;&gt;cukier4[[#This Row],[miesiąc]],5000-cukier4[[#This Row],[ilość cukru w magazynie]],0),-3)</f>
        <v>0</v>
      </c>
    </row>
    <row r="710" spans="1:12" x14ac:dyDescent="0.45">
      <c r="A710" s="1">
        <v>39587</v>
      </c>
      <c r="B710" s="2" t="s">
        <v>61</v>
      </c>
      <c r="C710">
        <v>88</v>
      </c>
      <c r="D710">
        <f>YEAR(cukier4[[#This Row],[Data]])</f>
        <v>2008</v>
      </c>
      <c r="E710">
        <f>VLOOKUP(cukier4[[#This Row],[rok]],cennik[],2,FALSE)</f>
        <v>2.15</v>
      </c>
      <c r="F710" s="2">
        <f>cukier4[[#This Row],[sprzedaż]]*cukier4[[#This Row],[cena cukru]]</f>
        <v>189.2</v>
      </c>
      <c r="G710" s="2">
        <f>SUMIFS(cukier4[sprzedaż],cukier4[Data],"&lt;="&amp;cukier4[[#This Row],[Data]],cukier4[NIP],"="&amp;cukier4[[#This Row],[NIP]])</f>
        <v>628</v>
      </c>
      <c r="H71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10" s="2">
        <f>cukier4[[#This Row],[rabat na kg]]*cukier4[[#This Row],[sprzedaż]]</f>
        <v>4.4000000000000004</v>
      </c>
      <c r="J710" s="2">
        <f>J709-cukier4[[#This Row],[sprzedaż]]+L709</f>
        <v>2913</v>
      </c>
      <c r="K710" s="2">
        <f>MONTH(cukier4[[#This Row],[Data]])</f>
        <v>5</v>
      </c>
      <c r="L710" s="2">
        <f>ROUNDUP(IF(K711&lt;&gt;cukier4[[#This Row],[miesiąc]],5000-cukier4[[#This Row],[ilość cukru w magazynie]],0),-3)</f>
        <v>0</v>
      </c>
    </row>
    <row r="711" spans="1:12" x14ac:dyDescent="0.45">
      <c r="A711" s="1">
        <v>39590</v>
      </c>
      <c r="B711" s="2" t="s">
        <v>18</v>
      </c>
      <c r="C711">
        <v>152</v>
      </c>
      <c r="D711">
        <f>YEAR(cukier4[[#This Row],[Data]])</f>
        <v>2008</v>
      </c>
      <c r="E711">
        <f>VLOOKUP(cukier4[[#This Row],[rok]],cennik[],2,FALSE)</f>
        <v>2.15</v>
      </c>
      <c r="F711" s="2">
        <f>cukier4[[#This Row],[sprzedaż]]*cukier4[[#This Row],[cena cukru]]</f>
        <v>326.8</v>
      </c>
      <c r="G711" s="2">
        <f>SUMIFS(cukier4[sprzedaż],cukier4[Data],"&lt;="&amp;cukier4[[#This Row],[Data]],cukier4[NIP],"="&amp;cukier4[[#This Row],[NIP]])</f>
        <v>2293</v>
      </c>
      <c r="H7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11" s="2">
        <f>cukier4[[#This Row],[rabat na kg]]*cukier4[[#This Row],[sprzedaż]]</f>
        <v>15.200000000000001</v>
      </c>
      <c r="J711" s="2">
        <f>J710-cukier4[[#This Row],[sprzedaż]]+L710</f>
        <v>2761</v>
      </c>
      <c r="K711" s="2">
        <f>MONTH(cukier4[[#This Row],[Data]])</f>
        <v>5</v>
      </c>
      <c r="L711" s="2">
        <f>ROUNDUP(IF(K712&lt;&gt;cukier4[[#This Row],[miesiąc]],5000-cukier4[[#This Row],[ilość cukru w magazynie]],0),-3)</f>
        <v>0</v>
      </c>
    </row>
    <row r="712" spans="1:12" x14ac:dyDescent="0.45">
      <c r="A712" s="1">
        <v>39591</v>
      </c>
      <c r="B712" s="2" t="s">
        <v>55</v>
      </c>
      <c r="C712">
        <v>121</v>
      </c>
      <c r="D712">
        <f>YEAR(cukier4[[#This Row],[Data]])</f>
        <v>2008</v>
      </c>
      <c r="E712">
        <f>VLOOKUP(cukier4[[#This Row],[rok]],cennik[],2,FALSE)</f>
        <v>2.15</v>
      </c>
      <c r="F712" s="2">
        <f>cukier4[[#This Row],[sprzedaż]]*cukier4[[#This Row],[cena cukru]]</f>
        <v>260.14999999999998</v>
      </c>
      <c r="G712" s="2">
        <f>SUMIFS(cukier4[sprzedaż],cukier4[Data],"&lt;="&amp;cukier4[[#This Row],[Data]],cukier4[NIP],"="&amp;cukier4[[#This Row],[NIP]])</f>
        <v>1623</v>
      </c>
      <c r="H7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12" s="2">
        <f>cukier4[[#This Row],[rabat na kg]]*cukier4[[#This Row],[sprzedaż]]</f>
        <v>12.100000000000001</v>
      </c>
      <c r="J712" s="2">
        <f>J711-cukier4[[#This Row],[sprzedaż]]+L711</f>
        <v>2640</v>
      </c>
      <c r="K712" s="2">
        <f>MONTH(cukier4[[#This Row],[Data]])</f>
        <v>5</v>
      </c>
      <c r="L712" s="2">
        <f>ROUNDUP(IF(K713&lt;&gt;cukier4[[#This Row],[miesiąc]],5000-cukier4[[#This Row],[ilość cukru w magazynie]],0),-3)</f>
        <v>0</v>
      </c>
    </row>
    <row r="713" spans="1:12" x14ac:dyDescent="0.45">
      <c r="A713" s="1">
        <v>39592</v>
      </c>
      <c r="B713" s="2" t="s">
        <v>18</v>
      </c>
      <c r="C713">
        <v>77</v>
      </c>
      <c r="D713">
        <f>YEAR(cukier4[[#This Row],[Data]])</f>
        <v>2008</v>
      </c>
      <c r="E713">
        <f>VLOOKUP(cukier4[[#This Row],[rok]],cennik[],2,FALSE)</f>
        <v>2.15</v>
      </c>
      <c r="F713" s="2">
        <f>cukier4[[#This Row],[sprzedaż]]*cukier4[[#This Row],[cena cukru]]</f>
        <v>165.54999999999998</v>
      </c>
      <c r="G713" s="2">
        <f>SUMIFS(cukier4[sprzedaż],cukier4[Data],"&lt;="&amp;cukier4[[#This Row],[Data]],cukier4[NIP],"="&amp;cukier4[[#This Row],[NIP]])</f>
        <v>2370</v>
      </c>
      <c r="H71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13" s="2">
        <f>cukier4[[#This Row],[rabat na kg]]*cukier4[[#This Row],[sprzedaż]]</f>
        <v>7.7</v>
      </c>
      <c r="J713" s="2">
        <f>J712-cukier4[[#This Row],[sprzedaż]]+L712</f>
        <v>2563</v>
      </c>
      <c r="K713" s="2">
        <f>MONTH(cukier4[[#This Row],[Data]])</f>
        <v>5</v>
      </c>
      <c r="L713" s="2">
        <f>ROUNDUP(IF(K714&lt;&gt;cukier4[[#This Row],[miesiąc]],5000-cukier4[[#This Row],[ilość cukru w magazynie]],0),-3)</f>
        <v>0</v>
      </c>
    </row>
    <row r="714" spans="1:12" x14ac:dyDescent="0.45">
      <c r="A714" s="1">
        <v>39595</v>
      </c>
      <c r="B714" s="2" t="s">
        <v>131</v>
      </c>
      <c r="C714">
        <v>21</v>
      </c>
      <c r="D714">
        <f>YEAR(cukier4[[#This Row],[Data]])</f>
        <v>2008</v>
      </c>
      <c r="E714">
        <f>VLOOKUP(cukier4[[#This Row],[rok]],cennik[],2,FALSE)</f>
        <v>2.15</v>
      </c>
      <c r="F714" s="2">
        <f>cukier4[[#This Row],[sprzedaż]]*cukier4[[#This Row],[cena cukru]]</f>
        <v>45.15</v>
      </c>
      <c r="G714" s="2">
        <f>SUMIFS(cukier4[sprzedaż],cukier4[Data],"&lt;="&amp;cukier4[[#This Row],[Data]],cukier4[NIP],"="&amp;cukier4[[#This Row],[NIP]])</f>
        <v>363</v>
      </c>
      <c r="H71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14" s="2">
        <f>cukier4[[#This Row],[rabat na kg]]*cukier4[[#This Row],[sprzedaż]]</f>
        <v>1.05</v>
      </c>
      <c r="J714" s="2">
        <f>J713-cukier4[[#This Row],[sprzedaż]]+L713</f>
        <v>2542</v>
      </c>
      <c r="K714" s="2">
        <f>MONTH(cukier4[[#This Row],[Data]])</f>
        <v>5</v>
      </c>
      <c r="L714" s="2">
        <f>ROUNDUP(IF(K715&lt;&gt;cukier4[[#This Row],[miesiąc]],5000-cukier4[[#This Row],[ilość cukru w magazynie]],0),-3)</f>
        <v>0</v>
      </c>
    </row>
    <row r="715" spans="1:12" x14ac:dyDescent="0.45">
      <c r="A715" s="1">
        <v>39596</v>
      </c>
      <c r="B715" s="2" t="s">
        <v>61</v>
      </c>
      <c r="C715">
        <v>48</v>
      </c>
      <c r="D715">
        <f>YEAR(cukier4[[#This Row],[Data]])</f>
        <v>2008</v>
      </c>
      <c r="E715">
        <f>VLOOKUP(cukier4[[#This Row],[rok]],cennik[],2,FALSE)</f>
        <v>2.15</v>
      </c>
      <c r="F715" s="2">
        <f>cukier4[[#This Row],[sprzedaż]]*cukier4[[#This Row],[cena cukru]]</f>
        <v>103.19999999999999</v>
      </c>
      <c r="G715" s="2">
        <f>SUMIFS(cukier4[sprzedaż],cukier4[Data],"&lt;="&amp;cukier4[[#This Row],[Data]],cukier4[NIP],"="&amp;cukier4[[#This Row],[NIP]])</f>
        <v>676</v>
      </c>
      <c r="H71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15" s="2">
        <f>cukier4[[#This Row],[rabat na kg]]*cukier4[[#This Row],[sprzedaż]]</f>
        <v>2.4000000000000004</v>
      </c>
      <c r="J715" s="2">
        <f>J714-cukier4[[#This Row],[sprzedaż]]+L714</f>
        <v>2494</v>
      </c>
      <c r="K715" s="2">
        <f>MONTH(cukier4[[#This Row],[Data]])</f>
        <v>5</v>
      </c>
      <c r="L715" s="2">
        <f>ROUNDUP(IF(K716&lt;&gt;cukier4[[#This Row],[miesiąc]],5000-cukier4[[#This Row],[ilość cukru w magazynie]],0),-3)</f>
        <v>0</v>
      </c>
    </row>
    <row r="716" spans="1:12" x14ac:dyDescent="0.45">
      <c r="A716" s="1">
        <v>39597</v>
      </c>
      <c r="B716" s="2" t="s">
        <v>45</v>
      </c>
      <c r="C716">
        <v>420</v>
      </c>
      <c r="D716">
        <f>YEAR(cukier4[[#This Row],[Data]])</f>
        <v>2008</v>
      </c>
      <c r="E716">
        <f>VLOOKUP(cukier4[[#This Row],[rok]],cennik[],2,FALSE)</f>
        <v>2.15</v>
      </c>
      <c r="F716" s="2">
        <f>cukier4[[#This Row],[sprzedaż]]*cukier4[[#This Row],[cena cukru]]</f>
        <v>903</v>
      </c>
      <c r="G716" s="2">
        <f>SUMIFS(cukier4[sprzedaż],cukier4[Data],"&lt;="&amp;cukier4[[#This Row],[Data]],cukier4[NIP],"="&amp;cukier4[[#This Row],[NIP]])</f>
        <v>9083</v>
      </c>
      <c r="H71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16" s="2">
        <f>cukier4[[#This Row],[rabat na kg]]*cukier4[[#This Row],[sprzedaż]]</f>
        <v>42</v>
      </c>
      <c r="J716" s="2">
        <f>J715-cukier4[[#This Row],[sprzedaż]]+L715</f>
        <v>2074</v>
      </c>
      <c r="K716" s="2">
        <f>MONTH(cukier4[[#This Row],[Data]])</f>
        <v>5</v>
      </c>
      <c r="L716" s="2">
        <f>ROUNDUP(IF(K717&lt;&gt;cukier4[[#This Row],[miesiąc]],5000-cukier4[[#This Row],[ilość cukru w magazynie]],0),-3)</f>
        <v>0</v>
      </c>
    </row>
    <row r="717" spans="1:12" x14ac:dyDescent="0.45">
      <c r="A717" s="1">
        <v>39598</v>
      </c>
      <c r="B717" s="2" t="s">
        <v>7</v>
      </c>
      <c r="C717">
        <v>443</v>
      </c>
      <c r="D717">
        <f>YEAR(cukier4[[#This Row],[Data]])</f>
        <v>2008</v>
      </c>
      <c r="E717">
        <f>VLOOKUP(cukier4[[#This Row],[rok]],cennik[],2,FALSE)</f>
        <v>2.15</v>
      </c>
      <c r="F717" s="2">
        <f>cukier4[[#This Row],[sprzedaż]]*cukier4[[#This Row],[cena cukru]]</f>
        <v>952.44999999999993</v>
      </c>
      <c r="G717" s="2">
        <f>SUMIFS(cukier4[sprzedaż],cukier4[Data],"&lt;="&amp;cukier4[[#This Row],[Data]],cukier4[NIP],"="&amp;cukier4[[#This Row],[NIP]])</f>
        <v>10400</v>
      </c>
      <c r="H71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717" s="2">
        <f>cukier4[[#This Row],[rabat na kg]]*cukier4[[#This Row],[sprzedaż]]</f>
        <v>88.600000000000009</v>
      </c>
      <c r="J717" s="2">
        <f>J716-cukier4[[#This Row],[sprzedaż]]+L716</f>
        <v>1631</v>
      </c>
      <c r="K717" s="2">
        <f>MONTH(cukier4[[#This Row],[Data]])</f>
        <v>5</v>
      </c>
      <c r="L717" s="2">
        <f>ROUNDUP(IF(K718&lt;&gt;cukier4[[#This Row],[miesiąc]],5000-cukier4[[#This Row],[ilość cukru w magazynie]],0),-3)</f>
        <v>4000</v>
      </c>
    </row>
    <row r="718" spans="1:12" x14ac:dyDescent="0.45">
      <c r="A718" s="1">
        <v>39602</v>
      </c>
      <c r="B718" s="2" t="s">
        <v>55</v>
      </c>
      <c r="C718">
        <v>46</v>
      </c>
      <c r="D718">
        <f>YEAR(cukier4[[#This Row],[Data]])</f>
        <v>2008</v>
      </c>
      <c r="E718">
        <f>VLOOKUP(cukier4[[#This Row],[rok]],cennik[],2,FALSE)</f>
        <v>2.15</v>
      </c>
      <c r="F718" s="2">
        <f>cukier4[[#This Row],[sprzedaż]]*cukier4[[#This Row],[cena cukru]]</f>
        <v>98.899999999999991</v>
      </c>
      <c r="G718" s="2">
        <f>SUMIFS(cukier4[sprzedaż],cukier4[Data],"&lt;="&amp;cukier4[[#This Row],[Data]],cukier4[NIP],"="&amp;cukier4[[#This Row],[NIP]])</f>
        <v>1669</v>
      </c>
      <c r="H7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18" s="2">
        <f>cukier4[[#This Row],[rabat na kg]]*cukier4[[#This Row],[sprzedaż]]</f>
        <v>4.6000000000000005</v>
      </c>
      <c r="J718" s="2">
        <f>J717-cukier4[[#This Row],[sprzedaż]]+L717</f>
        <v>5585</v>
      </c>
      <c r="K718" s="2">
        <f>MONTH(cukier4[[#This Row],[Data]])</f>
        <v>6</v>
      </c>
      <c r="L718" s="2">
        <f>ROUNDUP(IF(K719&lt;&gt;cukier4[[#This Row],[miesiąc]],5000-cukier4[[#This Row],[ilość cukru w magazynie]],0),-3)</f>
        <v>0</v>
      </c>
    </row>
    <row r="719" spans="1:12" x14ac:dyDescent="0.45">
      <c r="A719" s="1">
        <v>39603</v>
      </c>
      <c r="B719" s="2" t="s">
        <v>134</v>
      </c>
      <c r="C719">
        <v>3</v>
      </c>
      <c r="D719">
        <f>YEAR(cukier4[[#This Row],[Data]])</f>
        <v>2008</v>
      </c>
      <c r="E719">
        <f>VLOOKUP(cukier4[[#This Row],[rok]],cennik[],2,FALSE)</f>
        <v>2.15</v>
      </c>
      <c r="F719" s="2">
        <f>cukier4[[#This Row],[sprzedaż]]*cukier4[[#This Row],[cena cukru]]</f>
        <v>6.4499999999999993</v>
      </c>
      <c r="G719" s="2">
        <f>SUMIFS(cukier4[sprzedaż],cukier4[Data],"&lt;="&amp;cukier4[[#This Row],[Data]],cukier4[NIP],"="&amp;cukier4[[#This Row],[NIP]])</f>
        <v>16</v>
      </c>
      <c r="H71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19" s="2">
        <f>cukier4[[#This Row],[rabat na kg]]*cukier4[[#This Row],[sprzedaż]]</f>
        <v>0</v>
      </c>
      <c r="J719" s="2">
        <f>J718-cukier4[[#This Row],[sprzedaż]]+L718</f>
        <v>5582</v>
      </c>
      <c r="K719" s="2">
        <f>MONTH(cukier4[[#This Row],[Data]])</f>
        <v>6</v>
      </c>
      <c r="L719" s="2">
        <f>ROUNDUP(IF(K720&lt;&gt;cukier4[[#This Row],[miesiąc]],5000-cukier4[[#This Row],[ilość cukru w magazynie]],0),-3)</f>
        <v>0</v>
      </c>
    </row>
    <row r="720" spans="1:12" x14ac:dyDescent="0.45">
      <c r="A720" s="1">
        <v>39605</v>
      </c>
      <c r="B720" s="2" t="s">
        <v>55</v>
      </c>
      <c r="C720">
        <v>98</v>
      </c>
      <c r="D720">
        <f>YEAR(cukier4[[#This Row],[Data]])</f>
        <v>2008</v>
      </c>
      <c r="E720">
        <f>VLOOKUP(cukier4[[#This Row],[rok]],cennik[],2,FALSE)</f>
        <v>2.15</v>
      </c>
      <c r="F720" s="2">
        <f>cukier4[[#This Row],[sprzedaż]]*cukier4[[#This Row],[cena cukru]]</f>
        <v>210.7</v>
      </c>
      <c r="G720" s="2">
        <f>SUMIFS(cukier4[sprzedaż],cukier4[Data],"&lt;="&amp;cukier4[[#This Row],[Data]],cukier4[NIP],"="&amp;cukier4[[#This Row],[NIP]])</f>
        <v>1767</v>
      </c>
      <c r="H72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20" s="2">
        <f>cukier4[[#This Row],[rabat na kg]]*cukier4[[#This Row],[sprzedaż]]</f>
        <v>9.8000000000000007</v>
      </c>
      <c r="J720" s="2">
        <f>J719-cukier4[[#This Row],[sprzedaż]]+L719</f>
        <v>5484</v>
      </c>
      <c r="K720" s="2">
        <f>MONTH(cukier4[[#This Row],[Data]])</f>
        <v>6</v>
      </c>
      <c r="L720" s="2">
        <f>ROUNDUP(IF(K721&lt;&gt;cukier4[[#This Row],[miesiąc]],5000-cukier4[[#This Row],[ilość cukru w magazynie]],0),-3)</f>
        <v>0</v>
      </c>
    </row>
    <row r="721" spans="1:12" x14ac:dyDescent="0.45">
      <c r="A721" s="1">
        <v>39605</v>
      </c>
      <c r="B721" s="2" t="s">
        <v>168</v>
      </c>
      <c r="C721">
        <v>18</v>
      </c>
      <c r="D721">
        <f>YEAR(cukier4[[#This Row],[Data]])</f>
        <v>2008</v>
      </c>
      <c r="E721">
        <f>VLOOKUP(cukier4[[#This Row],[rok]],cennik[],2,FALSE)</f>
        <v>2.15</v>
      </c>
      <c r="F721" s="2">
        <f>cukier4[[#This Row],[sprzedaż]]*cukier4[[#This Row],[cena cukru]]</f>
        <v>38.699999999999996</v>
      </c>
      <c r="G721" s="2">
        <f>SUMIFS(cukier4[sprzedaż],cukier4[Data],"&lt;="&amp;cukier4[[#This Row],[Data]],cukier4[NIP],"="&amp;cukier4[[#This Row],[NIP]])</f>
        <v>18</v>
      </c>
      <c r="H72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21" s="2">
        <f>cukier4[[#This Row],[rabat na kg]]*cukier4[[#This Row],[sprzedaż]]</f>
        <v>0</v>
      </c>
      <c r="J721" s="2">
        <f>J720-cukier4[[#This Row],[sprzedaż]]+L720</f>
        <v>5466</v>
      </c>
      <c r="K721" s="2">
        <f>MONTH(cukier4[[#This Row],[Data]])</f>
        <v>6</v>
      </c>
      <c r="L721" s="2">
        <f>ROUNDUP(IF(K722&lt;&gt;cukier4[[#This Row],[miesiąc]],5000-cukier4[[#This Row],[ilość cukru w magazynie]],0),-3)</f>
        <v>0</v>
      </c>
    </row>
    <row r="722" spans="1:12" x14ac:dyDescent="0.45">
      <c r="A722" s="1">
        <v>39605</v>
      </c>
      <c r="B722" s="2" t="s">
        <v>50</v>
      </c>
      <c r="C722">
        <v>237</v>
      </c>
      <c r="D722">
        <f>YEAR(cukier4[[#This Row],[Data]])</f>
        <v>2008</v>
      </c>
      <c r="E722">
        <f>VLOOKUP(cukier4[[#This Row],[rok]],cennik[],2,FALSE)</f>
        <v>2.15</v>
      </c>
      <c r="F722" s="2">
        <f>cukier4[[#This Row],[sprzedaż]]*cukier4[[#This Row],[cena cukru]]</f>
        <v>509.54999999999995</v>
      </c>
      <c r="G722" s="2">
        <f>SUMIFS(cukier4[sprzedaż],cukier4[Data],"&lt;="&amp;cukier4[[#This Row],[Data]],cukier4[NIP],"="&amp;cukier4[[#This Row],[NIP]])</f>
        <v>9489</v>
      </c>
      <c r="H7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22" s="2">
        <f>cukier4[[#This Row],[rabat na kg]]*cukier4[[#This Row],[sprzedaż]]</f>
        <v>23.700000000000003</v>
      </c>
      <c r="J722" s="2">
        <f>J721-cukier4[[#This Row],[sprzedaż]]+L721</f>
        <v>5229</v>
      </c>
      <c r="K722" s="2">
        <f>MONTH(cukier4[[#This Row],[Data]])</f>
        <v>6</v>
      </c>
      <c r="L722" s="2">
        <f>ROUNDUP(IF(K723&lt;&gt;cukier4[[#This Row],[miesiąc]],5000-cukier4[[#This Row],[ilość cukru w magazynie]],0),-3)</f>
        <v>0</v>
      </c>
    </row>
    <row r="723" spans="1:12" x14ac:dyDescent="0.45">
      <c r="A723" s="1">
        <v>39605</v>
      </c>
      <c r="B723" s="2" t="s">
        <v>31</v>
      </c>
      <c r="C723">
        <v>64</v>
      </c>
      <c r="D723">
        <f>YEAR(cukier4[[#This Row],[Data]])</f>
        <v>2008</v>
      </c>
      <c r="E723">
        <f>VLOOKUP(cukier4[[#This Row],[rok]],cennik[],2,FALSE)</f>
        <v>2.15</v>
      </c>
      <c r="F723" s="2">
        <f>cukier4[[#This Row],[sprzedaż]]*cukier4[[#This Row],[cena cukru]]</f>
        <v>137.6</v>
      </c>
      <c r="G723" s="2">
        <f>SUMIFS(cukier4[sprzedaż],cukier4[Data],"&lt;="&amp;cukier4[[#This Row],[Data]],cukier4[NIP],"="&amp;cukier4[[#This Row],[NIP]])</f>
        <v>459</v>
      </c>
      <c r="H72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23" s="2">
        <f>cukier4[[#This Row],[rabat na kg]]*cukier4[[#This Row],[sprzedaż]]</f>
        <v>3.2</v>
      </c>
      <c r="J723" s="2">
        <f>J722-cukier4[[#This Row],[sprzedaż]]+L722</f>
        <v>5165</v>
      </c>
      <c r="K723" s="2">
        <f>MONTH(cukier4[[#This Row],[Data]])</f>
        <v>6</v>
      </c>
      <c r="L723" s="2">
        <f>ROUNDUP(IF(K724&lt;&gt;cukier4[[#This Row],[miesiąc]],5000-cukier4[[#This Row],[ilość cukru w magazynie]],0),-3)</f>
        <v>0</v>
      </c>
    </row>
    <row r="724" spans="1:12" x14ac:dyDescent="0.45">
      <c r="A724" s="1">
        <v>39609</v>
      </c>
      <c r="B724" s="2" t="s">
        <v>37</v>
      </c>
      <c r="C724">
        <v>32</v>
      </c>
      <c r="D724">
        <f>YEAR(cukier4[[#This Row],[Data]])</f>
        <v>2008</v>
      </c>
      <c r="E724">
        <f>VLOOKUP(cukier4[[#This Row],[rok]],cennik[],2,FALSE)</f>
        <v>2.15</v>
      </c>
      <c r="F724" s="2">
        <f>cukier4[[#This Row],[sprzedaż]]*cukier4[[#This Row],[cena cukru]]</f>
        <v>68.8</v>
      </c>
      <c r="G724" s="2">
        <f>SUMIFS(cukier4[sprzedaż],cukier4[Data],"&lt;="&amp;cukier4[[#This Row],[Data]],cukier4[NIP],"="&amp;cukier4[[#This Row],[NIP]])</f>
        <v>1552</v>
      </c>
      <c r="H7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24" s="2">
        <f>cukier4[[#This Row],[rabat na kg]]*cukier4[[#This Row],[sprzedaż]]</f>
        <v>3.2</v>
      </c>
      <c r="J724" s="2">
        <f>J723-cukier4[[#This Row],[sprzedaż]]+L723</f>
        <v>5133</v>
      </c>
      <c r="K724" s="2">
        <f>MONTH(cukier4[[#This Row],[Data]])</f>
        <v>6</v>
      </c>
      <c r="L724" s="2">
        <f>ROUNDUP(IF(K725&lt;&gt;cukier4[[#This Row],[miesiąc]],5000-cukier4[[#This Row],[ilość cukru w magazynie]],0),-3)</f>
        <v>0</v>
      </c>
    </row>
    <row r="725" spans="1:12" x14ac:dyDescent="0.45">
      <c r="A725" s="1">
        <v>39614</v>
      </c>
      <c r="B725" s="2" t="s">
        <v>10</v>
      </c>
      <c r="C725">
        <v>30</v>
      </c>
      <c r="D725">
        <f>YEAR(cukier4[[#This Row],[Data]])</f>
        <v>2008</v>
      </c>
      <c r="E725">
        <f>VLOOKUP(cukier4[[#This Row],[rok]],cennik[],2,FALSE)</f>
        <v>2.15</v>
      </c>
      <c r="F725" s="2">
        <f>cukier4[[#This Row],[sprzedaż]]*cukier4[[#This Row],[cena cukru]]</f>
        <v>64.5</v>
      </c>
      <c r="G725" s="2">
        <f>SUMIFS(cukier4[sprzedaż],cukier4[Data],"&lt;="&amp;cukier4[[#This Row],[Data]],cukier4[NIP],"="&amp;cukier4[[#This Row],[NIP]])</f>
        <v>1458</v>
      </c>
      <c r="H7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25" s="2">
        <f>cukier4[[#This Row],[rabat na kg]]*cukier4[[#This Row],[sprzedaż]]</f>
        <v>3</v>
      </c>
      <c r="J725" s="2">
        <f>J724-cukier4[[#This Row],[sprzedaż]]+L724</f>
        <v>5103</v>
      </c>
      <c r="K725" s="2">
        <f>MONTH(cukier4[[#This Row],[Data]])</f>
        <v>6</v>
      </c>
      <c r="L725" s="2">
        <f>ROUNDUP(IF(K726&lt;&gt;cukier4[[#This Row],[miesiąc]],5000-cukier4[[#This Row],[ilość cukru w magazynie]],0),-3)</f>
        <v>0</v>
      </c>
    </row>
    <row r="726" spans="1:12" x14ac:dyDescent="0.45">
      <c r="A726" s="1">
        <v>39614</v>
      </c>
      <c r="B726" s="2" t="s">
        <v>137</v>
      </c>
      <c r="C726">
        <v>12</v>
      </c>
      <c r="D726">
        <f>YEAR(cukier4[[#This Row],[Data]])</f>
        <v>2008</v>
      </c>
      <c r="E726">
        <f>VLOOKUP(cukier4[[#This Row],[rok]],cennik[],2,FALSE)</f>
        <v>2.15</v>
      </c>
      <c r="F726" s="2">
        <f>cukier4[[#This Row],[sprzedaż]]*cukier4[[#This Row],[cena cukru]]</f>
        <v>25.799999999999997</v>
      </c>
      <c r="G726" s="2">
        <f>SUMIFS(cukier4[sprzedaż],cukier4[Data],"&lt;="&amp;cukier4[[#This Row],[Data]],cukier4[NIP],"="&amp;cukier4[[#This Row],[NIP]])</f>
        <v>25</v>
      </c>
      <c r="H72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26" s="2">
        <f>cukier4[[#This Row],[rabat na kg]]*cukier4[[#This Row],[sprzedaż]]</f>
        <v>0</v>
      </c>
      <c r="J726" s="2">
        <f>J725-cukier4[[#This Row],[sprzedaż]]+L725</f>
        <v>5091</v>
      </c>
      <c r="K726" s="2">
        <f>MONTH(cukier4[[#This Row],[Data]])</f>
        <v>6</v>
      </c>
      <c r="L726" s="2">
        <f>ROUNDUP(IF(K727&lt;&gt;cukier4[[#This Row],[miesiąc]],5000-cukier4[[#This Row],[ilość cukru w magazynie]],0),-3)</f>
        <v>0</v>
      </c>
    </row>
    <row r="727" spans="1:12" x14ac:dyDescent="0.45">
      <c r="A727" s="1">
        <v>39615</v>
      </c>
      <c r="B727" s="2" t="s">
        <v>71</v>
      </c>
      <c r="C727">
        <v>138</v>
      </c>
      <c r="D727">
        <f>YEAR(cukier4[[#This Row],[Data]])</f>
        <v>2008</v>
      </c>
      <c r="E727">
        <f>VLOOKUP(cukier4[[#This Row],[rok]],cennik[],2,FALSE)</f>
        <v>2.15</v>
      </c>
      <c r="F727" s="2">
        <f>cukier4[[#This Row],[sprzedaż]]*cukier4[[#This Row],[cena cukru]]</f>
        <v>296.7</v>
      </c>
      <c r="G727" s="2">
        <f>SUMIFS(cukier4[sprzedaż],cukier4[Data],"&lt;="&amp;cukier4[[#This Row],[Data]],cukier4[NIP],"="&amp;cukier4[[#This Row],[NIP]])</f>
        <v>1038</v>
      </c>
      <c r="H7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27" s="2">
        <f>cukier4[[#This Row],[rabat na kg]]*cukier4[[#This Row],[sprzedaż]]</f>
        <v>13.8</v>
      </c>
      <c r="J727" s="2">
        <f>J726-cukier4[[#This Row],[sprzedaż]]+L726</f>
        <v>4953</v>
      </c>
      <c r="K727" s="2">
        <f>MONTH(cukier4[[#This Row],[Data]])</f>
        <v>6</v>
      </c>
      <c r="L727" s="2">
        <f>ROUNDUP(IF(K728&lt;&gt;cukier4[[#This Row],[miesiąc]],5000-cukier4[[#This Row],[ilość cukru w magazynie]],0),-3)</f>
        <v>0</v>
      </c>
    </row>
    <row r="728" spans="1:12" x14ac:dyDescent="0.45">
      <c r="A728" s="1">
        <v>39619</v>
      </c>
      <c r="B728" s="2" t="s">
        <v>22</v>
      </c>
      <c r="C728">
        <v>411</v>
      </c>
      <c r="D728">
        <f>YEAR(cukier4[[#This Row],[Data]])</f>
        <v>2008</v>
      </c>
      <c r="E728">
        <f>VLOOKUP(cukier4[[#This Row],[rok]],cennik[],2,FALSE)</f>
        <v>2.15</v>
      </c>
      <c r="F728" s="2">
        <f>cukier4[[#This Row],[sprzedaż]]*cukier4[[#This Row],[cena cukru]]</f>
        <v>883.65</v>
      </c>
      <c r="G728" s="2">
        <f>SUMIFS(cukier4[sprzedaż],cukier4[Data],"&lt;="&amp;cukier4[[#This Row],[Data]],cukier4[NIP],"="&amp;cukier4[[#This Row],[NIP]])</f>
        <v>7785</v>
      </c>
      <c r="H7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28" s="2">
        <f>cukier4[[#This Row],[rabat na kg]]*cukier4[[#This Row],[sprzedaż]]</f>
        <v>41.1</v>
      </c>
      <c r="J728" s="2">
        <f>J727-cukier4[[#This Row],[sprzedaż]]+L727</f>
        <v>4542</v>
      </c>
      <c r="K728" s="2">
        <f>MONTH(cukier4[[#This Row],[Data]])</f>
        <v>6</v>
      </c>
      <c r="L728" s="2">
        <f>ROUNDUP(IF(K729&lt;&gt;cukier4[[#This Row],[miesiąc]],5000-cukier4[[#This Row],[ilość cukru w magazynie]],0),-3)</f>
        <v>0</v>
      </c>
    </row>
    <row r="729" spans="1:12" x14ac:dyDescent="0.45">
      <c r="A729" s="1">
        <v>39622</v>
      </c>
      <c r="B729" s="2" t="s">
        <v>23</v>
      </c>
      <c r="C729">
        <v>152</v>
      </c>
      <c r="D729">
        <f>YEAR(cukier4[[#This Row],[Data]])</f>
        <v>2008</v>
      </c>
      <c r="E729">
        <f>VLOOKUP(cukier4[[#This Row],[rok]],cennik[],2,FALSE)</f>
        <v>2.15</v>
      </c>
      <c r="F729" s="2">
        <f>cukier4[[#This Row],[sprzedaż]]*cukier4[[#This Row],[cena cukru]]</f>
        <v>326.8</v>
      </c>
      <c r="G729" s="2">
        <f>SUMIFS(cukier4[sprzedaż],cukier4[Data],"&lt;="&amp;cukier4[[#This Row],[Data]],cukier4[NIP],"="&amp;cukier4[[#This Row],[NIP]])</f>
        <v>2286</v>
      </c>
      <c r="H72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29" s="2">
        <f>cukier4[[#This Row],[rabat na kg]]*cukier4[[#This Row],[sprzedaż]]</f>
        <v>15.200000000000001</v>
      </c>
      <c r="J729" s="2">
        <f>J728-cukier4[[#This Row],[sprzedaż]]+L728</f>
        <v>4390</v>
      </c>
      <c r="K729" s="2">
        <f>MONTH(cukier4[[#This Row],[Data]])</f>
        <v>6</v>
      </c>
      <c r="L729" s="2">
        <f>ROUNDUP(IF(K730&lt;&gt;cukier4[[#This Row],[miesiąc]],5000-cukier4[[#This Row],[ilość cukru w magazynie]],0),-3)</f>
        <v>0</v>
      </c>
    </row>
    <row r="730" spans="1:12" x14ac:dyDescent="0.45">
      <c r="A730" s="1">
        <v>39623</v>
      </c>
      <c r="B730" s="2" t="s">
        <v>169</v>
      </c>
      <c r="C730">
        <v>10</v>
      </c>
      <c r="D730">
        <f>YEAR(cukier4[[#This Row],[Data]])</f>
        <v>2008</v>
      </c>
      <c r="E730">
        <f>VLOOKUP(cukier4[[#This Row],[rok]],cennik[],2,FALSE)</f>
        <v>2.15</v>
      </c>
      <c r="F730" s="2">
        <f>cukier4[[#This Row],[sprzedaż]]*cukier4[[#This Row],[cena cukru]]</f>
        <v>21.5</v>
      </c>
      <c r="G730" s="2">
        <f>SUMIFS(cukier4[sprzedaż],cukier4[Data],"&lt;="&amp;cukier4[[#This Row],[Data]],cukier4[NIP],"="&amp;cukier4[[#This Row],[NIP]])</f>
        <v>10</v>
      </c>
      <c r="H73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30" s="2">
        <f>cukier4[[#This Row],[rabat na kg]]*cukier4[[#This Row],[sprzedaż]]</f>
        <v>0</v>
      </c>
      <c r="J730" s="2">
        <f>J729-cukier4[[#This Row],[sprzedaż]]+L729</f>
        <v>4380</v>
      </c>
      <c r="K730" s="2">
        <f>MONTH(cukier4[[#This Row],[Data]])</f>
        <v>6</v>
      </c>
      <c r="L730" s="2">
        <f>ROUNDUP(IF(K731&lt;&gt;cukier4[[#This Row],[miesiąc]],5000-cukier4[[#This Row],[ilość cukru w magazynie]],0),-3)</f>
        <v>0</v>
      </c>
    </row>
    <row r="731" spans="1:12" x14ac:dyDescent="0.45">
      <c r="A731" s="1">
        <v>39624</v>
      </c>
      <c r="B731" s="2" t="s">
        <v>18</v>
      </c>
      <c r="C731">
        <v>75</v>
      </c>
      <c r="D731">
        <f>YEAR(cukier4[[#This Row],[Data]])</f>
        <v>2008</v>
      </c>
      <c r="E731">
        <f>VLOOKUP(cukier4[[#This Row],[rok]],cennik[],2,FALSE)</f>
        <v>2.15</v>
      </c>
      <c r="F731" s="2">
        <f>cukier4[[#This Row],[sprzedaż]]*cukier4[[#This Row],[cena cukru]]</f>
        <v>161.25</v>
      </c>
      <c r="G731" s="2">
        <f>SUMIFS(cukier4[sprzedaż],cukier4[Data],"&lt;="&amp;cukier4[[#This Row],[Data]],cukier4[NIP],"="&amp;cukier4[[#This Row],[NIP]])</f>
        <v>2445</v>
      </c>
      <c r="H73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31" s="2">
        <f>cukier4[[#This Row],[rabat na kg]]*cukier4[[#This Row],[sprzedaż]]</f>
        <v>7.5</v>
      </c>
      <c r="J731" s="2">
        <f>J730-cukier4[[#This Row],[sprzedaż]]+L730</f>
        <v>4305</v>
      </c>
      <c r="K731" s="2">
        <f>MONTH(cukier4[[#This Row],[Data]])</f>
        <v>6</v>
      </c>
      <c r="L731" s="2">
        <f>ROUNDUP(IF(K732&lt;&gt;cukier4[[#This Row],[miesiąc]],5000-cukier4[[#This Row],[ilość cukru w magazynie]],0),-3)</f>
        <v>0</v>
      </c>
    </row>
    <row r="732" spans="1:12" x14ac:dyDescent="0.45">
      <c r="A732" s="1">
        <v>39624</v>
      </c>
      <c r="B732" s="2" t="s">
        <v>170</v>
      </c>
      <c r="C732">
        <v>4</v>
      </c>
      <c r="D732">
        <f>YEAR(cukier4[[#This Row],[Data]])</f>
        <v>2008</v>
      </c>
      <c r="E732">
        <f>VLOOKUP(cukier4[[#This Row],[rok]],cennik[],2,FALSE)</f>
        <v>2.15</v>
      </c>
      <c r="F732" s="2">
        <f>cukier4[[#This Row],[sprzedaż]]*cukier4[[#This Row],[cena cukru]]</f>
        <v>8.6</v>
      </c>
      <c r="G732" s="2">
        <f>SUMIFS(cukier4[sprzedaż],cukier4[Data],"&lt;="&amp;cukier4[[#This Row],[Data]],cukier4[NIP],"="&amp;cukier4[[#This Row],[NIP]])</f>
        <v>4</v>
      </c>
      <c r="H73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32" s="2">
        <f>cukier4[[#This Row],[rabat na kg]]*cukier4[[#This Row],[sprzedaż]]</f>
        <v>0</v>
      </c>
      <c r="J732" s="2">
        <f>J731-cukier4[[#This Row],[sprzedaż]]+L731</f>
        <v>4301</v>
      </c>
      <c r="K732" s="2">
        <f>MONTH(cukier4[[#This Row],[Data]])</f>
        <v>6</v>
      </c>
      <c r="L732" s="2">
        <f>ROUNDUP(IF(K733&lt;&gt;cukier4[[#This Row],[miesiąc]],5000-cukier4[[#This Row],[ilość cukru w magazynie]],0),-3)</f>
        <v>0</v>
      </c>
    </row>
    <row r="733" spans="1:12" x14ac:dyDescent="0.45">
      <c r="A733" s="1">
        <v>39626</v>
      </c>
      <c r="B733" s="2" t="s">
        <v>171</v>
      </c>
      <c r="C733">
        <v>2</v>
      </c>
      <c r="D733">
        <f>YEAR(cukier4[[#This Row],[Data]])</f>
        <v>2008</v>
      </c>
      <c r="E733">
        <f>VLOOKUP(cukier4[[#This Row],[rok]],cennik[],2,FALSE)</f>
        <v>2.15</v>
      </c>
      <c r="F733" s="2">
        <f>cukier4[[#This Row],[sprzedaż]]*cukier4[[#This Row],[cena cukru]]</f>
        <v>4.3</v>
      </c>
      <c r="G733" s="2">
        <f>SUMIFS(cukier4[sprzedaż],cukier4[Data],"&lt;="&amp;cukier4[[#This Row],[Data]],cukier4[NIP],"="&amp;cukier4[[#This Row],[NIP]])</f>
        <v>2</v>
      </c>
      <c r="H73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33" s="2">
        <f>cukier4[[#This Row],[rabat na kg]]*cukier4[[#This Row],[sprzedaż]]</f>
        <v>0</v>
      </c>
      <c r="J733" s="2">
        <f>J732-cukier4[[#This Row],[sprzedaż]]+L732</f>
        <v>4299</v>
      </c>
      <c r="K733" s="2">
        <f>MONTH(cukier4[[#This Row],[Data]])</f>
        <v>6</v>
      </c>
      <c r="L733" s="2">
        <f>ROUNDUP(IF(K734&lt;&gt;cukier4[[#This Row],[miesiąc]],5000-cukier4[[#This Row],[ilość cukru w magazynie]],0),-3)</f>
        <v>0</v>
      </c>
    </row>
    <row r="734" spans="1:12" x14ac:dyDescent="0.45">
      <c r="A734" s="1">
        <v>39627</v>
      </c>
      <c r="B734" s="2" t="s">
        <v>61</v>
      </c>
      <c r="C734">
        <v>110</v>
      </c>
      <c r="D734">
        <f>YEAR(cukier4[[#This Row],[Data]])</f>
        <v>2008</v>
      </c>
      <c r="E734">
        <f>VLOOKUP(cukier4[[#This Row],[rok]],cennik[],2,FALSE)</f>
        <v>2.15</v>
      </c>
      <c r="F734" s="2">
        <f>cukier4[[#This Row],[sprzedaż]]*cukier4[[#This Row],[cena cukru]]</f>
        <v>236.5</v>
      </c>
      <c r="G734" s="2">
        <f>SUMIFS(cukier4[sprzedaż],cukier4[Data],"&lt;="&amp;cukier4[[#This Row],[Data]],cukier4[NIP],"="&amp;cukier4[[#This Row],[NIP]])</f>
        <v>786</v>
      </c>
      <c r="H73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34" s="2">
        <f>cukier4[[#This Row],[rabat na kg]]*cukier4[[#This Row],[sprzedaż]]</f>
        <v>5.5</v>
      </c>
      <c r="J734" s="2">
        <f>J733-cukier4[[#This Row],[sprzedaż]]+L733</f>
        <v>4189</v>
      </c>
      <c r="K734" s="2">
        <f>MONTH(cukier4[[#This Row],[Data]])</f>
        <v>6</v>
      </c>
      <c r="L734" s="2">
        <f>ROUNDUP(IF(K735&lt;&gt;cukier4[[#This Row],[miesiąc]],5000-cukier4[[#This Row],[ilość cukru w magazynie]],0),-3)</f>
        <v>0</v>
      </c>
    </row>
    <row r="735" spans="1:12" x14ac:dyDescent="0.45">
      <c r="A735" s="1">
        <v>39628</v>
      </c>
      <c r="B735" s="2" t="s">
        <v>35</v>
      </c>
      <c r="C735">
        <v>161</v>
      </c>
      <c r="D735">
        <f>YEAR(cukier4[[#This Row],[Data]])</f>
        <v>2008</v>
      </c>
      <c r="E735">
        <f>VLOOKUP(cukier4[[#This Row],[rok]],cennik[],2,FALSE)</f>
        <v>2.15</v>
      </c>
      <c r="F735" s="2">
        <f>cukier4[[#This Row],[sprzedaż]]*cukier4[[#This Row],[cena cukru]]</f>
        <v>346.15</v>
      </c>
      <c r="G735" s="2">
        <f>SUMIFS(cukier4[sprzedaż],cukier4[Data],"&lt;="&amp;cukier4[[#This Row],[Data]],cukier4[NIP],"="&amp;cukier4[[#This Row],[NIP]])</f>
        <v>1153</v>
      </c>
      <c r="H73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35" s="2">
        <f>cukier4[[#This Row],[rabat na kg]]*cukier4[[#This Row],[sprzedaż]]</f>
        <v>16.100000000000001</v>
      </c>
      <c r="J735" s="2">
        <f>J734-cukier4[[#This Row],[sprzedaż]]+L734</f>
        <v>4028</v>
      </c>
      <c r="K735" s="2">
        <f>MONTH(cukier4[[#This Row],[Data]])</f>
        <v>6</v>
      </c>
      <c r="L735" s="2">
        <f>ROUNDUP(IF(K736&lt;&gt;cukier4[[#This Row],[miesiąc]],5000-cukier4[[#This Row],[ilość cukru w magazynie]],0),-3)</f>
        <v>0</v>
      </c>
    </row>
    <row r="736" spans="1:12" x14ac:dyDescent="0.45">
      <c r="A736" s="1">
        <v>39629</v>
      </c>
      <c r="B736" s="2" t="s">
        <v>30</v>
      </c>
      <c r="C736">
        <v>68</v>
      </c>
      <c r="D736">
        <f>YEAR(cukier4[[#This Row],[Data]])</f>
        <v>2008</v>
      </c>
      <c r="E736">
        <f>VLOOKUP(cukier4[[#This Row],[rok]],cennik[],2,FALSE)</f>
        <v>2.15</v>
      </c>
      <c r="F736" s="2">
        <f>cukier4[[#This Row],[sprzedaż]]*cukier4[[#This Row],[cena cukru]]</f>
        <v>146.19999999999999</v>
      </c>
      <c r="G736" s="2">
        <f>SUMIFS(cukier4[sprzedaż],cukier4[Data],"&lt;="&amp;cukier4[[#This Row],[Data]],cukier4[NIP],"="&amp;cukier4[[#This Row],[NIP]])</f>
        <v>2025</v>
      </c>
      <c r="H73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36" s="2">
        <f>cukier4[[#This Row],[rabat na kg]]*cukier4[[#This Row],[sprzedaż]]</f>
        <v>6.8000000000000007</v>
      </c>
      <c r="J736" s="2">
        <f>J735-cukier4[[#This Row],[sprzedaż]]+L735</f>
        <v>3960</v>
      </c>
      <c r="K736" s="2">
        <f>MONTH(cukier4[[#This Row],[Data]])</f>
        <v>6</v>
      </c>
      <c r="L736" s="2">
        <f>ROUNDUP(IF(K737&lt;&gt;cukier4[[#This Row],[miesiąc]],5000-cukier4[[#This Row],[ilość cukru w magazynie]],0),-3)</f>
        <v>2000</v>
      </c>
    </row>
    <row r="737" spans="1:12" x14ac:dyDescent="0.45">
      <c r="A737" s="1">
        <v>39631</v>
      </c>
      <c r="B737" s="2" t="s">
        <v>55</v>
      </c>
      <c r="C737">
        <v>30</v>
      </c>
      <c r="D737">
        <f>YEAR(cukier4[[#This Row],[Data]])</f>
        <v>2008</v>
      </c>
      <c r="E737">
        <f>VLOOKUP(cukier4[[#This Row],[rok]],cennik[],2,FALSE)</f>
        <v>2.15</v>
      </c>
      <c r="F737" s="2">
        <f>cukier4[[#This Row],[sprzedaż]]*cukier4[[#This Row],[cena cukru]]</f>
        <v>64.5</v>
      </c>
      <c r="G737" s="2">
        <f>SUMIFS(cukier4[sprzedaż],cukier4[Data],"&lt;="&amp;cukier4[[#This Row],[Data]],cukier4[NIP],"="&amp;cukier4[[#This Row],[NIP]])</f>
        <v>1797</v>
      </c>
      <c r="H7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37" s="2">
        <f>cukier4[[#This Row],[rabat na kg]]*cukier4[[#This Row],[sprzedaż]]</f>
        <v>3</v>
      </c>
      <c r="J737" s="2">
        <f>J736-cukier4[[#This Row],[sprzedaż]]+L736</f>
        <v>5930</v>
      </c>
      <c r="K737" s="2">
        <f>MONTH(cukier4[[#This Row],[Data]])</f>
        <v>7</v>
      </c>
      <c r="L737" s="2">
        <f>ROUNDUP(IF(K738&lt;&gt;cukier4[[#This Row],[miesiąc]],5000-cukier4[[#This Row],[ilość cukru w magazynie]],0),-3)</f>
        <v>0</v>
      </c>
    </row>
    <row r="738" spans="1:12" x14ac:dyDescent="0.45">
      <c r="A738" s="1">
        <v>39632</v>
      </c>
      <c r="B738" s="2" t="s">
        <v>64</v>
      </c>
      <c r="C738">
        <v>3</v>
      </c>
      <c r="D738">
        <f>YEAR(cukier4[[#This Row],[Data]])</f>
        <v>2008</v>
      </c>
      <c r="E738">
        <f>VLOOKUP(cukier4[[#This Row],[rok]],cennik[],2,FALSE)</f>
        <v>2.15</v>
      </c>
      <c r="F738" s="2">
        <f>cukier4[[#This Row],[sprzedaż]]*cukier4[[#This Row],[cena cukru]]</f>
        <v>6.4499999999999993</v>
      </c>
      <c r="G738" s="2">
        <f>SUMIFS(cukier4[sprzedaż],cukier4[Data],"&lt;="&amp;cukier4[[#This Row],[Data]],cukier4[NIP],"="&amp;cukier4[[#This Row],[NIP]])</f>
        <v>6</v>
      </c>
      <c r="H73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38" s="2">
        <f>cukier4[[#This Row],[rabat na kg]]*cukier4[[#This Row],[sprzedaż]]</f>
        <v>0</v>
      </c>
      <c r="J738" s="2">
        <f>J737-cukier4[[#This Row],[sprzedaż]]+L737</f>
        <v>5927</v>
      </c>
      <c r="K738" s="2">
        <f>MONTH(cukier4[[#This Row],[Data]])</f>
        <v>7</v>
      </c>
      <c r="L738" s="2">
        <f>ROUNDUP(IF(K739&lt;&gt;cukier4[[#This Row],[miesiąc]],5000-cukier4[[#This Row],[ilość cukru w magazynie]],0),-3)</f>
        <v>0</v>
      </c>
    </row>
    <row r="739" spans="1:12" x14ac:dyDescent="0.45">
      <c r="A739" s="1">
        <v>39637</v>
      </c>
      <c r="B739" s="2" t="s">
        <v>50</v>
      </c>
      <c r="C739">
        <v>117</v>
      </c>
      <c r="D739">
        <f>YEAR(cukier4[[#This Row],[Data]])</f>
        <v>2008</v>
      </c>
      <c r="E739">
        <f>VLOOKUP(cukier4[[#This Row],[rok]],cennik[],2,FALSE)</f>
        <v>2.15</v>
      </c>
      <c r="F739" s="2">
        <f>cukier4[[#This Row],[sprzedaż]]*cukier4[[#This Row],[cena cukru]]</f>
        <v>251.54999999999998</v>
      </c>
      <c r="G739" s="2">
        <f>SUMIFS(cukier4[sprzedaż],cukier4[Data],"&lt;="&amp;cukier4[[#This Row],[Data]],cukier4[NIP],"="&amp;cukier4[[#This Row],[NIP]])</f>
        <v>9606</v>
      </c>
      <c r="H7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39" s="2">
        <f>cukier4[[#This Row],[rabat na kg]]*cukier4[[#This Row],[sprzedaż]]</f>
        <v>11.700000000000001</v>
      </c>
      <c r="J739" s="2">
        <f>J738-cukier4[[#This Row],[sprzedaż]]+L738</f>
        <v>5810</v>
      </c>
      <c r="K739" s="2">
        <f>MONTH(cukier4[[#This Row],[Data]])</f>
        <v>7</v>
      </c>
      <c r="L739" s="2">
        <f>ROUNDUP(IF(K740&lt;&gt;cukier4[[#This Row],[miesiąc]],5000-cukier4[[#This Row],[ilość cukru w magazynie]],0),-3)</f>
        <v>0</v>
      </c>
    </row>
    <row r="740" spans="1:12" x14ac:dyDescent="0.45">
      <c r="A740" s="1">
        <v>39639</v>
      </c>
      <c r="B740" s="2" t="s">
        <v>8</v>
      </c>
      <c r="C740">
        <v>105</v>
      </c>
      <c r="D740">
        <f>YEAR(cukier4[[#This Row],[Data]])</f>
        <v>2008</v>
      </c>
      <c r="E740">
        <f>VLOOKUP(cukier4[[#This Row],[rok]],cennik[],2,FALSE)</f>
        <v>2.15</v>
      </c>
      <c r="F740" s="2">
        <f>cukier4[[#This Row],[sprzedaż]]*cukier4[[#This Row],[cena cukru]]</f>
        <v>225.75</v>
      </c>
      <c r="G740" s="2">
        <f>SUMIFS(cukier4[sprzedaż],cukier4[Data],"&lt;="&amp;cukier4[[#This Row],[Data]],cukier4[NIP],"="&amp;cukier4[[#This Row],[NIP]])</f>
        <v>1017</v>
      </c>
      <c r="H7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40" s="2">
        <f>cukier4[[#This Row],[rabat na kg]]*cukier4[[#This Row],[sprzedaż]]</f>
        <v>10.5</v>
      </c>
      <c r="J740" s="2">
        <f>J739-cukier4[[#This Row],[sprzedaż]]+L739</f>
        <v>5705</v>
      </c>
      <c r="K740" s="2">
        <f>MONTH(cukier4[[#This Row],[Data]])</f>
        <v>7</v>
      </c>
      <c r="L740" s="2">
        <f>ROUNDUP(IF(K741&lt;&gt;cukier4[[#This Row],[miesiąc]],5000-cukier4[[#This Row],[ilość cukru w magazynie]],0),-3)</f>
        <v>0</v>
      </c>
    </row>
    <row r="741" spans="1:12" x14ac:dyDescent="0.45">
      <c r="A741" s="1">
        <v>39639</v>
      </c>
      <c r="B741" s="2" t="s">
        <v>46</v>
      </c>
      <c r="C741">
        <v>6</v>
      </c>
      <c r="D741">
        <f>YEAR(cukier4[[#This Row],[Data]])</f>
        <v>2008</v>
      </c>
      <c r="E741">
        <f>VLOOKUP(cukier4[[#This Row],[rok]],cennik[],2,FALSE)</f>
        <v>2.15</v>
      </c>
      <c r="F741" s="2">
        <f>cukier4[[#This Row],[sprzedaż]]*cukier4[[#This Row],[cena cukru]]</f>
        <v>12.899999999999999</v>
      </c>
      <c r="G741" s="2">
        <f>SUMIFS(cukier4[sprzedaż],cukier4[Data],"&lt;="&amp;cukier4[[#This Row],[Data]],cukier4[NIP],"="&amp;cukier4[[#This Row],[NIP]])</f>
        <v>22</v>
      </c>
      <c r="H7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41" s="2">
        <f>cukier4[[#This Row],[rabat na kg]]*cukier4[[#This Row],[sprzedaż]]</f>
        <v>0</v>
      </c>
      <c r="J741" s="2">
        <f>J740-cukier4[[#This Row],[sprzedaż]]+L740</f>
        <v>5699</v>
      </c>
      <c r="K741" s="2">
        <f>MONTH(cukier4[[#This Row],[Data]])</f>
        <v>7</v>
      </c>
      <c r="L741" s="2">
        <f>ROUNDUP(IF(K742&lt;&gt;cukier4[[#This Row],[miesiąc]],5000-cukier4[[#This Row],[ilość cukru w magazynie]],0),-3)</f>
        <v>0</v>
      </c>
    </row>
    <row r="742" spans="1:12" x14ac:dyDescent="0.45">
      <c r="A742" s="1">
        <v>39640</v>
      </c>
      <c r="B742" s="2" t="s">
        <v>17</v>
      </c>
      <c r="C742">
        <v>378</v>
      </c>
      <c r="D742">
        <f>YEAR(cukier4[[#This Row],[Data]])</f>
        <v>2008</v>
      </c>
      <c r="E742">
        <f>VLOOKUP(cukier4[[#This Row],[rok]],cennik[],2,FALSE)</f>
        <v>2.15</v>
      </c>
      <c r="F742" s="2">
        <f>cukier4[[#This Row],[sprzedaż]]*cukier4[[#This Row],[cena cukru]]</f>
        <v>812.69999999999993</v>
      </c>
      <c r="G742" s="2">
        <f>SUMIFS(cukier4[sprzedaż],cukier4[Data],"&lt;="&amp;cukier4[[#This Row],[Data]],cukier4[NIP],"="&amp;cukier4[[#This Row],[NIP]])</f>
        <v>7768</v>
      </c>
      <c r="H7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42" s="2">
        <f>cukier4[[#This Row],[rabat na kg]]*cukier4[[#This Row],[sprzedaż]]</f>
        <v>37.800000000000004</v>
      </c>
      <c r="J742" s="2">
        <f>J741-cukier4[[#This Row],[sprzedaż]]+L741</f>
        <v>5321</v>
      </c>
      <c r="K742" s="2">
        <f>MONTH(cukier4[[#This Row],[Data]])</f>
        <v>7</v>
      </c>
      <c r="L742" s="2">
        <f>ROUNDUP(IF(K743&lt;&gt;cukier4[[#This Row],[miesiąc]],5000-cukier4[[#This Row],[ilość cukru w magazynie]],0),-3)</f>
        <v>0</v>
      </c>
    </row>
    <row r="743" spans="1:12" x14ac:dyDescent="0.45">
      <c r="A743" s="1">
        <v>39643</v>
      </c>
      <c r="B743" s="2" t="s">
        <v>69</v>
      </c>
      <c r="C743">
        <v>76</v>
      </c>
      <c r="D743">
        <f>YEAR(cukier4[[#This Row],[Data]])</f>
        <v>2008</v>
      </c>
      <c r="E743">
        <f>VLOOKUP(cukier4[[#This Row],[rok]],cennik[],2,FALSE)</f>
        <v>2.15</v>
      </c>
      <c r="F743" s="2">
        <f>cukier4[[#This Row],[sprzedaż]]*cukier4[[#This Row],[cena cukru]]</f>
        <v>163.4</v>
      </c>
      <c r="G743" s="2">
        <f>SUMIFS(cukier4[sprzedaż],cukier4[Data],"&lt;="&amp;cukier4[[#This Row],[Data]],cukier4[NIP],"="&amp;cukier4[[#This Row],[NIP]])</f>
        <v>1493</v>
      </c>
      <c r="H7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43" s="2">
        <f>cukier4[[#This Row],[rabat na kg]]*cukier4[[#This Row],[sprzedaż]]</f>
        <v>7.6000000000000005</v>
      </c>
      <c r="J743" s="2">
        <f>J742-cukier4[[#This Row],[sprzedaż]]+L742</f>
        <v>5245</v>
      </c>
      <c r="K743" s="2">
        <f>MONTH(cukier4[[#This Row],[Data]])</f>
        <v>7</v>
      </c>
      <c r="L743" s="2">
        <f>ROUNDUP(IF(K744&lt;&gt;cukier4[[#This Row],[miesiąc]],5000-cukier4[[#This Row],[ilość cukru w magazynie]],0),-3)</f>
        <v>0</v>
      </c>
    </row>
    <row r="744" spans="1:12" x14ac:dyDescent="0.45">
      <c r="A744" s="1">
        <v>39644</v>
      </c>
      <c r="B744" s="2" t="s">
        <v>22</v>
      </c>
      <c r="C744">
        <v>386</v>
      </c>
      <c r="D744">
        <f>YEAR(cukier4[[#This Row],[Data]])</f>
        <v>2008</v>
      </c>
      <c r="E744">
        <f>VLOOKUP(cukier4[[#This Row],[rok]],cennik[],2,FALSE)</f>
        <v>2.15</v>
      </c>
      <c r="F744" s="2">
        <f>cukier4[[#This Row],[sprzedaż]]*cukier4[[#This Row],[cena cukru]]</f>
        <v>829.9</v>
      </c>
      <c r="G744" s="2">
        <f>SUMIFS(cukier4[sprzedaż],cukier4[Data],"&lt;="&amp;cukier4[[#This Row],[Data]],cukier4[NIP],"="&amp;cukier4[[#This Row],[NIP]])</f>
        <v>8171</v>
      </c>
      <c r="H7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44" s="2">
        <f>cukier4[[#This Row],[rabat na kg]]*cukier4[[#This Row],[sprzedaż]]</f>
        <v>38.6</v>
      </c>
      <c r="J744" s="2">
        <f>J743-cukier4[[#This Row],[sprzedaż]]+L743</f>
        <v>4859</v>
      </c>
      <c r="K744" s="2">
        <f>MONTH(cukier4[[#This Row],[Data]])</f>
        <v>7</v>
      </c>
      <c r="L744" s="2">
        <f>ROUNDUP(IF(K745&lt;&gt;cukier4[[#This Row],[miesiąc]],5000-cukier4[[#This Row],[ilość cukru w magazynie]],0),-3)</f>
        <v>0</v>
      </c>
    </row>
    <row r="745" spans="1:12" x14ac:dyDescent="0.45">
      <c r="A745" s="1">
        <v>39645</v>
      </c>
      <c r="B745" s="2" t="s">
        <v>50</v>
      </c>
      <c r="C745">
        <v>132</v>
      </c>
      <c r="D745">
        <f>YEAR(cukier4[[#This Row],[Data]])</f>
        <v>2008</v>
      </c>
      <c r="E745">
        <f>VLOOKUP(cukier4[[#This Row],[rok]],cennik[],2,FALSE)</f>
        <v>2.15</v>
      </c>
      <c r="F745" s="2">
        <f>cukier4[[#This Row],[sprzedaż]]*cukier4[[#This Row],[cena cukru]]</f>
        <v>283.8</v>
      </c>
      <c r="G745" s="2">
        <f>SUMIFS(cukier4[sprzedaż],cukier4[Data],"&lt;="&amp;cukier4[[#This Row],[Data]],cukier4[NIP],"="&amp;cukier4[[#This Row],[NIP]])</f>
        <v>9738</v>
      </c>
      <c r="H7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45" s="2">
        <f>cukier4[[#This Row],[rabat na kg]]*cukier4[[#This Row],[sprzedaż]]</f>
        <v>13.200000000000001</v>
      </c>
      <c r="J745" s="2">
        <f>J744-cukier4[[#This Row],[sprzedaż]]+L744</f>
        <v>4727</v>
      </c>
      <c r="K745" s="2">
        <f>MONTH(cukier4[[#This Row],[Data]])</f>
        <v>7</v>
      </c>
      <c r="L745" s="2">
        <f>ROUNDUP(IF(K746&lt;&gt;cukier4[[#This Row],[miesiąc]],5000-cukier4[[#This Row],[ilość cukru w magazynie]],0),-3)</f>
        <v>0</v>
      </c>
    </row>
    <row r="746" spans="1:12" x14ac:dyDescent="0.45">
      <c r="A746" s="1">
        <v>39645</v>
      </c>
      <c r="B746" s="2" t="s">
        <v>22</v>
      </c>
      <c r="C746">
        <v>104</v>
      </c>
      <c r="D746">
        <f>YEAR(cukier4[[#This Row],[Data]])</f>
        <v>2008</v>
      </c>
      <c r="E746">
        <f>VLOOKUP(cukier4[[#This Row],[rok]],cennik[],2,FALSE)</f>
        <v>2.15</v>
      </c>
      <c r="F746" s="2">
        <f>cukier4[[#This Row],[sprzedaż]]*cukier4[[#This Row],[cena cukru]]</f>
        <v>223.6</v>
      </c>
      <c r="G746" s="2">
        <f>SUMIFS(cukier4[sprzedaż],cukier4[Data],"&lt;="&amp;cukier4[[#This Row],[Data]],cukier4[NIP],"="&amp;cukier4[[#This Row],[NIP]])</f>
        <v>8275</v>
      </c>
      <c r="H7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46" s="2">
        <f>cukier4[[#This Row],[rabat na kg]]*cukier4[[#This Row],[sprzedaż]]</f>
        <v>10.4</v>
      </c>
      <c r="J746" s="2">
        <f>J745-cukier4[[#This Row],[sprzedaż]]+L745</f>
        <v>4623</v>
      </c>
      <c r="K746" s="2">
        <f>MONTH(cukier4[[#This Row],[Data]])</f>
        <v>7</v>
      </c>
      <c r="L746" s="2">
        <f>ROUNDUP(IF(K747&lt;&gt;cukier4[[#This Row],[miesiąc]],5000-cukier4[[#This Row],[ilość cukru w magazynie]],0),-3)</f>
        <v>0</v>
      </c>
    </row>
    <row r="747" spans="1:12" x14ac:dyDescent="0.45">
      <c r="A747" s="1">
        <v>39646</v>
      </c>
      <c r="B747" s="2" t="s">
        <v>45</v>
      </c>
      <c r="C747">
        <v>380</v>
      </c>
      <c r="D747">
        <f>YEAR(cukier4[[#This Row],[Data]])</f>
        <v>2008</v>
      </c>
      <c r="E747">
        <f>VLOOKUP(cukier4[[#This Row],[rok]],cennik[],2,FALSE)</f>
        <v>2.15</v>
      </c>
      <c r="F747" s="2">
        <f>cukier4[[#This Row],[sprzedaż]]*cukier4[[#This Row],[cena cukru]]</f>
        <v>817</v>
      </c>
      <c r="G747" s="2">
        <f>SUMIFS(cukier4[sprzedaż],cukier4[Data],"&lt;="&amp;cukier4[[#This Row],[Data]],cukier4[NIP],"="&amp;cukier4[[#This Row],[NIP]])</f>
        <v>9463</v>
      </c>
      <c r="H7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47" s="2">
        <f>cukier4[[#This Row],[rabat na kg]]*cukier4[[#This Row],[sprzedaż]]</f>
        <v>38</v>
      </c>
      <c r="J747" s="2">
        <f>J746-cukier4[[#This Row],[sprzedaż]]+L746</f>
        <v>4243</v>
      </c>
      <c r="K747" s="2">
        <f>MONTH(cukier4[[#This Row],[Data]])</f>
        <v>7</v>
      </c>
      <c r="L747" s="2">
        <f>ROUNDUP(IF(K748&lt;&gt;cukier4[[#This Row],[miesiąc]],5000-cukier4[[#This Row],[ilość cukru w magazynie]],0),-3)</f>
        <v>0</v>
      </c>
    </row>
    <row r="748" spans="1:12" x14ac:dyDescent="0.45">
      <c r="A748" s="1">
        <v>39647</v>
      </c>
      <c r="B748" s="2" t="s">
        <v>78</v>
      </c>
      <c r="C748">
        <v>76</v>
      </c>
      <c r="D748">
        <f>YEAR(cukier4[[#This Row],[Data]])</f>
        <v>2008</v>
      </c>
      <c r="E748">
        <f>VLOOKUP(cukier4[[#This Row],[rok]],cennik[],2,FALSE)</f>
        <v>2.15</v>
      </c>
      <c r="F748" s="2">
        <f>cukier4[[#This Row],[sprzedaż]]*cukier4[[#This Row],[cena cukru]]</f>
        <v>163.4</v>
      </c>
      <c r="G748" s="2">
        <f>SUMIFS(cukier4[sprzedaż],cukier4[Data],"&lt;="&amp;cukier4[[#This Row],[Data]],cukier4[NIP],"="&amp;cukier4[[#This Row],[NIP]])</f>
        <v>1025</v>
      </c>
      <c r="H7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48" s="2">
        <f>cukier4[[#This Row],[rabat na kg]]*cukier4[[#This Row],[sprzedaż]]</f>
        <v>7.6000000000000005</v>
      </c>
      <c r="J748" s="2">
        <f>J747-cukier4[[#This Row],[sprzedaż]]+L747</f>
        <v>4167</v>
      </c>
      <c r="K748" s="2">
        <f>MONTH(cukier4[[#This Row],[Data]])</f>
        <v>7</v>
      </c>
      <c r="L748" s="2">
        <f>ROUNDUP(IF(K749&lt;&gt;cukier4[[#This Row],[miesiąc]],5000-cukier4[[#This Row],[ilość cukru w magazynie]],0),-3)</f>
        <v>0</v>
      </c>
    </row>
    <row r="749" spans="1:12" x14ac:dyDescent="0.45">
      <c r="A749" s="1">
        <v>39647</v>
      </c>
      <c r="B749" s="2" t="s">
        <v>25</v>
      </c>
      <c r="C749">
        <v>194</v>
      </c>
      <c r="D749">
        <f>YEAR(cukier4[[#This Row],[Data]])</f>
        <v>2008</v>
      </c>
      <c r="E749">
        <f>VLOOKUP(cukier4[[#This Row],[rok]],cennik[],2,FALSE)</f>
        <v>2.15</v>
      </c>
      <c r="F749" s="2">
        <f>cukier4[[#This Row],[sprzedaż]]*cukier4[[#This Row],[cena cukru]]</f>
        <v>417.09999999999997</v>
      </c>
      <c r="G749" s="2">
        <f>SUMIFS(cukier4[sprzedaż],cukier4[Data],"&lt;="&amp;cukier4[[#This Row],[Data]],cukier4[NIP],"="&amp;cukier4[[#This Row],[NIP]])</f>
        <v>855</v>
      </c>
      <c r="H74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49" s="2">
        <f>cukier4[[#This Row],[rabat na kg]]*cukier4[[#This Row],[sprzedaż]]</f>
        <v>9.7000000000000011</v>
      </c>
      <c r="J749" s="2">
        <f>J748-cukier4[[#This Row],[sprzedaż]]+L748</f>
        <v>3973</v>
      </c>
      <c r="K749" s="2">
        <f>MONTH(cukier4[[#This Row],[Data]])</f>
        <v>7</v>
      </c>
      <c r="L749" s="2">
        <f>ROUNDUP(IF(K750&lt;&gt;cukier4[[#This Row],[miesiąc]],5000-cukier4[[#This Row],[ilość cukru w magazynie]],0),-3)</f>
        <v>0</v>
      </c>
    </row>
    <row r="750" spans="1:12" x14ac:dyDescent="0.45">
      <c r="A750" s="1">
        <v>39653</v>
      </c>
      <c r="B750" s="2" t="s">
        <v>61</v>
      </c>
      <c r="C750">
        <v>147</v>
      </c>
      <c r="D750">
        <f>YEAR(cukier4[[#This Row],[Data]])</f>
        <v>2008</v>
      </c>
      <c r="E750">
        <f>VLOOKUP(cukier4[[#This Row],[rok]],cennik[],2,FALSE)</f>
        <v>2.15</v>
      </c>
      <c r="F750" s="2">
        <f>cukier4[[#This Row],[sprzedaż]]*cukier4[[#This Row],[cena cukru]]</f>
        <v>316.05</v>
      </c>
      <c r="G750" s="2">
        <f>SUMIFS(cukier4[sprzedaż],cukier4[Data],"&lt;="&amp;cukier4[[#This Row],[Data]],cukier4[NIP],"="&amp;cukier4[[#This Row],[NIP]])</f>
        <v>933</v>
      </c>
      <c r="H75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50" s="2">
        <f>cukier4[[#This Row],[rabat na kg]]*cukier4[[#This Row],[sprzedaż]]</f>
        <v>7.3500000000000005</v>
      </c>
      <c r="J750" s="2">
        <f>J749-cukier4[[#This Row],[sprzedaż]]+L749</f>
        <v>3826</v>
      </c>
      <c r="K750" s="2">
        <f>MONTH(cukier4[[#This Row],[Data]])</f>
        <v>7</v>
      </c>
      <c r="L750" s="2">
        <f>ROUNDUP(IF(K751&lt;&gt;cukier4[[#This Row],[miesiąc]],5000-cukier4[[#This Row],[ilość cukru w magazynie]],0),-3)</f>
        <v>0</v>
      </c>
    </row>
    <row r="751" spans="1:12" x14ac:dyDescent="0.45">
      <c r="A751" s="1">
        <v>39656</v>
      </c>
      <c r="B751" s="2" t="s">
        <v>22</v>
      </c>
      <c r="C751">
        <v>319</v>
      </c>
      <c r="D751">
        <f>YEAR(cukier4[[#This Row],[Data]])</f>
        <v>2008</v>
      </c>
      <c r="E751">
        <f>VLOOKUP(cukier4[[#This Row],[rok]],cennik[],2,FALSE)</f>
        <v>2.15</v>
      </c>
      <c r="F751" s="2">
        <f>cukier4[[#This Row],[sprzedaż]]*cukier4[[#This Row],[cena cukru]]</f>
        <v>685.85</v>
      </c>
      <c r="G751" s="2">
        <f>SUMIFS(cukier4[sprzedaż],cukier4[Data],"&lt;="&amp;cukier4[[#This Row],[Data]],cukier4[NIP],"="&amp;cukier4[[#This Row],[NIP]])</f>
        <v>8594</v>
      </c>
      <c r="H75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51" s="2">
        <f>cukier4[[#This Row],[rabat na kg]]*cukier4[[#This Row],[sprzedaż]]</f>
        <v>31.900000000000002</v>
      </c>
      <c r="J751" s="2">
        <f>J750-cukier4[[#This Row],[sprzedaż]]+L750</f>
        <v>3507</v>
      </c>
      <c r="K751" s="2">
        <f>MONTH(cukier4[[#This Row],[Data]])</f>
        <v>7</v>
      </c>
      <c r="L751" s="2">
        <f>ROUNDUP(IF(K752&lt;&gt;cukier4[[#This Row],[miesiąc]],5000-cukier4[[#This Row],[ilość cukru w magazynie]],0),-3)</f>
        <v>0</v>
      </c>
    </row>
    <row r="752" spans="1:12" x14ac:dyDescent="0.45">
      <c r="A752" s="1">
        <v>39657</v>
      </c>
      <c r="B752" s="2" t="s">
        <v>39</v>
      </c>
      <c r="C752">
        <v>38</v>
      </c>
      <c r="D752">
        <f>YEAR(cukier4[[#This Row],[Data]])</f>
        <v>2008</v>
      </c>
      <c r="E752">
        <f>VLOOKUP(cukier4[[#This Row],[rok]],cennik[],2,FALSE)</f>
        <v>2.15</v>
      </c>
      <c r="F752" s="2">
        <f>cukier4[[#This Row],[sprzedaż]]*cukier4[[#This Row],[cena cukru]]</f>
        <v>81.7</v>
      </c>
      <c r="G752" s="2">
        <f>SUMIFS(cukier4[sprzedaż],cukier4[Data],"&lt;="&amp;cukier4[[#This Row],[Data]],cukier4[NIP],"="&amp;cukier4[[#This Row],[NIP]])</f>
        <v>840</v>
      </c>
      <c r="H75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52" s="2">
        <f>cukier4[[#This Row],[rabat na kg]]*cukier4[[#This Row],[sprzedaż]]</f>
        <v>1.9000000000000001</v>
      </c>
      <c r="J752" s="2">
        <f>J751-cukier4[[#This Row],[sprzedaż]]+L751</f>
        <v>3469</v>
      </c>
      <c r="K752" s="2">
        <f>MONTH(cukier4[[#This Row],[Data]])</f>
        <v>7</v>
      </c>
      <c r="L752" s="2">
        <f>ROUNDUP(IF(K753&lt;&gt;cukier4[[#This Row],[miesiąc]],5000-cukier4[[#This Row],[ilość cukru w magazynie]],0),-3)</f>
        <v>2000</v>
      </c>
    </row>
    <row r="753" spans="1:12" x14ac:dyDescent="0.45">
      <c r="A753" s="1">
        <v>39662</v>
      </c>
      <c r="B753" s="2" t="s">
        <v>28</v>
      </c>
      <c r="C753">
        <v>31</v>
      </c>
      <c r="D753">
        <f>YEAR(cukier4[[#This Row],[Data]])</f>
        <v>2008</v>
      </c>
      <c r="E753">
        <f>VLOOKUP(cukier4[[#This Row],[rok]],cennik[],2,FALSE)</f>
        <v>2.15</v>
      </c>
      <c r="F753" s="2">
        <f>cukier4[[#This Row],[sprzedaż]]*cukier4[[#This Row],[cena cukru]]</f>
        <v>66.649999999999991</v>
      </c>
      <c r="G753" s="2">
        <f>SUMIFS(cukier4[sprzedaż],cukier4[Data],"&lt;="&amp;cukier4[[#This Row],[Data]],cukier4[NIP],"="&amp;cukier4[[#This Row],[NIP]])</f>
        <v>1504</v>
      </c>
      <c r="H75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53" s="2">
        <f>cukier4[[#This Row],[rabat na kg]]*cukier4[[#This Row],[sprzedaż]]</f>
        <v>3.1</v>
      </c>
      <c r="J753" s="2">
        <f>J752-cukier4[[#This Row],[sprzedaż]]+L752</f>
        <v>5438</v>
      </c>
      <c r="K753" s="2">
        <f>MONTH(cukier4[[#This Row],[Data]])</f>
        <v>8</v>
      </c>
      <c r="L753" s="2">
        <f>ROUNDUP(IF(K754&lt;&gt;cukier4[[#This Row],[miesiąc]],5000-cukier4[[#This Row],[ilość cukru w magazynie]],0),-3)</f>
        <v>0</v>
      </c>
    </row>
    <row r="754" spans="1:12" x14ac:dyDescent="0.45">
      <c r="A754" s="1">
        <v>39664</v>
      </c>
      <c r="B754" s="2" t="s">
        <v>6</v>
      </c>
      <c r="C754">
        <v>28</v>
      </c>
      <c r="D754">
        <f>YEAR(cukier4[[#This Row],[Data]])</f>
        <v>2008</v>
      </c>
      <c r="E754">
        <f>VLOOKUP(cukier4[[#This Row],[rok]],cennik[],2,FALSE)</f>
        <v>2.15</v>
      </c>
      <c r="F754" s="2">
        <f>cukier4[[#This Row],[sprzedaż]]*cukier4[[#This Row],[cena cukru]]</f>
        <v>60.199999999999996</v>
      </c>
      <c r="G754" s="2">
        <f>SUMIFS(cukier4[sprzedaż],cukier4[Data],"&lt;="&amp;cukier4[[#This Row],[Data]],cukier4[NIP],"="&amp;cukier4[[#This Row],[NIP]])</f>
        <v>1242</v>
      </c>
      <c r="H7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54" s="2">
        <f>cukier4[[#This Row],[rabat na kg]]*cukier4[[#This Row],[sprzedaż]]</f>
        <v>2.8000000000000003</v>
      </c>
      <c r="J754" s="2">
        <f>J753-cukier4[[#This Row],[sprzedaż]]+L753</f>
        <v>5410</v>
      </c>
      <c r="K754" s="2">
        <f>MONTH(cukier4[[#This Row],[Data]])</f>
        <v>8</v>
      </c>
      <c r="L754" s="2">
        <f>ROUNDUP(IF(K755&lt;&gt;cukier4[[#This Row],[miesiąc]],5000-cukier4[[#This Row],[ilość cukru w magazynie]],0),-3)</f>
        <v>0</v>
      </c>
    </row>
    <row r="755" spans="1:12" x14ac:dyDescent="0.45">
      <c r="A755" s="1">
        <v>39664</v>
      </c>
      <c r="B755" s="2" t="s">
        <v>105</v>
      </c>
      <c r="C755">
        <v>15</v>
      </c>
      <c r="D755">
        <f>YEAR(cukier4[[#This Row],[Data]])</f>
        <v>2008</v>
      </c>
      <c r="E755">
        <f>VLOOKUP(cukier4[[#This Row],[rok]],cennik[],2,FALSE)</f>
        <v>2.15</v>
      </c>
      <c r="F755" s="2">
        <f>cukier4[[#This Row],[sprzedaż]]*cukier4[[#This Row],[cena cukru]]</f>
        <v>32.25</v>
      </c>
      <c r="G755" s="2">
        <f>SUMIFS(cukier4[sprzedaż],cukier4[Data],"&lt;="&amp;cukier4[[#This Row],[Data]],cukier4[NIP],"="&amp;cukier4[[#This Row],[NIP]])</f>
        <v>59</v>
      </c>
      <c r="H7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55" s="2">
        <f>cukier4[[#This Row],[rabat na kg]]*cukier4[[#This Row],[sprzedaż]]</f>
        <v>0</v>
      </c>
      <c r="J755" s="2">
        <f>J754-cukier4[[#This Row],[sprzedaż]]+L754</f>
        <v>5395</v>
      </c>
      <c r="K755" s="2">
        <f>MONTH(cukier4[[#This Row],[Data]])</f>
        <v>8</v>
      </c>
      <c r="L755" s="2">
        <f>ROUNDUP(IF(K756&lt;&gt;cukier4[[#This Row],[miesiąc]],5000-cukier4[[#This Row],[ilość cukru w magazynie]],0),-3)</f>
        <v>0</v>
      </c>
    </row>
    <row r="756" spans="1:12" x14ac:dyDescent="0.45">
      <c r="A756" s="1">
        <v>39667</v>
      </c>
      <c r="B756" s="2" t="s">
        <v>62</v>
      </c>
      <c r="C756">
        <v>2</v>
      </c>
      <c r="D756">
        <f>YEAR(cukier4[[#This Row],[Data]])</f>
        <v>2008</v>
      </c>
      <c r="E756">
        <f>VLOOKUP(cukier4[[#This Row],[rok]],cennik[],2,FALSE)</f>
        <v>2.15</v>
      </c>
      <c r="F756" s="2">
        <f>cukier4[[#This Row],[sprzedaż]]*cukier4[[#This Row],[cena cukru]]</f>
        <v>4.3</v>
      </c>
      <c r="G756" s="2">
        <f>SUMIFS(cukier4[sprzedaż],cukier4[Data],"&lt;="&amp;cukier4[[#This Row],[Data]],cukier4[NIP],"="&amp;cukier4[[#This Row],[NIP]])</f>
        <v>19</v>
      </c>
      <c r="H75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56" s="2">
        <f>cukier4[[#This Row],[rabat na kg]]*cukier4[[#This Row],[sprzedaż]]</f>
        <v>0</v>
      </c>
      <c r="J756" s="2">
        <f>J755-cukier4[[#This Row],[sprzedaż]]+L755</f>
        <v>5393</v>
      </c>
      <c r="K756" s="2">
        <f>MONTH(cukier4[[#This Row],[Data]])</f>
        <v>8</v>
      </c>
      <c r="L756" s="2">
        <f>ROUNDUP(IF(K757&lt;&gt;cukier4[[#This Row],[miesiąc]],5000-cukier4[[#This Row],[ilość cukru w magazynie]],0),-3)</f>
        <v>0</v>
      </c>
    </row>
    <row r="757" spans="1:12" x14ac:dyDescent="0.45">
      <c r="A757" s="1">
        <v>39667</v>
      </c>
      <c r="B757" s="2" t="s">
        <v>101</v>
      </c>
      <c r="C757">
        <v>16</v>
      </c>
      <c r="D757">
        <f>YEAR(cukier4[[#This Row],[Data]])</f>
        <v>2008</v>
      </c>
      <c r="E757">
        <f>VLOOKUP(cukier4[[#This Row],[rok]],cennik[],2,FALSE)</f>
        <v>2.15</v>
      </c>
      <c r="F757" s="2">
        <f>cukier4[[#This Row],[sprzedaż]]*cukier4[[#This Row],[cena cukru]]</f>
        <v>34.4</v>
      </c>
      <c r="G757" s="2">
        <f>SUMIFS(cukier4[sprzedaż],cukier4[Data],"&lt;="&amp;cukier4[[#This Row],[Data]],cukier4[NIP],"="&amp;cukier4[[#This Row],[NIP]])</f>
        <v>36</v>
      </c>
      <c r="H75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57" s="2">
        <f>cukier4[[#This Row],[rabat na kg]]*cukier4[[#This Row],[sprzedaż]]</f>
        <v>0</v>
      </c>
      <c r="J757" s="2">
        <f>J756-cukier4[[#This Row],[sprzedaż]]+L756</f>
        <v>5377</v>
      </c>
      <c r="K757" s="2">
        <f>MONTH(cukier4[[#This Row],[Data]])</f>
        <v>8</v>
      </c>
      <c r="L757" s="2">
        <f>ROUNDUP(IF(K758&lt;&gt;cukier4[[#This Row],[miesiąc]],5000-cukier4[[#This Row],[ilość cukru w magazynie]],0),-3)</f>
        <v>0</v>
      </c>
    </row>
    <row r="758" spans="1:12" x14ac:dyDescent="0.45">
      <c r="A758" s="1">
        <v>39669</v>
      </c>
      <c r="B758" s="2" t="s">
        <v>78</v>
      </c>
      <c r="C758">
        <v>83</v>
      </c>
      <c r="D758">
        <f>YEAR(cukier4[[#This Row],[Data]])</f>
        <v>2008</v>
      </c>
      <c r="E758">
        <f>VLOOKUP(cukier4[[#This Row],[rok]],cennik[],2,FALSE)</f>
        <v>2.15</v>
      </c>
      <c r="F758" s="2">
        <f>cukier4[[#This Row],[sprzedaż]]*cukier4[[#This Row],[cena cukru]]</f>
        <v>178.45</v>
      </c>
      <c r="G758" s="2">
        <f>SUMIFS(cukier4[sprzedaż],cukier4[Data],"&lt;="&amp;cukier4[[#This Row],[Data]],cukier4[NIP],"="&amp;cukier4[[#This Row],[NIP]])</f>
        <v>1108</v>
      </c>
      <c r="H7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58" s="2">
        <f>cukier4[[#This Row],[rabat na kg]]*cukier4[[#This Row],[sprzedaż]]</f>
        <v>8.3000000000000007</v>
      </c>
      <c r="J758" s="2">
        <f>J757-cukier4[[#This Row],[sprzedaż]]+L757</f>
        <v>5294</v>
      </c>
      <c r="K758" s="2">
        <f>MONTH(cukier4[[#This Row],[Data]])</f>
        <v>8</v>
      </c>
      <c r="L758" s="2">
        <f>ROUNDUP(IF(K759&lt;&gt;cukier4[[#This Row],[miesiąc]],5000-cukier4[[#This Row],[ilość cukru w magazynie]],0),-3)</f>
        <v>0</v>
      </c>
    </row>
    <row r="759" spans="1:12" x14ac:dyDescent="0.45">
      <c r="A759" s="1">
        <v>39670</v>
      </c>
      <c r="B759" s="2" t="s">
        <v>172</v>
      </c>
      <c r="C759">
        <v>16</v>
      </c>
      <c r="D759">
        <f>YEAR(cukier4[[#This Row],[Data]])</f>
        <v>2008</v>
      </c>
      <c r="E759">
        <f>VLOOKUP(cukier4[[#This Row],[rok]],cennik[],2,FALSE)</f>
        <v>2.15</v>
      </c>
      <c r="F759" s="2">
        <f>cukier4[[#This Row],[sprzedaż]]*cukier4[[#This Row],[cena cukru]]</f>
        <v>34.4</v>
      </c>
      <c r="G759" s="2">
        <f>SUMIFS(cukier4[sprzedaż],cukier4[Data],"&lt;="&amp;cukier4[[#This Row],[Data]],cukier4[NIP],"="&amp;cukier4[[#This Row],[NIP]])</f>
        <v>16</v>
      </c>
      <c r="H75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59" s="2">
        <f>cukier4[[#This Row],[rabat na kg]]*cukier4[[#This Row],[sprzedaż]]</f>
        <v>0</v>
      </c>
      <c r="J759" s="2">
        <f>J758-cukier4[[#This Row],[sprzedaż]]+L758</f>
        <v>5278</v>
      </c>
      <c r="K759" s="2">
        <f>MONTH(cukier4[[#This Row],[Data]])</f>
        <v>8</v>
      </c>
      <c r="L759" s="2">
        <f>ROUNDUP(IF(K760&lt;&gt;cukier4[[#This Row],[miesiąc]],5000-cukier4[[#This Row],[ilość cukru w magazynie]],0),-3)</f>
        <v>0</v>
      </c>
    </row>
    <row r="760" spans="1:12" x14ac:dyDescent="0.45">
      <c r="A760" s="1">
        <v>39671</v>
      </c>
      <c r="B760" s="2" t="s">
        <v>9</v>
      </c>
      <c r="C760">
        <v>397</v>
      </c>
      <c r="D760">
        <f>YEAR(cukier4[[#This Row],[Data]])</f>
        <v>2008</v>
      </c>
      <c r="E760">
        <f>VLOOKUP(cukier4[[#This Row],[rok]],cennik[],2,FALSE)</f>
        <v>2.15</v>
      </c>
      <c r="F760" s="2">
        <f>cukier4[[#This Row],[sprzedaż]]*cukier4[[#This Row],[cena cukru]]</f>
        <v>853.55</v>
      </c>
      <c r="G760" s="2">
        <f>SUMIFS(cukier4[sprzedaż],cukier4[Data],"&lt;="&amp;cukier4[[#This Row],[Data]],cukier4[NIP],"="&amp;cukier4[[#This Row],[NIP]])</f>
        <v>9101</v>
      </c>
      <c r="H76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60" s="2">
        <f>cukier4[[#This Row],[rabat na kg]]*cukier4[[#This Row],[sprzedaż]]</f>
        <v>39.700000000000003</v>
      </c>
      <c r="J760" s="2">
        <f>J759-cukier4[[#This Row],[sprzedaż]]+L759</f>
        <v>4881</v>
      </c>
      <c r="K760" s="2">
        <f>MONTH(cukier4[[#This Row],[Data]])</f>
        <v>8</v>
      </c>
      <c r="L760" s="2">
        <f>ROUNDUP(IF(K761&lt;&gt;cukier4[[#This Row],[miesiąc]],5000-cukier4[[#This Row],[ilość cukru w magazynie]],0),-3)</f>
        <v>0</v>
      </c>
    </row>
    <row r="761" spans="1:12" x14ac:dyDescent="0.45">
      <c r="A761" s="1">
        <v>39671</v>
      </c>
      <c r="B761" s="2" t="s">
        <v>78</v>
      </c>
      <c r="C761">
        <v>184</v>
      </c>
      <c r="D761">
        <f>YEAR(cukier4[[#This Row],[Data]])</f>
        <v>2008</v>
      </c>
      <c r="E761">
        <f>VLOOKUP(cukier4[[#This Row],[rok]],cennik[],2,FALSE)</f>
        <v>2.15</v>
      </c>
      <c r="F761" s="2">
        <f>cukier4[[#This Row],[sprzedaż]]*cukier4[[#This Row],[cena cukru]]</f>
        <v>395.59999999999997</v>
      </c>
      <c r="G761" s="2">
        <f>SUMIFS(cukier4[sprzedaż],cukier4[Data],"&lt;="&amp;cukier4[[#This Row],[Data]],cukier4[NIP],"="&amp;cukier4[[#This Row],[NIP]])</f>
        <v>1292</v>
      </c>
      <c r="H7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61" s="2">
        <f>cukier4[[#This Row],[rabat na kg]]*cukier4[[#This Row],[sprzedaż]]</f>
        <v>18.400000000000002</v>
      </c>
      <c r="J761" s="2">
        <f>J760-cukier4[[#This Row],[sprzedaż]]+L760</f>
        <v>4697</v>
      </c>
      <c r="K761" s="2">
        <f>MONTH(cukier4[[#This Row],[Data]])</f>
        <v>8</v>
      </c>
      <c r="L761" s="2">
        <f>ROUNDUP(IF(K762&lt;&gt;cukier4[[#This Row],[miesiąc]],5000-cukier4[[#This Row],[ilość cukru w magazynie]],0),-3)</f>
        <v>0</v>
      </c>
    </row>
    <row r="762" spans="1:12" x14ac:dyDescent="0.45">
      <c r="A762" s="1">
        <v>39673</v>
      </c>
      <c r="B762" s="2" t="s">
        <v>78</v>
      </c>
      <c r="C762">
        <v>55</v>
      </c>
      <c r="D762">
        <f>YEAR(cukier4[[#This Row],[Data]])</f>
        <v>2008</v>
      </c>
      <c r="E762">
        <f>VLOOKUP(cukier4[[#This Row],[rok]],cennik[],2,FALSE)</f>
        <v>2.15</v>
      </c>
      <c r="F762" s="2">
        <f>cukier4[[#This Row],[sprzedaż]]*cukier4[[#This Row],[cena cukru]]</f>
        <v>118.25</v>
      </c>
      <c r="G762" s="2">
        <f>SUMIFS(cukier4[sprzedaż],cukier4[Data],"&lt;="&amp;cukier4[[#This Row],[Data]],cukier4[NIP],"="&amp;cukier4[[#This Row],[NIP]])</f>
        <v>1347</v>
      </c>
      <c r="H76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62" s="2">
        <f>cukier4[[#This Row],[rabat na kg]]*cukier4[[#This Row],[sprzedaż]]</f>
        <v>5.5</v>
      </c>
      <c r="J762" s="2">
        <f>J761-cukier4[[#This Row],[sprzedaż]]+L761</f>
        <v>4642</v>
      </c>
      <c r="K762" s="2">
        <f>MONTH(cukier4[[#This Row],[Data]])</f>
        <v>8</v>
      </c>
      <c r="L762" s="2">
        <f>ROUNDUP(IF(K763&lt;&gt;cukier4[[#This Row],[miesiąc]],5000-cukier4[[#This Row],[ilość cukru w magazynie]],0),-3)</f>
        <v>0</v>
      </c>
    </row>
    <row r="763" spans="1:12" x14ac:dyDescent="0.45">
      <c r="A763" s="1">
        <v>39674</v>
      </c>
      <c r="B763" s="2" t="s">
        <v>69</v>
      </c>
      <c r="C763">
        <v>107</v>
      </c>
      <c r="D763">
        <f>YEAR(cukier4[[#This Row],[Data]])</f>
        <v>2008</v>
      </c>
      <c r="E763">
        <f>VLOOKUP(cukier4[[#This Row],[rok]],cennik[],2,FALSE)</f>
        <v>2.15</v>
      </c>
      <c r="F763" s="2">
        <f>cukier4[[#This Row],[sprzedaż]]*cukier4[[#This Row],[cena cukru]]</f>
        <v>230.04999999999998</v>
      </c>
      <c r="G763" s="2">
        <f>SUMIFS(cukier4[sprzedaż],cukier4[Data],"&lt;="&amp;cukier4[[#This Row],[Data]],cukier4[NIP],"="&amp;cukier4[[#This Row],[NIP]])</f>
        <v>1600</v>
      </c>
      <c r="H7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63" s="2">
        <f>cukier4[[#This Row],[rabat na kg]]*cukier4[[#This Row],[sprzedaż]]</f>
        <v>10.700000000000001</v>
      </c>
      <c r="J763" s="2">
        <f>J762-cukier4[[#This Row],[sprzedaż]]+L762</f>
        <v>4535</v>
      </c>
      <c r="K763" s="2">
        <f>MONTH(cukier4[[#This Row],[Data]])</f>
        <v>8</v>
      </c>
      <c r="L763" s="2">
        <f>ROUNDUP(IF(K764&lt;&gt;cukier4[[#This Row],[miesiąc]],5000-cukier4[[#This Row],[ilość cukru w magazynie]],0),-3)</f>
        <v>0</v>
      </c>
    </row>
    <row r="764" spans="1:12" x14ac:dyDescent="0.45">
      <c r="A764" s="1">
        <v>39676</v>
      </c>
      <c r="B764" s="2" t="s">
        <v>69</v>
      </c>
      <c r="C764">
        <v>127</v>
      </c>
      <c r="D764">
        <f>YEAR(cukier4[[#This Row],[Data]])</f>
        <v>2008</v>
      </c>
      <c r="E764">
        <f>VLOOKUP(cukier4[[#This Row],[rok]],cennik[],2,FALSE)</f>
        <v>2.15</v>
      </c>
      <c r="F764" s="2">
        <f>cukier4[[#This Row],[sprzedaż]]*cukier4[[#This Row],[cena cukru]]</f>
        <v>273.05</v>
      </c>
      <c r="G764" s="2">
        <f>SUMIFS(cukier4[sprzedaż],cukier4[Data],"&lt;="&amp;cukier4[[#This Row],[Data]],cukier4[NIP],"="&amp;cukier4[[#This Row],[NIP]])</f>
        <v>1727</v>
      </c>
      <c r="H7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64" s="2">
        <f>cukier4[[#This Row],[rabat na kg]]*cukier4[[#This Row],[sprzedaż]]</f>
        <v>12.700000000000001</v>
      </c>
      <c r="J764" s="2">
        <f>J763-cukier4[[#This Row],[sprzedaż]]+L763</f>
        <v>4408</v>
      </c>
      <c r="K764" s="2">
        <f>MONTH(cukier4[[#This Row],[Data]])</f>
        <v>8</v>
      </c>
      <c r="L764" s="2">
        <f>ROUNDUP(IF(K765&lt;&gt;cukier4[[#This Row],[miesiąc]],5000-cukier4[[#This Row],[ilość cukru w magazynie]],0),-3)</f>
        <v>0</v>
      </c>
    </row>
    <row r="765" spans="1:12" x14ac:dyDescent="0.45">
      <c r="A765" s="1">
        <v>39679</v>
      </c>
      <c r="B765" s="2" t="s">
        <v>173</v>
      </c>
      <c r="C765">
        <v>122</v>
      </c>
      <c r="D765">
        <f>YEAR(cukier4[[#This Row],[Data]])</f>
        <v>2008</v>
      </c>
      <c r="E765">
        <f>VLOOKUP(cukier4[[#This Row],[rok]],cennik[],2,FALSE)</f>
        <v>2.15</v>
      </c>
      <c r="F765" s="2">
        <f>cukier4[[#This Row],[sprzedaż]]*cukier4[[#This Row],[cena cukru]]</f>
        <v>262.3</v>
      </c>
      <c r="G765" s="2">
        <f>SUMIFS(cukier4[sprzedaż],cukier4[Data],"&lt;="&amp;cukier4[[#This Row],[Data]],cukier4[NIP],"="&amp;cukier4[[#This Row],[NIP]])</f>
        <v>122</v>
      </c>
      <c r="H76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65" s="2">
        <f>cukier4[[#This Row],[rabat na kg]]*cukier4[[#This Row],[sprzedaż]]</f>
        <v>6.1000000000000005</v>
      </c>
      <c r="J765" s="2">
        <f>J764-cukier4[[#This Row],[sprzedaż]]+L764</f>
        <v>4286</v>
      </c>
      <c r="K765" s="2">
        <f>MONTH(cukier4[[#This Row],[Data]])</f>
        <v>8</v>
      </c>
      <c r="L765" s="2">
        <f>ROUNDUP(IF(K766&lt;&gt;cukier4[[#This Row],[miesiąc]],5000-cukier4[[#This Row],[ilość cukru w magazynie]],0),-3)</f>
        <v>0</v>
      </c>
    </row>
    <row r="766" spans="1:12" x14ac:dyDescent="0.45">
      <c r="A766" s="1">
        <v>39679</v>
      </c>
      <c r="B766" s="2" t="s">
        <v>18</v>
      </c>
      <c r="C766">
        <v>107</v>
      </c>
      <c r="D766">
        <f>YEAR(cukier4[[#This Row],[Data]])</f>
        <v>2008</v>
      </c>
      <c r="E766">
        <f>VLOOKUP(cukier4[[#This Row],[rok]],cennik[],2,FALSE)</f>
        <v>2.15</v>
      </c>
      <c r="F766" s="2">
        <f>cukier4[[#This Row],[sprzedaż]]*cukier4[[#This Row],[cena cukru]]</f>
        <v>230.04999999999998</v>
      </c>
      <c r="G766" s="2">
        <f>SUMIFS(cukier4[sprzedaż],cukier4[Data],"&lt;="&amp;cukier4[[#This Row],[Data]],cukier4[NIP],"="&amp;cukier4[[#This Row],[NIP]])</f>
        <v>2552</v>
      </c>
      <c r="H7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66" s="2">
        <f>cukier4[[#This Row],[rabat na kg]]*cukier4[[#This Row],[sprzedaż]]</f>
        <v>10.700000000000001</v>
      </c>
      <c r="J766" s="2">
        <f>J765-cukier4[[#This Row],[sprzedaż]]+L765</f>
        <v>4179</v>
      </c>
      <c r="K766" s="2">
        <f>MONTH(cukier4[[#This Row],[Data]])</f>
        <v>8</v>
      </c>
      <c r="L766" s="2">
        <f>ROUNDUP(IF(K767&lt;&gt;cukier4[[#This Row],[miesiąc]],5000-cukier4[[#This Row],[ilość cukru w magazynie]],0),-3)</f>
        <v>0</v>
      </c>
    </row>
    <row r="767" spans="1:12" x14ac:dyDescent="0.45">
      <c r="A767" s="1">
        <v>39681</v>
      </c>
      <c r="B767" s="2" t="s">
        <v>22</v>
      </c>
      <c r="C767">
        <v>113</v>
      </c>
      <c r="D767">
        <f>YEAR(cukier4[[#This Row],[Data]])</f>
        <v>2008</v>
      </c>
      <c r="E767">
        <f>VLOOKUP(cukier4[[#This Row],[rok]],cennik[],2,FALSE)</f>
        <v>2.15</v>
      </c>
      <c r="F767" s="2">
        <f>cukier4[[#This Row],[sprzedaż]]*cukier4[[#This Row],[cena cukru]]</f>
        <v>242.95</v>
      </c>
      <c r="G767" s="2">
        <f>SUMIFS(cukier4[sprzedaż],cukier4[Data],"&lt;="&amp;cukier4[[#This Row],[Data]],cukier4[NIP],"="&amp;cukier4[[#This Row],[NIP]])</f>
        <v>8707</v>
      </c>
      <c r="H7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67" s="2">
        <f>cukier4[[#This Row],[rabat na kg]]*cukier4[[#This Row],[sprzedaż]]</f>
        <v>11.3</v>
      </c>
      <c r="J767" s="2">
        <f>J766-cukier4[[#This Row],[sprzedaż]]+L766</f>
        <v>4066</v>
      </c>
      <c r="K767" s="2">
        <f>MONTH(cukier4[[#This Row],[Data]])</f>
        <v>8</v>
      </c>
      <c r="L767" s="2">
        <f>ROUNDUP(IF(K768&lt;&gt;cukier4[[#This Row],[miesiąc]],5000-cukier4[[#This Row],[ilość cukru w magazynie]],0),-3)</f>
        <v>0</v>
      </c>
    </row>
    <row r="768" spans="1:12" x14ac:dyDescent="0.45">
      <c r="A768" s="1">
        <v>39681</v>
      </c>
      <c r="B768" s="2" t="s">
        <v>7</v>
      </c>
      <c r="C768">
        <v>297</v>
      </c>
      <c r="D768">
        <f>YEAR(cukier4[[#This Row],[Data]])</f>
        <v>2008</v>
      </c>
      <c r="E768">
        <f>VLOOKUP(cukier4[[#This Row],[rok]],cennik[],2,FALSE)</f>
        <v>2.15</v>
      </c>
      <c r="F768" s="2">
        <f>cukier4[[#This Row],[sprzedaż]]*cukier4[[#This Row],[cena cukru]]</f>
        <v>638.54999999999995</v>
      </c>
      <c r="G768" s="2">
        <f>SUMIFS(cukier4[sprzedaż],cukier4[Data],"&lt;="&amp;cukier4[[#This Row],[Data]],cukier4[NIP],"="&amp;cukier4[[#This Row],[NIP]])</f>
        <v>10697</v>
      </c>
      <c r="H76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768" s="2">
        <f>cukier4[[#This Row],[rabat na kg]]*cukier4[[#This Row],[sprzedaż]]</f>
        <v>59.400000000000006</v>
      </c>
      <c r="J768" s="2">
        <f>J767-cukier4[[#This Row],[sprzedaż]]+L767</f>
        <v>3769</v>
      </c>
      <c r="K768" s="2">
        <f>MONTH(cukier4[[#This Row],[Data]])</f>
        <v>8</v>
      </c>
      <c r="L768" s="2">
        <f>ROUNDUP(IF(K769&lt;&gt;cukier4[[#This Row],[miesiąc]],5000-cukier4[[#This Row],[ilość cukru w magazynie]],0),-3)</f>
        <v>0</v>
      </c>
    </row>
    <row r="769" spans="1:12" x14ac:dyDescent="0.45">
      <c r="A769" s="1">
        <v>39682</v>
      </c>
      <c r="B769" s="2" t="s">
        <v>44</v>
      </c>
      <c r="C769">
        <v>14</v>
      </c>
      <c r="D769">
        <f>YEAR(cukier4[[#This Row],[Data]])</f>
        <v>2008</v>
      </c>
      <c r="E769">
        <f>VLOOKUP(cukier4[[#This Row],[rok]],cennik[],2,FALSE)</f>
        <v>2.15</v>
      </c>
      <c r="F769" s="2">
        <f>cukier4[[#This Row],[sprzedaż]]*cukier4[[#This Row],[cena cukru]]</f>
        <v>30.099999999999998</v>
      </c>
      <c r="G769" s="2">
        <f>SUMIFS(cukier4[sprzedaż],cukier4[Data],"&lt;="&amp;cukier4[[#This Row],[Data]],cukier4[NIP],"="&amp;cukier4[[#This Row],[NIP]])</f>
        <v>40</v>
      </c>
      <c r="H76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69" s="2">
        <f>cukier4[[#This Row],[rabat na kg]]*cukier4[[#This Row],[sprzedaż]]</f>
        <v>0</v>
      </c>
      <c r="J769" s="2">
        <f>J768-cukier4[[#This Row],[sprzedaż]]+L768</f>
        <v>3755</v>
      </c>
      <c r="K769" s="2">
        <f>MONTH(cukier4[[#This Row],[Data]])</f>
        <v>8</v>
      </c>
      <c r="L769" s="2">
        <f>ROUNDUP(IF(K770&lt;&gt;cukier4[[#This Row],[miesiąc]],5000-cukier4[[#This Row],[ilość cukru w magazynie]],0),-3)</f>
        <v>0</v>
      </c>
    </row>
    <row r="770" spans="1:12" x14ac:dyDescent="0.45">
      <c r="A770" s="1">
        <v>39684</v>
      </c>
      <c r="B770" s="2" t="s">
        <v>52</v>
      </c>
      <c r="C770">
        <v>188</v>
      </c>
      <c r="D770">
        <f>YEAR(cukier4[[#This Row],[Data]])</f>
        <v>2008</v>
      </c>
      <c r="E770">
        <f>VLOOKUP(cukier4[[#This Row],[rok]],cennik[],2,FALSE)</f>
        <v>2.15</v>
      </c>
      <c r="F770" s="2">
        <f>cukier4[[#This Row],[sprzedaż]]*cukier4[[#This Row],[cena cukru]]</f>
        <v>404.2</v>
      </c>
      <c r="G770" s="2">
        <f>SUMIFS(cukier4[sprzedaż],cukier4[Data],"&lt;="&amp;cukier4[[#This Row],[Data]],cukier4[NIP],"="&amp;cukier4[[#This Row],[NIP]])</f>
        <v>1490</v>
      </c>
      <c r="H77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70" s="2">
        <f>cukier4[[#This Row],[rabat na kg]]*cukier4[[#This Row],[sprzedaż]]</f>
        <v>18.8</v>
      </c>
      <c r="J770" s="2">
        <f>J769-cukier4[[#This Row],[sprzedaż]]+L769</f>
        <v>3567</v>
      </c>
      <c r="K770" s="2">
        <f>MONTH(cukier4[[#This Row],[Data]])</f>
        <v>8</v>
      </c>
      <c r="L770" s="2">
        <f>ROUNDUP(IF(K771&lt;&gt;cukier4[[#This Row],[miesiąc]],5000-cukier4[[#This Row],[ilość cukru w magazynie]],0),-3)</f>
        <v>0</v>
      </c>
    </row>
    <row r="771" spans="1:12" x14ac:dyDescent="0.45">
      <c r="A771" s="1">
        <v>39686</v>
      </c>
      <c r="B771" s="2" t="s">
        <v>151</v>
      </c>
      <c r="C771">
        <v>11</v>
      </c>
      <c r="D771">
        <f>YEAR(cukier4[[#This Row],[Data]])</f>
        <v>2008</v>
      </c>
      <c r="E771">
        <f>VLOOKUP(cukier4[[#This Row],[rok]],cennik[],2,FALSE)</f>
        <v>2.15</v>
      </c>
      <c r="F771" s="2">
        <f>cukier4[[#This Row],[sprzedaż]]*cukier4[[#This Row],[cena cukru]]</f>
        <v>23.65</v>
      </c>
      <c r="G771" s="2">
        <f>SUMIFS(cukier4[sprzedaż],cukier4[Data],"&lt;="&amp;cukier4[[#This Row],[Data]],cukier4[NIP],"="&amp;cukier4[[#This Row],[NIP]])</f>
        <v>39</v>
      </c>
      <c r="H77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71" s="2">
        <f>cukier4[[#This Row],[rabat na kg]]*cukier4[[#This Row],[sprzedaż]]</f>
        <v>0</v>
      </c>
      <c r="J771" s="2">
        <f>J770-cukier4[[#This Row],[sprzedaż]]+L770</f>
        <v>3556</v>
      </c>
      <c r="K771" s="2">
        <f>MONTH(cukier4[[#This Row],[Data]])</f>
        <v>8</v>
      </c>
      <c r="L771" s="2">
        <f>ROUNDUP(IF(K772&lt;&gt;cukier4[[#This Row],[miesiąc]],5000-cukier4[[#This Row],[ilość cukru w magazynie]],0),-3)</f>
        <v>0</v>
      </c>
    </row>
    <row r="772" spans="1:12" x14ac:dyDescent="0.45">
      <c r="A772" s="1">
        <v>39689</v>
      </c>
      <c r="B772" s="2" t="s">
        <v>28</v>
      </c>
      <c r="C772">
        <v>105</v>
      </c>
      <c r="D772">
        <f>YEAR(cukier4[[#This Row],[Data]])</f>
        <v>2008</v>
      </c>
      <c r="E772">
        <f>VLOOKUP(cukier4[[#This Row],[rok]],cennik[],2,FALSE)</f>
        <v>2.15</v>
      </c>
      <c r="F772" s="2">
        <f>cukier4[[#This Row],[sprzedaż]]*cukier4[[#This Row],[cena cukru]]</f>
        <v>225.75</v>
      </c>
      <c r="G772" s="2">
        <f>SUMIFS(cukier4[sprzedaż],cukier4[Data],"&lt;="&amp;cukier4[[#This Row],[Data]],cukier4[NIP],"="&amp;cukier4[[#This Row],[NIP]])</f>
        <v>1609</v>
      </c>
      <c r="H77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72" s="2">
        <f>cukier4[[#This Row],[rabat na kg]]*cukier4[[#This Row],[sprzedaż]]</f>
        <v>10.5</v>
      </c>
      <c r="J772" s="2">
        <f>J771-cukier4[[#This Row],[sprzedaż]]+L771</f>
        <v>3451</v>
      </c>
      <c r="K772" s="2">
        <f>MONTH(cukier4[[#This Row],[Data]])</f>
        <v>8</v>
      </c>
      <c r="L772" s="2">
        <f>ROUNDUP(IF(K773&lt;&gt;cukier4[[#This Row],[miesiąc]],5000-cukier4[[#This Row],[ilość cukru w magazynie]],0),-3)</f>
        <v>0</v>
      </c>
    </row>
    <row r="773" spans="1:12" x14ac:dyDescent="0.45">
      <c r="A773" s="1">
        <v>39690</v>
      </c>
      <c r="B773" s="2" t="s">
        <v>160</v>
      </c>
      <c r="C773">
        <v>18</v>
      </c>
      <c r="D773">
        <f>YEAR(cukier4[[#This Row],[Data]])</f>
        <v>2008</v>
      </c>
      <c r="E773">
        <f>VLOOKUP(cukier4[[#This Row],[rok]],cennik[],2,FALSE)</f>
        <v>2.15</v>
      </c>
      <c r="F773" s="2">
        <f>cukier4[[#This Row],[sprzedaż]]*cukier4[[#This Row],[cena cukru]]</f>
        <v>38.699999999999996</v>
      </c>
      <c r="G773" s="2">
        <f>SUMIFS(cukier4[sprzedaż],cukier4[Data],"&lt;="&amp;cukier4[[#This Row],[Data]],cukier4[NIP],"="&amp;cukier4[[#This Row],[NIP]])</f>
        <v>20</v>
      </c>
      <c r="H7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73" s="2">
        <f>cukier4[[#This Row],[rabat na kg]]*cukier4[[#This Row],[sprzedaż]]</f>
        <v>0</v>
      </c>
      <c r="J773" s="2">
        <f>J772-cukier4[[#This Row],[sprzedaż]]+L772</f>
        <v>3433</v>
      </c>
      <c r="K773" s="2">
        <f>MONTH(cukier4[[#This Row],[Data]])</f>
        <v>8</v>
      </c>
      <c r="L773" s="2">
        <f>ROUNDUP(IF(K774&lt;&gt;cukier4[[#This Row],[miesiąc]],5000-cukier4[[#This Row],[ilość cukru w magazynie]],0),-3)</f>
        <v>0</v>
      </c>
    </row>
    <row r="774" spans="1:12" x14ac:dyDescent="0.45">
      <c r="A774" s="1">
        <v>39690</v>
      </c>
      <c r="B774" s="2" t="s">
        <v>7</v>
      </c>
      <c r="C774">
        <v>418</v>
      </c>
      <c r="D774">
        <f>YEAR(cukier4[[#This Row],[Data]])</f>
        <v>2008</v>
      </c>
      <c r="E774">
        <f>VLOOKUP(cukier4[[#This Row],[rok]],cennik[],2,FALSE)</f>
        <v>2.15</v>
      </c>
      <c r="F774" s="2">
        <f>cukier4[[#This Row],[sprzedaż]]*cukier4[[#This Row],[cena cukru]]</f>
        <v>898.69999999999993</v>
      </c>
      <c r="G774" s="2">
        <f>SUMIFS(cukier4[sprzedaż],cukier4[Data],"&lt;="&amp;cukier4[[#This Row],[Data]],cukier4[NIP],"="&amp;cukier4[[#This Row],[NIP]])</f>
        <v>11115</v>
      </c>
      <c r="H77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774" s="2">
        <f>cukier4[[#This Row],[rabat na kg]]*cukier4[[#This Row],[sprzedaż]]</f>
        <v>83.600000000000009</v>
      </c>
      <c r="J774" s="2">
        <f>J773-cukier4[[#This Row],[sprzedaż]]+L773</f>
        <v>3015</v>
      </c>
      <c r="K774" s="2">
        <f>MONTH(cukier4[[#This Row],[Data]])</f>
        <v>8</v>
      </c>
      <c r="L774" s="2">
        <f>ROUNDUP(IF(K775&lt;&gt;cukier4[[#This Row],[miesiąc]],5000-cukier4[[#This Row],[ilość cukru w magazynie]],0),-3)</f>
        <v>0</v>
      </c>
    </row>
    <row r="775" spans="1:12" x14ac:dyDescent="0.45">
      <c r="A775" s="1">
        <v>39691</v>
      </c>
      <c r="B775" s="2" t="s">
        <v>174</v>
      </c>
      <c r="C775">
        <v>4</v>
      </c>
      <c r="D775">
        <f>YEAR(cukier4[[#This Row],[Data]])</f>
        <v>2008</v>
      </c>
      <c r="E775">
        <f>VLOOKUP(cukier4[[#This Row],[rok]],cennik[],2,FALSE)</f>
        <v>2.15</v>
      </c>
      <c r="F775" s="2">
        <f>cukier4[[#This Row],[sprzedaż]]*cukier4[[#This Row],[cena cukru]]</f>
        <v>8.6</v>
      </c>
      <c r="G775" s="2">
        <f>SUMIFS(cukier4[sprzedaż],cukier4[Data],"&lt;="&amp;cukier4[[#This Row],[Data]],cukier4[NIP],"="&amp;cukier4[[#This Row],[NIP]])</f>
        <v>4</v>
      </c>
      <c r="H77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75" s="2">
        <f>cukier4[[#This Row],[rabat na kg]]*cukier4[[#This Row],[sprzedaż]]</f>
        <v>0</v>
      </c>
      <c r="J775" s="2">
        <f>J774-cukier4[[#This Row],[sprzedaż]]+L774</f>
        <v>3011</v>
      </c>
      <c r="K775" s="2">
        <f>MONTH(cukier4[[#This Row],[Data]])</f>
        <v>8</v>
      </c>
      <c r="L775" s="2">
        <f>ROUNDUP(IF(K776&lt;&gt;cukier4[[#This Row],[miesiąc]],5000-cukier4[[#This Row],[ilość cukru w magazynie]],0),-3)</f>
        <v>0</v>
      </c>
    </row>
    <row r="776" spans="1:12" x14ac:dyDescent="0.45">
      <c r="A776" s="1">
        <v>39691</v>
      </c>
      <c r="B776" s="2" t="s">
        <v>124</v>
      </c>
      <c r="C776">
        <v>5</v>
      </c>
      <c r="D776">
        <f>YEAR(cukier4[[#This Row],[Data]])</f>
        <v>2008</v>
      </c>
      <c r="E776">
        <f>VLOOKUP(cukier4[[#This Row],[rok]],cennik[],2,FALSE)</f>
        <v>2.15</v>
      </c>
      <c r="F776" s="2">
        <f>cukier4[[#This Row],[sprzedaż]]*cukier4[[#This Row],[cena cukru]]</f>
        <v>10.75</v>
      </c>
      <c r="G776" s="2">
        <f>SUMIFS(cukier4[sprzedaż],cukier4[Data],"&lt;="&amp;cukier4[[#This Row],[Data]],cukier4[NIP],"="&amp;cukier4[[#This Row],[NIP]])</f>
        <v>11</v>
      </c>
      <c r="H77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76" s="2">
        <f>cukier4[[#This Row],[rabat na kg]]*cukier4[[#This Row],[sprzedaż]]</f>
        <v>0</v>
      </c>
      <c r="J776" s="2">
        <f>J775-cukier4[[#This Row],[sprzedaż]]+L775</f>
        <v>3006</v>
      </c>
      <c r="K776" s="2">
        <f>MONTH(cukier4[[#This Row],[Data]])</f>
        <v>8</v>
      </c>
      <c r="L776" s="2">
        <f>ROUNDUP(IF(K777&lt;&gt;cukier4[[#This Row],[miesiąc]],5000-cukier4[[#This Row],[ilość cukru w magazynie]],0),-3)</f>
        <v>2000</v>
      </c>
    </row>
    <row r="777" spans="1:12" x14ac:dyDescent="0.45">
      <c r="A777" s="1">
        <v>39692</v>
      </c>
      <c r="B777" s="2" t="s">
        <v>102</v>
      </c>
      <c r="C777">
        <v>346</v>
      </c>
      <c r="D777">
        <f>YEAR(cukier4[[#This Row],[Data]])</f>
        <v>2008</v>
      </c>
      <c r="E777">
        <f>VLOOKUP(cukier4[[#This Row],[rok]],cennik[],2,FALSE)</f>
        <v>2.15</v>
      </c>
      <c r="F777" s="2">
        <f>cukier4[[#This Row],[sprzedaż]]*cukier4[[#This Row],[cena cukru]]</f>
        <v>743.9</v>
      </c>
      <c r="G777" s="2">
        <f>SUMIFS(cukier4[sprzedaż],cukier4[Data],"&lt;="&amp;cukier4[[#This Row],[Data]],cukier4[NIP],"="&amp;cukier4[[#This Row],[NIP]])</f>
        <v>2691</v>
      </c>
      <c r="H77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77" s="2">
        <f>cukier4[[#This Row],[rabat na kg]]*cukier4[[#This Row],[sprzedaż]]</f>
        <v>34.6</v>
      </c>
      <c r="J777" s="2">
        <f>J776-cukier4[[#This Row],[sprzedaż]]+L776</f>
        <v>4660</v>
      </c>
      <c r="K777" s="2">
        <f>MONTH(cukier4[[#This Row],[Data]])</f>
        <v>9</v>
      </c>
      <c r="L777" s="2">
        <f>ROUNDUP(IF(K778&lt;&gt;cukier4[[#This Row],[miesiąc]],5000-cukier4[[#This Row],[ilość cukru w magazynie]],0),-3)</f>
        <v>0</v>
      </c>
    </row>
    <row r="778" spans="1:12" x14ac:dyDescent="0.45">
      <c r="A778" s="1">
        <v>39694</v>
      </c>
      <c r="B778" s="2" t="s">
        <v>9</v>
      </c>
      <c r="C778">
        <v>417</v>
      </c>
      <c r="D778">
        <f>YEAR(cukier4[[#This Row],[Data]])</f>
        <v>2008</v>
      </c>
      <c r="E778">
        <f>VLOOKUP(cukier4[[#This Row],[rok]],cennik[],2,FALSE)</f>
        <v>2.15</v>
      </c>
      <c r="F778" s="2">
        <f>cukier4[[#This Row],[sprzedaż]]*cukier4[[#This Row],[cena cukru]]</f>
        <v>896.55</v>
      </c>
      <c r="G778" s="2">
        <f>SUMIFS(cukier4[sprzedaż],cukier4[Data],"&lt;="&amp;cukier4[[#This Row],[Data]],cukier4[NIP],"="&amp;cukier4[[#This Row],[NIP]])</f>
        <v>9518</v>
      </c>
      <c r="H7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78" s="2">
        <f>cukier4[[#This Row],[rabat na kg]]*cukier4[[#This Row],[sprzedaż]]</f>
        <v>41.7</v>
      </c>
      <c r="J778" s="2">
        <f>J777-cukier4[[#This Row],[sprzedaż]]+L777</f>
        <v>4243</v>
      </c>
      <c r="K778" s="2">
        <f>MONTH(cukier4[[#This Row],[Data]])</f>
        <v>9</v>
      </c>
      <c r="L778" s="2">
        <f>ROUNDUP(IF(K779&lt;&gt;cukier4[[#This Row],[miesiąc]],5000-cukier4[[#This Row],[ilość cukru w magazynie]],0),-3)</f>
        <v>0</v>
      </c>
    </row>
    <row r="779" spans="1:12" x14ac:dyDescent="0.45">
      <c r="A779" s="1">
        <v>39696</v>
      </c>
      <c r="B779" s="2" t="s">
        <v>123</v>
      </c>
      <c r="C779">
        <v>35</v>
      </c>
      <c r="D779">
        <f>YEAR(cukier4[[#This Row],[Data]])</f>
        <v>2008</v>
      </c>
      <c r="E779">
        <f>VLOOKUP(cukier4[[#This Row],[rok]],cennik[],2,FALSE)</f>
        <v>2.15</v>
      </c>
      <c r="F779" s="2">
        <f>cukier4[[#This Row],[sprzedaż]]*cukier4[[#This Row],[cena cukru]]</f>
        <v>75.25</v>
      </c>
      <c r="G779" s="2">
        <f>SUMIFS(cukier4[sprzedaż],cukier4[Data],"&lt;="&amp;cukier4[[#This Row],[Data]],cukier4[NIP],"="&amp;cukier4[[#This Row],[NIP]])</f>
        <v>324</v>
      </c>
      <c r="H77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79" s="2">
        <f>cukier4[[#This Row],[rabat na kg]]*cukier4[[#This Row],[sprzedaż]]</f>
        <v>1.75</v>
      </c>
      <c r="J779" s="2">
        <f>J778-cukier4[[#This Row],[sprzedaż]]+L778</f>
        <v>4208</v>
      </c>
      <c r="K779" s="2">
        <f>MONTH(cukier4[[#This Row],[Data]])</f>
        <v>9</v>
      </c>
      <c r="L779" s="2">
        <f>ROUNDUP(IF(K780&lt;&gt;cukier4[[#This Row],[miesiąc]],5000-cukier4[[#This Row],[ilość cukru w magazynie]],0),-3)</f>
        <v>0</v>
      </c>
    </row>
    <row r="780" spans="1:12" x14ac:dyDescent="0.45">
      <c r="A780" s="1">
        <v>39696</v>
      </c>
      <c r="B780" s="2" t="s">
        <v>3</v>
      </c>
      <c r="C780">
        <v>6</v>
      </c>
      <c r="D780">
        <f>YEAR(cukier4[[#This Row],[Data]])</f>
        <v>2008</v>
      </c>
      <c r="E780">
        <f>VLOOKUP(cukier4[[#This Row],[rok]],cennik[],2,FALSE)</f>
        <v>2.15</v>
      </c>
      <c r="F780" s="2">
        <f>cukier4[[#This Row],[sprzedaż]]*cukier4[[#This Row],[cena cukru]]</f>
        <v>12.899999999999999</v>
      </c>
      <c r="G780" s="2">
        <f>SUMIFS(cukier4[sprzedaż],cukier4[Data],"&lt;="&amp;cukier4[[#This Row],[Data]],cukier4[NIP],"="&amp;cukier4[[#This Row],[NIP]])</f>
        <v>20</v>
      </c>
      <c r="H78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80" s="2">
        <f>cukier4[[#This Row],[rabat na kg]]*cukier4[[#This Row],[sprzedaż]]</f>
        <v>0</v>
      </c>
      <c r="J780" s="2">
        <f>J779-cukier4[[#This Row],[sprzedaż]]+L779</f>
        <v>4202</v>
      </c>
      <c r="K780" s="2">
        <f>MONTH(cukier4[[#This Row],[Data]])</f>
        <v>9</v>
      </c>
      <c r="L780" s="2">
        <f>ROUNDUP(IF(K781&lt;&gt;cukier4[[#This Row],[miesiąc]],5000-cukier4[[#This Row],[ilość cukru w magazynie]],0),-3)</f>
        <v>0</v>
      </c>
    </row>
    <row r="781" spans="1:12" x14ac:dyDescent="0.45">
      <c r="A781" s="1">
        <v>39697</v>
      </c>
      <c r="B781" s="2" t="s">
        <v>50</v>
      </c>
      <c r="C781">
        <v>322</v>
      </c>
      <c r="D781">
        <f>YEAR(cukier4[[#This Row],[Data]])</f>
        <v>2008</v>
      </c>
      <c r="E781">
        <f>VLOOKUP(cukier4[[#This Row],[rok]],cennik[],2,FALSE)</f>
        <v>2.15</v>
      </c>
      <c r="F781" s="2">
        <f>cukier4[[#This Row],[sprzedaż]]*cukier4[[#This Row],[cena cukru]]</f>
        <v>692.3</v>
      </c>
      <c r="G781" s="2">
        <f>SUMIFS(cukier4[sprzedaż],cukier4[Data],"&lt;="&amp;cukier4[[#This Row],[Data]],cukier4[NIP],"="&amp;cukier4[[#This Row],[NIP]])</f>
        <v>10060</v>
      </c>
      <c r="H78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781" s="2">
        <f>cukier4[[#This Row],[rabat na kg]]*cukier4[[#This Row],[sprzedaż]]</f>
        <v>64.400000000000006</v>
      </c>
      <c r="J781" s="2">
        <f>J780-cukier4[[#This Row],[sprzedaż]]+L780</f>
        <v>3880</v>
      </c>
      <c r="K781" s="2">
        <f>MONTH(cukier4[[#This Row],[Data]])</f>
        <v>9</v>
      </c>
      <c r="L781" s="2">
        <f>ROUNDUP(IF(K782&lt;&gt;cukier4[[#This Row],[miesiąc]],5000-cukier4[[#This Row],[ilość cukru w magazynie]],0),-3)</f>
        <v>0</v>
      </c>
    </row>
    <row r="782" spans="1:12" x14ac:dyDescent="0.45">
      <c r="A782" s="1">
        <v>39697</v>
      </c>
      <c r="B782" s="2" t="s">
        <v>37</v>
      </c>
      <c r="C782">
        <v>150</v>
      </c>
      <c r="D782">
        <f>YEAR(cukier4[[#This Row],[Data]])</f>
        <v>2008</v>
      </c>
      <c r="E782">
        <f>VLOOKUP(cukier4[[#This Row],[rok]],cennik[],2,FALSE)</f>
        <v>2.15</v>
      </c>
      <c r="F782" s="2">
        <f>cukier4[[#This Row],[sprzedaż]]*cukier4[[#This Row],[cena cukru]]</f>
        <v>322.5</v>
      </c>
      <c r="G782" s="2">
        <f>SUMIFS(cukier4[sprzedaż],cukier4[Data],"&lt;="&amp;cukier4[[#This Row],[Data]],cukier4[NIP],"="&amp;cukier4[[#This Row],[NIP]])</f>
        <v>1702</v>
      </c>
      <c r="H78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82" s="2">
        <f>cukier4[[#This Row],[rabat na kg]]*cukier4[[#This Row],[sprzedaż]]</f>
        <v>15</v>
      </c>
      <c r="J782" s="2">
        <f>J781-cukier4[[#This Row],[sprzedaż]]+L781</f>
        <v>3730</v>
      </c>
      <c r="K782" s="2">
        <f>MONTH(cukier4[[#This Row],[Data]])</f>
        <v>9</v>
      </c>
      <c r="L782" s="2">
        <f>ROUNDUP(IF(K783&lt;&gt;cukier4[[#This Row],[miesiąc]],5000-cukier4[[#This Row],[ilość cukru w magazynie]],0),-3)</f>
        <v>0</v>
      </c>
    </row>
    <row r="783" spans="1:12" x14ac:dyDescent="0.45">
      <c r="A783" s="1">
        <v>39698</v>
      </c>
      <c r="B783" s="2" t="s">
        <v>14</v>
      </c>
      <c r="C783">
        <v>492</v>
      </c>
      <c r="D783">
        <f>YEAR(cukier4[[#This Row],[Data]])</f>
        <v>2008</v>
      </c>
      <c r="E783">
        <f>VLOOKUP(cukier4[[#This Row],[rok]],cennik[],2,FALSE)</f>
        <v>2.15</v>
      </c>
      <c r="F783" s="2">
        <f>cukier4[[#This Row],[sprzedaż]]*cukier4[[#This Row],[cena cukru]]</f>
        <v>1057.8</v>
      </c>
      <c r="G783" s="2">
        <f>SUMIFS(cukier4[sprzedaż],cukier4[Data],"&lt;="&amp;cukier4[[#This Row],[Data]],cukier4[NIP],"="&amp;cukier4[[#This Row],[NIP]])</f>
        <v>8683</v>
      </c>
      <c r="H78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83" s="2">
        <f>cukier4[[#This Row],[rabat na kg]]*cukier4[[#This Row],[sprzedaż]]</f>
        <v>49.2</v>
      </c>
      <c r="J783" s="2">
        <f>J782-cukier4[[#This Row],[sprzedaż]]+L782</f>
        <v>3238</v>
      </c>
      <c r="K783" s="2">
        <f>MONTH(cukier4[[#This Row],[Data]])</f>
        <v>9</v>
      </c>
      <c r="L783" s="2">
        <f>ROUNDUP(IF(K784&lt;&gt;cukier4[[#This Row],[miesiąc]],5000-cukier4[[#This Row],[ilość cukru w magazynie]],0),-3)</f>
        <v>0</v>
      </c>
    </row>
    <row r="784" spans="1:12" x14ac:dyDescent="0.45">
      <c r="A784" s="1">
        <v>39702</v>
      </c>
      <c r="B784" s="2" t="s">
        <v>18</v>
      </c>
      <c r="C784">
        <v>93</v>
      </c>
      <c r="D784">
        <f>YEAR(cukier4[[#This Row],[Data]])</f>
        <v>2008</v>
      </c>
      <c r="E784">
        <f>VLOOKUP(cukier4[[#This Row],[rok]],cennik[],2,FALSE)</f>
        <v>2.15</v>
      </c>
      <c r="F784" s="2">
        <f>cukier4[[#This Row],[sprzedaż]]*cukier4[[#This Row],[cena cukru]]</f>
        <v>199.95</v>
      </c>
      <c r="G784" s="2">
        <f>SUMIFS(cukier4[sprzedaż],cukier4[Data],"&lt;="&amp;cukier4[[#This Row],[Data]],cukier4[NIP],"="&amp;cukier4[[#This Row],[NIP]])</f>
        <v>2645</v>
      </c>
      <c r="H78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84" s="2">
        <f>cukier4[[#This Row],[rabat na kg]]*cukier4[[#This Row],[sprzedaż]]</f>
        <v>9.3000000000000007</v>
      </c>
      <c r="J784" s="2">
        <f>J783-cukier4[[#This Row],[sprzedaż]]+L783</f>
        <v>3145</v>
      </c>
      <c r="K784" s="2">
        <f>MONTH(cukier4[[#This Row],[Data]])</f>
        <v>9</v>
      </c>
      <c r="L784" s="2">
        <f>ROUNDUP(IF(K785&lt;&gt;cukier4[[#This Row],[miesiąc]],5000-cukier4[[#This Row],[ilość cukru w magazynie]],0),-3)</f>
        <v>0</v>
      </c>
    </row>
    <row r="785" spans="1:12" x14ac:dyDescent="0.45">
      <c r="A785" s="1">
        <v>39705</v>
      </c>
      <c r="B785" s="2" t="s">
        <v>61</v>
      </c>
      <c r="C785">
        <v>64</v>
      </c>
      <c r="D785">
        <f>YEAR(cukier4[[#This Row],[Data]])</f>
        <v>2008</v>
      </c>
      <c r="E785">
        <f>VLOOKUP(cukier4[[#This Row],[rok]],cennik[],2,FALSE)</f>
        <v>2.15</v>
      </c>
      <c r="F785" s="2">
        <f>cukier4[[#This Row],[sprzedaż]]*cukier4[[#This Row],[cena cukru]]</f>
        <v>137.6</v>
      </c>
      <c r="G785" s="2">
        <f>SUMIFS(cukier4[sprzedaż],cukier4[Data],"&lt;="&amp;cukier4[[#This Row],[Data]],cukier4[NIP],"="&amp;cukier4[[#This Row],[NIP]])</f>
        <v>997</v>
      </c>
      <c r="H78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85" s="2">
        <f>cukier4[[#This Row],[rabat na kg]]*cukier4[[#This Row],[sprzedaż]]</f>
        <v>3.2</v>
      </c>
      <c r="J785" s="2">
        <f>J784-cukier4[[#This Row],[sprzedaż]]+L784</f>
        <v>3081</v>
      </c>
      <c r="K785" s="2">
        <f>MONTH(cukier4[[#This Row],[Data]])</f>
        <v>9</v>
      </c>
      <c r="L785" s="2">
        <f>ROUNDUP(IF(K786&lt;&gt;cukier4[[#This Row],[miesiąc]],5000-cukier4[[#This Row],[ilość cukru w magazynie]],0),-3)</f>
        <v>0</v>
      </c>
    </row>
    <row r="786" spans="1:12" x14ac:dyDescent="0.45">
      <c r="A786" s="1">
        <v>39705</v>
      </c>
      <c r="B786" s="2" t="s">
        <v>89</v>
      </c>
      <c r="C786">
        <v>7</v>
      </c>
      <c r="D786">
        <f>YEAR(cukier4[[#This Row],[Data]])</f>
        <v>2008</v>
      </c>
      <c r="E786">
        <f>VLOOKUP(cukier4[[#This Row],[rok]],cennik[],2,FALSE)</f>
        <v>2.15</v>
      </c>
      <c r="F786" s="2">
        <f>cukier4[[#This Row],[sprzedaż]]*cukier4[[#This Row],[cena cukru]]</f>
        <v>15.049999999999999</v>
      </c>
      <c r="G786" s="2">
        <f>SUMIFS(cukier4[sprzedaż],cukier4[Data],"&lt;="&amp;cukier4[[#This Row],[Data]],cukier4[NIP],"="&amp;cukier4[[#This Row],[NIP]])</f>
        <v>32</v>
      </c>
      <c r="H78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86" s="2">
        <f>cukier4[[#This Row],[rabat na kg]]*cukier4[[#This Row],[sprzedaż]]</f>
        <v>0</v>
      </c>
      <c r="J786" s="2">
        <f>J785-cukier4[[#This Row],[sprzedaż]]+L785</f>
        <v>3074</v>
      </c>
      <c r="K786" s="2">
        <f>MONTH(cukier4[[#This Row],[Data]])</f>
        <v>9</v>
      </c>
      <c r="L786" s="2">
        <f>ROUNDUP(IF(K787&lt;&gt;cukier4[[#This Row],[miesiąc]],5000-cukier4[[#This Row],[ilość cukru w magazynie]],0),-3)</f>
        <v>0</v>
      </c>
    </row>
    <row r="787" spans="1:12" x14ac:dyDescent="0.45">
      <c r="A787" s="1">
        <v>39705</v>
      </c>
      <c r="B787" s="2" t="s">
        <v>18</v>
      </c>
      <c r="C787">
        <v>90</v>
      </c>
      <c r="D787">
        <f>YEAR(cukier4[[#This Row],[Data]])</f>
        <v>2008</v>
      </c>
      <c r="E787">
        <f>VLOOKUP(cukier4[[#This Row],[rok]],cennik[],2,FALSE)</f>
        <v>2.15</v>
      </c>
      <c r="F787" s="2">
        <f>cukier4[[#This Row],[sprzedaż]]*cukier4[[#This Row],[cena cukru]]</f>
        <v>193.5</v>
      </c>
      <c r="G787" s="2">
        <f>SUMIFS(cukier4[sprzedaż],cukier4[Data],"&lt;="&amp;cukier4[[#This Row],[Data]],cukier4[NIP],"="&amp;cukier4[[#This Row],[NIP]])</f>
        <v>2735</v>
      </c>
      <c r="H78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87" s="2">
        <f>cukier4[[#This Row],[rabat na kg]]*cukier4[[#This Row],[sprzedaż]]</f>
        <v>9</v>
      </c>
      <c r="J787" s="2">
        <f>J786-cukier4[[#This Row],[sprzedaż]]+L786</f>
        <v>2984</v>
      </c>
      <c r="K787" s="2">
        <f>MONTH(cukier4[[#This Row],[Data]])</f>
        <v>9</v>
      </c>
      <c r="L787" s="2">
        <f>ROUNDUP(IF(K788&lt;&gt;cukier4[[#This Row],[miesiąc]],5000-cukier4[[#This Row],[ilość cukru w magazynie]],0),-3)</f>
        <v>0</v>
      </c>
    </row>
    <row r="788" spans="1:12" x14ac:dyDescent="0.45">
      <c r="A788" s="1">
        <v>39712</v>
      </c>
      <c r="B788" s="2" t="s">
        <v>50</v>
      </c>
      <c r="C788">
        <v>136</v>
      </c>
      <c r="D788">
        <f>YEAR(cukier4[[#This Row],[Data]])</f>
        <v>2008</v>
      </c>
      <c r="E788">
        <f>VLOOKUP(cukier4[[#This Row],[rok]],cennik[],2,FALSE)</f>
        <v>2.15</v>
      </c>
      <c r="F788" s="2">
        <f>cukier4[[#This Row],[sprzedaż]]*cukier4[[#This Row],[cena cukru]]</f>
        <v>292.39999999999998</v>
      </c>
      <c r="G788" s="2">
        <f>SUMIFS(cukier4[sprzedaż],cukier4[Data],"&lt;="&amp;cukier4[[#This Row],[Data]],cukier4[NIP],"="&amp;cukier4[[#This Row],[NIP]])</f>
        <v>10196</v>
      </c>
      <c r="H78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788" s="2">
        <f>cukier4[[#This Row],[rabat na kg]]*cukier4[[#This Row],[sprzedaż]]</f>
        <v>27.200000000000003</v>
      </c>
      <c r="J788" s="2">
        <f>J787-cukier4[[#This Row],[sprzedaż]]+L787</f>
        <v>2848</v>
      </c>
      <c r="K788" s="2">
        <f>MONTH(cukier4[[#This Row],[Data]])</f>
        <v>9</v>
      </c>
      <c r="L788" s="2">
        <f>ROUNDUP(IF(K789&lt;&gt;cukier4[[#This Row],[miesiąc]],5000-cukier4[[#This Row],[ilość cukru w magazynie]],0),-3)</f>
        <v>0</v>
      </c>
    </row>
    <row r="789" spans="1:12" x14ac:dyDescent="0.45">
      <c r="A789" s="1">
        <v>39713</v>
      </c>
      <c r="B789" s="2" t="s">
        <v>19</v>
      </c>
      <c r="C789">
        <v>104</v>
      </c>
      <c r="D789">
        <f>YEAR(cukier4[[#This Row],[Data]])</f>
        <v>2008</v>
      </c>
      <c r="E789">
        <f>VLOOKUP(cukier4[[#This Row],[rok]],cennik[],2,FALSE)</f>
        <v>2.15</v>
      </c>
      <c r="F789" s="2">
        <f>cukier4[[#This Row],[sprzedaż]]*cukier4[[#This Row],[cena cukru]]</f>
        <v>223.6</v>
      </c>
      <c r="G789" s="2">
        <f>SUMIFS(cukier4[sprzedaż],cukier4[Data],"&lt;="&amp;cukier4[[#This Row],[Data]],cukier4[NIP],"="&amp;cukier4[[#This Row],[NIP]])</f>
        <v>1537</v>
      </c>
      <c r="H7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89" s="2">
        <f>cukier4[[#This Row],[rabat na kg]]*cukier4[[#This Row],[sprzedaż]]</f>
        <v>10.4</v>
      </c>
      <c r="J789" s="2">
        <f>J788-cukier4[[#This Row],[sprzedaż]]+L788</f>
        <v>2744</v>
      </c>
      <c r="K789" s="2">
        <f>MONTH(cukier4[[#This Row],[Data]])</f>
        <v>9</v>
      </c>
      <c r="L789" s="2">
        <f>ROUNDUP(IF(K790&lt;&gt;cukier4[[#This Row],[miesiąc]],5000-cukier4[[#This Row],[ilość cukru w magazynie]],0),-3)</f>
        <v>0</v>
      </c>
    </row>
    <row r="790" spans="1:12" x14ac:dyDescent="0.45">
      <c r="A790" s="1">
        <v>39713</v>
      </c>
      <c r="B790" s="2" t="s">
        <v>150</v>
      </c>
      <c r="C790">
        <v>1</v>
      </c>
      <c r="D790">
        <f>YEAR(cukier4[[#This Row],[Data]])</f>
        <v>2008</v>
      </c>
      <c r="E790">
        <f>VLOOKUP(cukier4[[#This Row],[rok]],cennik[],2,FALSE)</f>
        <v>2.15</v>
      </c>
      <c r="F790" s="2">
        <f>cukier4[[#This Row],[sprzedaż]]*cukier4[[#This Row],[cena cukru]]</f>
        <v>2.15</v>
      </c>
      <c r="G790" s="2">
        <f>SUMIFS(cukier4[sprzedaż],cukier4[Data],"&lt;="&amp;cukier4[[#This Row],[Data]],cukier4[NIP],"="&amp;cukier4[[#This Row],[NIP]])</f>
        <v>3</v>
      </c>
      <c r="H79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90" s="2">
        <f>cukier4[[#This Row],[rabat na kg]]*cukier4[[#This Row],[sprzedaż]]</f>
        <v>0</v>
      </c>
      <c r="J790" s="2">
        <f>J789-cukier4[[#This Row],[sprzedaż]]+L789</f>
        <v>2743</v>
      </c>
      <c r="K790" s="2">
        <f>MONTH(cukier4[[#This Row],[Data]])</f>
        <v>9</v>
      </c>
      <c r="L790" s="2">
        <f>ROUNDUP(IF(K791&lt;&gt;cukier4[[#This Row],[miesiąc]],5000-cukier4[[#This Row],[ilość cukru w magazynie]],0),-3)</f>
        <v>0</v>
      </c>
    </row>
    <row r="791" spans="1:12" x14ac:dyDescent="0.45">
      <c r="A791" s="1">
        <v>39714</v>
      </c>
      <c r="B791" s="2" t="s">
        <v>31</v>
      </c>
      <c r="C791">
        <v>52</v>
      </c>
      <c r="D791">
        <f>YEAR(cukier4[[#This Row],[Data]])</f>
        <v>2008</v>
      </c>
      <c r="E791">
        <f>VLOOKUP(cukier4[[#This Row],[rok]],cennik[],2,FALSE)</f>
        <v>2.15</v>
      </c>
      <c r="F791" s="2">
        <f>cukier4[[#This Row],[sprzedaż]]*cukier4[[#This Row],[cena cukru]]</f>
        <v>111.8</v>
      </c>
      <c r="G791" s="2">
        <f>SUMIFS(cukier4[sprzedaż],cukier4[Data],"&lt;="&amp;cukier4[[#This Row],[Data]],cukier4[NIP],"="&amp;cukier4[[#This Row],[NIP]])</f>
        <v>511</v>
      </c>
      <c r="H79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91" s="2">
        <f>cukier4[[#This Row],[rabat na kg]]*cukier4[[#This Row],[sprzedaż]]</f>
        <v>2.6</v>
      </c>
      <c r="J791" s="2">
        <f>J790-cukier4[[#This Row],[sprzedaż]]+L790</f>
        <v>2691</v>
      </c>
      <c r="K791" s="2">
        <f>MONTH(cukier4[[#This Row],[Data]])</f>
        <v>9</v>
      </c>
      <c r="L791" s="2">
        <f>ROUNDUP(IF(K792&lt;&gt;cukier4[[#This Row],[miesiąc]],5000-cukier4[[#This Row],[ilość cukru w magazynie]],0),-3)</f>
        <v>0</v>
      </c>
    </row>
    <row r="792" spans="1:12" x14ac:dyDescent="0.45">
      <c r="A792" s="1">
        <v>39714</v>
      </c>
      <c r="B792" s="2" t="s">
        <v>45</v>
      </c>
      <c r="C792">
        <v>203</v>
      </c>
      <c r="D792">
        <f>YEAR(cukier4[[#This Row],[Data]])</f>
        <v>2008</v>
      </c>
      <c r="E792">
        <f>VLOOKUP(cukier4[[#This Row],[rok]],cennik[],2,FALSE)</f>
        <v>2.15</v>
      </c>
      <c r="F792" s="2">
        <f>cukier4[[#This Row],[sprzedaż]]*cukier4[[#This Row],[cena cukru]]</f>
        <v>436.45</v>
      </c>
      <c r="G792" s="2">
        <f>SUMIFS(cukier4[sprzedaż],cukier4[Data],"&lt;="&amp;cukier4[[#This Row],[Data]],cukier4[NIP],"="&amp;cukier4[[#This Row],[NIP]])</f>
        <v>9666</v>
      </c>
      <c r="H7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92" s="2">
        <f>cukier4[[#This Row],[rabat na kg]]*cukier4[[#This Row],[sprzedaż]]</f>
        <v>20.3</v>
      </c>
      <c r="J792" s="2">
        <f>J791-cukier4[[#This Row],[sprzedaż]]+L791</f>
        <v>2488</v>
      </c>
      <c r="K792" s="2">
        <f>MONTH(cukier4[[#This Row],[Data]])</f>
        <v>9</v>
      </c>
      <c r="L792" s="2">
        <f>ROUNDUP(IF(K793&lt;&gt;cukier4[[#This Row],[miesiąc]],5000-cukier4[[#This Row],[ilość cukru w magazynie]],0),-3)</f>
        <v>0</v>
      </c>
    </row>
    <row r="793" spans="1:12" x14ac:dyDescent="0.45">
      <c r="A793" s="1">
        <v>39716</v>
      </c>
      <c r="B793" s="2" t="s">
        <v>30</v>
      </c>
      <c r="C793">
        <v>183</v>
      </c>
      <c r="D793">
        <f>YEAR(cukier4[[#This Row],[Data]])</f>
        <v>2008</v>
      </c>
      <c r="E793">
        <f>VLOOKUP(cukier4[[#This Row],[rok]],cennik[],2,FALSE)</f>
        <v>2.15</v>
      </c>
      <c r="F793" s="2">
        <f>cukier4[[#This Row],[sprzedaż]]*cukier4[[#This Row],[cena cukru]]</f>
        <v>393.45</v>
      </c>
      <c r="G793" s="2">
        <f>SUMIFS(cukier4[sprzedaż],cukier4[Data],"&lt;="&amp;cukier4[[#This Row],[Data]],cukier4[NIP],"="&amp;cukier4[[#This Row],[NIP]])</f>
        <v>2208</v>
      </c>
      <c r="H79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93" s="2">
        <f>cukier4[[#This Row],[rabat na kg]]*cukier4[[#This Row],[sprzedaż]]</f>
        <v>18.3</v>
      </c>
      <c r="J793" s="2">
        <f>J792-cukier4[[#This Row],[sprzedaż]]+L792</f>
        <v>2305</v>
      </c>
      <c r="K793" s="2">
        <f>MONTH(cukier4[[#This Row],[Data]])</f>
        <v>9</v>
      </c>
      <c r="L793" s="2">
        <f>ROUNDUP(IF(K794&lt;&gt;cukier4[[#This Row],[miesiąc]],5000-cukier4[[#This Row],[ilość cukru w magazynie]],0),-3)</f>
        <v>0</v>
      </c>
    </row>
    <row r="794" spans="1:12" x14ac:dyDescent="0.45">
      <c r="A794" s="1">
        <v>39717</v>
      </c>
      <c r="B794" s="2" t="s">
        <v>61</v>
      </c>
      <c r="C794">
        <v>182</v>
      </c>
      <c r="D794">
        <f>YEAR(cukier4[[#This Row],[Data]])</f>
        <v>2008</v>
      </c>
      <c r="E794">
        <f>VLOOKUP(cukier4[[#This Row],[rok]],cennik[],2,FALSE)</f>
        <v>2.15</v>
      </c>
      <c r="F794" s="2">
        <f>cukier4[[#This Row],[sprzedaż]]*cukier4[[#This Row],[cena cukru]]</f>
        <v>391.3</v>
      </c>
      <c r="G794" s="2">
        <f>SUMIFS(cukier4[sprzedaż],cukier4[Data],"&lt;="&amp;cukier4[[#This Row],[Data]],cukier4[NIP],"="&amp;cukier4[[#This Row],[NIP]])</f>
        <v>1179</v>
      </c>
      <c r="H7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94" s="2">
        <f>cukier4[[#This Row],[rabat na kg]]*cukier4[[#This Row],[sprzedaż]]</f>
        <v>18.2</v>
      </c>
      <c r="J794" s="2">
        <f>J793-cukier4[[#This Row],[sprzedaż]]+L793</f>
        <v>2123</v>
      </c>
      <c r="K794" s="2">
        <f>MONTH(cukier4[[#This Row],[Data]])</f>
        <v>9</v>
      </c>
      <c r="L794" s="2">
        <f>ROUNDUP(IF(K795&lt;&gt;cukier4[[#This Row],[miesiąc]],5000-cukier4[[#This Row],[ilość cukru w magazynie]],0),-3)</f>
        <v>0</v>
      </c>
    </row>
    <row r="795" spans="1:12" x14ac:dyDescent="0.45">
      <c r="A795" s="1">
        <v>39719</v>
      </c>
      <c r="B795" s="2" t="s">
        <v>45</v>
      </c>
      <c r="C795">
        <v>383</v>
      </c>
      <c r="D795">
        <f>YEAR(cukier4[[#This Row],[Data]])</f>
        <v>2008</v>
      </c>
      <c r="E795">
        <f>VLOOKUP(cukier4[[#This Row],[rok]],cennik[],2,FALSE)</f>
        <v>2.15</v>
      </c>
      <c r="F795" s="2">
        <f>cukier4[[#This Row],[sprzedaż]]*cukier4[[#This Row],[cena cukru]]</f>
        <v>823.44999999999993</v>
      </c>
      <c r="G795" s="2">
        <f>SUMIFS(cukier4[sprzedaż],cukier4[Data],"&lt;="&amp;cukier4[[#This Row],[Data]],cukier4[NIP],"="&amp;cukier4[[#This Row],[NIP]])</f>
        <v>10049</v>
      </c>
      <c r="H79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795" s="2">
        <f>cukier4[[#This Row],[rabat na kg]]*cukier4[[#This Row],[sprzedaż]]</f>
        <v>76.600000000000009</v>
      </c>
      <c r="J795" s="2">
        <f>J794-cukier4[[#This Row],[sprzedaż]]+L794</f>
        <v>1740</v>
      </c>
      <c r="K795" s="2">
        <f>MONTH(cukier4[[#This Row],[Data]])</f>
        <v>9</v>
      </c>
      <c r="L795" s="2">
        <f>ROUNDUP(IF(K796&lt;&gt;cukier4[[#This Row],[miesiąc]],5000-cukier4[[#This Row],[ilość cukru w magazynie]],0),-3)</f>
        <v>4000</v>
      </c>
    </row>
    <row r="796" spans="1:12" x14ac:dyDescent="0.45">
      <c r="A796" s="1">
        <v>39722</v>
      </c>
      <c r="B796" s="2" t="s">
        <v>22</v>
      </c>
      <c r="C796">
        <v>113</v>
      </c>
      <c r="D796">
        <f>YEAR(cukier4[[#This Row],[Data]])</f>
        <v>2008</v>
      </c>
      <c r="E796">
        <f>VLOOKUP(cukier4[[#This Row],[rok]],cennik[],2,FALSE)</f>
        <v>2.15</v>
      </c>
      <c r="F796" s="2">
        <f>cukier4[[#This Row],[sprzedaż]]*cukier4[[#This Row],[cena cukru]]</f>
        <v>242.95</v>
      </c>
      <c r="G796" s="2">
        <f>SUMIFS(cukier4[sprzedaż],cukier4[Data],"&lt;="&amp;cukier4[[#This Row],[Data]],cukier4[NIP],"="&amp;cukier4[[#This Row],[NIP]])</f>
        <v>8820</v>
      </c>
      <c r="H79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796" s="2">
        <f>cukier4[[#This Row],[rabat na kg]]*cukier4[[#This Row],[sprzedaż]]</f>
        <v>11.3</v>
      </c>
      <c r="J796" s="2">
        <f>J795-cukier4[[#This Row],[sprzedaż]]+L795</f>
        <v>5627</v>
      </c>
      <c r="K796" s="2">
        <f>MONTH(cukier4[[#This Row],[Data]])</f>
        <v>10</v>
      </c>
      <c r="L796" s="2">
        <f>ROUNDUP(IF(K797&lt;&gt;cukier4[[#This Row],[miesiąc]],5000-cukier4[[#This Row],[ilość cukru w magazynie]],0),-3)</f>
        <v>0</v>
      </c>
    </row>
    <row r="797" spans="1:12" x14ac:dyDescent="0.45">
      <c r="A797" s="1">
        <v>39722</v>
      </c>
      <c r="B797" s="2" t="s">
        <v>63</v>
      </c>
      <c r="C797">
        <v>154</v>
      </c>
      <c r="D797">
        <f>YEAR(cukier4[[#This Row],[Data]])</f>
        <v>2008</v>
      </c>
      <c r="E797">
        <f>VLOOKUP(cukier4[[#This Row],[rok]],cennik[],2,FALSE)</f>
        <v>2.15</v>
      </c>
      <c r="F797" s="2">
        <f>cukier4[[#This Row],[sprzedaż]]*cukier4[[#This Row],[cena cukru]]</f>
        <v>331.09999999999997</v>
      </c>
      <c r="G797" s="2">
        <f>SUMIFS(cukier4[sprzedaż],cukier4[Data],"&lt;="&amp;cukier4[[#This Row],[Data]],cukier4[NIP],"="&amp;cukier4[[#This Row],[NIP]])</f>
        <v>406</v>
      </c>
      <c r="H79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797" s="2">
        <f>cukier4[[#This Row],[rabat na kg]]*cukier4[[#This Row],[sprzedaż]]</f>
        <v>7.7</v>
      </c>
      <c r="J797" s="2">
        <f>J796-cukier4[[#This Row],[sprzedaż]]+L796</f>
        <v>5473</v>
      </c>
      <c r="K797" s="2">
        <f>MONTH(cukier4[[#This Row],[Data]])</f>
        <v>10</v>
      </c>
      <c r="L797" s="2">
        <f>ROUNDUP(IF(K798&lt;&gt;cukier4[[#This Row],[miesiąc]],5000-cukier4[[#This Row],[ilość cukru w magazynie]],0),-3)</f>
        <v>0</v>
      </c>
    </row>
    <row r="798" spans="1:12" x14ac:dyDescent="0.45">
      <c r="A798" s="1">
        <v>39722</v>
      </c>
      <c r="B798" s="2" t="s">
        <v>36</v>
      </c>
      <c r="C798">
        <v>8</v>
      </c>
      <c r="D798">
        <f>YEAR(cukier4[[#This Row],[Data]])</f>
        <v>2008</v>
      </c>
      <c r="E798">
        <f>VLOOKUP(cukier4[[#This Row],[rok]],cennik[],2,FALSE)</f>
        <v>2.15</v>
      </c>
      <c r="F798" s="2">
        <f>cukier4[[#This Row],[sprzedaż]]*cukier4[[#This Row],[cena cukru]]</f>
        <v>17.2</v>
      </c>
      <c r="G798" s="2">
        <f>SUMIFS(cukier4[sprzedaż],cukier4[Data],"&lt;="&amp;cukier4[[#This Row],[Data]],cukier4[NIP],"="&amp;cukier4[[#This Row],[NIP]])</f>
        <v>34</v>
      </c>
      <c r="H79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98" s="2">
        <f>cukier4[[#This Row],[rabat na kg]]*cukier4[[#This Row],[sprzedaż]]</f>
        <v>0</v>
      </c>
      <c r="J798" s="2">
        <f>J797-cukier4[[#This Row],[sprzedaż]]+L797</f>
        <v>5465</v>
      </c>
      <c r="K798" s="2">
        <f>MONTH(cukier4[[#This Row],[Data]])</f>
        <v>10</v>
      </c>
      <c r="L798" s="2">
        <f>ROUNDUP(IF(K799&lt;&gt;cukier4[[#This Row],[miesiąc]],5000-cukier4[[#This Row],[ilość cukru w magazynie]],0),-3)</f>
        <v>0</v>
      </c>
    </row>
    <row r="799" spans="1:12" x14ac:dyDescent="0.45">
      <c r="A799" s="1">
        <v>39725</v>
      </c>
      <c r="B799" s="2" t="s">
        <v>116</v>
      </c>
      <c r="C799">
        <v>5</v>
      </c>
      <c r="D799">
        <f>YEAR(cukier4[[#This Row],[Data]])</f>
        <v>2008</v>
      </c>
      <c r="E799">
        <f>VLOOKUP(cukier4[[#This Row],[rok]],cennik[],2,FALSE)</f>
        <v>2.15</v>
      </c>
      <c r="F799" s="2">
        <f>cukier4[[#This Row],[sprzedaż]]*cukier4[[#This Row],[cena cukru]]</f>
        <v>10.75</v>
      </c>
      <c r="G799" s="2">
        <f>SUMIFS(cukier4[sprzedaż],cukier4[Data],"&lt;="&amp;cukier4[[#This Row],[Data]],cukier4[NIP],"="&amp;cukier4[[#This Row],[NIP]])</f>
        <v>20</v>
      </c>
      <c r="H79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799" s="2">
        <f>cukier4[[#This Row],[rabat na kg]]*cukier4[[#This Row],[sprzedaż]]</f>
        <v>0</v>
      </c>
      <c r="J799" s="2">
        <f>J798-cukier4[[#This Row],[sprzedaż]]+L798</f>
        <v>5460</v>
      </c>
      <c r="K799" s="2">
        <f>MONTH(cukier4[[#This Row],[Data]])</f>
        <v>10</v>
      </c>
      <c r="L799" s="2">
        <f>ROUNDUP(IF(K800&lt;&gt;cukier4[[#This Row],[miesiąc]],5000-cukier4[[#This Row],[ilość cukru w magazynie]],0),-3)</f>
        <v>0</v>
      </c>
    </row>
    <row r="800" spans="1:12" x14ac:dyDescent="0.45">
      <c r="A800" s="1">
        <v>39725</v>
      </c>
      <c r="B800" s="2" t="s">
        <v>42</v>
      </c>
      <c r="C800">
        <v>14</v>
      </c>
      <c r="D800">
        <f>YEAR(cukier4[[#This Row],[Data]])</f>
        <v>2008</v>
      </c>
      <c r="E800">
        <f>VLOOKUP(cukier4[[#This Row],[rok]],cennik[],2,FALSE)</f>
        <v>2.15</v>
      </c>
      <c r="F800" s="2">
        <f>cukier4[[#This Row],[sprzedaż]]*cukier4[[#This Row],[cena cukru]]</f>
        <v>30.099999999999998</v>
      </c>
      <c r="G800" s="2">
        <f>SUMIFS(cukier4[sprzedaż],cukier4[Data],"&lt;="&amp;cukier4[[#This Row],[Data]],cukier4[NIP],"="&amp;cukier4[[#This Row],[NIP]])</f>
        <v>41</v>
      </c>
      <c r="H80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00" s="2">
        <f>cukier4[[#This Row],[rabat na kg]]*cukier4[[#This Row],[sprzedaż]]</f>
        <v>0</v>
      </c>
      <c r="J800" s="2">
        <f>J799-cukier4[[#This Row],[sprzedaż]]+L799</f>
        <v>5446</v>
      </c>
      <c r="K800" s="2">
        <f>MONTH(cukier4[[#This Row],[Data]])</f>
        <v>10</v>
      </c>
      <c r="L800" s="2">
        <f>ROUNDUP(IF(K801&lt;&gt;cukier4[[#This Row],[miesiąc]],5000-cukier4[[#This Row],[ilość cukru w magazynie]],0),-3)</f>
        <v>0</v>
      </c>
    </row>
    <row r="801" spans="1:12" x14ac:dyDescent="0.45">
      <c r="A801" s="1">
        <v>39727</v>
      </c>
      <c r="B801" s="2" t="s">
        <v>71</v>
      </c>
      <c r="C801">
        <v>27</v>
      </c>
      <c r="D801">
        <f>YEAR(cukier4[[#This Row],[Data]])</f>
        <v>2008</v>
      </c>
      <c r="E801">
        <f>VLOOKUP(cukier4[[#This Row],[rok]],cennik[],2,FALSE)</f>
        <v>2.15</v>
      </c>
      <c r="F801" s="2">
        <f>cukier4[[#This Row],[sprzedaż]]*cukier4[[#This Row],[cena cukru]]</f>
        <v>58.05</v>
      </c>
      <c r="G801" s="2">
        <f>SUMIFS(cukier4[sprzedaż],cukier4[Data],"&lt;="&amp;cukier4[[#This Row],[Data]],cukier4[NIP],"="&amp;cukier4[[#This Row],[NIP]])</f>
        <v>1065</v>
      </c>
      <c r="H8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01" s="2">
        <f>cukier4[[#This Row],[rabat na kg]]*cukier4[[#This Row],[sprzedaż]]</f>
        <v>2.7</v>
      </c>
      <c r="J801" s="2">
        <f>J800-cukier4[[#This Row],[sprzedaż]]+L800</f>
        <v>5419</v>
      </c>
      <c r="K801" s="2">
        <f>MONTH(cukier4[[#This Row],[Data]])</f>
        <v>10</v>
      </c>
      <c r="L801" s="2">
        <f>ROUNDUP(IF(K802&lt;&gt;cukier4[[#This Row],[miesiąc]],5000-cukier4[[#This Row],[ilość cukru w magazynie]],0),-3)</f>
        <v>0</v>
      </c>
    </row>
    <row r="802" spans="1:12" x14ac:dyDescent="0.45">
      <c r="A802" s="1">
        <v>39727</v>
      </c>
      <c r="B802" s="2" t="s">
        <v>8</v>
      </c>
      <c r="C802">
        <v>141</v>
      </c>
      <c r="D802">
        <f>YEAR(cukier4[[#This Row],[Data]])</f>
        <v>2008</v>
      </c>
      <c r="E802">
        <f>VLOOKUP(cukier4[[#This Row],[rok]],cennik[],2,FALSE)</f>
        <v>2.15</v>
      </c>
      <c r="F802" s="2">
        <f>cukier4[[#This Row],[sprzedaż]]*cukier4[[#This Row],[cena cukru]]</f>
        <v>303.14999999999998</v>
      </c>
      <c r="G802" s="2">
        <f>SUMIFS(cukier4[sprzedaż],cukier4[Data],"&lt;="&amp;cukier4[[#This Row],[Data]],cukier4[NIP],"="&amp;cukier4[[#This Row],[NIP]])</f>
        <v>1158</v>
      </c>
      <c r="H8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02" s="2">
        <f>cukier4[[#This Row],[rabat na kg]]*cukier4[[#This Row],[sprzedaż]]</f>
        <v>14.100000000000001</v>
      </c>
      <c r="J802" s="2">
        <f>J801-cukier4[[#This Row],[sprzedaż]]+L801</f>
        <v>5278</v>
      </c>
      <c r="K802" s="2">
        <f>MONTH(cukier4[[#This Row],[Data]])</f>
        <v>10</v>
      </c>
      <c r="L802" s="2">
        <f>ROUNDUP(IF(K803&lt;&gt;cukier4[[#This Row],[miesiąc]],5000-cukier4[[#This Row],[ilość cukru w magazynie]],0),-3)</f>
        <v>0</v>
      </c>
    </row>
    <row r="803" spans="1:12" x14ac:dyDescent="0.45">
      <c r="A803" s="1">
        <v>39729</v>
      </c>
      <c r="B803" s="2" t="s">
        <v>175</v>
      </c>
      <c r="C803">
        <v>14</v>
      </c>
      <c r="D803">
        <f>YEAR(cukier4[[#This Row],[Data]])</f>
        <v>2008</v>
      </c>
      <c r="E803">
        <f>VLOOKUP(cukier4[[#This Row],[rok]],cennik[],2,FALSE)</f>
        <v>2.15</v>
      </c>
      <c r="F803" s="2">
        <f>cukier4[[#This Row],[sprzedaż]]*cukier4[[#This Row],[cena cukru]]</f>
        <v>30.099999999999998</v>
      </c>
      <c r="G803" s="2">
        <f>SUMIFS(cukier4[sprzedaż],cukier4[Data],"&lt;="&amp;cukier4[[#This Row],[Data]],cukier4[NIP],"="&amp;cukier4[[#This Row],[NIP]])</f>
        <v>14</v>
      </c>
      <c r="H80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03" s="2">
        <f>cukier4[[#This Row],[rabat na kg]]*cukier4[[#This Row],[sprzedaż]]</f>
        <v>0</v>
      </c>
      <c r="J803" s="2">
        <f>J802-cukier4[[#This Row],[sprzedaż]]+L802</f>
        <v>5264</v>
      </c>
      <c r="K803" s="2">
        <f>MONTH(cukier4[[#This Row],[Data]])</f>
        <v>10</v>
      </c>
      <c r="L803" s="2">
        <f>ROUNDUP(IF(K804&lt;&gt;cukier4[[#This Row],[miesiąc]],5000-cukier4[[#This Row],[ilość cukru w magazynie]],0),-3)</f>
        <v>0</v>
      </c>
    </row>
    <row r="804" spans="1:12" x14ac:dyDescent="0.45">
      <c r="A804" s="1">
        <v>39729</v>
      </c>
      <c r="B804" s="2" t="s">
        <v>31</v>
      </c>
      <c r="C804">
        <v>136</v>
      </c>
      <c r="D804">
        <f>YEAR(cukier4[[#This Row],[Data]])</f>
        <v>2008</v>
      </c>
      <c r="E804">
        <f>VLOOKUP(cukier4[[#This Row],[rok]],cennik[],2,FALSE)</f>
        <v>2.15</v>
      </c>
      <c r="F804" s="2">
        <f>cukier4[[#This Row],[sprzedaż]]*cukier4[[#This Row],[cena cukru]]</f>
        <v>292.39999999999998</v>
      </c>
      <c r="G804" s="2">
        <f>SUMIFS(cukier4[sprzedaż],cukier4[Data],"&lt;="&amp;cukier4[[#This Row],[Data]],cukier4[NIP],"="&amp;cukier4[[#This Row],[NIP]])</f>
        <v>647</v>
      </c>
      <c r="H80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804" s="2">
        <f>cukier4[[#This Row],[rabat na kg]]*cukier4[[#This Row],[sprzedaż]]</f>
        <v>6.8000000000000007</v>
      </c>
      <c r="J804" s="2">
        <f>J803-cukier4[[#This Row],[sprzedaż]]+L803</f>
        <v>5128</v>
      </c>
      <c r="K804" s="2">
        <f>MONTH(cukier4[[#This Row],[Data]])</f>
        <v>10</v>
      </c>
      <c r="L804" s="2">
        <f>ROUNDUP(IF(K805&lt;&gt;cukier4[[#This Row],[miesiąc]],5000-cukier4[[#This Row],[ilość cukru w magazynie]],0),-3)</f>
        <v>0</v>
      </c>
    </row>
    <row r="805" spans="1:12" x14ac:dyDescent="0.45">
      <c r="A805" s="1">
        <v>39729</v>
      </c>
      <c r="B805" s="2" t="s">
        <v>5</v>
      </c>
      <c r="C805">
        <v>378</v>
      </c>
      <c r="D805">
        <f>YEAR(cukier4[[#This Row],[Data]])</f>
        <v>2008</v>
      </c>
      <c r="E805">
        <f>VLOOKUP(cukier4[[#This Row],[rok]],cennik[],2,FALSE)</f>
        <v>2.15</v>
      </c>
      <c r="F805" s="2">
        <f>cukier4[[#This Row],[sprzedaż]]*cukier4[[#This Row],[cena cukru]]</f>
        <v>812.69999999999993</v>
      </c>
      <c r="G805" s="2">
        <f>SUMIFS(cukier4[sprzedaż],cukier4[Data],"&lt;="&amp;cukier4[[#This Row],[Data]],cukier4[NIP],"="&amp;cukier4[[#This Row],[NIP]])</f>
        <v>5257</v>
      </c>
      <c r="H8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05" s="2">
        <f>cukier4[[#This Row],[rabat na kg]]*cukier4[[#This Row],[sprzedaż]]</f>
        <v>37.800000000000004</v>
      </c>
      <c r="J805" s="2">
        <f>J804-cukier4[[#This Row],[sprzedaż]]+L804</f>
        <v>4750</v>
      </c>
      <c r="K805" s="2">
        <f>MONTH(cukier4[[#This Row],[Data]])</f>
        <v>10</v>
      </c>
      <c r="L805" s="2">
        <f>ROUNDUP(IF(K806&lt;&gt;cukier4[[#This Row],[miesiąc]],5000-cukier4[[#This Row],[ilość cukru w magazynie]],0),-3)</f>
        <v>0</v>
      </c>
    </row>
    <row r="806" spans="1:12" x14ac:dyDescent="0.45">
      <c r="A806" s="1">
        <v>39729</v>
      </c>
      <c r="B806" s="2" t="s">
        <v>159</v>
      </c>
      <c r="C806">
        <v>12</v>
      </c>
      <c r="D806">
        <f>YEAR(cukier4[[#This Row],[Data]])</f>
        <v>2008</v>
      </c>
      <c r="E806">
        <f>VLOOKUP(cukier4[[#This Row],[rok]],cennik[],2,FALSE)</f>
        <v>2.15</v>
      </c>
      <c r="F806" s="2">
        <f>cukier4[[#This Row],[sprzedaż]]*cukier4[[#This Row],[cena cukru]]</f>
        <v>25.799999999999997</v>
      </c>
      <c r="G806" s="2">
        <f>SUMIFS(cukier4[sprzedaż],cukier4[Data],"&lt;="&amp;cukier4[[#This Row],[Data]],cukier4[NIP],"="&amp;cukier4[[#This Row],[NIP]])</f>
        <v>17</v>
      </c>
      <c r="H80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06" s="2">
        <f>cukier4[[#This Row],[rabat na kg]]*cukier4[[#This Row],[sprzedaż]]</f>
        <v>0</v>
      </c>
      <c r="J806" s="2">
        <f>J805-cukier4[[#This Row],[sprzedaż]]+L805</f>
        <v>4738</v>
      </c>
      <c r="K806" s="2">
        <f>MONTH(cukier4[[#This Row],[Data]])</f>
        <v>10</v>
      </c>
      <c r="L806" s="2">
        <f>ROUNDUP(IF(K807&lt;&gt;cukier4[[#This Row],[miesiąc]],5000-cukier4[[#This Row],[ilość cukru w magazynie]],0),-3)</f>
        <v>0</v>
      </c>
    </row>
    <row r="807" spans="1:12" x14ac:dyDescent="0.45">
      <c r="A807" s="1">
        <v>39732</v>
      </c>
      <c r="B807" s="2" t="s">
        <v>45</v>
      </c>
      <c r="C807">
        <v>284</v>
      </c>
      <c r="D807">
        <f>YEAR(cukier4[[#This Row],[Data]])</f>
        <v>2008</v>
      </c>
      <c r="E807">
        <f>VLOOKUP(cukier4[[#This Row],[rok]],cennik[],2,FALSE)</f>
        <v>2.15</v>
      </c>
      <c r="F807" s="2">
        <f>cukier4[[#This Row],[sprzedaż]]*cukier4[[#This Row],[cena cukru]]</f>
        <v>610.6</v>
      </c>
      <c r="G807" s="2">
        <f>SUMIFS(cukier4[sprzedaż],cukier4[Data],"&lt;="&amp;cukier4[[#This Row],[Data]],cukier4[NIP],"="&amp;cukier4[[#This Row],[NIP]])</f>
        <v>10333</v>
      </c>
      <c r="H80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07" s="2">
        <f>cukier4[[#This Row],[rabat na kg]]*cukier4[[#This Row],[sprzedaż]]</f>
        <v>56.800000000000004</v>
      </c>
      <c r="J807" s="2">
        <f>J806-cukier4[[#This Row],[sprzedaż]]+L806</f>
        <v>4454</v>
      </c>
      <c r="K807" s="2">
        <f>MONTH(cukier4[[#This Row],[Data]])</f>
        <v>10</v>
      </c>
      <c r="L807" s="2">
        <f>ROUNDUP(IF(K808&lt;&gt;cukier4[[#This Row],[miesiąc]],5000-cukier4[[#This Row],[ilość cukru w magazynie]],0),-3)</f>
        <v>0</v>
      </c>
    </row>
    <row r="808" spans="1:12" x14ac:dyDescent="0.45">
      <c r="A808" s="1">
        <v>39733</v>
      </c>
      <c r="B808" s="2" t="s">
        <v>19</v>
      </c>
      <c r="C808">
        <v>54</v>
      </c>
      <c r="D808">
        <f>YEAR(cukier4[[#This Row],[Data]])</f>
        <v>2008</v>
      </c>
      <c r="E808">
        <f>VLOOKUP(cukier4[[#This Row],[rok]],cennik[],2,FALSE)</f>
        <v>2.15</v>
      </c>
      <c r="F808" s="2">
        <f>cukier4[[#This Row],[sprzedaż]]*cukier4[[#This Row],[cena cukru]]</f>
        <v>116.1</v>
      </c>
      <c r="G808" s="2">
        <f>SUMIFS(cukier4[sprzedaż],cukier4[Data],"&lt;="&amp;cukier4[[#This Row],[Data]],cukier4[NIP],"="&amp;cukier4[[#This Row],[NIP]])</f>
        <v>1591</v>
      </c>
      <c r="H8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08" s="2">
        <f>cukier4[[#This Row],[rabat na kg]]*cukier4[[#This Row],[sprzedaż]]</f>
        <v>5.4</v>
      </c>
      <c r="J808" s="2">
        <f>J807-cukier4[[#This Row],[sprzedaż]]+L807</f>
        <v>4400</v>
      </c>
      <c r="K808" s="2">
        <f>MONTH(cukier4[[#This Row],[Data]])</f>
        <v>10</v>
      </c>
      <c r="L808" s="2">
        <f>ROUNDUP(IF(K809&lt;&gt;cukier4[[#This Row],[miesiąc]],5000-cukier4[[#This Row],[ilość cukru w magazynie]],0),-3)</f>
        <v>0</v>
      </c>
    </row>
    <row r="809" spans="1:12" x14ac:dyDescent="0.45">
      <c r="A809" s="1">
        <v>39733</v>
      </c>
      <c r="B809" s="2" t="s">
        <v>31</v>
      </c>
      <c r="C809">
        <v>51</v>
      </c>
      <c r="D809">
        <f>YEAR(cukier4[[#This Row],[Data]])</f>
        <v>2008</v>
      </c>
      <c r="E809">
        <f>VLOOKUP(cukier4[[#This Row],[rok]],cennik[],2,FALSE)</f>
        <v>2.15</v>
      </c>
      <c r="F809" s="2">
        <f>cukier4[[#This Row],[sprzedaż]]*cukier4[[#This Row],[cena cukru]]</f>
        <v>109.64999999999999</v>
      </c>
      <c r="G809" s="2">
        <f>SUMIFS(cukier4[sprzedaż],cukier4[Data],"&lt;="&amp;cukier4[[#This Row],[Data]],cukier4[NIP],"="&amp;cukier4[[#This Row],[NIP]])</f>
        <v>698</v>
      </c>
      <c r="H80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809" s="2">
        <f>cukier4[[#This Row],[rabat na kg]]*cukier4[[#This Row],[sprzedaż]]</f>
        <v>2.5500000000000003</v>
      </c>
      <c r="J809" s="2">
        <f>J808-cukier4[[#This Row],[sprzedaż]]+L808</f>
        <v>4349</v>
      </c>
      <c r="K809" s="2">
        <f>MONTH(cukier4[[#This Row],[Data]])</f>
        <v>10</v>
      </c>
      <c r="L809" s="2">
        <f>ROUNDUP(IF(K810&lt;&gt;cukier4[[#This Row],[miesiąc]],5000-cukier4[[#This Row],[ilość cukru w magazynie]],0),-3)</f>
        <v>0</v>
      </c>
    </row>
    <row r="810" spans="1:12" x14ac:dyDescent="0.45">
      <c r="A810" s="1">
        <v>39733</v>
      </c>
      <c r="B810" s="2" t="s">
        <v>55</v>
      </c>
      <c r="C810">
        <v>159</v>
      </c>
      <c r="D810">
        <f>YEAR(cukier4[[#This Row],[Data]])</f>
        <v>2008</v>
      </c>
      <c r="E810">
        <f>VLOOKUP(cukier4[[#This Row],[rok]],cennik[],2,FALSE)</f>
        <v>2.15</v>
      </c>
      <c r="F810" s="2">
        <f>cukier4[[#This Row],[sprzedaż]]*cukier4[[#This Row],[cena cukru]]</f>
        <v>341.84999999999997</v>
      </c>
      <c r="G810" s="2">
        <f>SUMIFS(cukier4[sprzedaż],cukier4[Data],"&lt;="&amp;cukier4[[#This Row],[Data]],cukier4[NIP],"="&amp;cukier4[[#This Row],[NIP]])</f>
        <v>1956</v>
      </c>
      <c r="H81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10" s="2">
        <f>cukier4[[#This Row],[rabat na kg]]*cukier4[[#This Row],[sprzedaż]]</f>
        <v>15.9</v>
      </c>
      <c r="J810" s="2">
        <f>J809-cukier4[[#This Row],[sprzedaż]]+L809</f>
        <v>4190</v>
      </c>
      <c r="K810" s="2">
        <f>MONTH(cukier4[[#This Row],[Data]])</f>
        <v>10</v>
      </c>
      <c r="L810" s="2">
        <f>ROUNDUP(IF(K811&lt;&gt;cukier4[[#This Row],[miesiąc]],5000-cukier4[[#This Row],[ilość cukru w magazynie]],0),-3)</f>
        <v>0</v>
      </c>
    </row>
    <row r="811" spans="1:12" x14ac:dyDescent="0.45">
      <c r="A811" s="1">
        <v>39738</v>
      </c>
      <c r="B811" s="2" t="s">
        <v>9</v>
      </c>
      <c r="C811">
        <v>351</v>
      </c>
      <c r="D811">
        <f>YEAR(cukier4[[#This Row],[Data]])</f>
        <v>2008</v>
      </c>
      <c r="E811">
        <f>VLOOKUP(cukier4[[#This Row],[rok]],cennik[],2,FALSE)</f>
        <v>2.15</v>
      </c>
      <c r="F811" s="2">
        <f>cukier4[[#This Row],[sprzedaż]]*cukier4[[#This Row],[cena cukru]]</f>
        <v>754.65</v>
      </c>
      <c r="G811" s="2">
        <f>SUMIFS(cukier4[sprzedaż],cukier4[Data],"&lt;="&amp;cukier4[[#This Row],[Data]],cukier4[NIP],"="&amp;cukier4[[#This Row],[NIP]])</f>
        <v>9869</v>
      </c>
      <c r="H8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11" s="2">
        <f>cukier4[[#This Row],[rabat na kg]]*cukier4[[#This Row],[sprzedaż]]</f>
        <v>35.1</v>
      </c>
      <c r="J811" s="2">
        <f>J810-cukier4[[#This Row],[sprzedaż]]+L810</f>
        <v>3839</v>
      </c>
      <c r="K811" s="2">
        <f>MONTH(cukier4[[#This Row],[Data]])</f>
        <v>10</v>
      </c>
      <c r="L811" s="2">
        <f>ROUNDUP(IF(K812&lt;&gt;cukier4[[#This Row],[miesiąc]],5000-cukier4[[#This Row],[ilość cukru w magazynie]],0),-3)</f>
        <v>0</v>
      </c>
    </row>
    <row r="812" spans="1:12" x14ac:dyDescent="0.45">
      <c r="A812" s="1">
        <v>39738</v>
      </c>
      <c r="B812" s="2" t="s">
        <v>22</v>
      </c>
      <c r="C812">
        <v>390</v>
      </c>
      <c r="D812">
        <f>YEAR(cukier4[[#This Row],[Data]])</f>
        <v>2008</v>
      </c>
      <c r="E812">
        <f>VLOOKUP(cukier4[[#This Row],[rok]],cennik[],2,FALSE)</f>
        <v>2.15</v>
      </c>
      <c r="F812" s="2">
        <f>cukier4[[#This Row],[sprzedaż]]*cukier4[[#This Row],[cena cukru]]</f>
        <v>838.5</v>
      </c>
      <c r="G812" s="2">
        <f>SUMIFS(cukier4[sprzedaż],cukier4[Data],"&lt;="&amp;cukier4[[#This Row],[Data]],cukier4[NIP],"="&amp;cukier4[[#This Row],[NIP]])</f>
        <v>9210</v>
      </c>
      <c r="H8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12" s="2">
        <f>cukier4[[#This Row],[rabat na kg]]*cukier4[[#This Row],[sprzedaż]]</f>
        <v>39</v>
      </c>
      <c r="J812" s="2">
        <f>J811-cukier4[[#This Row],[sprzedaż]]+L811</f>
        <v>3449</v>
      </c>
      <c r="K812" s="2">
        <f>MONTH(cukier4[[#This Row],[Data]])</f>
        <v>10</v>
      </c>
      <c r="L812" s="2">
        <f>ROUNDUP(IF(K813&lt;&gt;cukier4[[#This Row],[miesiąc]],5000-cukier4[[#This Row],[ilość cukru w magazynie]],0),-3)</f>
        <v>0</v>
      </c>
    </row>
    <row r="813" spans="1:12" x14ac:dyDescent="0.45">
      <c r="A813" s="1">
        <v>39738</v>
      </c>
      <c r="B813" s="2" t="s">
        <v>33</v>
      </c>
      <c r="C813">
        <v>4</v>
      </c>
      <c r="D813">
        <f>YEAR(cukier4[[#This Row],[Data]])</f>
        <v>2008</v>
      </c>
      <c r="E813">
        <f>VLOOKUP(cukier4[[#This Row],[rok]],cennik[],2,FALSE)</f>
        <v>2.15</v>
      </c>
      <c r="F813" s="2">
        <f>cukier4[[#This Row],[sprzedaż]]*cukier4[[#This Row],[cena cukru]]</f>
        <v>8.6</v>
      </c>
      <c r="G813" s="2">
        <f>SUMIFS(cukier4[sprzedaż],cukier4[Data],"&lt;="&amp;cukier4[[#This Row],[Data]],cukier4[NIP],"="&amp;cukier4[[#This Row],[NIP]])</f>
        <v>27</v>
      </c>
      <c r="H81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13" s="2">
        <f>cukier4[[#This Row],[rabat na kg]]*cukier4[[#This Row],[sprzedaż]]</f>
        <v>0</v>
      </c>
      <c r="J813" s="2">
        <f>J812-cukier4[[#This Row],[sprzedaż]]+L812</f>
        <v>3445</v>
      </c>
      <c r="K813" s="2">
        <f>MONTH(cukier4[[#This Row],[Data]])</f>
        <v>10</v>
      </c>
      <c r="L813" s="2">
        <f>ROUNDUP(IF(K814&lt;&gt;cukier4[[#This Row],[miesiąc]],5000-cukier4[[#This Row],[ilość cukru w magazynie]],0),-3)</f>
        <v>0</v>
      </c>
    </row>
    <row r="814" spans="1:12" x14ac:dyDescent="0.45">
      <c r="A814" s="1">
        <v>39739</v>
      </c>
      <c r="B814" s="2" t="s">
        <v>35</v>
      </c>
      <c r="C814">
        <v>140</v>
      </c>
      <c r="D814">
        <f>YEAR(cukier4[[#This Row],[Data]])</f>
        <v>2008</v>
      </c>
      <c r="E814">
        <f>VLOOKUP(cukier4[[#This Row],[rok]],cennik[],2,FALSE)</f>
        <v>2.15</v>
      </c>
      <c r="F814" s="2">
        <f>cukier4[[#This Row],[sprzedaż]]*cukier4[[#This Row],[cena cukru]]</f>
        <v>301</v>
      </c>
      <c r="G814" s="2">
        <f>SUMIFS(cukier4[sprzedaż],cukier4[Data],"&lt;="&amp;cukier4[[#This Row],[Data]],cukier4[NIP],"="&amp;cukier4[[#This Row],[NIP]])</f>
        <v>1293</v>
      </c>
      <c r="H81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14" s="2">
        <f>cukier4[[#This Row],[rabat na kg]]*cukier4[[#This Row],[sprzedaż]]</f>
        <v>14</v>
      </c>
      <c r="J814" s="2">
        <f>J813-cukier4[[#This Row],[sprzedaż]]+L813</f>
        <v>3305</v>
      </c>
      <c r="K814" s="2">
        <f>MONTH(cukier4[[#This Row],[Data]])</f>
        <v>10</v>
      </c>
      <c r="L814" s="2">
        <f>ROUNDUP(IF(K815&lt;&gt;cukier4[[#This Row],[miesiąc]],5000-cukier4[[#This Row],[ilość cukru w magazynie]],0),-3)</f>
        <v>0</v>
      </c>
    </row>
    <row r="815" spans="1:12" x14ac:dyDescent="0.45">
      <c r="A815" s="1">
        <v>39740</v>
      </c>
      <c r="B815" s="2" t="s">
        <v>50</v>
      </c>
      <c r="C815">
        <v>125</v>
      </c>
      <c r="D815">
        <f>YEAR(cukier4[[#This Row],[Data]])</f>
        <v>2008</v>
      </c>
      <c r="E815">
        <f>VLOOKUP(cukier4[[#This Row],[rok]],cennik[],2,FALSE)</f>
        <v>2.15</v>
      </c>
      <c r="F815" s="2">
        <f>cukier4[[#This Row],[sprzedaż]]*cukier4[[#This Row],[cena cukru]]</f>
        <v>268.75</v>
      </c>
      <c r="G815" s="2">
        <f>SUMIFS(cukier4[sprzedaż],cukier4[Data],"&lt;="&amp;cukier4[[#This Row],[Data]],cukier4[NIP],"="&amp;cukier4[[#This Row],[NIP]])</f>
        <v>10321</v>
      </c>
      <c r="H81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15" s="2">
        <f>cukier4[[#This Row],[rabat na kg]]*cukier4[[#This Row],[sprzedaż]]</f>
        <v>25</v>
      </c>
      <c r="J815" s="2">
        <f>J814-cukier4[[#This Row],[sprzedaż]]+L814</f>
        <v>3180</v>
      </c>
      <c r="K815" s="2">
        <f>MONTH(cukier4[[#This Row],[Data]])</f>
        <v>10</v>
      </c>
      <c r="L815" s="2">
        <f>ROUNDUP(IF(K816&lt;&gt;cukier4[[#This Row],[miesiąc]],5000-cukier4[[#This Row],[ilość cukru w magazynie]],0),-3)</f>
        <v>0</v>
      </c>
    </row>
    <row r="816" spans="1:12" x14ac:dyDescent="0.45">
      <c r="A816" s="1">
        <v>39740</v>
      </c>
      <c r="B816" s="2" t="s">
        <v>66</v>
      </c>
      <c r="C816">
        <v>97</v>
      </c>
      <c r="D816">
        <f>YEAR(cukier4[[#This Row],[Data]])</f>
        <v>2008</v>
      </c>
      <c r="E816">
        <f>VLOOKUP(cukier4[[#This Row],[rok]],cennik[],2,FALSE)</f>
        <v>2.15</v>
      </c>
      <c r="F816" s="2">
        <f>cukier4[[#This Row],[sprzedaż]]*cukier4[[#This Row],[cena cukru]]</f>
        <v>208.54999999999998</v>
      </c>
      <c r="G816" s="2">
        <f>SUMIFS(cukier4[sprzedaż],cukier4[Data],"&lt;="&amp;cukier4[[#This Row],[Data]],cukier4[NIP],"="&amp;cukier4[[#This Row],[NIP]])</f>
        <v>1517</v>
      </c>
      <c r="H81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16" s="2">
        <f>cukier4[[#This Row],[rabat na kg]]*cukier4[[#This Row],[sprzedaż]]</f>
        <v>9.7000000000000011</v>
      </c>
      <c r="J816" s="2">
        <f>J815-cukier4[[#This Row],[sprzedaż]]+L815</f>
        <v>3083</v>
      </c>
      <c r="K816" s="2">
        <f>MONTH(cukier4[[#This Row],[Data]])</f>
        <v>10</v>
      </c>
      <c r="L816" s="2">
        <f>ROUNDUP(IF(K817&lt;&gt;cukier4[[#This Row],[miesiąc]],5000-cukier4[[#This Row],[ilość cukru w magazynie]],0),-3)</f>
        <v>0</v>
      </c>
    </row>
    <row r="817" spans="1:12" x14ac:dyDescent="0.45">
      <c r="A817" s="1">
        <v>39743</v>
      </c>
      <c r="B817" s="2" t="s">
        <v>66</v>
      </c>
      <c r="C817">
        <v>190</v>
      </c>
      <c r="D817">
        <f>YEAR(cukier4[[#This Row],[Data]])</f>
        <v>2008</v>
      </c>
      <c r="E817">
        <f>VLOOKUP(cukier4[[#This Row],[rok]],cennik[],2,FALSE)</f>
        <v>2.15</v>
      </c>
      <c r="F817" s="2">
        <f>cukier4[[#This Row],[sprzedaż]]*cukier4[[#This Row],[cena cukru]]</f>
        <v>408.5</v>
      </c>
      <c r="G817" s="2">
        <f>SUMIFS(cukier4[sprzedaż],cukier4[Data],"&lt;="&amp;cukier4[[#This Row],[Data]],cukier4[NIP],"="&amp;cukier4[[#This Row],[NIP]])</f>
        <v>1707</v>
      </c>
      <c r="H8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17" s="2">
        <f>cukier4[[#This Row],[rabat na kg]]*cukier4[[#This Row],[sprzedaż]]</f>
        <v>19</v>
      </c>
      <c r="J817" s="2">
        <f>J816-cukier4[[#This Row],[sprzedaż]]+L816</f>
        <v>2893</v>
      </c>
      <c r="K817" s="2">
        <f>MONTH(cukier4[[#This Row],[Data]])</f>
        <v>10</v>
      </c>
      <c r="L817" s="2">
        <f>ROUNDUP(IF(K818&lt;&gt;cukier4[[#This Row],[miesiąc]],5000-cukier4[[#This Row],[ilość cukru w magazynie]],0),-3)</f>
        <v>0</v>
      </c>
    </row>
    <row r="818" spans="1:12" x14ac:dyDescent="0.45">
      <c r="A818" s="1">
        <v>39745</v>
      </c>
      <c r="B818" s="2" t="s">
        <v>14</v>
      </c>
      <c r="C818">
        <v>415</v>
      </c>
      <c r="D818">
        <f>YEAR(cukier4[[#This Row],[Data]])</f>
        <v>2008</v>
      </c>
      <c r="E818">
        <f>VLOOKUP(cukier4[[#This Row],[rok]],cennik[],2,FALSE)</f>
        <v>2.15</v>
      </c>
      <c r="F818" s="2">
        <f>cukier4[[#This Row],[sprzedaż]]*cukier4[[#This Row],[cena cukru]]</f>
        <v>892.25</v>
      </c>
      <c r="G818" s="2">
        <f>SUMIFS(cukier4[sprzedaż],cukier4[Data],"&lt;="&amp;cukier4[[#This Row],[Data]],cukier4[NIP],"="&amp;cukier4[[#This Row],[NIP]])</f>
        <v>9098</v>
      </c>
      <c r="H8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18" s="2">
        <f>cukier4[[#This Row],[rabat na kg]]*cukier4[[#This Row],[sprzedaż]]</f>
        <v>41.5</v>
      </c>
      <c r="J818" s="2">
        <f>J817-cukier4[[#This Row],[sprzedaż]]+L817</f>
        <v>2478</v>
      </c>
      <c r="K818" s="2">
        <f>MONTH(cukier4[[#This Row],[Data]])</f>
        <v>10</v>
      </c>
      <c r="L818" s="2">
        <f>ROUNDUP(IF(K819&lt;&gt;cukier4[[#This Row],[miesiąc]],5000-cukier4[[#This Row],[ilość cukru w magazynie]],0),-3)</f>
        <v>0</v>
      </c>
    </row>
    <row r="819" spans="1:12" x14ac:dyDescent="0.45">
      <c r="A819" s="1">
        <v>39747</v>
      </c>
      <c r="B819" s="2" t="s">
        <v>9</v>
      </c>
      <c r="C819">
        <v>269</v>
      </c>
      <c r="D819">
        <f>YEAR(cukier4[[#This Row],[Data]])</f>
        <v>2008</v>
      </c>
      <c r="E819">
        <f>VLOOKUP(cukier4[[#This Row],[rok]],cennik[],2,FALSE)</f>
        <v>2.15</v>
      </c>
      <c r="F819" s="2">
        <f>cukier4[[#This Row],[sprzedaż]]*cukier4[[#This Row],[cena cukru]]</f>
        <v>578.35</v>
      </c>
      <c r="G819" s="2">
        <f>SUMIFS(cukier4[sprzedaż],cukier4[Data],"&lt;="&amp;cukier4[[#This Row],[Data]],cukier4[NIP],"="&amp;cukier4[[#This Row],[NIP]])</f>
        <v>10138</v>
      </c>
      <c r="H81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19" s="2">
        <f>cukier4[[#This Row],[rabat na kg]]*cukier4[[#This Row],[sprzedaż]]</f>
        <v>53.800000000000004</v>
      </c>
      <c r="J819" s="2">
        <f>J818-cukier4[[#This Row],[sprzedaż]]+L818</f>
        <v>2209</v>
      </c>
      <c r="K819" s="2">
        <f>MONTH(cukier4[[#This Row],[Data]])</f>
        <v>10</v>
      </c>
      <c r="L819" s="2">
        <f>ROUNDUP(IF(K820&lt;&gt;cukier4[[#This Row],[miesiąc]],5000-cukier4[[#This Row],[ilość cukru w magazynie]],0),-3)</f>
        <v>0</v>
      </c>
    </row>
    <row r="820" spans="1:12" x14ac:dyDescent="0.45">
      <c r="A820" s="1">
        <v>39747</v>
      </c>
      <c r="B820" s="2" t="s">
        <v>140</v>
      </c>
      <c r="C820">
        <v>11</v>
      </c>
      <c r="D820">
        <f>YEAR(cukier4[[#This Row],[Data]])</f>
        <v>2008</v>
      </c>
      <c r="E820">
        <f>VLOOKUP(cukier4[[#This Row],[rok]],cennik[],2,FALSE)</f>
        <v>2.15</v>
      </c>
      <c r="F820" s="2">
        <f>cukier4[[#This Row],[sprzedaż]]*cukier4[[#This Row],[cena cukru]]</f>
        <v>23.65</v>
      </c>
      <c r="G820" s="2">
        <f>SUMIFS(cukier4[sprzedaż],cukier4[Data],"&lt;="&amp;cukier4[[#This Row],[Data]],cukier4[NIP],"="&amp;cukier4[[#This Row],[NIP]])</f>
        <v>26</v>
      </c>
      <c r="H82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20" s="2">
        <f>cukier4[[#This Row],[rabat na kg]]*cukier4[[#This Row],[sprzedaż]]</f>
        <v>0</v>
      </c>
      <c r="J820" s="2">
        <f>J819-cukier4[[#This Row],[sprzedaż]]+L819</f>
        <v>2198</v>
      </c>
      <c r="K820" s="2">
        <f>MONTH(cukier4[[#This Row],[Data]])</f>
        <v>10</v>
      </c>
      <c r="L820" s="2">
        <f>ROUNDUP(IF(K821&lt;&gt;cukier4[[#This Row],[miesiąc]],5000-cukier4[[#This Row],[ilość cukru w magazynie]],0),-3)</f>
        <v>0</v>
      </c>
    </row>
    <row r="821" spans="1:12" x14ac:dyDescent="0.45">
      <c r="A821" s="1">
        <v>39747</v>
      </c>
      <c r="B821" s="2" t="s">
        <v>45</v>
      </c>
      <c r="C821">
        <v>162</v>
      </c>
      <c r="D821">
        <f>YEAR(cukier4[[#This Row],[Data]])</f>
        <v>2008</v>
      </c>
      <c r="E821">
        <f>VLOOKUP(cukier4[[#This Row],[rok]],cennik[],2,FALSE)</f>
        <v>2.15</v>
      </c>
      <c r="F821" s="2">
        <f>cukier4[[#This Row],[sprzedaż]]*cukier4[[#This Row],[cena cukru]]</f>
        <v>348.3</v>
      </c>
      <c r="G821" s="2">
        <f>SUMIFS(cukier4[sprzedaż],cukier4[Data],"&lt;="&amp;cukier4[[#This Row],[Data]],cukier4[NIP],"="&amp;cukier4[[#This Row],[NIP]])</f>
        <v>10495</v>
      </c>
      <c r="H82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21" s="2">
        <f>cukier4[[#This Row],[rabat na kg]]*cukier4[[#This Row],[sprzedaż]]</f>
        <v>32.4</v>
      </c>
      <c r="J821" s="2">
        <f>J820-cukier4[[#This Row],[sprzedaż]]+L820</f>
        <v>2036</v>
      </c>
      <c r="K821" s="2">
        <f>MONTH(cukier4[[#This Row],[Data]])</f>
        <v>10</v>
      </c>
      <c r="L821" s="2">
        <f>ROUNDUP(IF(K822&lt;&gt;cukier4[[#This Row],[miesiąc]],5000-cukier4[[#This Row],[ilość cukru w magazynie]],0),-3)</f>
        <v>3000</v>
      </c>
    </row>
    <row r="822" spans="1:12" x14ac:dyDescent="0.45">
      <c r="A822" s="1">
        <v>39757</v>
      </c>
      <c r="B822" s="2" t="s">
        <v>18</v>
      </c>
      <c r="C822">
        <v>75</v>
      </c>
      <c r="D822">
        <f>YEAR(cukier4[[#This Row],[Data]])</f>
        <v>2008</v>
      </c>
      <c r="E822">
        <f>VLOOKUP(cukier4[[#This Row],[rok]],cennik[],2,FALSE)</f>
        <v>2.15</v>
      </c>
      <c r="F822" s="2">
        <f>cukier4[[#This Row],[sprzedaż]]*cukier4[[#This Row],[cena cukru]]</f>
        <v>161.25</v>
      </c>
      <c r="G822" s="2">
        <f>SUMIFS(cukier4[sprzedaż],cukier4[Data],"&lt;="&amp;cukier4[[#This Row],[Data]],cukier4[NIP],"="&amp;cukier4[[#This Row],[NIP]])</f>
        <v>2810</v>
      </c>
      <c r="H8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22" s="2">
        <f>cukier4[[#This Row],[rabat na kg]]*cukier4[[#This Row],[sprzedaż]]</f>
        <v>7.5</v>
      </c>
      <c r="J822" s="2">
        <f>J821-cukier4[[#This Row],[sprzedaż]]+L821</f>
        <v>4961</v>
      </c>
      <c r="K822" s="2">
        <f>MONTH(cukier4[[#This Row],[Data]])</f>
        <v>11</v>
      </c>
      <c r="L822" s="2">
        <f>ROUNDUP(IF(K823&lt;&gt;cukier4[[#This Row],[miesiąc]],5000-cukier4[[#This Row],[ilość cukru w magazynie]],0),-3)</f>
        <v>0</v>
      </c>
    </row>
    <row r="823" spans="1:12" x14ac:dyDescent="0.45">
      <c r="A823" s="1">
        <v>39759</v>
      </c>
      <c r="B823" s="2" t="s">
        <v>22</v>
      </c>
      <c r="C823">
        <v>358</v>
      </c>
      <c r="D823">
        <f>YEAR(cukier4[[#This Row],[Data]])</f>
        <v>2008</v>
      </c>
      <c r="E823">
        <f>VLOOKUP(cukier4[[#This Row],[rok]],cennik[],2,FALSE)</f>
        <v>2.15</v>
      </c>
      <c r="F823" s="2">
        <f>cukier4[[#This Row],[sprzedaż]]*cukier4[[#This Row],[cena cukru]]</f>
        <v>769.69999999999993</v>
      </c>
      <c r="G823" s="2">
        <f>SUMIFS(cukier4[sprzedaż],cukier4[Data],"&lt;="&amp;cukier4[[#This Row],[Data]],cukier4[NIP],"="&amp;cukier4[[#This Row],[NIP]])</f>
        <v>9568</v>
      </c>
      <c r="H82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23" s="2">
        <f>cukier4[[#This Row],[rabat na kg]]*cukier4[[#This Row],[sprzedaż]]</f>
        <v>35.800000000000004</v>
      </c>
      <c r="J823" s="2">
        <f>J822-cukier4[[#This Row],[sprzedaż]]+L822</f>
        <v>4603</v>
      </c>
      <c r="K823" s="2">
        <f>MONTH(cukier4[[#This Row],[Data]])</f>
        <v>11</v>
      </c>
      <c r="L823" s="2">
        <f>ROUNDUP(IF(K824&lt;&gt;cukier4[[#This Row],[miesiąc]],5000-cukier4[[#This Row],[ilość cukru w magazynie]],0),-3)</f>
        <v>0</v>
      </c>
    </row>
    <row r="824" spans="1:12" x14ac:dyDescent="0.45">
      <c r="A824" s="1">
        <v>39760</v>
      </c>
      <c r="B824" s="2" t="s">
        <v>8</v>
      </c>
      <c r="C824">
        <v>198</v>
      </c>
      <c r="D824">
        <f>YEAR(cukier4[[#This Row],[Data]])</f>
        <v>2008</v>
      </c>
      <c r="E824">
        <f>VLOOKUP(cukier4[[#This Row],[rok]],cennik[],2,FALSE)</f>
        <v>2.15</v>
      </c>
      <c r="F824" s="2">
        <f>cukier4[[#This Row],[sprzedaż]]*cukier4[[#This Row],[cena cukru]]</f>
        <v>425.7</v>
      </c>
      <c r="G824" s="2">
        <f>SUMIFS(cukier4[sprzedaż],cukier4[Data],"&lt;="&amp;cukier4[[#This Row],[Data]],cukier4[NIP],"="&amp;cukier4[[#This Row],[NIP]])</f>
        <v>1356</v>
      </c>
      <c r="H8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24" s="2">
        <f>cukier4[[#This Row],[rabat na kg]]*cukier4[[#This Row],[sprzedaż]]</f>
        <v>19.8</v>
      </c>
      <c r="J824" s="2">
        <f>J823-cukier4[[#This Row],[sprzedaż]]+L823</f>
        <v>4405</v>
      </c>
      <c r="K824" s="2">
        <f>MONTH(cukier4[[#This Row],[Data]])</f>
        <v>11</v>
      </c>
      <c r="L824" s="2">
        <f>ROUNDUP(IF(K825&lt;&gt;cukier4[[#This Row],[miesiąc]],5000-cukier4[[#This Row],[ilość cukru w magazynie]],0),-3)</f>
        <v>0</v>
      </c>
    </row>
    <row r="825" spans="1:12" x14ac:dyDescent="0.45">
      <c r="A825" s="1">
        <v>39763</v>
      </c>
      <c r="B825" s="2" t="s">
        <v>22</v>
      </c>
      <c r="C825">
        <v>189</v>
      </c>
      <c r="D825">
        <f>YEAR(cukier4[[#This Row],[Data]])</f>
        <v>2008</v>
      </c>
      <c r="E825">
        <f>VLOOKUP(cukier4[[#This Row],[rok]],cennik[],2,FALSE)</f>
        <v>2.15</v>
      </c>
      <c r="F825" s="2">
        <f>cukier4[[#This Row],[sprzedaż]]*cukier4[[#This Row],[cena cukru]]</f>
        <v>406.34999999999997</v>
      </c>
      <c r="G825" s="2">
        <f>SUMIFS(cukier4[sprzedaż],cukier4[Data],"&lt;="&amp;cukier4[[#This Row],[Data]],cukier4[NIP],"="&amp;cukier4[[#This Row],[NIP]])</f>
        <v>9757</v>
      </c>
      <c r="H8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25" s="2">
        <f>cukier4[[#This Row],[rabat na kg]]*cukier4[[#This Row],[sprzedaż]]</f>
        <v>18.900000000000002</v>
      </c>
      <c r="J825" s="2">
        <f>J824-cukier4[[#This Row],[sprzedaż]]+L824</f>
        <v>4216</v>
      </c>
      <c r="K825" s="2">
        <f>MONTH(cukier4[[#This Row],[Data]])</f>
        <v>11</v>
      </c>
      <c r="L825" s="2">
        <f>ROUNDUP(IF(K826&lt;&gt;cukier4[[#This Row],[miesiąc]],5000-cukier4[[#This Row],[ilość cukru w magazynie]],0),-3)</f>
        <v>0</v>
      </c>
    </row>
    <row r="826" spans="1:12" x14ac:dyDescent="0.45">
      <c r="A826" s="1">
        <v>39764</v>
      </c>
      <c r="B826" s="2" t="s">
        <v>24</v>
      </c>
      <c r="C826">
        <v>226</v>
      </c>
      <c r="D826">
        <f>YEAR(cukier4[[#This Row],[Data]])</f>
        <v>2008</v>
      </c>
      <c r="E826">
        <f>VLOOKUP(cukier4[[#This Row],[rok]],cennik[],2,FALSE)</f>
        <v>2.15</v>
      </c>
      <c r="F826" s="2">
        <f>cukier4[[#This Row],[sprzedaż]]*cukier4[[#This Row],[cena cukru]]</f>
        <v>485.9</v>
      </c>
      <c r="G826" s="2">
        <f>SUMIFS(cukier4[sprzedaż],cukier4[Data],"&lt;="&amp;cukier4[[#This Row],[Data]],cukier4[NIP],"="&amp;cukier4[[#This Row],[NIP]])</f>
        <v>3581</v>
      </c>
      <c r="H8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26" s="2">
        <f>cukier4[[#This Row],[rabat na kg]]*cukier4[[#This Row],[sprzedaż]]</f>
        <v>22.6</v>
      </c>
      <c r="J826" s="2">
        <f>J825-cukier4[[#This Row],[sprzedaż]]+L825</f>
        <v>3990</v>
      </c>
      <c r="K826" s="2">
        <f>MONTH(cukier4[[#This Row],[Data]])</f>
        <v>11</v>
      </c>
      <c r="L826" s="2">
        <f>ROUNDUP(IF(K827&lt;&gt;cukier4[[#This Row],[miesiąc]],5000-cukier4[[#This Row],[ilość cukru w magazynie]],0),-3)</f>
        <v>0</v>
      </c>
    </row>
    <row r="827" spans="1:12" x14ac:dyDescent="0.45">
      <c r="A827" s="1">
        <v>39765</v>
      </c>
      <c r="B827" s="2" t="s">
        <v>55</v>
      </c>
      <c r="C827">
        <v>94</v>
      </c>
      <c r="D827">
        <f>YEAR(cukier4[[#This Row],[Data]])</f>
        <v>2008</v>
      </c>
      <c r="E827">
        <f>VLOOKUP(cukier4[[#This Row],[rok]],cennik[],2,FALSE)</f>
        <v>2.15</v>
      </c>
      <c r="F827" s="2">
        <f>cukier4[[#This Row],[sprzedaż]]*cukier4[[#This Row],[cena cukru]]</f>
        <v>202.1</v>
      </c>
      <c r="G827" s="2">
        <f>SUMIFS(cukier4[sprzedaż],cukier4[Data],"&lt;="&amp;cukier4[[#This Row],[Data]],cukier4[NIP],"="&amp;cukier4[[#This Row],[NIP]])</f>
        <v>2050</v>
      </c>
      <c r="H8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27" s="2">
        <f>cukier4[[#This Row],[rabat na kg]]*cukier4[[#This Row],[sprzedaż]]</f>
        <v>9.4</v>
      </c>
      <c r="J827" s="2">
        <f>J826-cukier4[[#This Row],[sprzedaż]]+L826</f>
        <v>3896</v>
      </c>
      <c r="K827" s="2">
        <f>MONTH(cukier4[[#This Row],[Data]])</f>
        <v>11</v>
      </c>
      <c r="L827" s="2">
        <f>ROUNDUP(IF(K828&lt;&gt;cukier4[[#This Row],[miesiąc]],5000-cukier4[[#This Row],[ilość cukru w magazynie]],0),-3)</f>
        <v>0</v>
      </c>
    </row>
    <row r="828" spans="1:12" x14ac:dyDescent="0.45">
      <c r="A828" s="1">
        <v>39770</v>
      </c>
      <c r="B828" s="2" t="s">
        <v>50</v>
      </c>
      <c r="C828">
        <v>401</v>
      </c>
      <c r="D828">
        <f>YEAR(cukier4[[#This Row],[Data]])</f>
        <v>2008</v>
      </c>
      <c r="E828">
        <f>VLOOKUP(cukier4[[#This Row],[rok]],cennik[],2,FALSE)</f>
        <v>2.15</v>
      </c>
      <c r="F828" s="2">
        <f>cukier4[[#This Row],[sprzedaż]]*cukier4[[#This Row],[cena cukru]]</f>
        <v>862.15</v>
      </c>
      <c r="G828" s="2">
        <f>SUMIFS(cukier4[sprzedaż],cukier4[Data],"&lt;="&amp;cukier4[[#This Row],[Data]],cukier4[NIP],"="&amp;cukier4[[#This Row],[NIP]])</f>
        <v>10722</v>
      </c>
      <c r="H82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28" s="2">
        <f>cukier4[[#This Row],[rabat na kg]]*cukier4[[#This Row],[sprzedaż]]</f>
        <v>80.2</v>
      </c>
      <c r="J828" s="2">
        <f>J827-cukier4[[#This Row],[sprzedaż]]+L827</f>
        <v>3495</v>
      </c>
      <c r="K828" s="2">
        <f>MONTH(cukier4[[#This Row],[Data]])</f>
        <v>11</v>
      </c>
      <c r="L828" s="2">
        <f>ROUNDUP(IF(K829&lt;&gt;cukier4[[#This Row],[miesiąc]],5000-cukier4[[#This Row],[ilość cukru w magazynie]],0),-3)</f>
        <v>0</v>
      </c>
    </row>
    <row r="829" spans="1:12" x14ac:dyDescent="0.45">
      <c r="A829" s="1">
        <v>39771</v>
      </c>
      <c r="B829" s="2" t="s">
        <v>69</v>
      </c>
      <c r="C829">
        <v>52</v>
      </c>
      <c r="D829">
        <f>YEAR(cukier4[[#This Row],[Data]])</f>
        <v>2008</v>
      </c>
      <c r="E829">
        <f>VLOOKUP(cukier4[[#This Row],[rok]],cennik[],2,FALSE)</f>
        <v>2.15</v>
      </c>
      <c r="F829" s="2">
        <f>cukier4[[#This Row],[sprzedaż]]*cukier4[[#This Row],[cena cukru]]</f>
        <v>111.8</v>
      </c>
      <c r="G829" s="2">
        <f>SUMIFS(cukier4[sprzedaż],cukier4[Data],"&lt;="&amp;cukier4[[#This Row],[Data]],cukier4[NIP],"="&amp;cukier4[[#This Row],[NIP]])</f>
        <v>1779</v>
      </c>
      <c r="H82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29" s="2">
        <f>cukier4[[#This Row],[rabat na kg]]*cukier4[[#This Row],[sprzedaż]]</f>
        <v>5.2</v>
      </c>
      <c r="J829" s="2">
        <f>J828-cukier4[[#This Row],[sprzedaż]]+L828</f>
        <v>3443</v>
      </c>
      <c r="K829" s="2">
        <f>MONTH(cukier4[[#This Row],[Data]])</f>
        <v>11</v>
      </c>
      <c r="L829" s="2">
        <f>ROUNDUP(IF(K830&lt;&gt;cukier4[[#This Row],[miesiąc]],5000-cukier4[[#This Row],[ilość cukru w magazynie]],0),-3)</f>
        <v>0</v>
      </c>
    </row>
    <row r="830" spans="1:12" x14ac:dyDescent="0.45">
      <c r="A830" s="1">
        <v>39772</v>
      </c>
      <c r="B830" s="2" t="s">
        <v>12</v>
      </c>
      <c r="C830">
        <v>189</v>
      </c>
      <c r="D830">
        <f>YEAR(cukier4[[#This Row],[Data]])</f>
        <v>2008</v>
      </c>
      <c r="E830">
        <f>VLOOKUP(cukier4[[#This Row],[rok]],cennik[],2,FALSE)</f>
        <v>2.15</v>
      </c>
      <c r="F830" s="2">
        <f>cukier4[[#This Row],[sprzedaż]]*cukier4[[#This Row],[cena cukru]]</f>
        <v>406.34999999999997</v>
      </c>
      <c r="G830" s="2">
        <f>SUMIFS(cukier4[sprzedaż],cukier4[Data],"&lt;="&amp;cukier4[[#This Row],[Data]],cukier4[NIP],"="&amp;cukier4[[#This Row],[NIP]])</f>
        <v>2177</v>
      </c>
      <c r="H8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30" s="2">
        <f>cukier4[[#This Row],[rabat na kg]]*cukier4[[#This Row],[sprzedaż]]</f>
        <v>18.900000000000002</v>
      </c>
      <c r="J830" s="2">
        <f>J829-cukier4[[#This Row],[sprzedaż]]+L829</f>
        <v>3254</v>
      </c>
      <c r="K830" s="2">
        <f>MONTH(cukier4[[#This Row],[Data]])</f>
        <v>11</v>
      </c>
      <c r="L830" s="2">
        <f>ROUNDUP(IF(K831&lt;&gt;cukier4[[#This Row],[miesiąc]],5000-cukier4[[#This Row],[ilość cukru w magazynie]],0),-3)</f>
        <v>0</v>
      </c>
    </row>
    <row r="831" spans="1:12" x14ac:dyDescent="0.45">
      <c r="A831" s="1">
        <v>39774</v>
      </c>
      <c r="B831" s="2" t="s">
        <v>17</v>
      </c>
      <c r="C831">
        <v>201</v>
      </c>
      <c r="D831">
        <f>YEAR(cukier4[[#This Row],[Data]])</f>
        <v>2008</v>
      </c>
      <c r="E831">
        <f>VLOOKUP(cukier4[[#This Row],[rok]],cennik[],2,FALSE)</f>
        <v>2.15</v>
      </c>
      <c r="F831" s="2">
        <f>cukier4[[#This Row],[sprzedaż]]*cukier4[[#This Row],[cena cukru]]</f>
        <v>432.15</v>
      </c>
      <c r="G831" s="2">
        <f>SUMIFS(cukier4[sprzedaż],cukier4[Data],"&lt;="&amp;cukier4[[#This Row],[Data]],cukier4[NIP],"="&amp;cukier4[[#This Row],[NIP]])</f>
        <v>7969</v>
      </c>
      <c r="H83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31" s="2">
        <f>cukier4[[#This Row],[rabat na kg]]*cukier4[[#This Row],[sprzedaż]]</f>
        <v>20.100000000000001</v>
      </c>
      <c r="J831" s="2">
        <f>J830-cukier4[[#This Row],[sprzedaż]]+L830</f>
        <v>3053</v>
      </c>
      <c r="K831" s="2">
        <f>MONTH(cukier4[[#This Row],[Data]])</f>
        <v>11</v>
      </c>
      <c r="L831" s="2">
        <f>ROUNDUP(IF(K832&lt;&gt;cukier4[[#This Row],[miesiąc]],5000-cukier4[[#This Row],[ilość cukru w magazynie]],0),-3)</f>
        <v>0</v>
      </c>
    </row>
    <row r="832" spans="1:12" x14ac:dyDescent="0.45">
      <c r="A832" s="1">
        <v>39775</v>
      </c>
      <c r="B832" s="2" t="s">
        <v>22</v>
      </c>
      <c r="C832">
        <v>235</v>
      </c>
      <c r="D832">
        <f>YEAR(cukier4[[#This Row],[Data]])</f>
        <v>2008</v>
      </c>
      <c r="E832">
        <f>VLOOKUP(cukier4[[#This Row],[rok]],cennik[],2,FALSE)</f>
        <v>2.15</v>
      </c>
      <c r="F832" s="2">
        <f>cukier4[[#This Row],[sprzedaż]]*cukier4[[#This Row],[cena cukru]]</f>
        <v>505.25</v>
      </c>
      <c r="G832" s="2">
        <f>SUMIFS(cukier4[sprzedaż],cukier4[Data],"&lt;="&amp;cukier4[[#This Row],[Data]],cukier4[NIP],"="&amp;cukier4[[#This Row],[NIP]])</f>
        <v>9992</v>
      </c>
      <c r="H83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32" s="2">
        <f>cukier4[[#This Row],[rabat na kg]]*cukier4[[#This Row],[sprzedaż]]</f>
        <v>23.5</v>
      </c>
      <c r="J832" s="2">
        <f>J831-cukier4[[#This Row],[sprzedaż]]+L831</f>
        <v>2818</v>
      </c>
      <c r="K832" s="2">
        <f>MONTH(cukier4[[#This Row],[Data]])</f>
        <v>11</v>
      </c>
      <c r="L832" s="2">
        <f>ROUNDUP(IF(K833&lt;&gt;cukier4[[#This Row],[miesiąc]],5000-cukier4[[#This Row],[ilość cukru w magazynie]],0),-3)</f>
        <v>0</v>
      </c>
    </row>
    <row r="833" spans="1:12" x14ac:dyDescent="0.45">
      <c r="A833" s="1">
        <v>39776</v>
      </c>
      <c r="B833" s="2" t="s">
        <v>55</v>
      </c>
      <c r="C833">
        <v>78</v>
      </c>
      <c r="D833">
        <f>YEAR(cukier4[[#This Row],[Data]])</f>
        <v>2008</v>
      </c>
      <c r="E833">
        <f>VLOOKUP(cukier4[[#This Row],[rok]],cennik[],2,FALSE)</f>
        <v>2.15</v>
      </c>
      <c r="F833" s="2">
        <f>cukier4[[#This Row],[sprzedaż]]*cukier4[[#This Row],[cena cukru]]</f>
        <v>167.7</v>
      </c>
      <c r="G833" s="2">
        <f>SUMIFS(cukier4[sprzedaż],cukier4[Data],"&lt;="&amp;cukier4[[#This Row],[Data]],cukier4[NIP],"="&amp;cukier4[[#This Row],[NIP]])</f>
        <v>2128</v>
      </c>
      <c r="H83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33" s="2">
        <f>cukier4[[#This Row],[rabat na kg]]*cukier4[[#This Row],[sprzedaż]]</f>
        <v>7.8000000000000007</v>
      </c>
      <c r="J833" s="2">
        <f>J832-cukier4[[#This Row],[sprzedaż]]+L832</f>
        <v>2740</v>
      </c>
      <c r="K833" s="2">
        <f>MONTH(cukier4[[#This Row],[Data]])</f>
        <v>11</v>
      </c>
      <c r="L833" s="2">
        <f>ROUNDUP(IF(K834&lt;&gt;cukier4[[#This Row],[miesiąc]],5000-cukier4[[#This Row],[ilość cukru w magazynie]],0),-3)</f>
        <v>0</v>
      </c>
    </row>
    <row r="834" spans="1:12" x14ac:dyDescent="0.45">
      <c r="A834" s="1">
        <v>39776</v>
      </c>
      <c r="B834" s="2" t="s">
        <v>126</v>
      </c>
      <c r="C834">
        <v>13</v>
      </c>
      <c r="D834">
        <f>YEAR(cukier4[[#This Row],[Data]])</f>
        <v>2008</v>
      </c>
      <c r="E834">
        <f>VLOOKUP(cukier4[[#This Row],[rok]],cennik[],2,FALSE)</f>
        <v>2.15</v>
      </c>
      <c r="F834" s="2">
        <f>cukier4[[#This Row],[sprzedaż]]*cukier4[[#This Row],[cena cukru]]</f>
        <v>27.95</v>
      </c>
      <c r="G834" s="2">
        <f>SUMIFS(cukier4[sprzedaż],cukier4[Data],"&lt;="&amp;cukier4[[#This Row],[Data]],cukier4[NIP],"="&amp;cukier4[[#This Row],[NIP]])</f>
        <v>30</v>
      </c>
      <c r="H83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34" s="2">
        <f>cukier4[[#This Row],[rabat na kg]]*cukier4[[#This Row],[sprzedaż]]</f>
        <v>0</v>
      </c>
      <c r="J834" s="2">
        <f>J833-cukier4[[#This Row],[sprzedaż]]+L833</f>
        <v>2727</v>
      </c>
      <c r="K834" s="2">
        <f>MONTH(cukier4[[#This Row],[Data]])</f>
        <v>11</v>
      </c>
      <c r="L834" s="2">
        <f>ROUNDUP(IF(K835&lt;&gt;cukier4[[#This Row],[miesiąc]],5000-cukier4[[#This Row],[ilość cukru w magazynie]],0),-3)</f>
        <v>0</v>
      </c>
    </row>
    <row r="835" spans="1:12" x14ac:dyDescent="0.45">
      <c r="A835" s="1">
        <v>39776</v>
      </c>
      <c r="B835" s="2" t="s">
        <v>20</v>
      </c>
      <c r="C835">
        <v>196</v>
      </c>
      <c r="D835">
        <f>YEAR(cukier4[[#This Row],[Data]])</f>
        <v>2008</v>
      </c>
      <c r="E835">
        <f>VLOOKUP(cukier4[[#This Row],[rok]],cennik[],2,FALSE)</f>
        <v>2.15</v>
      </c>
      <c r="F835" s="2">
        <f>cukier4[[#This Row],[sprzedaż]]*cukier4[[#This Row],[cena cukru]]</f>
        <v>421.4</v>
      </c>
      <c r="G835" s="2">
        <f>SUMIFS(cukier4[sprzedaż],cukier4[Data],"&lt;="&amp;cukier4[[#This Row],[Data]],cukier4[NIP],"="&amp;cukier4[[#This Row],[NIP]])</f>
        <v>396</v>
      </c>
      <c r="H83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835" s="2">
        <f>cukier4[[#This Row],[rabat na kg]]*cukier4[[#This Row],[sprzedaż]]</f>
        <v>9.8000000000000007</v>
      </c>
      <c r="J835" s="2">
        <f>J834-cukier4[[#This Row],[sprzedaż]]+L834</f>
        <v>2531</v>
      </c>
      <c r="K835" s="2">
        <f>MONTH(cukier4[[#This Row],[Data]])</f>
        <v>11</v>
      </c>
      <c r="L835" s="2">
        <f>ROUNDUP(IF(K836&lt;&gt;cukier4[[#This Row],[miesiąc]],5000-cukier4[[#This Row],[ilość cukru w magazynie]],0),-3)</f>
        <v>0</v>
      </c>
    </row>
    <row r="836" spans="1:12" x14ac:dyDescent="0.45">
      <c r="A836" s="1">
        <v>39780</v>
      </c>
      <c r="B836" s="2" t="s">
        <v>70</v>
      </c>
      <c r="C836">
        <v>11</v>
      </c>
      <c r="D836">
        <f>YEAR(cukier4[[#This Row],[Data]])</f>
        <v>2008</v>
      </c>
      <c r="E836">
        <f>VLOOKUP(cukier4[[#This Row],[rok]],cennik[],2,FALSE)</f>
        <v>2.15</v>
      </c>
      <c r="F836" s="2">
        <f>cukier4[[#This Row],[sprzedaż]]*cukier4[[#This Row],[cena cukru]]</f>
        <v>23.65</v>
      </c>
      <c r="G836" s="2">
        <f>SUMIFS(cukier4[sprzedaż],cukier4[Data],"&lt;="&amp;cukier4[[#This Row],[Data]],cukier4[NIP],"="&amp;cukier4[[#This Row],[NIP]])</f>
        <v>17</v>
      </c>
      <c r="H83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36" s="2">
        <f>cukier4[[#This Row],[rabat na kg]]*cukier4[[#This Row],[sprzedaż]]</f>
        <v>0</v>
      </c>
      <c r="J836" s="2">
        <f>J835-cukier4[[#This Row],[sprzedaż]]+L835</f>
        <v>2520</v>
      </c>
      <c r="K836" s="2">
        <f>MONTH(cukier4[[#This Row],[Data]])</f>
        <v>11</v>
      </c>
      <c r="L836" s="2">
        <f>ROUNDUP(IF(K837&lt;&gt;cukier4[[#This Row],[miesiąc]],5000-cukier4[[#This Row],[ilość cukru w magazynie]],0),-3)</f>
        <v>0</v>
      </c>
    </row>
    <row r="837" spans="1:12" x14ac:dyDescent="0.45">
      <c r="A837" s="1">
        <v>39780</v>
      </c>
      <c r="B837" s="2" t="s">
        <v>176</v>
      </c>
      <c r="C837">
        <v>17</v>
      </c>
      <c r="D837">
        <f>YEAR(cukier4[[#This Row],[Data]])</f>
        <v>2008</v>
      </c>
      <c r="E837">
        <f>VLOOKUP(cukier4[[#This Row],[rok]],cennik[],2,FALSE)</f>
        <v>2.15</v>
      </c>
      <c r="F837" s="2">
        <f>cukier4[[#This Row],[sprzedaż]]*cukier4[[#This Row],[cena cukru]]</f>
        <v>36.549999999999997</v>
      </c>
      <c r="G837" s="2">
        <f>SUMIFS(cukier4[sprzedaż],cukier4[Data],"&lt;="&amp;cukier4[[#This Row],[Data]],cukier4[NIP],"="&amp;cukier4[[#This Row],[NIP]])</f>
        <v>17</v>
      </c>
      <c r="H83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37" s="2">
        <f>cukier4[[#This Row],[rabat na kg]]*cukier4[[#This Row],[sprzedaż]]</f>
        <v>0</v>
      </c>
      <c r="J837" s="2">
        <f>J836-cukier4[[#This Row],[sprzedaż]]+L836</f>
        <v>2503</v>
      </c>
      <c r="K837" s="2">
        <f>MONTH(cukier4[[#This Row],[Data]])</f>
        <v>11</v>
      </c>
      <c r="L837" s="2">
        <f>ROUNDUP(IF(K838&lt;&gt;cukier4[[#This Row],[miesiąc]],5000-cukier4[[#This Row],[ilość cukru w magazynie]],0),-3)</f>
        <v>0</v>
      </c>
    </row>
    <row r="838" spans="1:12" x14ac:dyDescent="0.45">
      <c r="A838" s="1">
        <v>39781</v>
      </c>
      <c r="B838" s="2" t="s">
        <v>47</v>
      </c>
      <c r="C838">
        <v>4</v>
      </c>
      <c r="D838">
        <f>YEAR(cukier4[[#This Row],[Data]])</f>
        <v>2008</v>
      </c>
      <c r="E838">
        <f>VLOOKUP(cukier4[[#This Row],[rok]],cennik[],2,FALSE)</f>
        <v>2.15</v>
      </c>
      <c r="F838" s="2">
        <f>cukier4[[#This Row],[sprzedaż]]*cukier4[[#This Row],[cena cukru]]</f>
        <v>8.6</v>
      </c>
      <c r="G838" s="2">
        <f>SUMIFS(cukier4[sprzedaż],cukier4[Data],"&lt;="&amp;cukier4[[#This Row],[Data]],cukier4[NIP],"="&amp;cukier4[[#This Row],[NIP]])</f>
        <v>7</v>
      </c>
      <c r="H83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38" s="2">
        <f>cukier4[[#This Row],[rabat na kg]]*cukier4[[#This Row],[sprzedaż]]</f>
        <v>0</v>
      </c>
      <c r="J838" s="2">
        <f>J837-cukier4[[#This Row],[sprzedaż]]+L837</f>
        <v>2499</v>
      </c>
      <c r="K838" s="2">
        <f>MONTH(cukier4[[#This Row],[Data]])</f>
        <v>11</v>
      </c>
      <c r="L838" s="2">
        <f>ROUNDUP(IF(K839&lt;&gt;cukier4[[#This Row],[miesiąc]],5000-cukier4[[#This Row],[ilość cukru w magazynie]],0),-3)</f>
        <v>3000</v>
      </c>
    </row>
    <row r="839" spans="1:12" x14ac:dyDescent="0.45">
      <c r="A839" s="1">
        <v>39785</v>
      </c>
      <c r="B839" s="2" t="s">
        <v>54</v>
      </c>
      <c r="C839">
        <v>17</v>
      </c>
      <c r="D839">
        <f>YEAR(cukier4[[#This Row],[Data]])</f>
        <v>2008</v>
      </c>
      <c r="E839">
        <f>VLOOKUP(cukier4[[#This Row],[rok]],cennik[],2,FALSE)</f>
        <v>2.15</v>
      </c>
      <c r="F839" s="2">
        <f>cukier4[[#This Row],[sprzedaż]]*cukier4[[#This Row],[cena cukru]]</f>
        <v>36.549999999999997</v>
      </c>
      <c r="G839" s="2">
        <f>SUMIFS(cukier4[sprzedaż],cukier4[Data],"&lt;="&amp;cukier4[[#This Row],[Data]],cukier4[NIP],"="&amp;cukier4[[#This Row],[NIP]])</f>
        <v>20</v>
      </c>
      <c r="H83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39" s="2">
        <f>cukier4[[#This Row],[rabat na kg]]*cukier4[[#This Row],[sprzedaż]]</f>
        <v>0</v>
      </c>
      <c r="J839" s="2">
        <f>J838-cukier4[[#This Row],[sprzedaż]]+L838</f>
        <v>5482</v>
      </c>
      <c r="K839" s="2">
        <f>MONTH(cukier4[[#This Row],[Data]])</f>
        <v>12</v>
      </c>
      <c r="L839" s="2">
        <f>ROUNDUP(IF(K840&lt;&gt;cukier4[[#This Row],[miesiąc]],5000-cukier4[[#This Row],[ilość cukru w magazynie]],0),-3)</f>
        <v>0</v>
      </c>
    </row>
    <row r="840" spans="1:12" x14ac:dyDescent="0.45">
      <c r="A840" s="1">
        <v>39785</v>
      </c>
      <c r="B840" s="2" t="s">
        <v>177</v>
      </c>
      <c r="C840">
        <v>1</v>
      </c>
      <c r="D840">
        <f>YEAR(cukier4[[#This Row],[Data]])</f>
        <v>2008</v>
      </c>
      <c r="E840">
        <f>VLOOKUP(cukier4[[#This Row],[rok]],cennik[],2,FALSE)</f>
        <v>2.15</v>
      </c>
      <c r="F840" s="2">
        <f>cukier4[[#This Row],[sprzedaż]]*cukier4[[#This Row],[cena cukru]]</f>
        <v>2.15</v>
      </c>
      <c r="G840" s="2">
        <f>SUMIFS(cukier4[sprzedaż],cukier4[Data],"&lt;="&amp;cukier4[[#This Row],[Data]],cukier4[NIP],"="&amp;cukier4[[#This Row],[NIP]])</f>
        <v>1</v>
      </c>
      <c r="H84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40" s="2">
        <f>cukier4[[#This Row],[rabat na kg]]*cukier4[[#This Row],[sprzedaż]]</f>
        <v>0</v>
      </c>
      <c r="J840" s="2">
        <f>J839-cukier4[[#This Row],[sprzedaż]]+L839</f>
        <v>5481</v>
      </c>
      <c r="K840" s="2">
        <f>MONTH(cukier4[[#This Row],[Data]])</f>
        <v>12</v>
      </c>
      <c r="L840" s="2">
        <f>ROUNDUP(IF(K841&lt;&gt;cukier4[[#This Row],[miesiąc]],5000-cukier4[[#This Row],[ilość cukru w magazynie]],0),-3)</f>
        <v>0</v>
      </c>
    </row>
    <row r="841" spans="1:12" x14ac:dyDescent="0.45">
      <c r="A841" s="1">
        <v>39790</v>
      </c>
      <c r="B841" s="2" t="s">
        <v>13</v>
      </c>
      <c r="C841">
        <v>6</v>
      </c>
      <c r="D841">
        <f>YEAR(cukier4[[#This Row],[Data]])</f>
        <v>2008</v>
      </c>
      <c r="E841">
        <f>VLOOKUP(cukier4[[#This Row],[rok]],cennik[],2,FALSE)</f>
        <v>2.15</v>
      </c>
      <c r="F841" s="2">
        <f>cukier4[[#This Row],[sprzedaż]]*cukier4[[#This Row],[cena cukru]]</f>
        <v>12.899999999999999</v>
      </c>
      <c r="G841" s="2">
        <f>SUMIFS(cukier4[sprzedaż],cukier4[Data],"&lt;="&amp;cukier4[[#This Row],[Data]],cukier4[NIP],"="&amp;cukier4[[#This Row],[NIP]])</f>
        <v>24</v>
      </c>
      <c r="H8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41" s="2">
        <f>cukier4[[#This Row],[rabat na kg]]*cukier4[[#This Row],[sprzedaż]]</f>
        <v>0</v>
      </c>
      <c r="J841" s="2">
        <f>J840-cukier4[[#This Row],[sprzedaż]]+L840</f>
        <v>5475</v>
      </c>
      <c r="K841" s="2">
        <f>MONTH(cukier4[[#This Row],[Data]])</f>
        <v>12</v>
      </c>
      <c r="L841" s="2">
        <f>ROUNDUP(IF(K842&lt;&gt;cukier4[[#This Row],[miesiąc]],5000-cukier4[[#This Row],[ilość cukru w magazynie]],0),-3)</f>
        <v>0</v>
      </c>
    </row>
    <row r="842" spans="1:12" x14ac:dyDescent="0.45">
      <c r="A842" s="1">
        <v>39790</v>
      </c>
      <c r="B842" s="2" t="s">
        <v>7</v>
      </c>
      <c r="C842">
        <v>496</v>
      </c>
      <c r="D842">
        <f>YEAR(cukier4[[#This Row],[Data]])</f>
        <v>2008</v>
      </c>
      <c r="E842">
        <f>VLOOKUP(cukier4[[#This Row],[rok]],cennik[],2,FALSE)</f>
        <v>2.15</v>
      </c>
      <c r="F842" s="2">
        <f>cukier4[[#This Row],[sprzedaż]]*cukier4[[#This Row],[cena cukru]]</f>
        <v>1066.3999999999999</v>
      </c>
      <c r="G842" s="2">
        <f>SUMIFS(cukier4[sprzedaż],cukier4[Data],"&lt;="&amp;cukier4[[#This Row],[Data]],cukier4[NIP],"="&amp;cukier4[[#This Row],[NIP]])</f>
        <v>11611</v>
      </c>
      <c r="H84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42" s="2">
        <f>cukier4[[#This Row],[rabat na kg]]*cukier4[[#This Row],[sprzedaż]]</f>
        <v>99.2</v>
      </c>
      <c r="J842" s="2">
        <f>J841-cukier4[[#This Row],[sprzedaż]]+L841</f>
        <v>4979</v>
      </c>
      <c r="K842" s="2">
        <f>MONTH(cukier4[[#This Row],[Data]])</f>
        <v>12</v>
      </c>
      <c r="L842" s="2">
        <f>ROUNDUP(IF(K843&lt;&gt;cukier4[[#This Row],[miesiąc]],5000-cukier4[[#This Row],[ilość cukru w magazynie]],0),-3)</f>
        <v>0</v>
      </c>
    </row>
    <row r="843" spans="1:12" x14ac:dyDescent="0.45">
      <c r="A843" s="1">
        <v>39794</v>
      </c>
      <c r="B843" s="2" t="s">
        <v>5</v>
      </c>
      <c r="C843">
        <v>363</v>
      </c>
      <c r="D843">
        <f>YEAR(cukier4[[#This Row],[Data]])</f>
        <v>2008</v>
      </c>
      <c r="E843">
        <f>VLOOKUP(cukier4[[#This Row],[rok]],cennik[],2,FALSE)</f>
        <v>2.15</v>
      </c>
      <c r="F843" s="2">
        <f>cukier4[[#This Row],[sprzedaż]]*cukier4[[#This Row],[cena cukru]]</f>
        <v>780.44999999999993</v>
      </c>
      <c r="G843" s="2">
        <f>SUMIFS(cukier4[sprzedaż],cukier4[Data],"&lt;="&amp;cukier4[[#This Row],[Data]],cukier4[NIP],"="&amp;cukier4[[#This Row],[NIP]])</f>
        <v>5620</v>
      </c>
      <c r="H8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43" s="2">
        <f>cukier4[[#This Row],[rabat na kg]]*cukier4[[#This Row],[sprzedaż]]</f>
        <v>36.300000000000004</v>
      </c>
      <c r="J843" s="2">
        <f>J842-cukier4[[#This Row],[sprzedaż]]+L842</f>
        <v>4616</v>
      </c>
      <c r="K843" s="2">
        <f>MONTH(cukier4[[#This Row],[Data]])</f>
        <v>12</v>
      </c>
      <c r="L843" s="2">
        <f>ROUNDUP(IF(K844&lt;&gt;cukier4[[#This Row],[miesiąc]],5000-cukier4[[#This Row],[ilość cukru w magazynie]],0),-3)</f>
        <v>0</v>
      </c>
    </row>
    <row r="844" spans="1:12" x14ac:dyDescent="0.45">
      <c r="A844" s="1">
        <v>39797</v>
      </c>
      <c r="B844" s="2" t="s">
        <v>5</v>
      </c>
      <c r="C844">
        <v>491</v>
      </c>
      <c r="D844">
        <f>YEAR(cukier4[[#This Row],[Data]])</f>
        <v>2008</v>
      </c>
      <c r="E844">
        <f>VLOOKUP(cukier4[[#This Row],[rok]],cennik[],2,FALSE)</f>
        <v>2.15</v>
      </c>
      <c r="F844" s="2">
        <f>cukier4[[#This Row],[sprzedaż]]*cukier4[[#This Row],[cena cukru]]</f>
        <v>1055.6499999999999</v>
      </c>
      <c r="G844" s="2">
        <f>SUMIFS(cukier4[sprzedaż],cukier4[Data],"&lt;="&amp;cukier4[[#This Row],[Data]],cukier4[NIP],"="&amp;cukier4[[#This Row],[NIP]])</f>
        <v>6111</v>
      </c>
      <c r="H8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44" s="2">
        <f>cukier4[[#This Row],[rabat na kg]]*cukier4[[#This Row],[sprzedaż]]</f>
        <v>49.1</v>
      </c>
      <c r="J844" s="2">
        <f>J843-cukier4[[#This Row],[sprzedaż]]+L843</f>
        <v>4125</v>
      </c>
      <c r="K844" s="2">
        <f>MONTH(cukier4[[#This Row],[Data]])</f>
        <v>12</v>
      </c>
      <c r="L844" s="2">
        <f>ROUNDUP(IF(K845&lt;&gt;cukier4[[#This Row],[miesiąc]],5000-cukier4[[#This Row],[ilość cukru w magazynie]],0),-3)</f>
        <v>0</v>
      </c>
    </row>
    <row r="845" spans="1:12" x14ac:dyDescent="0.45">
      <c r="A845" s="1">
        <v>39797</v>
      </c>
      <c r="B845" s="2" t="s">
        <v>17</v>
      </c>
      <c r="C845">
        <v>369</v>
      </c>
      <c r="D845">
        <f>YEAR(cukier4[[#This Row],[Data]])</f>
        <v>2008</v>
      </c>
      <c r="E845">
        <f>VLOOKUP(cukier4[[#This Row],[rok]],cennik[],2,FALSE)</f>
        <v>2.15</v>
      </c>
      <c r="F845" s="2">
        <f>cukier4[[#This Row],[sprzedaż]]*cukier4[[#This Row],[cena cukru]]</f>
        <v>793.35</v>
      </c>
      <c r="G845" s="2">
        <f>SUMIFS(cukier4[sprzedaż],cukier4[Data],"&lt;="&amp;cukier4[[#This Row],[Data]],cukier4[NIP],"="&amp;cukier4[[#This Row],[NIP]])</f>
        <v>8338</v>
      </c>
      <c r="H8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45" s="2">
        <f>cukier4[[#This Row],[rabat na kg]]*cukier4[[#This Row],[sprzedaż]]</f>
        <v>36.9</v>
      </c>
      <c r="J845" s="2">
        <f>J844-cukier4[[#This Row],[sprzedaż]]+L844</f>
        <v>3756</v>
      </c>
      <c r="K845" s="2">
        <f>MONTH(cukier4[[#This Row],[Data]])</f>
        <v>12</v>
      </c>
      <c r="L845" s="2">
        <f>ROUNDUP(IF(K846&lt;&gt;cukier4[[#This Row],[miesiąc]],5000-cukier4[[#This Row],[ilość cukru w magazynie]],0),-3)</f>
        <v>0</v>
      </c>
    </row>
    <row r="846" spans="1:12" x14ac:dyDescent="0.45">
      <c r="A846" s="1">
        <v>39799</v>
      </c>
      <c r="B846" s="2" t="s">
        <v>66</v>
      </c>
      <c r="C846">
        <v>60</v>
      </c>
      <c r="D846">
        <f>YEAR(cukier4[[#This Row],[Data]])</f>
        <v>2008</v>
      </c>
      <c r="E846">
        <f>VLOOKUP(cukier4[[#This Row],[rok]],cennik[],2,FALSE)</f>
        <v>2.15</v>
      </c>
      <c r="F846" s="2">
        <f>cukier4[[#This Row],[sprzedaż]]*cukier4[[#This Row],[cena cukru]]</f>
        <v>129</v>
      </c>
      <c r="G846" s="2">
        <f>SUMIFS(cukier4[sprzedaż],cukier4[Data],"&lt;="&amp;cukier4[[#This Row],[Data]],cukier4[NIP],"="&amp;cukier4[[#This Row],[NIP]])</f>
        <v>1767</v>
      </c>
      <c r="H8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46" s="2">
        <f>cukier4[[#This Row],[rabat na kg]]*cukier4[[#This Row],[sprzedaż]]</f>
        <v>6</v>
      </c>
      <c r="J846" s="2">
        <f>J845-cukier4[[#This Row],[sprzedaż]]+L845</f>
        <v>3696</v>
      </c>
      <c r="K846" s="2">
        <f>MONTH(cukier4[[#This Row],[Data]])</f>
        <v>12</v>
      </c>
      <c r="L846" s="2">
        <f>ROUNDUP(IF(K847&lt;&gt;cukier4[[#This Row],[miesiąc]],5000-cukier4[[#This Row],[ilość cukru w magazynie]],0),-3)</f>
        <v>0</v>
      </c>
    </row>
    <row r="847" spans="1:12" x14ac:dyDescent="0.45">
      <c r="A847" s="1">
        <v>39800</v>
      </c>
      <c r="B847" s="2" t="s">
        <v>20</v>
      </c>
      <c r="C847">
        <v>35</v>
      </c>
      <c r="D847">
        <f>YEAR(cukier4[[#This Row],[Data]])</f>
        <v>2008</v>
      </c>
      <c r="E847">
        <f>VLOOKUP(cukier4[[#This Row],[rok]],cennik[],2,FALSE)</f>
        <v>2.15</v>
      </c>
      <c r="F847" s="2">
        <f>cukier4[[#This Row],[sprzedaż]]*cukier4[[#This Row],[cena cukru]]</f>
        <v>75.25</v>
      </c>
      <c r="G847" s="2">
        <f>SUMIFS(cukier4[sprzedaż],cukier4[Data],"&lt;="&amp;cukier4[[#This Row],[Data]],cukier4[NIP],"="&amp;cukier4[[#This Row],[NIP]])</f>
        <v>431</v>
      </c>
      <c r="H84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847" s="2">
        <f>cukier4[[#This Row],[rabat na kg]]*cukier4[[#This Row],[sprzedaż]]</f>
        <v>1.75</v>
      </c>
      <c r="J847" s="2">
        <f>J846-cukier4[[#This Row],[sprzedaż]]+L846</f>
        <v>3661</v>
      </c>
      <c r="K847" s="2">
        <f>MONTH(cukier4[[#This Row],[Data]])</f>
        <v>12</v>
      </c>
      <c r="L847" s="2">
        <f>ROUNDUP(IF(K848&lt;&gt;cukier4[[#This Row],[miesiąc]],5000-cukier4[[#This Row],[ilość cukru w magazynie]],0),-3)</f>
        <v>0</v>
      </c>
    </row>
    <row r="848" spans="1:12" x14ac:dyDescent="0.45">
      <c r="A848" s="1">
        <v>39803</v>
      </c>
      <c r="B848" s="2" t="s">
        <v>7</v>
      </c>
      <c r="C848">
        <v>121</v>
      </c>
      <c r="D848">
        <f>YEAR(cukier4[[#This Row],[Data]])</f>
        <v>2008</v>
      </c>
      <c r="E848">
        <f>VLOOKUP(cukier4[[#This Row],[rok]],cennik[],2,FALSE)</f>
        <v>2.15</v>
      </c>
      <c r="F848" s="2">
        <f>cukier4[[#This Row],[sprzedaż]]*cukier4[[#This Row],[cena cukru]]</f>
        <v>260.14999999999998</v>
      </c>
      <c r="G848" s="2">
        <f>SUMIFS(cukier4[sprzedaż],cukier4[Data],"&lt;="&amp;cukier4[[#This Row],[Data]],cukier4[NIP],"="&amp;cukier4[[#This Row],[NIP]])</f>
        <v>11732</v>
      </c>
      <c r="H84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48" s="2">
        <f>cukier4[[#This Row],[rabat na kg]]*cukier4[[#This Row],[sprzedaż]]</f>
        <v>24.200000000000003</v>
      </c>
      <c r="J848" s="2">
        <f>J847-cukier4[[#This Row],[sprzedaż]]+L847</f>
        <v>3540</v>
      </c>
      <c r="K848" s="2">
        <f>MONTH(cukier4[[#This Row],[Data]])</f>
        <v>12</v>
      </c>
      <c r="L848" s="2">
        <f>ROUNDUP(IF(K849&lt;&gt;cukier4[[#This Row],[miesiąc]],5000-cukier4[[#This Row],[ilość cukru w magazynie]],0),-3)</f>
        <v>0</v>
      </c>
    </row>
    <row r="849" spans="1:12" x14ac:dyDescent="0.45">
      <c r="A849" s="1">
        <v>39803</v>
      </c>
      <c r="B849" s="2" t="s">
        <v>50</v>
      </c>
      <c r="C849">
        <v>442</v>
      </c>
      <c r="D849">
        <f>YEAR(cukier4[[#This Row],[Data]])</f>
        <v>2008</v>
      </c>
      <c r="E849">
        <f>VLOOKUP(cukier4[[#This Row],[rok]],cennik[],2,FALSE)</f>
        <v>2.15</v>
      </c>
      <c r="F849" s="2">
        <f>cukier4[[#This Row],[sprzedaż]]*cukier4[[#This Row],[cena cukru]]</f>
        <v>950.3</v>
      </c>
      <c r="G849" s="2">
        <f>SUMIFS(cukier4[sprzedaż],cukier4[Data],"&lt;="&amp;cukier4[[#This Row],[Data]],cukier4[NIP],"="&amp;cukier4[[#This Row],[NIP]])</f>
        <v>11164</v>
      </c>
      <c r="H84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49" s="2">
        <f>cukier4[[#This Row],[rabat na kg]]*cukier4[[#This Row],[sprzedaż]]</f>
        <v>88.4</v>
      </c>
      <c r="J849" s="2">
        <f>J848-cukier4[[#This Row],[sprzedaż]]+L848</f>
        <v>3098</v>
      </c>
      <c r="K849" s="2">
        <f>MONTH(cukier4[[#This Row],[Data]])</f>
        <v>12</v>
      </c>
      <c r="L849" s="2">
        <f>ROUNDUP(IF(K850&lt;&gt;cukier4[[#This Row],[miesiąc]],5000-cukier4[[#This Row],[ilość cukru w magazynie]],0),-3)</f>
        <v>0</v>
      </c>
    </row>
    <row r="850" spans="1:12" x14ac:dyDescent="0.45">
      <c r="A850" s="1">
        <v>39804</v>
      </c>
      <c r="B850" s="2" t="s">
        <v>7</v>
      </c>
      <c r="C850">
        <v>338</v>
      </c>
      <c r="D850">
        <f>YEAR(cukier4[[#This Row],[Data]])</f>
        <v>2008</v>
      </c>
      <c r="E850">
        <f>VLOOKUP(cukier4[[#This Row],[rok]],cennik[],2,FALSE)</f>
        <v>2.15</v>
      </c>
      <c r="F850" s="2">
        <f>cukier4[[#This Row],[sprzedaż]]*cukier4[[#This Row],[cena cukru]]</f>
        <v>726.69999999999993</v>
      </c>
      <c r="G850" s="2">
        <f>SUMIFS(cukier4[sprzedaż],cukier4[Data],"&lt;="&amp;cukier4[[#This Row],[Data]],cukier4[NIP],"="&amp;cukier4[[#This Row],[NIP]])</f>
        <v>12070</v>
      </c>
      <c r="H85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50" s="2">
        <f>cukier4[[#This Row],[rabat na kg]]*cukier4[[#This Row],[sprzedaż]]</f>
        <v>67.600000000000009</v>
      </c>
      <c r="J850" s="2">
        <f>J849-cukier4[[#This Row],[sprzedaż]]+L849</f>
        <v>2760</v>
      </c>
      <c r="K850" s="2">
        <f>MONTH(cukier4[[#This Row],[Data]])</f>
        <v>12</v>
      </c>
      <c r="L850" s="2">
        <f>ROUNDUP(IF(K851&lt;&gt;cukier4[[#This Row],[miesiąc]],5000-cukier4[[#This Row],[ilość cukru w magazynie]],0),-3)</f>
        <v>0</v>
      </c>
    </row>
    <row r="851" spans="1:12" x14ac:dyDescent="0.45">
      <c r="A851" s="1">
        <v>39805</v>
      </c>
      <c r="B851" s="2" t="s">
        <v>31</v>
      </c>
      <c r="C851">
        <v>94</v>
      </c>
      <c r="D851">
        <f>YEAR(cukier4[[#This Row],[Data]])</f>
        <v>2008</v>
      </c>
      <c r="E851">
        <f>VLOOKUP(cukier4[[#This Row],[rok]],cennik[],2,FALSE)</f>
        <v>2.15</v>
      </c>
      <c r="F851" s="2">
        <f>cukier4[[#This Row],[sprzedaż]]*cukier4[[#This Row],[cena cukru]]</f>
        <v>202.1</v>
      </c>
      <c r="G851" s="2">
        <f>SUMIFS(cukier4[sprzedaż],cukier4[Data],"&lt;="&amp;cukier4[[#This Row],[Data]],cukier4[NIP],"="&amp;cukier4[[#This Row],[NIP]])</f>
        <v>792</v>
      </c>
      <c r="H85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851" s="2">
        <f>cukier4[[#This Row],[rabat na kg]]*cukier4[[#This Row],[sprzedaż]]</f>
        <v>4.7</v>
      </c>
      <c r="J851" s="2">
        <f>J850-cukier4[[#This Row],[sprzedaż]]+L850</f>
        <v>2666</v>
      </c>
      <c r="K851" s="2">
        <f>MONTH(cukier4[[#This Row],[Data]])</f>
        <v>12</v>
      </c>
      <c r="L851" s="2">
        <f>ROUNDUP(IF(K852&lt;&gt;cukier4[[#This Row],[miesiąc]],5000-cukier4[[#This Row],[ilość cukru w magazynie]],0),-3)</f>
        <v>0</v>
      </c>
    </row>
    <row r="852" spans="1:12" x14ac:dyDescent="0.45">
      <c r="A852" s="1">
        <v>39808</v>
      </c>
      <c r="B852" s="2" t="s">
        <v>1</v>
      </c>
      <c r="C852">
        <v>14</v>
      </c>
      <c r="D852">
        <f>YEAR(cukier4[[#This Row],[Data]])</f>
        <v>2008</v>
      </c>
      <c r="E852">
        <f>VLOOKUP(cukier4[[#This Row],[rok]],cennik[],2,FALSE)</f>
        <v>2.15</v>
      </c>
      <c r="F852" s="2">
        <f>cukier4[[#This Row],[sprzedaż]]*cukier4[[#This Row],[cena cukru]]</f>
        <v>30.099999999999998</v>
      </c>
      <c r="G852" s="2">
        <f>SUMIFS(cukier4[sprzedaż],cukier4[Data],"&lt;="&amp;cukier4[[#This Row],[Data]],cukier4[NIP],"="&amp;cukier4[[#This Row],[NIP]])</f>
        <v>31</v>
      </c>
      <c r="H85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52" s="2">
        <f>cukier4[[#This Row],[rabat na kg]]*cukier4[[#This Row],[sprzedaż]]</f>
        <v>0</v>
      </c>
      <c r="J852" s="2">
        <f>J851-cukier4[[#This Row],[sprzedaż]]+L851</f>
        <v>2652</v>
      </c>
      <c r="K852" s="2">
        <f>MONTH(cukier4[[#This Row],[Data]])</f>
        <v>12</v>
      </c>
      <c r="L852" s="2">
        <f>ROUNDUP(IF(K853&lt;&gt;cukier4[[#This Row],[miesiąc]],5000-cukier4[[#This Row],[ilość cukru w magazynie]],0),-3)</f>
        <v>0</v>
      </c>
    </row>
    <row r="853" spans="1:12" x14ac:dyDescent="0.45">
      <c r="A853" s="1">
        <v>39809</v>
      </c>
      <c r="B853" s="2" t="s">
        <v>94</v>
      </c>
      <c r="C853">
        <v>2</v>
      </c>
      <c r="D853">
        <f>YEAR(cukier4[[#This Row],[Data]])</f>
        <v>2008</v>
      </c>
      <c r="E853">
        <f>VLOOKUP(cukier4[[#This Row],[rok]],cennik[],2,FALSE)</f>
        <v>2.15</v>
      </c>
      <c r="F853" s="2">
        <f>cukier4[[#This Row],[sprzedaż]]*cukier4[[#This Row],[cena cukru]]</f>
        <v>4.3</v>
      </c>
      <c r="G853" s="2">
        <f>SUMIFS(cukier4[sprzedaż],cukier4[Data],"&lt;="&amp;cukier4[[#This Row],[Data]],cukier4[NIP],"="&amp;cukier4[[#This Row],[NIP]])</f>
        <v>49</v>
      </c>
      <c r="H85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53" s="2">
        <f>cukier4[[#This Row],[rabat na kg]]*cukier4[[#This Row],[sprzedaż]]</f>
        <v>0</v>
      </c>
      <c r="J853" s="2">
        <f>J852-cukier4[[#This Row],[sprzedaż]]+L852</f>
        <v>2650</v>
      </c>
      <c r="K853" s="2">
        <f>MONTH(cukier4[[#This Row],[Data]])</f>
        <v>12</v>
      </c>
      <c r="L853" s="2">
        <f>ROUNDUP(IF(K854&lt;&gt;cukier4[[#This Row],[miesiąc]],5000-cukier4[[#This Row],[ilość cukru w magazynie]],0),-3)</f>
        <v>0</v>
      </c>
    </row>
    <row r="854" spans="1:12" x14ac:dyDescent="0.45">
      <c r="A854" s="1">
        <v>39811</v>
      </c>
      <c r="B854" s="2" t="s">
        <v>14</v>
      </c>
      <c r="C854">
        <v>110</v>
      </c>
      <c r="D854">
        <f>YEAR(cukier4[[#This Row],[Data]])</f>
        <v>2008</v>
      </c>
      <c r="E854">
        <f>VLOOKUP(cukier4[[#This Row],[rok]],cennik[],2,FALSE)</f>
        <v>2.15</v>
      </c>
      <c r="F854" s="2">
        <f>cukier4[[#This Row],[sprzedaż]]*cukier4[[#This Row],[cena cukru]]</f>
        <v>236.5</v>
      </c>
      <c r="G854" s="2">
        <f>SUMIFS(cukier4[sprzedaż],cukier4[Data],"&lt;="&amp;cukier4[[#This Row],[Data]],cukier4[NIP],"="&amp;cukier4[[#This Row],[NIP]])</f>
        <v>9208</v>
      </c>
      <c r="H8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54" s="2">
        <f>cukier4[[#This Row],[rabat na kg]]*cukier4[[#This Row],[sprzedaż]]</f>
        <v>11</v>
      </c>
      <c r="J854" s="2">
        <f>J853-cukier4[[#This Row],[sprzedaż]]+L853</f>
        <v>2540</v>
      </c>
      <c r="K854" s="2">
        <f>MONTH(cukier4[[#This Row],[Data]])</f>
        <v>12</v>
      </c>
      <c r="L854" s="2">
        <f>ROUNDUP(IF(K855&lt;&gt;cukier4[[#This Row],[miesiąc]],5000-cukier4[[#This Row],[ilość cukru w magazynie]],0),-3)</f>
        <v>0</v>
      </c>
    </row>
    <row r="855" spans="1:12" x14ac:dyDescent="0.45">
      <c r="A855" s="1">
        <v>39812</v>
      </c>
      <c r="B855" s="2" t="s">
        <v>87</v>
      </c>
      <c r="C855">
        <v>18</v>
      </c>
      <c r="D855">
        <f>YEAR(cukier4[[#This Row],[Data]])</f>
        <v>2008</v>
      </c>
      <c r="E855">
        <f>VLOOKUP(cukier4[[#This Row],[rok]],cennik[],2,FALSE)</f>
        <v>2.15</v>
      </c>
      <c r="F855" s="2">
        <f>cukier4[[#This Row],[sprzedaż]]*cukier4[[#This Row],[cena cukru]]</f>
        <v>38.699999999999996</v>
      </c>
      <c r="G855" s="2">
        <f>SUMIFS(cukier4[sprzedaż],cukier4[Data],"&lt;="&amp;cukier4[[#This Row],[Data]],cukier4[NIP],"="&amp;cukier4[[#This Row],[NIP]])</f>
        <v>45</v>
      </c>
      <c r="H8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55" s="2">
        <f>cukier4[[#This Row],[rabat na kg]]*cukier4[[#This Row],[sprzedaż]]</f>
        <v>0</v>
      </c>
      <c r="J855" s="2">
        <f>J854-cukier4[[#This Row],[sprzedaż]]+L854</f>
        <v>2522</v>
      </c>
      <c r="K855" s="2">
        <f>MONTH(cukier4[[#This Row],[Data]])</f>
        <v>12</v>
      </c>
      <c r="L855" s="2">
        <f>ROUNDUP(IF(K856&lt;&gt;cukier4[[#This Row],[miesiąc]],5000-cukier4[[#This Row],[ilość cukru w magazynie]],0),-3)</f>
        <v>0</v>
      </c>
    </row>
    <row r="856" spans="1:12" x14ac:dyDescent="0.45">
      <c r="A856" s="1">
        <v>39812</v>
      </c>
      <c r="B856" s="2" t="s">
        <v>147</v>
      </c>
      <c r="C856">
        <v>7</v>
      </c>
      <c r="D856">
        <f>YEAR(cukier4[[#This Row],[Data]])</f>
        <v>2008</v>
      </c>
      <c r="E856">
        <f>VLOOKUP(cukier4[[#This Row],[rok]],cennik[],2,FALSE)</f>
        <v>2.15</v>
      </c>
      <c r="F856" s="2">
        <f>cukier4[[#This Row],[sprzedaż]]*cukier4[[#This Row],[cena cukru]]</f>
        <v>15.049999999999999</v>
      </c>
      <c r="G856" s="2">
        <f>SUMIFS(cukier4[sprzedaż],cukier4[Data],"&lt;="&amp;cukier4[[#This Row],[Data]],cukier4[NIP],"="&amp;cukier4[[#This Row],[NIP]])</f>
        <v>17</v>
      </c>
      <c r="H85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56" s="2">
        <f>cukier4[[#This Row],[rabat na kg]]*cukier4[[#This Row],[sprzedaż]]</f>
        <v>0</v>
      </c>
      <c r="J856" s="2">
        <f>J855-cukier4[[#This Row],[sprzedaż]]+L855</f>
        <v>2515</v>
      </c>
      <c r="K856" s="2">
        <f>MONTH(cukier4[[#This Row],[Data]])</f>
        <v>12</v>
      </c>
      <c r="L856" s="2">
        <f>ROUNDUP(IF(K857&lt;&gt;cukier4[[#This Row],[miesiąc]],5000-cukier4[[#This Row],[ilość cukru w magazynie]],0),-3)</f>
        <v>3000</v>
      </c>
    </row>
    <row r="857" spans="1:12" x14ac:dyDescent="0.45">
      <c r="A857" s="1">
        <v>39814</v>
      </c>
      <c r="B857" s="2" t="s">
        <v>178</v>
      </c>
      <c r="C857">
        <v>2</v>
      </c>
      <c r="D857">
        <f>YEAR(cukier4[[#This Row],[Data]])</f>
        <v>2009</v>
      </c>
      <c r="E857">
        <f>VLOOKUP(cukier4[[#This Row],[rok]],cennik[],2,FALSE)</f>
        <v>2.13</v>
      </c>
      <c r="F857" s="2">
        <f>cukier4[[#This Row],[sprzedaż]]*cukier4[[#This Row],[cena cukru]]</f>
        <v>4.26</v>
      </c>
      <c r="G857" s="2">
        <f>SUMIFS(cukier4[sprzedaż],cukier4[Data],"&lt;="&amp;cukier4[[#This Row],[Data]],cukier4[NIP],"="&amp;cukier4[[#This Row],[NIP]])</f>
        <v>2</v>
      </c>
      <c r="H85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57" s="2">
        <f>cukier4[[#This Row],[rabat na kg]]*cukier4[[#This Row],[sprzedaż]]</f>
        <v>0</v>
      </c>
      <c r="J857" s="2">
        <f>J856-cukier4[[#This Row],[sprzedaż]]+L856</f>
        <v>5513</v>
      </c>
      <c r="K857" s="2">
        <f>MONTH(cukier4[[#This Row],[Data]])</f>
        <v>1</v>
      </c>
      <c r="L857" s="2">
        <f>ROUNDUP(IF(K858&lt;&gt;cukier4[[#This Row],[miesiąc]],5000-cukier4[[#This Row],[ilość cukru w magazynie]],0),-3)</f>
        <v>0</v>
      </c>
    </row>
    <row r="858" spans="1:12" x14ac:dyDescent="0.45">
      <c r="A858" s="1">
        <v>39815</v>
      </c>
      <c r="B858" s="2" t="s">
        <v>37</v>
      </c>
      <c r="C858">
        <v>188</v>
      </c>
      <c r="D858">
        <f>YEAR(cukier4[[#This Row],[Data]])</f>
        <v>2009</v>
      </c>
      <c r="E858">
        <f>VLOOKUP(cukier4[[#This Row],[rok]],cennik[],2,FALSE)</f>
        <v>2.13</v>
      </c>
      <c r="F858" s="2">
        <f>cukier4[[#This Row],[sprzedaż]]*cukier4[[#This Row],[cena cukru]]</f>
        <v>400.44</v>
      </c>
      <c r="G858" s="2">
        <f>SUMIFS(cukier4[sprzedaż],cukier4[Data],"&lt;="&amp;cukier4[[#This Row],[Data]],cukier4[NIP],"="&amp;cukier4[[#This Row],[NIP]])</f>
        <v>1890</v>
      </c>
      <c r="H8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58" s="2">
        <f>cukier4[[#This Row],[rabat na kg]]*cukier4[[#This Row],[sprzedaż]]</f>
        <v>18.8</v>
      </c>
      <c r="J858" s="2">
        <f>J857-cukier4[[#This Row],[sprzedaż]]+L857</f>
        <v>5325</v>
      </c>
      <c r="K858" s="2">
        <f>MONTH(cukier4[[#This Row],[Data]])</f>
        <v>1</v>
      </c>
      <c r="L858" s="2">
        <f>ROUNDUP(IF(K859&lt;&gt;cukier4[[#This Row],[miesiąc]],5000-cukier4[[#This Row],[ilość cukru w magazynie]],0),-3)</f>
        <v>0</v>
      </c>
    </row>
    <row r="859" spans="1:12" x14ac:dyDescent="0.45">
      <c r="A859" s="1">
        <v>39819</v>
      </c>
      <c r="B859" s="2" t="s">
        <v>92</v>
      </c>
      <c r="C859">
        <v>11</v>
      </c>
      <c r="D859">
        <f>YEAR(cukier4[[#This Row],[Data]])</f>
        <v>2009</v>
      </c>
      <c r="E859">
        <f>VLOOKUP(cukier4[[#This Row],[rok]],cennik[],2,FALSE)</f>
        <v>2.13</v>
      </c>
      <c r="F859" s="2">
        <f>cukier4[[#This Row],[sprzedaż]]*cukier4[[#This Row],[cena cukru]]</f>
        <v>23.43</v>
      </c>
      <c r="G859" s="2">
        <f>SUMIFS(cukier4[sprzedaż],cukier4[Data],"&lt;="&amp;cukier4[[#This Row],[Data]],cukier4[NIP],"="&amp;cukier4[[#This Row],[NIP]])</f>
        <v>16</v>
      </c>
      <c r="H85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59" s="2">
        <f>cukier4[[#This Row],[rabat na kg]]*cukier4[[#This Row],[sprzedaż]]</f>
        <v>0</v>
      </c>
      <c r="J859" s="2">
        <f>J858-cukier4[[#This Row],[sprzedaż]]+L858</f>
        <v>5314</v>
      </c>
      <c r="K859" s="2">
        <f>MONTH(cukier4[[#This Row],[Data]])</f>
        <v>1</v>
      </c>
      <c r="L859" s="2">
        <f>ROUNDUP(IF(K860&lt;&gt;cukier4[[#This Row],[miesiąc]],5000-cukier4[[#This Row],[ilość cukru w magazynie]],0),-3)</f>
        <v>0</v>
      </c>
    </row>
    <row r="860" spans="1:12" x14ac:dyDescent="0.45">
      <c r="A860" s="1">
        <v>39819</v>
      </c>
      <c r="B860" s="2" t="s">
        <v>14</v>
      </c>
      <c r="C860">
        <v>129</v>
      </c>
      <c r="D860">
        <f>YEAR(cukier4[[#This Row],[Data]])</f>
        <v>2009</v>
      </c>
      <c r="E860">
        <f>VLOOKUP(cukier4[[#This Row],[rok]],cennik[],2,FALSE)</f>
        <v>2.13</v>
      </c>
      <c r="F860" s="2">
        <f>cukier4[[#This Row],[sprzedaż]]*cukier4[[#This Row],[cena cukru]]</f>
        <v>274.77</v>
      </c>
      <c r="G860" s="2">
        <f>SUMIFS(cukier4[sprzedaż],cukier4[Data],"&lt;="&amp;cukier4[[#This Row],[Data]],cukier4[NIP],"="&amp;cukier4[[#This Row],[NIP]])</f>
        <v>9337</v>
      </c>
      <c r="H86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60" s="2">
        <f>cukier4[[#This Row],[rabat na kg]]*cukier4[[#This Row],[sprzedaż]]</f>
        <v>12.9</v>
      </c>
      <c r="J860" s="2">
        <f>J859-cukier4[[#This Row],[sprzedaż]]+L859</f>
        <v>5185</v>
      </c>
      <c r="K860" s="2">
        <f>MONTH(cukier4[[#This Row],[Data]])</f>
        <v>1</v>
      </c>
      <c r="L860" s="2">
        <f>ROUNDUP(IF(K861&lt;&gt;cukier4[[#This Row],[miesiąc]],5000-cukier4[[#This Row],[ilość cukru w magazynie]],0),-3)</f>
        <v>0</v>
      </c>
    </row>
    <row r="861" spans="1:12" x14ac:dyDescent="0.45">
      <c r="A861" s="1">
        <v>39819</v>
      </c>
      <c r="B861" s="2" t="s">
        <v>61</v>
      </c>
      <c r="C861">
        <v>117</v>
      </c>
      <c r="D861">
        <f>YEAR(cukier4[[#This Row],[Data]])</f>
        <v>2009</v>
      </c>
      <c r="E861">
        <f>VLOOKUP(cukier4[[#This Row],[rok]],cennik[],2,FALSE)</f>
        <v>2.13</v>
      </c>
      <c r="F861" s="2">
        <f>cukier4[[#This Row],[sprzedaż]]*cukier4[[#This Row],[cena cukru]]</f>
        <v>249.20999999999998</v>
      </c>
      <c r="G861" s="2">
        <f>SUMIFS(cukier4[sprzedaż],cukier4[Data],"&lt;="&amp;cukier4[[#This Row],[Data]],cukier4[NIP],"="&amp;cukier4[[#This Row],[NIP]])</f>
        <v>1296</v>
      </c>
      <c r="H8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61" s="2">
        <f>cukier4[[#This Row],[rabat na kg]]*cukier4[[#This Row],[sprzedaż]]</f>
        <v>11.700000000000001</v>
      </c>
      <c r="J861" s="2">
        <f>J860-cukier4[[#This Row],[sprzedaż]]+L860</f>
        <v>5068</v>
      </c>
      <c r="K861" s="2">
        <f>MONTH(cukier4[[#This Row],[Data]])</f>
        <v>1</v>
      </c>
      <c r="L861" s="2">
        <f>ROUNDUP(IF(K862&lt;&gt;cukier4[[#This Row],[miesiąc]],5000-cukier4[[#This Row],[ilość cukru w magazynie]],0),-3)</f>
        <v>0</v>
      </c>
    </row>
    <row r="862" spans="1:12" x14ac:dyDescent="0.45">
      <c r="A862" s="1">
        <v>39821</v>
      </c>
      <c r="B862" s="2" t="s">
        <v>82</v>
      </c>
      <c r="C862">
        <v>11</v>
      </c>
      <c r="D862">
        <f>YEAR(cukier4[[#This Row],[Data]])</f>
        <v>2009</v>
      </c>
      <c r="E862">
        <f>VLOOKUP(cukier4[[#This Row],[rok]],cennik[],2,FALSE)</f>
        <v>2.13</v>
      </c>
      <c r="F862" s="2">
        <f>cukier4[[#This Row],[sprzedaż]]*cukier4[[#This Row],[cena cukru]]</f>
        <v>23.43</v>
      </c>
      <c r="G862" s="2">
        <f>SUMIFS(cukier4[sprzedaż],cukier4[Data],"&lt;="&amp;cukier4[[#This Row],[Data]],cukier4[NIP],"="&amp;cukier4[[#This Row],[NIP]])</f>
        <v>34</v>
      </c>
      <c r="H86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62" s="2">
        <f>cukier4[[#This Row],[rabat na kg]]*cukier4[[#This Row],[sprzedaż]]</f>
        <v>0</v>
      </c>
      <c r="J862" s="2">
        <f>J861-cukier4[[#This Row],[sprzedaż]]+L861</f>
        <v>5057</v>
      </c>
      <c r="K862" s="2">
        <f>MONTH(cukier4[[#This Row],[Data]])</f>
        <v>1</v>
      </c>
      <c r="L862" s="2">
        <f>ROUNDUP(IF(K863&lt;&gt;cukier4[[#This Row],[miesiąc]],5000-cukier4[[#This Row],[ilość cukru w magazynie]],0),-3)</f>
        <v>0</v>
      </c>
    </row>
    <row r="863" spans="1:12" x14ac:dyDescent="0.45">
      <c r="A863" s="1">
        <v>39823</v>
      </c>
      <c r="B863" s="2" t="s">
        <v>61</v>
      </c>
      <c r="C863">
        <v>186</v>
      </c>
      <c r="D863">
        <f>YEAR(cukier4[[#This Row],[Data]])</f>
        <v>2009</v>
      </c>
      <c r="E863">
        <f>VLOOKUP(cukier4[[#This Row],[rok]],cennik[],2,FALSE)</f>
        <v>2.13</v>
      </c>
      <c r="F863" s="2">
        <f>cukier4[[#This Row],[sprzedaż]]*cukier4[[#This Row],[cena cukru]]</f>
        <v>396.18</v>
      </c>
      <c r="G863" s="2">
        <f>SUMIFS(cukier4[sprzedaż],cukier4[Data],"&lt;="&amp;cukier4[[#This Row],[Data]],cukier4[NIP],"="&amp;cukier4[[#This Row],[NIP]])</f>
        <v>1482</v>
      </c>
      <c r="H8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63" s="2">
        <f>cukier4[[#This Row],[rabat na kg]]*cukier4[[#This Row],[sprzedaż]]</f>
        <v>18.600000000000001</v>
      </c>
      <c r="J863" s="2">
        <f>J862-cukier4[[#This Row],[sprzedaż]]+L862</f>
        <v>4871</v>
      </c>
      <c r="K863" s="2">
        <f>MONTH(cukier4[[#This Row],[Data]])</f>
        <v>1</v>
      </c>
      <c r="L863" s="2">
        <f>ROUNDUP(IF(K864&lt;&gt;cukier4[[#This Row],[miesiąc]],5000-cukier4[[#This Row],[ilość cukru w magazynie]],0),-3)</f>
        <v>0</v>
      </c>
    </row>
    <row r="864" spans="1:12" x14ac:dyDescent="0.45">
      <c r="A864" s="1">
        <v>39824</v>
      </c>
      <c r="B864" s="2" t="s">
        <v>18</v>
      </c>
      <c r="C864">
        <v>40</v>
      </c>
      <c r="D864">
        <f>YEAR(cukier4[[#This Row],[Data]])</f>
        <v>2009</v>
      </c>
      <c r="E864">
        <f>VLOOKUP(cukier4[[#This Row],[rok]],cennik[],2,FALSE)</f>
        <v>2.13</v>
      </c>
      <c r="F864" s="2">
        <f>cukier4[[#This Row],[sprzedaż]]*cukier4[[#This Row],[cena cukru]]</f>
        <v>85.199999999999989</v>
      </c>
      <c r="G864" s="2">
        <f>SUMIFS(cukier4[sprzedaż],cukier4[Data],"&lt;="&amp;cukier4[[#This Row],[Data]],cukier4[NIP],"="&amp;cukier4[[#This Row],[NIP]])</f>
        <v>2850</v>
      </c>
      <c r="H8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64" s="2">
        <f>cukier4[[#This Row],[rabat na kg]]*cukier4[[#This Row],[sprzedaż]]</f>
        <v>4</v>
      </c>
      <c r="J864" s="2">
        <f>J863-cukier4[[#This Row],[sprzedaż]]+L863</f>
        <v>4831</v>
      </c>
      <c r="K864" s="2">
        <f>MONTH(cukier4[[#This Row],[Data]])</f>
        <v>1</v>
      </c>
      <c r="L864" s="2">
        <f>ROUNDUP(IF(K865&lt;&gt;cukier4[[#This Row],[miesiąc]],5000-cukier4[[#This Row],[ilość cukru w magazynie]],0),-3)</f>
        <v>0</v>
      </c>
    </row>
    <row r="865" spans="1:12" x14ac:dyDescent="0.45">
      <c r="A865" s="1">
        <v>39829</v>
      </c>
      <c r="B865" s="2" t="s">
        <v>47</v>
      </c>
      <c r="C865">
        <v>6</v>
      </c>
      <c r="D865">
        <f>YEAR(cukier4[[#This Row],[Data]])</f>
        <v>2009</v>
      </c>
      <c r="E865">
        <f>VLOOKUP(cukier4[[#This Row],[rok]],cennik[],2,FALSE)</f>
        <v>2.13</v>
      </c>
      <c r="F865" s="2">
        <f>cukier4[[#This Row],[sprzedaż]]*cukier4[[#This Row],[cena cukru]]</f>
        <v>12.78</v>
      </c>
      <c r="G865" s="2">
        <f>SUMIFS(cukier4[sprzedaż],cukier4[Data],"&lt;="&amp;cukier4[[#This Row],[Data]],cukier4[NIP],"="&amp;cukier4[[#This Row],[NIP]])</f>
        <v>13</v>
      </c>
      <c r="H86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65" s="2">
        <f>cukier4[[#This Row],[rabat na kg]]*cukier4[[#This Row],[sprzedaż]]</f>
        <v>0</v>
      </c>
      <c r="J865" s="2">
        <f>J864-cukier4[[#This Row],[sprzedaż]]+L864</f>
        <v>4825</v>
      </c>
      <c r="K865" s="2">
        <f>MONTH(cukier4[[#This Row],[Data]])</f>
        <v>1</v>
      </c>
      <c r="L865" s="2">
        <f>ROUNDUP(IF(K866&lt;&gt;cukier4[[#This Row],[miesiąc]],5000-cukier4[[#This Row],[ilość cukru w magazynie]],0),-3)</f>
        <v>0</v>
      </c>
    </row>
    <row r="866" spans="1:12" x14ac:dyDescent="0.45">
      <c r="A866" s="1">
        <v>39831</v>
      </c>
      <c r="B866" s="2" t="s">
        <v>55</v>
      </c>
      <c r="C866">
        <v>153</v>
      </c>
      <c r="D866">
        <f>YEAR(cukier4[[#This Row],[Data]])</f>
        <v>2009</v>
      </c>
      <c r="E866">
        <f>VLOOKUP(cukier4[[#This Row],[rok]],cennik[],2,FALSE)</f>
        <v>2.13</v>
      </c>
      <c r="F866" s="2">
        <f>cukier4[[#This Row],[sprzedaż]]*cukier4[[#This Row],[cena cukru]]</f>
        <v>325.89</v>
      </c>
      <c r="G866" s="2">
        <f>SUMIFS(cukier4[sprzedaż],cukier4[Data],"&lt;="&amp;cukier4[[#This Row],[Data]],cukier4[NIP],"="&amp;cukier4[[#This Row],[NIP]])</f>
        <v>2281</v>
      </c>
      <c r="H8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66" s="2">
        <f>cukier4[[#This Row],[rabat na kg]]*cukier4[[#This Row],[sprzedaż]]</f>
        <v>15.3</v>
      </c>
      <c r="J866" s="2">
        <f>J865-cukier4[[#This Row],[sprzedaż]]+L865</f>
        <v>4672</v>
      </c>
      <c r="K866" s="2">
        <f>MONTH(cukier4[[#This Row],[Data]])</f>
        <v>1</v>
      </c>
      <c r="L866" s="2">
        <f>ROUNDUP(IF(K867&lt;&gt;cukier4[[#This Row],[miesiąc]],5000-cukier4[[#This Row],[ilość cukru w magazynie]],0),-3)</f>
        <v>0</v>
      </c>
    </row>
    <row r="867" spans="1:12" x14ac:dyDescent="0.45">
      <c r="A867" s="1">
        <v>39832</v>
      </c>
      <c r="B867" s="2" t="s">
        <v>45</v>
      </c>
      <c r="C867">
        <v>163</v>
      </c>
      <c r="D867">
        <f>YEAR(cukier4[[#This Row],[Data]])</f>
        <v>2009</v>
      </c>
      <c r="E867">
        <f>VLOOKUP(cukier4[[#This Row],[rok]],cennik[],2,FALSE)</f>
        <v>2.13</v>
      </c>
      <c r="F867" s="2">
        <f>cukier4[[#This Row],[sprzedaż]]*cukier4[[#This Row],[cena cukru]]</f>
        <v>347.19</v>
      </c>
      <c r="G867" s="2">
        <f>SUMIFS(cukier4[sprzedaż],cukier4[Data],"&lt;="&amp;cukier4[[#This Row],[Data]],cukier4[NIP],"="&amp;cukier4[[#This Row],[NIP]])</f>
        <v>10658</v>
      </c>
      <c r="H86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67" s="2">
        <f>cukier4[[#This Row],[rabat na kg]]*cukier4[[#This Row],[sprzedaż]]</f>
        <v>32.6</v>
      </c>
      <c r="J867" s="2">
        <f>J866-cukier4[[#This Row],[sprzedaż]]+L866</f>
        <v>4509</v>
      </c>
      <c r="K867" s="2">
        <f>MONTH(cukier4[[#This Row],[Data]])</f>
        <v>1</v>
      </c>
      <c r="L867" s="2">
        <f>ROUNDUP(IF(K868&lt;&gt;cukier4[[#This Row],[miesiąc]],5000-cukier4[[#This Row],[ilość cukru w magazynie]],0),-3)</f>
        <v>0</v>
      </c>
    </row>
    <row r="868" spans="1:12" x14ac:dyDescent="0.45">
      <c r="A868" s="1">
        <v>39834</v>
      </c>
      <c r="B868" s="2" t="s">
        <v>179</v>
      </c>
      <c r="C868">
        <v>16</v>
      </c>
      <c r="D868">
        <f>YEAR(cukier4[[#This Row],[Data]])</f>
        <v>2009</v>
      </c>
      <c r="E868">
        <f>VLOOKUP(cukier4[[#This Row],[rok]],cennik[],2,FALSE)</f>
        <v>2.13</v>
      </c>
      <c r="F868" s="2">
        <f>cukier4[[#This Row],[sprzedaż]]*cukier4[[#This Row],[cena cukru]]</f>
        <v>34.08</v>
      </c>
      <c r="G868" s="2">
        <f>SUMIFS(cukier4[sprzedaż],cukier4[Data],"&lt;="&amp;cukier4[[#This Row],[Data]],cukier4[NIP],"="&amp;cukier4[[#This Row],[NIP]])</f>
        <v>16</v>
      </c>
      <c r="H86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68" s="2">
        <f>cukier4[[#This Row],[rabat na kg]]*cukier4[[#This Row],[sprzedaż]]</f>
        <v>0</v>
      </c>
      <c r="J868" s="2">
        <f>J867-cukier4[[#This Row],[sprzedaż]]+L867</f>
        <v>4493</v>
      </c>
      <c r="K868" s="2">
        <f>MONTH(cukier4[[#This Row],[Data]])</f>
        <v>1</v>
      </c>
      <c r="L868" s="2">
        <f>ROUNDUP(IF(K869&lt;&gt;cukier4[[#This Row],[miesiąc]],5000-cukier4[[#This Row],[ilość cukru w magazynie]],0),-3)</f>
        <v>0</v>
      </c>
    </row>
    <row r="869" spans="1:12" x14ac:dyDescent="0.45">
      <c r="A869" s="1">
        <v>39835</v>
      </c>
      <c r="B869" s="2" t="s">
        <v>25</v>
      </c>
      <c r="C869">
        <v>161</v>
      </c>
      <c r="D869">
        <f>YEAR(cukier4[[#This Row],[Data]])</f>
        <v>2009</v>
      </c>
      <c r="E869">
        <f>VLOOKUP(cukier4[[#This Row],[rok]],cennik[],2,FALSE)</f>
        <v>2.13</v>
      </c>
      <c r="F869" s="2">
        <f>cukier4[[#This Row],[sprzedaż]]*cukier4[[#This Row],[cena cukru]]</f>
        <v>342.93</v>
      </c>
      <c r="G869" s="2">
        <f>SUMIFS(cukier4[sprzedaż],cukier4[Data],"&lt;="&amp;cukier4[[#This Row],[Data]],cukier4[NIP],"="&amp;cukier4[[#This Row],[NIP]])</f>
        <v>1016</v>
      </c>
      <c r="H86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69" s="2">
        <f>cukier4[[#This Row],[rabat na kg]]*cukier4[[#This Row],[sprzedaż]]</f>
        <v>16.100000000000001</v>
      </c>
      <c r="J869" s="2">
        <f>J868-cukier4[[#This Row],[sprzedaż]]+L868</f>
        <v>4332</v>
      </c>
      <c r="K869" s="2">
        <f>MONTH(cukier4[[#This Row],[Data]])</f>
        <v>1</v>
      </c>
      <c r="L869" s="2">
        <f>ROUNDUP(IF(K870&lt;&gt;cukier4[[#This Row],[miesiąc]],5000-cukier4[[#This Row],[ilość cukru w magazynie]],0),-3)</f>
        <v>0</v>
      </c>
    </row>
    <row r="870" spans="1:12" x14ac:dyDescent="0.45">
      <c r="A870" s="1">
        <v>39836</v>
      </c>
      <c r="B870" s="2" t="s">
        <v>180</v>
      </c>
      <c r="C870">
        <v>5</v>
      </c>
      <c r="D870">
        <f>YEAR(cukier4[[#This Row],[Data]])</f>
        <v>2009</v>
      </c>
      <c r="E870">
        <f>VLOOKUP(cukier4[[#This Row],[rok]],cennik[],2,FALSE)</f>
        <v>2.13</v>
      </c>
      <c r="F870" s="2">
        <f>cukier4[[#This Row],[sprzedaż]]*cukier4[[#This Row],[cena cukru]]</f>
        <v>10.649999999999999</v>
      </c>
      <c r="G870" s="2">
        <f>SUMIFS(cukier4[sprzedaż],cukier4[Data],"&lt;="&amp;cukier4[[#This Row],[Data]],cukier4[NIP],"="&amp;cukier4[[#This Row],[NIP]])</f>
        <v>5</v>
      </c>
      <c r="H87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70" s="2">
        <f>cukier4[[#This Row],[rabat na kg]]*cukier4[[#This Row],[sprzedaż]]</f>
        <v>0</v>
      </c>
      <c r="J870" s="2">
        <f>J869-cukier4[[#This Row],[sprzedaż]]+L869</f>
        <v>4327</v>
      </c>
      <c r="K870" s="2">
        <f>MONTH(cukier4[[#This Row],[Data]])</f>
        <v>1</v>
      </c>
      <c r="L870" s="2">
        <f>ROUNDUP(IF(K871&lt;&gt;cukier4[[#This Row],[miesiąc]],5000-cukier4[[#This Row],[ilość cukru w magazynie]],0),-3)</f>
        <v>0</v>
      </c>
    </row>
    <row r="871" spans="1:12" x14ac:dyDescent="0.45">
      <c r="A871" s="1">
        <v>39839</v>
      </c>
      <c r="B871" s="2" t="s">
        <v>30</v>
      </c>
      <c r="C871">
        <v>200</v>
      </c>
      <c r="D871">
        <f>YEAR(cukier4[[#This Row],[Data]])</f>
        <v>2009</v>
      </c>
      <c r="E871">
        <f>VLOOKUP(cukier4[[#This Row],[rok]],cennik[],2,FALSE)</f>
        <v>2.13</v>
      </c>
      <c r="F871" s="2">
        <f>cukier4[[#This Row],[sprzedaż]]*cukier4[[#This Row],[cena cukru]]</f>
        <v>426</v>
      </c>
      <c r="G871" s="2">
        <f>SUMIFS(cukier4[sprzedaż],cukier4[Data],"&lt;="&amp;cukier4[[#This Row],[Data]],cukier4[NIP],"="&amp;cukier4[[#This Row],[NIP]])</f>
        <v>2408</v>
      </c>
      <c r="H87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71" s="2">
        <f>cukier4[[#This Row],[rabat na kg]]*cukier4[[#This Row],[sprzedaż]]</f>
        <v>20</v>
      </c>
      <c r="J871" s="2">
        <f>J870-cukier4[[#This Row],[sprzedaż]]+L870</f>
        <v>4127</v>
      </c>
      <c r="K871" s="2">
        <f>MONTH(cukier4[[#This Row],[Data]])</f>
        <v>1</v>
      </c>
      <c r="L871" s="2">
        <f>ROUNDUP(IF(K872&lt;&gt;cukier4[[#This Row],[miesiąc]],5000-cukier4[[#This Row],[ilość cukru w magazynie]],0),-3)</f>
        <v>0</v>
      </c>
    </row>
    <row r="872" spans="1:12" x14ac:dyDescent="0.45">
      <c r="A872" s="1">
        <v>39843</v>
      </c>
      <c r="B872" s="2" t="s">
        <v>181</v>
      </c>
      <c r="C872">
        <v>11</v>
      </c>
      <c r="D872">
        <f>YEAR(cukier4[[#This Row],[Data]])</f>
        <v>2009</v>
      </c>
      <c r="E872">
        <f>VLOOKUP(cukier4[[#This Row],[rok]],cennik[],2,FALSE)</f>
        <v>2.13</v>
      </c>
      <c r="F872" s="2">
        <f>cukier4[[#This Row],[sprzedaż]]*cukier4[[#This Row],[cena cukru]]</f>
        <v>23.43</v>
      </c>
      <c r="G872" s="2">
        <f>SUMIFS(cukier4[sprzedaż],cukier4[Data],"&lt;="&amp;cukier4[[#This Row],[Data]],cukier4[NIP],"="&amp;cukier4[[#This Row],[NIP]])</f>
        <v>11</v>
      </c>
      <c r="H87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72" s="2">
        <f>cukier4[[#This Row],[rabat na kg]]*cukier4[[#This Row],[sprzedaż]]</f>
        <v>0</v>
      </c>
      <c r="J872" s="2">
        <f>J871-cukier4[[#This Row],[sprzedaż]]+L871</f>
        <v>4116</v>
      </c>
      <c r="K872" s="2">
        <f>MONTH(cukier4[[#This Row],[Data]])</f>
        <v>1</v>
      </c>
      <c r="L872" s="2">
        <f>ROUNDUP(IF(K873&lt;&gt;cukier4[[#This Row],[miesiąc]],5000-cukier4[[#This Row],[ilość cukru w magazynie]],0),-3)</f>
        <v>1000</v>
      </c>
    </row>
    <row r="873" spans="1:12" x14ac:dyDescent="0.45">
      <c r="A873" s="1">
        <v>39847</v>
      </c>
      <c r="B873" s="2" t="s">
        <v>96</v>
      </c>
      <c r="C873">
        <v>14</v>
      </c>
      <c r="D873">
        <f>YEAR(cukier4[[#This Row],[Data]])</f>
        <v>2009</v>
      </c>
      <c r="E873">
        <f>VLOOKUP(cukier4[[#This Row],[rok]],cennik[],2,FALSE)</f>
        <v>2.13</v>
      </c>
      <c r="F873" s="2">
        <f>cukier4[[#This Row],[sprzedaż]]*cukier4[[#This Row],[cena cukru]]</f>
        <v>29.82</v>
      </c>
      <c r="G873" s="2">
        <f>SUMIFS(cukier4[sprzedaż],cukier4[Data],"&lt;="&amp;cukier4[[#This Row],[Data]],cukier4[NIP],"="&amp;cukier4[[#This Row],[NIP]])</f>
        <v>21</v>
      </c>
      <c r="H8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73" s="2">
        <f>cukier4[[#This Row],[rabat na kg]]*cukier4[[#This Row],[sprzedaż]]</f>
        <v>0</v>
      </c>
      <c r="J873" s="2">
        <f>J872-cukier4[[#This Row],[sprzedaż]]+L872</f>
        <v>5102</v>
      </c>
      <c r="K873" s="2">
        <f>MONTH(cukier4[[#This Row],[Data]])</f>
        <v>2</v>
      </c>
      <c r="L873" s="2">
        <f>ROUNDUP(IF(K874&lt;&gt;cukier4[[#This Row],[miesiąc]],5000-cukier4[[#This Row],[ilość cukru w magazynie]],0),-3)</f>
        <v>0</v>
      </c>
    </row>
    <row r="874" spans="1:12" x14ac:dyDescent="0.45">
      <c r="A874" s="1">
        <v>39849</v>
      </c>
      <c r="B874" s="2" t="s">
        <v>7</v>
      </c>
      <c r="C874">
        <v>469</v>
      </c>
      <c r="D874">
        <f>YEAR(cukier4[[#This Row],[Data]])</f>
        <v>2009</v>
      </c>
      <c r="E874">
        <f>VLOOKUP(cukier4[[#This Row],[rok]],cennik[],2,FALSE)</f>
        <v>2.13</v>
      </c>
      <c r="F874" s="2">
        <f>cukier4[[#This Row],[sprzedaż]]*cukier4[[#This Row],[cena cukru]]</f>
        <v>998.96999999999991</v>
      </c>
      <c r="G874" s="2">
        <f>SUMIFS(cukier4[sprzedaż],cukier4[Data],"&lt;="&amp;cukier4[[#This Row],[Data]],cukier4[NIP],"="&amp;cukier4[[#This Row],[NIP]])</f>
        <v>12539</v>
      </c>
      <c r="H87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74" s="2">
        <f>cukier4[[#This Row],[rabat na kg]]*cukier4[[#This Row],[sprzedaż]]</f>
        <v>93.800000000000011</v>
      </c>
      <c r="J874" s="2">
        <f>J873-cukier4[[#This Row],[sprzedaż]]+L873</f>
        <v>4633</v>
      </c>
      <c r="K874" s="2">
        <f>MONTH(cukier4[[#This Row],[Data]])</f>
        <v>2</v>
      </c>
      <c r="L874" s="2">
        <f>ROUNDUP(IF(K875&lt;&gt;cukier4[[#This Row],[miesiąc]],5000-cukier4[[#This Row],[ilość cukru w magazynie]],0),-3)</f>
        <v>0</v>
      </c>
    </row>
    <row r="875" spans="1:12" x14ac:dyDescent="0.45">
      <c r="A875" s="1">
        <v>39853</v>
      </c>
      <c r="B875" s="2" t="s">
        <v>166</v>
      </c>
      <c r="C875">
        <v>11</v>
      </c>
      <c r="D875">
        <f>YEAR(cukier4[[#This Row],[Data]])</f>
        <v>2009</v>
      </c>
      <c r="E875">
        <f>VLOOKUP(cukier4[[#This Row],[rok]],cennik[],2,FALSE)</f>
        <v>2.13</v>
      </c>
      <c r="F875" s="2">
        <f>cukier4[[#This Row],[sprzedaż]]*cukier4[[#This Row],[cena cukru]]</f>
        <v>23.43</v>
      </c>
      <c r="G875" s="2">
        <f>SUMIFS(cukier4[sprzedaż],cukier4[Data],"&lt;="&amp;cukier4[[#This Row],[Data]],cukier4[NIP],"="&amp;cukier4[[#This Row],[NIP]])</f>
        <v>25</v>
      </c>
      <c r="H87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75" s="2">
        <f>cukier4[[#This Row],[rabat na kg]]*cukier4[[#This Row],[sprzedaż]]</f>
        <v>0</v>
      </c>
      <c r="J875" s="2">
        <f>J874-cukier4[[#This Row],[sprzedaż]]+L874</f>
        <v>4622</v>
      </c>
      <c r="K875" s="2">
        <f>MONTH(cukier4[[#This Row],[Data]])</f>
        <v>2</v>
      </c>
      <c r="L875" s="2">
        <f>ROUNDUP(IF(K876&lt;&gt;cukier4[[#This Row],[miesiąc]],5000-cukier4[[#This Row],[ilość cukru w magazynie]],0),-3)</f>
        <v>0</v>
      </c>
    </row>
    <row r="876" spans="1:12" x14ac:dyDescent="0.45">
      <c r="A876" s="1">
        <v>39853</v>
      </c>
      <c r="B876" s="2" t="s">
        <v>14</v>
      </c>
      <c r="C876">
        <v>423</v>
      </c>
      <c r="D876">
        <f>YEAR(cukier4[[#This Row],[Data]])</f>
        <v>2009</v>
      </c>
      <c r="E876">
        <f>VLOOKUP(cukier4[[#This Row],[rok]],cennik[],2,FALSE)</f>
        <v>2.13</v>
      </c>
      <c r="F876" s="2">
        <f>cukier4[[#This Row],[sprzedaż]]*cukier4[[#This Row],[cena cukru]]</f>
        <v>900.99</v>
      </c>
      <c r="G876" s="2">
        <f>SUMIFS(cukier4[sprzedaż],cukier4[Data],"&lt;="&amp;cukier4[[#This Row],[Data]],cukier4[NIP],"="&amp;cukier4[[#This Row],[NIP]])</f>
        <v>9760</v>
      </c>
      <c r="H8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76" s="2">
        <f>cukier4[[#This Row],[rabat na kg]]*cukier4[[#This Row],[sprzedaż]]</f>
        <v>42.300000000000004</v>
      </c>
      <c r="J876" s="2">
        <f>J875-cukier4[[#This Row],[sprzedaż]]+L875</f>
        <v>4199</v>
      </c>
      <c r="K876" s="2">
        <f>MONTH(cukier4[[#This Row],[Data]])</f>
        <v>2</v>
      </c>
      <c r="L876" s="2">
        <f>ROUNDUP(IF(K877&lt;&gt;cukier4[[#This Row],[miesiąc]],5000-cukier4[[#This Row],[ilość cukru w magazynie]],0),-3)</f>
        <v>0</v>
      </c>
    </row>
    <row r="877" spans="1:12" x14ac:dyDescent="0.45">
      <c r="A877" s="1">
        <v>39853</v>
      </c>
      <c r="B877" s="2" t="s">
        <v>172</v>
      </c>
      <c r="C877">
        <v>9</v>
      </c>
      <c r="D877">
        <f>YEAR(cukier4[[#This Row],[Data]])</f>
        <v>2009</v>
      </c>
      <c r="E877">
        <f>VLOOKUP(cukier4[[#This Row],[rok]],cennik[],2,FALSE)</f>
        <v>2.13</v>
      </c>
      <c r="F877" s="2">
        <f>cukier4[[#This Row],[sprzedaż]]*cukier4[[#This Row],[cena cukru]]</f>
        <v>19.169999999999998</v>
      </c>
      <c r="G877" s="2">
        <f>SUMIFS(cukier4[sprzedaż],cukier4[Data],"&lt;="&amp;cukier4[[#This Row],[Data]],cukier4[NIP],"="&amp;cukier4[[#This Row],[NIP]])</f>
        <v>25</v>
      </c>
      <c r="H8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77" s="2">
        <f>cukier4[[#This Row],[rabat na kg]]*cukier4[[#This Row],[sprzedaż]]</f>
        <v>0</v>
      </c>
      <c r="J877" s="2">
        <f>J876-cukier4[[#This Row],[sprzedaż]]+L876</f>
        <v>4190</v>
      </c>
      <c r="K877" s="2">
        <f>MONTH(cukier4[[#This Row],[Data]])</f>
        <v>2</v>
      </c>
      <c r="L877" s="2">
        <f>ROUNDUP(IF(K878&lt;&gt;cukier4[[#This Row],[miesiąc]],5000-cukier4[[#This Row],[ilość cukru w magazynie]],0),-3)</f>
        <v>0</v>
      </c>
    </row>
    <row r="878" spans="1:12" x14ac:dyDescent="0.45">
      <c r="A878" s="1">
        <v>39853</v>
      </c>
      <c r="B878" s="2" t="s">
        <v>68</v>
      </c>
      <c r="C878">
        <v>3</v>
      </c>
      <c r="D878">
        <f>YEAR(cukier4[[#This Row],[Data]])</f>
        <v>2009</v>
      </c>
      <c r="E878">
        <f>VLOOKUP(cukier4[[#This Row],[rok]],cennik[],2,FALSE)</f>
        <v>2.13</v>
      </c>
      <c r="F878" s="2">
        <f>cukier4[[#This Row],[sprzedaż]]*cukier4[[#This Row],[cena cukru]]</f>
        <v>6.39</v>
      </c>
      <c r="G878" s="2">
        <f>SUMIFS(cukier4[sprzedaż],cukier4[Data],"&lt;="&amp;cukier4[[#This Row],[Data]],cukier4[NIP],"="&amp;cukier4[[#This Row],[NIP]])</f>
        <v>29</v>
      </c>
      <c r="H87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78" s="2">
        <f>cukier4[[#This Row],[rabat na kg]]*cukier4[[#This Row],[sprzedaż]]</f>
        <v>0</v>
      </c>
      <c r="J878" s="2">
        <f>J877-cukier4[[#This Row],[sprzedaż]]+L877</f>
        <v>4187</v>
      </c>
      <c r="K878" s="2">
        <f>MONTH(cukier4[[#This Row],[Data]])</f>
        <v>2</v>
      </c>
      <c r="L878" s="2">
        <f>ROUNDUP(IF(K879&lt;&gt;cukier4[[#This Row],[miesiąc]],5000-cukier4[[#This Row],[ilość cukru w magazynie]],0),-3)</f>
        <v>0</v>
      </c>
    </row>
    <row r="879" spans="1:12" x14ac:dyDescent="0.45">
      <c r="A879" s="1">
        <v>39854</v>
      </c>
      <c r="B879" s="2" t="s">
        <v>22</v>
      </c>
      <c r="C879">
        <v>186</v>
      </c>
      <c r="D879">
        <f>YEAR(cukier4[[#This Row],[Data]])</f>
        <v>2009</v>
      </c>
      <c r="E879">
        <f>VLOOKUP(cukier4[[#This Row],[rok]],cennik[],2,FALSE)</f>
        <v>2.13</v>
      </c>
      <c r="F879" s="2">
        <f>cukier4[[#This Row],[sprzedaż]]*cukier4[[#This Row],[cena cukru]]</f>
        <v>396.18</v>
      </c>
      <c r="G879" s="2">
        <f>SUMIFS(cukier4[sprzedaż],cukier4[Data],"&lt;="&amp;cukier4[[#This Row],[Data]],cukier4[NIP],"="&amp;cukier4[[#This Row],[NIP]])</f>
        <v>10178</v>
      </c>
      <c r="H87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79" s="2">
        <f>cukier4[[#This Row],[rabat na kg]]*cukier4[[#This Row],[sprzedaż]]</f>
        <v>37.200000000000003</v>
      </c>
      <c r="J879" s="2">
        <f>J878-cukier4[[#This Row],[sprzedaż]]+L878</f>
        <v>4001</v>
      </c>
      <c r="K879" s="2">
        <f>MONTH(cukier4[[#This Row],[Data]])</f>
        <v>2</v>
      </c>
      <c r="L879" s="2">
        <f>ROUNDUP(IF(K880&lt;&gt;cukier4[[#This Row],[miesiąc]],5000-cukier4[[#This Row],[ilość cukru w magazynie]],0),-3)</f>
        <v>0</v>
      </c>
    </row>
    <row r="880" spans="1:12" x14ac:dyDescent="0.45">
      <c r="A880" s="1">
        <v>39854</v>
      </c>
      <c r="B880" s="2" t="s">
        <v>7</v>
      </c>
      <c r="C880">
        <v>390</v>
      </c>
      <c r="D880">
        <f>YEAR(cukier4[[#This Row],[Data]])</f>
        <v>2009</v>
      </c>
      <c r="E880">
        <f>VLOOKUP(cukier4[[#This Row],[rok]],cennik[],2,FALSE)</f>
        <v>2.13</v>
      </c>
      <c r="F880" s="2">
        <f>cukier4[[#This Row],[sprzedaż]]*cukier4[[#This Row],[cena cukru]]</f>
        <v>830.69999999999993</v>
      </c>
      <c r="G880" s="2">
        <f>SUMIFS(cukier4[sprzedaż],cukier4[Data],"&lt;="&amp;cukier4[[#This Row],[Data]],cukier4[NIP],"="&amp;cukier4[[#This Row],[NIP]])</f>
        <v>12929</v>
      </c>
      <c r="H88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80" s="2">
        <f>cukier4[[#This Row],[rabat na kg]]*cukier4[[#This Row],[sprzedaż]]</f>
        <v>78</v>
      </c>
      <c r="J880" s="2">
        <f>J879-cukier4[[#This Row],[sprzedaż]]+L879</f>
        <v>3611</v>
      </c>
      <c r="K880" s="2">
        <f>MONTH(cukier4[[#This Row],[Data]])</f>
        <v>2</v>
      </c>
      <c r="L880" s="2">
        <f>ROUNDUP(IF(K881&lt;&gt;cukier4[[#This Row],[miesiąc]],5000-cukier4[[#This Row],[ilość cukru w magazynie]],0),-3)</f>
        <v>0</v>
      </c>
    </row>
    <row r="881" spans="1:12" x14ac:dyDescent="0.45">
      <c r="A881" s="1">
        <v>39855</v>
      </c>
      <c r="B881" s="2" t="s">
        <v>5</v>
      </c>
      <c r="C881">
        <v>445</v>
      </c>
      <c r="D881">
        <f>YEAR(cukier4[[#This Row],[Data]])</f>
        <v>2009</v>
      </c>
      <c r="E881">
        <f>VLOOKUP(cukier4[[#This Row],[rok]],cennik[],2,FALSE)</f>
        <v>2.13</v>
      </c>
      <c r="F881" s="2">
        <f>cukier4[[#This Row],[sprzedaż]]*cukier4[[#This Row],[cena cukru]]</f>
        <v>947.84999999999991</v>
      </c>
      <c r="G881" s="2">
        <f>SUMIFS(cukier4[sprzedaż],cukier4[Data],"&lt;="&amp;cukier4[[#This Row],[Data]],cukier4[NIP],"="&amp;cukier4[[#This Row],[NIP]])</f>
        <v>6556</v>
      </c>
      <c r="H88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81" s="2">
        <f>cukier4[[#This Row],[rabat na kg]]*cukier4[[#This Row],[sprzedaż]]</f>
        <v>44.5</v>
      </c>
      <c r="J881" s="2">
        <f>J880-cukier4[[#This Row],[sprzedaż]]+L880</f>
        <v>3166</v>
      </c>
      <c r="K881" s="2">
        <f>MONTH(cukier4[[#This Row],[Data]])</f>
        <v>2</v>
      </c>
      <c r="L881" s="2">
        <f>ROUNDUP(IF(K882&lt;&gt;cukier4[[#This Row],[miesiąc]],5000-cukier4[[#This Row],[ilość cukru w magazynie]],0),-3)</f>
        <v>0</v>
      </c>
    </row>
    <row r="882" spans="1:12" x14ac:dyDescent="0.45">
      <c r="A882" s="1">
        <v>39856</v>
      </c>
      <c r="B882" s="2" t="s">
        <v>50</v>
      </c>
      <c r="C882">
        <v>241</v>
      </c>
      <c r="D882">
        <f>YEAR(cukier4[[#This Row],[Data]])</f>
        <v>2009</v>
      </c>
      <c r="E882">
        <f>VLOOKUP(cukier4[[#This Row],[rok]],cennik[],2,FALSE)</f>
        <v>2.13</v>
      </c>
      <c r="F882" s="2">
        <f>cukier4[[#This Row],[sprzedaż]]*cukier4[[#This Row],[cena cukru]]</f>
        <v>513.32999999999993</v>
      </c>
      <c r="G882" s="2">
        <f>SUMIFS(cukier4[sprzedaż],cukier4[Data],"&lt;="&amp;cukier4[[#This Row],[Data]],cukier4[NIP],"="&amp;cukier4[[#This Row],[NIP]])</f>
        <v>11405</v>
      </c>
      <c r="H88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82" s="2">
        <f>cukier4[[#This Row],[rabat na kg]]*cukier4[[#This Row],[sprzedaż]]</f>
        <v>48.2</v>
      </c>
      <c r="J882" s="2">
        <f>J881-cukier4[[#This Row],[sprzedaż]]+L881</f>
        <v>2925</v>
      </c>
      <c r="K882" s="2">
        <f>MONTH(cukier4[[#This Row],[Data]])</f>
        <v>2</v>
      </c>
      <c r="L882" s="2">
        <f>ROUNDUP(IF(K883&lt;&gt;cukier4[[#This Row],[miesiąc]],5000-cukier4[[#This Row],[ilość cukru w magazynie]],0),-3)</f>
        <v>0</v>
      </c>
    </row>
    <row r="883" spans="1:12" x14ac:dyDescent="0.45">
      <c r="A883" s="1">
        <v>39856</v>
      </c>
      <c r="B883" s="2" t="s">
        <v>29</v>
      </c>
      <c r="C883">
        <v>3</v>
      </c>
      <c r="D883">
        <f>YEAR(cukier4[[#This Row],[Data]])</f>
        <v>2009</v>
      </c>
      <c r="E883">
        <f>VLOOKUP(cukier4[[#This Row],[rok]],cennik[],2,FALSE)</f>
        <v>2.13</v>
      </c>
      <c r="F883" s="2">
        <f>cukier4[[#This Row],[sprzedaż]]*cukier4[[#This Row],[cena cukru]]</f>
        <v>6.39</v>
      </c>
      <c r="G883" s="2">
        <f>SUMIFS(cukier4[sprzedaż],cukier4[Data],"&lt;="&amp;cukier4[[#This Row],[Data]],cukier4[NIP],"="&amp;cukier4[[#This Row],[NIP]])</f>
        <v>13</v>
      </c>
      <c r="H88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83" s="2">
        <f>cukier4[[#This Row],[rabat na kg]]*cukier4[[#This Row],[sprzedaż]]</f>
        <v>0</v>
      </c>
      <c r="J883" s="2">
        <f>J882-cukier4[[#This Row],[sprzedaż]]+L882</f>
        <v>2922</v>
      </c>
      <c r="K883" s="2">
        <f>MONTH(cukier4[[#This Row],[Data]])</f>
        <v>2</v>
      </c>
      <c r="L883" s="2">
        <f>ROUNDUP(IF(K884&lt;&gt;cukier4[[#This Row],[miesiąc]],5000-cukier4[[#This Row],[ilość cukru w magazynie]],0),-3)</f>
        <v>0</v>
      </c>
    </row>
    <row r="884" spans="1:12" x14ac:dyDescent="0.45">
      <c r="A884" s="1">
        <v>39858</v>
      </c>
      <c r="B884" s="2" t="s">
        <v>23</v>
      </c>
      <c r="C884">
        <v>50</v>
      </c>
      <c r="D884">
        <f>YEAR(cukier4[[#This Row],[Data]])</f>
        <v>2009</v>
      </c>
      <c r="E884">
        <f>VLOOKUP(cukier4[[#This Row],[rok]],cennik[],2,FALSE)</f>
        <v>2.13</v>
      </c>
      <c r="F884" s="2">
        <f>cukier4[[#This Row],[sprzedaż]]*cukier4[[#This Row],[cena cukru]]</f>
        <v>106.5</v>
      </c>
      <c r="G884" s="2">
        <f>SUMIFS(cukier4[sprzedaż],cukier4[Data],"&lt;="&amp;cukier4[[#This Row],[Data]],cukier4[NIP],"="&amp;cukier4[[#This Row],[NIP]])</f>
        <v>2336</v>
      </c>
      <c r="H88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84" s="2">
        <f>cukier4[[#This Row],[rabat na kg]]*cukier4[[#This Row],[sprzedaż]]</f>
        <v>5</v>
      </c>
      <c r="J884" s="2">
        <f>J883-cukier4[[#This Row],[sprzedaż]]+L883</f>
        <v>2872</v>
      </c>
      <c r="K884" s="2">
        <f>MONTH(cukier4[[#This Row],[Data]])</f>
        <v>2</v>
      </c>
      <c r="L884" s="2">
        <f>ROUNDUP(IF(K885&lt;&gt;cukier4[[#This Row],[miesiąc]],5000-cukier4[[#This Row],[ilość cukru w magazynie]],0),-3)</f>
        <v>0</v>
      </c>
    </row>
    <row r="885" spans="1:12" x14ac:dyDescent="0.45">
      <c r="A885" s="1">
        <v>39859</v>
      </c>
      <c r="B885" s="2" t="s">
        <v>24</v>
      </c>
      <c r="C885">
        <v>284</v>
      </c>
      <c r="D885">
        <f>YEAR(cukier4[[#This Row],[Data]])</f>
        <v>2009</v>
      </c>
      <c r="E885">
        <f>VLOOKUP(cukier4[[#This Row],[rok]],cennik[],2,FALSE)</f>
        <v>2.13</v>
      </c>
      <c r="F885" s="2">
        <f>cukier4[[#This Row],[sprzedaż]]*cukier4[[#This Row],[cena cukru]]</f>
        <v>604.91999999999996</v>
      </c>
      <c r="G885" s="2">
        <f>SUMIFS(cukier4[sprzedaż],cukier4[Data],"&lt;="&amp;cukier4[[#This Row],[Data]],cukier4[NIP],"="&amp;cukier4[[#This Row],[NIP]])</f>
        <v>3865</v>
      </c>
      <c r="H88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85" s="2">
        <f>cukier4[[#This Row],[rabat na kg]]*cukier4[[#This Row],[sprzedaż]]</f>
        <v>28.400000000000002</v>
      </c>
      <c r="J885" s="2">
        <f>J884-cukier4[[#This Row],[sprzedaż]]+L884</f>
        <v>2588</v>
      </c>
      <c r="K885" s="2">
        <f>MONTH(cukier4[[#This Row],[Data]])</f>
        <v>2</v>
      </c>
      <c r="L885" s="2">
        <f>ROUNDUP(IF(K886&lt;&gt;cukier4[[#This Row],[miesiąc]],5000-cukier4[[#This Row],[ilość cukru w magazynie]],0),-3)</f>
        <v>0</v>
      </c>
    </row>
    <row r="886" spans="1:12" x14ac:dyDescent="0.45">
      <c r="A886" s="1">
        <v>39860</v>
      </c>
      <c r="B886" s="2" t="s">
        <v>9</v>
      </c>
      <c r="C886">
        <v>395</v>
      </c>
      <c r="D886">
        <f>YEAR(cukier4[[#This Row],[Data]])</f>
        <v>2009</v>
      </c>
      <c r="E886">
        <f>VLOOKUP(cukier4[[#This Row],[rok]],cennik[],2,FALSE)</f>
        <v>2.13</v>
      </c>
      <c r="F886" s="2">
        <f>cukier4[[#This Row],[sprzedaż]]*cukier4[[#This Row],[cena cukru]]</f>
        <v>841.34999999999991</v>
      </c>
      <c r="G886" s="2">
        <f>SUMIFS(cukier4[sprzedaż],cukier4[Data],"&lt;="&amp;cukier4[[#This Row],[Data]],cukier4[NIP],"="&amp;cukier4[[#This Row],[NIP]])</f>
        <v>10533</v>
      </c>
      <c r="H88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86" s="2">
        <f>cukier4[[#This Row],[rabat na kg]]*cukier4[[#This Row],[sprzedaż]]</f>
        <v>79</v>
      </c>
      <c r="J886" s="2">
        <f>J885-cukier4[[#This Row],[sprzedaż]]+L885</f>
        <v>2193</v>
      </c>
      <c r="K886" s="2">
        <f>MONTH(cukier4[[#This Row],[Data]])</f>
        <v>2</v>
      </c>
      <c r="L886" s="2">
        <f>ROUNDUP(IF(K887&lt;&gt;cukier4[[#This Row],[miesiąc]],5000-cukier4[[#This Row],[ilość cukru w magazynie]],0),-3)</f>
        <v>0</v>
      </c>
    </row>
    <row r="887" spans="1:12" x14ac:dyDescent="0.45">
      <c r="A887" s="1">
        <v>39862</v>
      </c>
      <c r="B887" s="2" t="s">
        <v>5</v>
      </c>
      <c r="C887">
        <v>290</v>
      </c>
      <c r="D887">
        <f>YEAR(cukier4[[#This Row],[Data]])</f>
        <v>2009</v>
      </c>
      <c r="E887">
        <f>VLOOKUP(cukier4[[#This Row],[rok]],cennik[],2,FALSE)</f>
        <v>2.13</v>
      </c>
      <c r="F887" s="2">
        <f>cukier4[[#This Row],[sprzedaż]]*cukier4[[#This Row],[cena cukru]]</f>
        <v>617.69999999999993</v>
      </c>
      <c r="G887" s="2">
        <f>SUMIFS(cukier4[sprzedaż],cukier4[Data],"&lt;="&amp;cukier4[[#This Row],[Data]],cukier4[NIP],"="&amp;cukier4[[#This Row],[NIP]])</f>
        <v>6846</v>
      </c>
      <c r="H88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87" s="2">
        <f>cukier4[[#This Row],[rabat na kg]]*cukier4[[#This Row],[sprzedaż]]</f>
        <v>29</v>
      </c>
      <c r="J887" s="2">
        <f>J886-cukier4[[#This Row],[sprzedaż]]+L886</f>
        <v>1903</v>
      </c>
      <c r="K887" s="2">
        <f>MONTH(cukier4[[#This Row],[Data]])</f>
        <v>2</v>
      </c>
      <c r="L887" s="2">
        <f>ROUNDUP(IF(K888&lt;&gt;cukier4[[#This Row],[miesiąc]],5000-cukier4[[#This Row],[ilość cukru w magazynie]],0),-3)</f>
        <v>0</v>
      </c>
    </row>
    <row r="888" spans="1:12" x14ac:dyDescent="0.45">
      <c r="A888" s="1">
        <v>39863</v>
      </c>
      <c r="B888" s="2" t="s">
        <v>22</v>
      </c>
      <c r="C888">
        <v>361</v>
      </c>
      <c r="D888">
        <f>YEAR(cukier4[[#This Row],[Data]])</f>
        <v>2009</v>
      </c>
      <c r="E888">
        <f>VLOOKUP(cukier4[[#This Row],[rok]],cennik[],2,FALSE)</f>
        <v>2.13</v>
      </c>
      <c r="F888" s="2">
        <f>cukier4[[#This Row],[sprzedaż]]*cukier4[[#This Row],[cena cukru]]</f>
        <v>768.93</v>
      </c>
      <c r="G888" s="2">
        <f>SUMIFS(cukier4[sprzedaż],cukier4[Data],"&lt;="&amp;cukier4[[#This Row],[Data]],cukier4[NIP],"="&amp;cukier4[[#This Row],[NIP]])</f>
        <v>10539</v>
      </c>
      <c r="H88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88" s="2">
        <f>cukier4[[#This Row],[rabat na kg]]*cukier4[[#This Row],[sprzedaż]]</f>
        <v>72.2</v>
      </c>
      <c r="J888" s="2">
        <f>J887-cukier4[[#This Row],[sprzedaż]]+L887</f>
        <v>1542</v>
      </c>
      <c r="K888" s="2">
        <f>MONTH(cukier4[[#This Row],[Data]])</f>
        <v>2</v>
      </c>
      <c r="L888" s="2">
        <f>ROUNDUP(IF(K889&lt;&gt;cukier4[[#This Row],[miesiąc]],5000-cukier4[[#This Row],[ilość cukru w magazynie]],0),-3)</f>
        <v>0</v>
      </c>
    </row>
    <row r="889" spans="1:12" x14ac:dyDescent="0.45">
      <c r="A889" s="1">
        <v>39865</v>
      </c>
      <c r="B889" s="2" t="s">
        <v>17</v>
      </c>
      <c r="C889">
        <v>355</v>
      </c>
      <c r="D889">
        <f>YEAR(cukier4[[#This Row],[Data]])</f>
        <v>2009</v>
      </c>
      <c r="E889">
        <f>VLOOKUP(cukier4[[#This Row],[rok]],cennik[],2,FALSE)</f>
        <v>2.13</v>
      </c>
      <c r="F889" s="2">
        <f>cukier4[[#This Row],[sprzedaż]]*cukier4[[#This Row],[cena cukru]]</f>
        <v>756.15</v>
      </c>
      <c r="G889" s="2">
        <f>SUMIFS(cukier4[sprzedaż],cukier4[Data],"&lt;="&amp;cukier4[[#This Row],[Data]],cukier4[NIP],"="&amp;cukier4[[#This Row],[NIP]])</f>
        <v>8693</v>
      </c>
      <c r="H8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89" s="2">
        <f>cukier4[[#This Row],[rabat na kg]]*cukier4[[#This Row],[sprzedaż]]</f>
        <v>35.5</v>
      </c>
      <c r="J889" s="2">
        <f>J888-cukier4[[#This Row],[sprzedaż]]+L888</f>
        <v>1187</v>
      </c>
      <c r="K889" s="2">
        <f>MONTH(cukier4[[#This Row],[Data]])</f>
        <v>2</v>
      </c>
      <c r="L889" s="2">
        <f>ROUNDUP(IF(K890&lt;&gt;cukier4[[#This Row],[miesiąc]],5000-cukier4[[#This Row],[ilość cukru w magazynie]],0),-3)</f>
        <v>0</v>
      </c>
    </row>
    <row r="890" spans="1:12" x14ac:dyDescent="0.45">
      <c r="A890" s="1">
        <v>39866</v>
      </c>
      <c r="B890" s="2" t="s">
        <v>182</v>
      </c>
      <c r="C890">
        <v>19</v>
      </c>
      <c r="D890">
        <f>YEAR(cukier4[[#This Row],[Data]])</f>
        <v>2009</v>
      </c>
      <c r="E890">
        <f>VLOOKUP(cukier4[[#This Row],[rok]],cennik[],2,FALSE)</f>
        <v>2.13</v>
      </c>
      <c r="F890" s="2">
        <f>cukier4[[#This Row],[sprzedaż]]*cukier4[[#This Row],[cena cukru]]</f>
        <v>40.47</v>
      </c>
      <c r="G890" s="2">
        <f>SUMIFS(cukier4[sprzedaż],cukier4[Data],"&lt;="&amp;cukier4[[#This Row],[Data]],cukier4[NIP],"="&amp;cukier4[[#This Row],[NIP]])</f>
        <v>19</v>
      </c>
      <c r="H89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90" s="2">
        <f>cukier4[[#This Row],[rabat na kg]]*cukier4[[#This Row],[sprzedaż]]</f>
        <v>0</v>
      </c>
      <c r="J890" s="2">
        <f>J889-cukier4[[#This Row],[sprzedaż]]+L889</f>
        <v>1168</v>
      </c>
      <c r="K890" s="2">
        <f>MONTH(cukier4[[#This Row],[Data]])</f>
        <v>2</v>
      </c>
      <c r="L890" s="2">
        <f>ROUNDUP(IF(K891&lt;&gt;cukier4[[#This Row],[miesiąc]],5000-cukier4[[#This Row],[ilość cukru w magazynie]],0),-3)</f>
        <v>0</v>
      </c>
    </row>
    <row r="891" spans="1:12" x14ac:dyDescent="0.45">
      <c r="A891" s="1">
        <v>39868</v>
      </c>
      <c r="B891" s="2" t="s">
        <v>52</v>
      </c>
      <c r="C891">
        <v>32</v>
      </c>
      <c r="D891">
        <f>YEAR(cukier4[[#This Row],[Data]])</f>
        <v>2009</v>
      </c>
      <c r="E891">
        <f>VLOOKUP(cukier4[[#This Row],[rok]],cennik[],2,FALSE)</f>
        <v>2.13</v>
      </c>
      <c r="F891" s="2">
        <f>cukier4[[#This Row],[sprzedaż]]*cukier4[[#This Row],[cena cukru]]</f>
        <v>68.16</v>
      </c>
      <c r="G891" s="2">
        <f>SUMIFS(cukier4[sprzedaż],cukier4[Data],"&lt;="&amp;cukier4[[#This Row],[Data]],cukier4[NIP],"="&amp;cukier4[[#This Row],[NIP]])</f>
        <v>1522</v>
      </c>
      <c r="H8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91" s="2">
        <f>cukier4[[#This Row],[rabat na kg]]*cukier4[[#This Row],[sprzedaż]]</f>
        <v>3.2</v>
      </c>
      <c r="J891" s="2">
        <f>J890-cukier4[[#This Row],[sprzedaż]]+L890</f>
        <v>1136</v>
      </c>
      <c r="K891" s="2">
        <f>MONTH(cukier4[[#This Row],[Data]])</f>
        <v>2</v>
      </c>
      <c r="L891" s="2">
        <f>ROUNDUP(IF(K892&lt;&gt;cukier4[[#This Row],[miesiąc]],5000-cukier4[[#This Row],[ilość cukru w magazynie]],0),-3)</f>
        <v>0</v>
      </c>
    </row>
    <row r="892" spans="1:12" x14ac:dyDescent="0.45">
      <c r="A892" s="1">
        <v>39871</v>
      </c>
      <c r="B892" s="2" t="s">
        <v>146</v>
      </c>
      <c r="C892">
        <v>13</v>
      </c>
      <c r="D892">
        <f>YEAR(cukier4[[#This Row],[Data]])</f>
        <v>2009</v>
      </c>
      <c r="E892">
        <f>VLOOKUP(cukier4[[#This Row],[rok]],cennik[],2,FALSE)</f>
        <v>2.13</v>
      </c>
      <c r="F892" s="2">
        <f>cukier4[[#This Row],[sprzedaż]]*cukier4[[#This Row],[cena cukru]]</f>
        <v>27.689999999999998</v>
      </c>
      <c r="G892" s="2">
        <f>SUMIFS(cukier4[sprzedaż],cukier4[Data],"&lt;="&amp;cukier4[[#This Row],[Data]],cukier4[NIP],"="&amp;cukier4[[#This Row],[NIP]])</f>
        <v>27</v>
      </c>
      <c r="H89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92" s="2">
        <f>cukier4[[#This Row],[rabat na kg]]*cukier4[[#This Row],[sprzedaż]]</f>
        <v>0</v>
      </c>
      <c r="J892" s="2">
        <f>J891-cukier4[[#This Row],[sprzedaż]]+L891</f>
        <v>1123</v>
      </c>
      <c r="K892" s="2">
        <f>MONTH(cukier4[[#This Row],[Data]])</f>
        <v>2</v>
      </c>
      <c r="L892" s="2">
        <f>ROUNDUP(IF(K893&lt;&gt;cukier4[[#This Row],[miesiąc]],5000-cukier4[[#This Row],[ilość cukru w magazynie]],0),-3)</f>
        <v>0</v>
      </c>
    </row>
    <row r="893" spans="1:12" x14ac:dyDescent="0.45">
      <c r="A893" s="1">
        <v>39871</v>
      </c>
      <c r="B893" s="2" t="s">
        <v>45</v>
      </c>
      <c r="C893">
        <v>156</v>
      </c>
      <c r="D893">
        <f>YEAR(cukier4[[#This Row],[Data]])</f>
        <v>2009</v>
      </c>
      <c r="E893">
        <f>VLOOKUP(cukier4[[#This Row],[rok]],cennik[],2,FALSE)</f>
        <v>2.13</v>
      </c>
      <c r="F893" s="2">
        <f>cukier4[[#This Row],[sprzedaż]]*cukier4[[#This Row],[cena cukru]]</f>
        <v>332.28</v>
      </c>
      <c r="G893" s="2">
        <f>SUMIFS(cukier4[sprzedaż],cukier4[Data],"&lt;="&amp;cukier4[[#This Row],[Data]],cukier4[NIP],"="&amp;cukier4[[#This Row],[NIP]])</f>
        <v>10814</v>
      </c>
      <c r="H89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93" s="2">
        <f>cukier4[[#This Row],[rabat na kg]]*cukier4[[#This Row],[sprzedaż]]</f>
        <v>31.200000000000003</v>
      </c>
      <c r="J893" s="2">
        <f>J892-cukier4[[#This Row],[sprzedaż]]+L892</f>
        <v>967</v>
      </c>
      <c r="K893" s="2">
        <f>MONTH(cukier4[[#This Row],[Data]])</f>
        <v>2</v>
      </c>
      <c r="L893" s="2">
        <f>ROUNDUP(IF(K894&lt;&gt;cukier4[[#This Row],[miesiąc]],5000-cukier4[[#This Row],[ilość cukru w magazynie]],0),-3)</f>
        <v>5000</v>
      </c>
    </row>
    <row r="894" spans="1:12" x14ac:dyDescent="0.45">
      <c r="A894" s="1">
        <v>39873</v>
      </c>
      <c r="B894" s="2" t="s">
        <v>183</v>
      </c>
      <c r="C894">
        <v>20</v>
      </c>
      <c r="D894">
        <f>YEAR(cukier4[[#This Row],[Data]])</f>
        <v>2009</v>
      </c>
      <c r="E894">
        <f>VLOOKUP(cukier4[[#This Row],[rok]],cennik[],2,FALSE)</f>
        <v>2.13</v>
      </c>
      <c r="F894" s="2">
        <f>cukier4[[#This Row],[sprzedaż]]*cukier4[[#This Row],[cena cukru]]</f>
        <v>42.599999999999994</v>
      </c>
      <c r="G894" s="2">
        <f>SUMIFS(cukier4[sprzedaż],cukier4[Data],"&lt;="&amp;cukier4[[#This Row],[Data]],cukier4[NIP],"="&amp;cukier4[[#This Row],[NIP]])</f>
        <v>20</v>
      </c>
      <c r="H89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94" s="2">
        <f>cukier4[[#This Row],[rabat na kg]]*cukier4[[#This Row],[sprzedaż]]</f>
        <v>0</v>
      </c>
      <c r="J894" s="2">
        <f>J893-cukier4[[#This Row],[sprzedaż]]+L893</f>
        <v>5947</v>
      </c>
      <c r="K894" s="2">
        <f>MONTH(cukier4[[#This Row],[Data]])</f>
        <v>3</v>
      </c>
      <c r="L894" s="2">
        <f>ROUNDUP(IF(K895&lt;&gt;cukier4[[#This Row],[miesiąc]],5000-cukier4[[#This Row],[ilość cukru w magazynie]],0),-3)</f>
        <v>0</v>
      </c>
    </row>
    <row r="895" spans="1:12" x14ac:dyDescent="0.45">
      <c r="A895" s="1">
        <v>39874</v>
      </c>
      <c r="B895" s="2" t="s">
        <v>12</v>
      </c>
      <c r="C895">
        <v>112</v>
      </c>
      <c r="D895">
        <f>YEAR(cukier4[[#This Row],[Data]])</f>
        <v>2009</v>
      </c>
      <c r="E895">
        <f>VLOOKUP(cukier4[[#This Row],[rok]],cennik[],2,FALSE)</f>
        <v>2.13</v>
      </c>
      <c r="F895" s="2">
        <f>cukier4[[#This Row],[sprzedaż]]*cukier4[[#This Row],[cena cukru]]</f>
        <v>238.56</v>
      </c>
      <c r="G895" s="2">
        <f>SUMIFS(cukier4[sprzedaż],cukier4[Data],"&lt;="&amp;cukier4[[#This Row],[Data]],cukier4[NIP],"="&amp;cukier4[[#This Row],[NIP]])</f>
        <v>2289</v>
      </c>
      <c r="H8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895" s="2">
        <f>cukier4[[#This Row],[rabat na kg]]*cukier4[[#This Row],[sprzedaż]]</f>
        <v>11.200000000000001</v>
      </c>
      <c r="J895" s="2">
        <f>J894-cukier4[[#This Row],[sprzedaż]]+L894</f>
        <v>5835</v>
      </c>
      <c r="K895" s="2">
        <f>MONTH(cukier4[[#This Row],[Data]])</f>
        <v>3</v>
      </c>
      <c r="L895" s="2">
        <f>ROUNDUP(IF(K896&lt;&gt;cukier4[[#This Row],[miesiąc]],5000-cukier4[[#This Row],[ilość cukru w magazynie]],0),-3)</f>
        <v>0</v>
      </c>
    </row>
    <row r="896" spans="1:12" x14ac:dyDescent="0.45">
      <c r="A896" s="1">
        <v>39877</v>
      </c>
      <c r="B896" s="2" t="s">
        <v>7</v>
      </c>
      <c r="C896">
        <v>110</v>
      </c>
      <c r="D896">
        <f>YEAR(cukier4[[#This Row],[Data]])</f>
        <v>2009</v>
      </c>
      <c r="E896">
        <f>VLOOKUP(cukier4[[#This Row],[rok]],cennik[],2,FALSE)</f>
        <v>2.13</v>
      </c>
      <c r="F896" s="2">
        <f>cukier4[[#This Row],[sprzedaż]]*cukier4[[#This Row],[cena cukru]]</f>
        <v>234.29999999999998</v>
      </c>
      <c r="G896" s="2">
        <f>SUMIFS(cukier4[sprzedaż],cukier4[Data],"&lt;="&amp;cukier4[[#This Row],[Data]],cukier4[NIP],"="&amp;cukier4[[#This Row],[NIP]])</f>
        <v>13039</v>
      </c>
      <c r="H89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896" s="2">
        <f>cukier4[[#This Row],[rabat na kg]]*cukier4[[#This Row],[sprzedaż]]</f>
        <v>22</v>
      </c>
      <c r="J896" s="2">
        <f>J895-cukier4[[#This Row],[sprzedaż]]+L895</f>
        <v>5725</v>
      </c>
      <c r="K896" s="2">
        <f>MONTH(cukier4[[#This Row],[Data]])</f>
        <v>3</v>
      </c>
      <c r="L896" s="2">
        <f>ROUNDUP(IF(K897&lt;&gt;cukier4[[#This Row],[miesiąc]],5000-cukier4[[#This Row],[ilość cukru w magazynie]],0),-3)</f>
        <v>0</v>
      </c>
    </row>
    <row r="897" spans="1:12" x14ac:dyDescent="0.45">
      <c r="A897" s="1">
        <v>39878</v>
      </c>
      <c r="B897" s="2" t="s">
        <v>184</v>
      </c>
      <c r="C897">
        <v>4</v>
      </c>
      <c r="D897">
        <f>YEAR(cukier4[[#This Row],[Data]])</f>
        <v>2009</v>
      </c>
      <c r="E897">
        <f>VLOOKUP(cukier4[[#This Row],[rok]],cennik[],2,FALSE)</f>
        <v>2.13</v>
      </c>
      <c r="F897" s="2">
        <f>cukier4[[#This Row],[sprzedaż]]*cukier4[[#This Row],[cena cukru]]</f>
        <v>8.52</v>
      </c>
      <c r="G897" s="2">
        <f>SUMIFS(cukier4[sprzedaż],cukier4[Data],"&lt;="&amp;cukier4[[#This Row],[Data]],cukier4[NIP],"="&amp;cukier4[[#This Row],[NIP]])</f>
        <v>4</v>
      </c>
      <c r="H89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97" s="2">
        <f>cukier4[[#This Row],[rabat na kg]]*cukier4[[#This Row],[sprzedaż]]</f>
        <v>0</v>
      </c>
      <c r="J897" s="2">
        <f>J896-cukier4[[#This Row],[sprzedaż]]+L896</f>
        <v>5721</v>
      </c>
      <c r="K897" s="2">
        <f>MONTH(cukier4[[#This Row],[Data]])</f>
        <v>3</v>
      </c>
      <c r="L897" s="2">
        <f>ROUNDUP(IF(K898&lt;&gt;cukier4[[#This Row],[miesiąc]],5000-cukier4[[#This Row],[ilość cukru w magazynie]],0),-3)</f>
        <v>0</v>
      </c>
    </row>
    <row r="898" spans="1:12" x14ac:dyDescent="0.45">
      <c r="A898" s="1">
        <v>39885</v>
      </c>
      <c r="B898" s="2" t="s">
        <v>133</v>
      </c>
      <c r="C898">
        <v>18</v>
      </c>
      <c r="D898">
        <f>YEAR(cukier4[[#This Row],[Data]])</f>
        <v>2009</v>
      </c>
      <c r="E898">
        <f>VLOOKUP(cukier4[[#This Row],[rok]],cennik[],2,FALSE)</f>
        <v>2.13</v>
      </c>
      <c r="F898" s="2">
        <f>cukier4[[#This Row],[sprzedaż]]*cukier4[[#This Row],[cena cukru]]</f>
        <v>38.339999999999996</v>
      </c>
      <c r="G898" s="2">
        <f>SUMIFS(cukier4[sprzedaż],cukier4[Data],"&lt;="&amp;cukier4[[#This Row],[Data]],cukier4[NIP],"="&amp;cukier4[[#This Row],[NIP]])</f>
        <v>22</v>
      </c>
      <c r="H89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898" s="2">
        <f>cukier4[[#This Row],[rabat na kg]]*cukier4[[#This Row],[sprzedaż]]</f>
        <v>0</v>
      </c>
      <c r="J898" s="2">
        <f>J897-cukier4[[#This Row],[sprzedaż]]+L897</f>
        <v>5703</v>
      </c>
      <c r="K898" s="2">
        <f>MONTH(cukier4[[#This Row],[Data]])</f>
        <v>3</v>
      </c>
      <c r="L898" s="2">
        <f>ROUNDUP(IF(K899&lt;&gt;cukier4[[#This Row],[miesiąc]],5000-cukier4[[#This Row],[ilość cukru w magazynie]],0),-3)</f>
        <v>0</v>
      </c>
    </row>
    <row r="899" spans="1:12" x14ac:dyDescent="0.45">
      <c r="A899" s="1">
        <v>39889</v>
      </c>
      <c r="B899" s="2" t="s">
        <v>20</v>
      </c>
      <c r="C899">
        <v>60</v>
      </c>
      <c r="D899">
        <f>YEAR(cukier4[[#This Row],[Data]])</f>
        <v>2009</v>
      </c>
      <c r="E899">
        <f>VLOOKUP(cukier4[[#This Row],[rok]],cennik[],2,FALSE)</f>
        <v>2.13</v>
      </c>
      <c r="F899" s="2">
        <f>cukier4[[#This Row],[sprzedaż]]*cukier4[[#This Row],[cena cukru]]</f>
        <v>127.8</v>
      </c>
      <c r="G899" s="2">
        <f>SUMIFS(cukier4[sprzedaż],cukier4[Data],"&lt;="&amp;cukier4[[#This Row],[Data]],cukier4[NIP],"="&amp;cukier4[[#This Row],[NIP]])</f>
        <v>491</v>
      </c>
      <c r="H89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899" s="2">
        <f>cukier4[[#This Row],[rabat na kg]]*cukier4[[#This Row],[sprzedaż]]</f>
        <v>3</v>
      </c>
      <c r="J899" s="2">
        <f>J898-cukier4[[#This Row],[sprzedaż]]+L898</f>
        <v>5643</v>
      </c>
      <c r="K899" s="2">
        <f>MONTH(cukier4[[#This Row],[Data]])</f>
        <v>3</v>
      </c>
      <c r="L899" s="2">
        <f>ROUNDUP(IF(K900&lt;&gt;cukier4[[#This Row],[miesiąc]],5000-cukier4[[#This Row],[ilość cukru w magazynie]],0),-3)</f>
        <v>0</v>
      </c>
    </row>
    <row r="900" spans="1:12" x14ac:dyDescent="0.45">
      <c r="A900" s="1">
        <v>39889</v>
      </c>
      <c r="B900" s="2" t="s">
        <v>88</v>
      </c>
      <c r="C900">
        <v>14</v>
      </c>
      <c r="D900">
        <f>YEAR(cukier4[[#This Row],[Data]])</f>
        <v>2009</v>
      </c>
      <c r="E900">
        <f>VLOOKUP(cukier4[[#This Row],[rok]],cennik[],2,FALSE)</f>
        <v>2.13</v>
      </c>
      <c r="F900" s="2">
        <f>cukier4[[#This Row],[sprzedaż]]*cukier4[[#This Row],[cena cukru]]</f>
        <v>29.82</v>
      </c>
      <c r="G900" s="2">
        <f>SUMIFS(cukier4[sprzedaż],cukier4[Data],"&lt;="&amp;cukier4[[#This Row],[Data]],cukier4[NIP],"="&amp;cukier4[[#This Row],[NIP]])</f>
        <v>22</v>
      </c>
      <c r="H90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00" s="2">
        <f>cukier4[[#This Row],[rabat na kg]]*cukier4[[#This Row],[sprzedaż]]</f>
        <v>0</v>
      </c>
      <c r="J900" s="2">
        <f>J899-cukier4[[#This Row],[sprzedaż]]+L899</f>
        <v>5629</v>
      </c>
      <c r="K900" s="2">
        <f>MONTH(cukier4[[#This Row],[Data]])</f>
        <v>3</v>
      </c>
      <c r="L900" s="2">
        <f>ROUNDUP(IF(K901&lt;&gt;cukier4[[#This Row],[miesiąc]],5000-cukier4[[#This Row],[ilość cukru w magazynie]],0),-3)</f>
        <v>0</v>
      </c>
    </row>
    <row r="901" spans="1:12" x14ac:dyDescent="0.45">
      <c r="A901" s="1">
        <v>39889</v>
      </c>
      <c r="B901" s="2" t="s">
        <v>28</v>
      </c>
      <c r="C901">
        <v>24</v>
      </c>
      <c r="D901">
        <f>YEAR(cukier4[[#This Row],[Data]])</f>
        <v>2009</v>
      </c>
      <c r="E901">
        <f>VLOOKUP(cukier4[[#This Row],[rok]],cennik[],2,FALSE)</f>
        <v>2.13</v>
      </c>
      <c r="F901" s="2">
        <f>cukier4[[#This Row],[sprzedaż]]*cukier4[[#This Row],[cena cukru]]</f>
        <v>51.12</v>
      </c>
      <c r="G901" s="2">
        <f>SUMIFS(cukier4[sprzedaż],cukier4[Data],"&lt;="&amp;cukier4[[#This Row],[Data]],cukier4[NIP],"="&amp;cukier4[[#This Row],[NIP]])</f>
        <v>1633</v>
      </c>
      <c r="H9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01" s="2">
        <f>cukier4[[#This Row],[rabat na kg]]*cukier4[[#This Row],[sprzedaż]]</f>
        <v>2.4000000000000004</v>
      </c>
      <c r="J901" s="2">
        <f>J900-cukier4[[#This Row],[sprzedaż]]+L900</f>
        <v>5605</v>
      </c>
      <c r="K901" s="2">
        <f>MONTH(cukier4[[#This Row],[Data]])</f>
        <v>3</v>
      </c>
      <c r="L901" s="2">
        <f>ROUNDUP(IF(K902&lt;&gt;cukier4[[#This Row],[miesiąc]],5000-cukier4[[#This Row],[ilość cukru w magazynie]],0),-3)</f>
        <v>0</v>
      </c>
    </row>
    <row r="902" spans="1:12" x14ac:dyDescent="0.45">
      <c r="A902" s="1">
        <v>39891</v>
      </c>
      <c r="B902" s="2" t="s">
        <v>22</v>
      </c>
      <c r="C902">
        <v>145</v>
      </c>
      <c r="D902">
        <f>YEAR(cukier4[[#This Row],[Data]])</f>
        <v>2009</v>
      </c>
      <c r="E902">
        <f>VLOOKUP(cukier4[[#This Row],[rok]],cennik[],2,FALSE)</f>
        <v>2.13</v>
      </c>
      <c r="F902" s="2">
        <f>cukier4[[#This Row],[sprzedaż]]*cukier4[[#This Row],[cena cukru]]</f>
        <v>308.84999999999997</v>
      </c>
      <c r="G902" s="2">
        <f>SUMIFS(cukier4[sprzedaż],cukier4[Data],"&lt;="&amp;cukier4[[#This Row],[Data]],cukier4[NIP],"="&amp;cukier4[[#This Row],[NIP]])</f>
        <v>10684</v>
      </c>
      <c r="H90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02" s="2">
        <f>cukier4[[#This Row],[rabat na kg]]*cukier4[[#This Row],[sprzedaż]]</f>
        <v>29</v>
      </c>
      <c r="J902" s="2">
        <f>J901-cukier4[[#This Row],[sprzedaż]]+L901</f>
        <v>5460</v>
      </c>
      <c r="K902" s="2">
        <f>MONTH(cukier4[[#This Row],[Data]])</f>
        <v>3</v>
      </c>
      <c r="L902" s="2">
        <f>ROUNDUP(IF(K903&lt;&gt;cukier4[[#This Row],[miesiąc]],5000-cukier4[[#This Row],[ilość cukru w magazynie]],0),-3)</f>
        <v>0</v>
      </c>
    </row>
    <row r="903" spans="1:12" x14ac:dyDescent="0.45">
      <c r="A903" s="1">
        <v>39891</v>
      </c>
      <c r="B903" s="2" t="s">
        <v>50</v>
      </c>
      <c r="C903">
        <v>393</v>
      </c>
      <c r="D903">
        <f>YEAR(cukier4[[#This Row],[Data]])</f>
        <v>2009</v>
      </c>
      <c r="E903">
        <f>VLOOKUP(cukier4[[#This Row],[rok]],cennik[],2,FALSE)</f>
        <v>2.13</v>
      </c>
      <c r="F903" s="2">
        <f>cukier4[[#This Row],[sprzedaż]]*cukier4[[#This Row],[cena cukru]]</f>
        <v>837.08999999999992</v>
      </c>
      <c r="G903" s="2">
        <f>SUMIFS(cukier4[sprzedaż],cukier4[Data],"&lt;="&amp;cukier4[[#This Row],[Data]],cukier4[NIP],"="&amp;cukier4[[#This Row],[NIP]])</f>
        <v>11798</v>
      </c>
      <c r="H90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03" s="2">
        <f>cukier4[[#This Row],[rabat na kg]]*cukier4[[#This Row],[sprzedaż]]</f>
        <v>78.600000000000009</v>
      </c>
      <c r="J903" s="2">
        <f>J902-cukier4[[#This Row],[sprzedaż]]+L902</f>
        <v>5067</v>
      </c>
      <c r="K903" s="2">
        <f>MONTH(cukier4[[#This Row],[Data]])</f>
        <v>3</v>
      </c>
      <c r="L903" s="2">
        <f>ROUNDUP(IF(K904&lt;&gt;cukier4[[#This Row],[miesiąc]],5000-cukier4[[#This Row],[ilość cukru w magazynie]],0),-3)</f>
        <v>0</v>
      </c>
    </row>
    <row r="904" spans="1:12" x14ac:dyDescent="0.45">
      <c r="A904" s="1">
        <v>39893</v>
      </c>
      <c r="B904" s="2" t="s">
        <v>28</v>
      </c>
      <c r="C904">
        <v>73</v>
      </c>
      <c r="D904">
        <f>YEAR(cukier4[[#This Row],[Data]])</f>
        <v>2009</v>
      </c>
      <c r="E904">
        <f>VLOOKUP(cukier4[[#This Row],[rok]],cennik[],2,FALSE)</f>
        <v>2.13</v>
      </c>
      <c r="F904" s="2">
        <f>cukier4[[#This Row],[sprzedaż]]*cukier4[[#This Row],[cena cukru]]</f>
        <v>155.48999999999998</v>
      </c>
      <c r="G904" s="2">
        <f>SUMIFS(cukier4[sprzedaż],cukier4[Data],"&lt;="&amp;cukier4[[#This Row],[Data]],cukier4[NIP],"="&amp;cukier4[[#This Row],[NIP]])</f>
        <v>1706</v>
      </c>
      <c r="H90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04" s="2">
        <f>cukier4[[#This Row],[rabat na kg]]*cukier4[[#This Row],[sprzedaż]]</f>
        <v>7.3000000000000007</v>
      </c>
      <c r="J904" s="2">
        <f>J903-cukier4[[#This Row],[sprzedaż]]+L903</f>
        <v>4994</v>
      </c>
      <c r="K904" s="2">
        <f>MONTH(cukier4[[#This Row],[Data]])</f>
        <v>3</v>
      </c>
      <c r="L904" s="2">
        <f>ROUNDUP(IF(K905&lt;&gt;cukier4[[#This Row],[miesiąc]],5000-cukier4[[#This Row],[ilość cukru w magazynie]],0),-3)</f>
        <v>0</v>
      </c>
    </row>
    <row r="905" spans="1:12" x14ac:dyDescent="0.45">
      <c r="A905" s="1">
        <v>39893</v>
      </c>
      <c r="B905" s="2" t="s">
        <v>8</v>
      </c>
      <c r="C905">
        <v>136</v>
      </c>
      <c r="D905">
        <f>YEAR(cukier4[[#This Row],[Data]])</f>
        <v>2009</v>
      </c>
      <c r="E905">
        <f>VLOOKUP(cukier4[[#This Row],[rok]],cennik[],2,FALSE)</f>
        <v>2.13</v>
      </c>
      <c r="F905" s="2">
        <f>cukier4[[#This Row],[sprzedaż]]*cukier4[[#This Row],[cena cukru]]</f>
        <v>289.68</v>
      </c>
      <c r="G905" s="2">
        <f>SUMIFS(cukier4[sprzedaż],cukier4[Data],"&lt;="&amp;cukier4[[#This Row],[Data]],cukier4[NIP],"="&amp;cukier4[[#This Row],[NIP]])</f>
        <v>1492</v>
      </c>
      <c r="H9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05" s="2">
        <f>cukier4[[#This Row],[rabat na kg]]*cukier4[[#This Row],[sprzedaż]]</f>
        <v>13.600000000000001</v>
      </c>
      <c r="J905" s="2">
        <f>J904-cukier4[[#This Row],[sprzedaż]]+L904</f>
        <v>4858</v>
      </c>
      <c r="K905" s="2">
        <f>MONTH(cukier4[[#This Row],[Data]])</f>
        <v>3</v>
      </c>
      <c r="L905" s="2">
        <f>ROUNDUP(IF(K906&lt;&gt;cukier4[[#This Row],[miesiąc]],5000-cukier4[[#This Row],[ilość cukru w magazynie]],0),-3)</f>
        <v>0</v>
      </c>
    </row>
    <row r="906" spans="1:12" x14ac:dyDescent="0.45">
      <c r="A906" s="1">
        <v>39894</v>
      </c>
      <c r="B906" s="2" t="s">
        <v>45</v>
      </c>
      <c r="C906">
        <v>422</v>
      </c>
      <c r="D906">
        <f>YEAR(cukier4[[#This Row],[Data]])</f>
        <v>2009</v>
      </c>
      <c r="E906">
        <f>VLOOKUP(cukier4[[#This Row],[rok]],cennik[],2,FALSE)</f>
        <v>2.13</v>
      </c>
      <c r="F906" s="2">
        <f>cukier4[[#This Row],[sprzedaż]]*cukier4[[#This Row],[cena cukru]]</f>
        <v>898.8599999999999</v>
      </c>
      <c r="G906" s="2">
        <f>SUMIFS(cukier4[sprzedaż],cukier4[Data],"&lt;="&amp;cukier4[[#This Row],[Data]],cukier4[NIP],"="&amp;cukier4[[#This Row],[NIP]])</f>
        <v>11236</v>
      </c>
      <c r="H90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06" s="2">
        <f>cukier4[[#This Row],[rabat na kg]]*cukier4[[#This Row],[sprzedaż]]</f>
        <v>84.4</v>
      </c>
      <c r="J906" s="2">
        <f>J905-cukier4[[#This Row],[sprzedaż]]+L905</f>
        <v>4436</v>
      </c>
      <c r="K906" s="2">
        <f>MONTH(cukier4[[#This Row],[Data]])</f>
        <v>3</v>
      </c>
      <c r="L906" s="2">
        <f>ROUNDUP(IF(K907&lt;&gt;cukier4[[#This Row],[miesiąc]],5000-cukier4[[#This Row],[ilość cukru w magazynie]],0),-3)</f>
        <v>0</v>
      </c>
    </row>
    <row r="907" spans="1:12" x14ac:dyDescent="0.45">
      <c r="A907" s="1">
        <v>39895</v>
      </c>
      <c r="B907" s="2" t="s">
        <v>9</v>
      </c>
      <c r="C907">
        <v>187</v>
      </c>
      <c r="D907">
        <f>YEAR(cukier4[[#This Row],[Data]])</f>
        <v>2009</v>
      </c>
      <c r="E907">
        <f>VLOOKUP(cukier4[[#This Row],[rok]],cennik[],2,FALSE)</f>
        <v>2.13</v>
      </c>
      <c r="F907" s="2">
        <f>cukier4[[#This Row],[sprzedaż]]*cukier4[[#This Row],[cena cukru]]</f>
        <v>398.31</v>
      </c>
      <c r="G907" s="2">
        <f>SUMIFS(cukier4[sprzedaż],cukier4[Data],"&lt;="&amp;cukier4[[#This Row],[Data]],cukier4[NIP],"="&amp;cukier4[[#This Row],[NIP]])</f>
        <v>10720</v>
      </c>
      <c r="H90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07" s="2">
        <f>cukier4[[#This Row],[rabat na kg]]*cukier4[[#This Row],[sprzedaż]]</f>
        <v>37.4</v>
      </c>
      <c r="J907" s="2">
        <f>J906-cukier4[[#This Row],[sprzedaż]]+L906</f>
        <v>4249</v>
      </c>
      <c r="K907" s="2">
        <f>MONTH(cukier4[[#This Row],[Data]])</f>
        <v>3</v>
      </c>
      <c r="L907" s="2">
        <f>ROUNDUP(IF(K908&lt;&gt;cukier4[[#This Row],[miesiąc]],5000-cukier4[[#This Row],[ilość cukru w magazynie]],0),-3)</f>
        <v>0</v>
      </c>
    </row>
    <row r="908" spans="1:12" x14ac:dyDescent="0.45">
      <c r="A908" s="1">
        <v>39897</v>
      </c>
      <c r="B908" s="2" t="s">
        <v>18</v>
      </c>
      <c r="C908">
        <v>58</v>
      </c>
      <c r="D908">
        <f>YEAR(cukier4[[#This Row],[Data]])</f>
        <v>2009</v>
      </c>
      <c r="E908">
        <f>VLOOKUP(cukier4[[#This Row],[rok]],cennik[],2,FALSE)</f>
        <v>2.13</v>
      </c>
      <c r="F908" s="2">
        <f>cukier4[[#This Row],[sprzedaż]]*cukier4[[#This Row],[cena cukru]]</f>
        <v>123.53999999999999</v>
      </c>
      <c r="G908" s="2">
        <f>SUMIFS(cukier4[sprzedaż],cukier4[Data],"&lt;="&amp;cukier4[[#This Row],[Data]],cukier4[NIP],"="&amp;cukier4[[#This Row],[NIP]])</f>
        <v>2908</v>
      </c>
      <c r="H9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08" s="2">
        <f>cukier4[[#This Row],[rabat na kg]]*cukier4[[#This Row],[sprzedaż]]</f>
        <v>5.8000000000000007</v>
      </c>
      <c r="J908" s="2">
        <f>J907-cukier4[[#This Row],[sprzedaż]]+L907</f>
        <v>4191</v>
      </c>
      <c r="K908" s="2">
        <f>MONTH(cukier4[[#This Row],[Data]])</f>
        <v>3</v>
      </c>
      <c r="L908" s="2">
        <f>ROUNDUP(IF(K909&lt;&gt;cukier4[[#This Row],[miesiąc]],5000-cukier4[[#This Row],[ilość cukru w magazynie]],0),-3)</f>
        <v>0</v>
      </c>
    </row>
    <row r="909" spans="1:12" x14ac:dyDescent="0.45">
      <c r="A909" s="1">
        <v>39898</v>
      </c>
      <c r="B909" s="2" t="s">
        <v>45</v>
      </c>
      <c r="C909">
        <v>436</v>
      </c>
      <c r="D909">
        <f>YEAR(cukier4[[#This Row],[Data]])</f>
        <v>2009</v>
      </c>
      <c r="E909">
        <f>VLOOKUP(cukier4[[#This Row],[rok]],cennik[],2,FALSE)</f>
        <v>2.13</v>
      </c>
      <c r="F909" s="2">
        <f>cukier4[[#This Row],[sprzedaż]]*cukier4[[#This Row],[cena cukru]]</f>
        <v>928.68</v>
      </c>
      <c r="G909" s="2">
        <f>SUMIFS(cukier4[sprzedaż],cukier4[Data],"&lt;="&amp;cukier4[[#This Row],[Data]],cukier4[NIP],"="&amp;cukier4[[#This Row],[NIP]])</f>
        <v>11672</v>
      </c>
      <c r="H90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09" s="2">
        <f>cukier4[[#This Row],[rabat na kg]]*cukier4[[#This Row],[sprzedaż]]</f>
        <v>87.2</v>
      </c>
      <c r="J909" s="2">
        <f>J908-cukier4[[#This Row],[sprzedaż]]+L908</f>
        <v>3755</v>
      </c>
      <c r="K909" s="2">
        <f>MONTH(cukier4[[#This Row],[Data]])</f>
        <v>3</v>
      </c>
      <c r="L909" s="2">
        <f>ROUNDUP(IF(K910&lt;&gt;cukier4[[#This Row],[miesiąc]],5000-cukier4[[#This Row],[ilość cukru w magazynie]],0),-3)</f>
        <v>0</v>
      </c>
    </row>
    <row r="910" spans="1:12" x14ac:dyDescent="0.45">
      <c r="A910" s="1">
        <v>39902</v>
      </c>
      <c r="B910" s="2" t="s">
        <v>14</v>
      </c>
      <c r="C910">
        <v>406</v>
      </c>
      <c r="D910">
        <f>YEAR(cukier4[[#This Row],[Data]])</f>
        <v>2009</v>
      </c>
      <c r="E910">
        <f>VLOOKUP(cukier4[[#This Row],[rok]],cennik[],2,FALSE)</f>
        <v>2.13</v>
      </c>
      <c r="F910" s="2">
        <f>cukier4[[#This Row],[sprzedaż]]*cukier4[[#This Row],[cena cukru]]</f>
        <v>864.78</v>
      </c>
      <c r="G910" s="2">
        <f>SUMIFS(cukier4[sprzedaż],cukier4[Data],"&lt;="&amp;cukier4[[#This Row],[Data]],cukier4[NIP],"="&amp;cukier4[[#This Row],[NIP]])</f>
        <v>10166</v>
      </c>
      <c r="H91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10" s="2">
        <f>cukier4[[#This Row],[rabat na kg]]*cukier4[[#This Row],[sprzedaż]]</f>
        <v>81.2</v>
      </c>
      <c r="J910" s="2">
        <f>J909-cukier4[[#This Row],[sprzedaż]]+L909</f>
        <v>3349</v>
      </c>
      <c r="K910" s="2">
        <f>MONTH(cukier4[[#This Row],[Data]])</f>
        <v>3</v>
      </c>
      <c r="L910" s="2">
        <f>ROUNDUP(IF(K911&lt;&gt;cukier4[[#This Row],[miesiąc]],5000-cukier4[[#This Row],[ilość cukru w magazynie]],0),-3)</f>
        <v>2000</v>
      </c>
    </row>
    <row r="911" spans="1:12" x14ac:dyDescent="0.45">
      <c r="A911" s="1">
        <v>39904</v>
      </c>
      <c r="B911" s="2" t="s">
        <v>14</v>
      </c>
      <c r="C911">
        <v>108</v>
      </c>
      <c r="D911">
        <f>YEAR(cukier4[[#This Row],[Data]])</f>
        <v>2009</v>
      </c>
      <c r="E911">
        <f>VLOOKUP(cukier4[[#This Row],[rok]],cennik[],2,FALSE)</f>
        <v>2.13</v>
      </c>
      <c r="F911" s="2">
        <f>cukier4[[#This Row],[sprzedaż]]*cukier4[[#This Row],[cena cukru]]</f>
        <v>230.04</v>
      </c>
      <c r="G911" s="2">
        <f>SUMIFS(cukier4[sprzedaż],cukier4[Data],"&lt;="&amp;cukier4[[#This Row],[Data]],cukier4[NIP],"="&amp;cukier4[[#This Row],[NIP]])</f>
        <v>10274</v>
      </c>
      <c r="H91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11" s="2">
        <f>cukier4[[#This Row],[rabat na kg]]*cukier4[[#This Row],[sprzedaż]]</f>
        <v>21.6</v>
      </c>
      <c r="J911" s="2">
        <f>J910-cukier4[[#This Row],[sprzedaż]]+L910</f>
        <v>5241</v>
      </c>
      <c r="K911" s="2">
        <f>MONTH(cukier4[[#This Row],[Data]])</f>
        <v>4</v>
      </c>
      <c r="L911" s="2">
        <f>ROUNDUP(IF(K912&lt;&gt;cukier4[[#This Row],[miesiąc]],5000-cukier4[[#This Row],[ilość cukru w magazynie]],0),-3)</f>
        <v>0</v>
      </c>
    </row>
    <row r="912" spans="1:12" x14ac:dyDescent="0.45">
      <c r="A912" s="1">
        <v>39905</v>
      </c>
      <c r="B912" s="2" t="s">
        <v>142</v>
      </c>
      <c r="C912">
        <v>10</v>
      </c>
      <c r="D912">
        <f>YEAR(cukier4[[#This Row],[Data]])</f>
        <v>2009</v>
      </c>
      <c r="E912">
        <f>VLOOKUP(cukier4[[#This Row],[rok]],cennik[],2,FALSE)</f>
        <v>2.13</v>
      </c>
      <c r="F912" s="2">
        <f>cukier4[[#This Row],[sprzedaż]]*cukier4[[#This Row],[cena cukru]]</f>
        <v>21.299999999999997</v>
      </c>
      <c r="G912" s="2">
        <f>SUMIFS(cukier4[sprzedaż],cukier4[Data],"&lt;="&amp;cukier4[[#This Row],[Data]],cukier4[NIP],"="&amp;cukier4[[#This Row],[NIP]])</f>
        <v>28</v>
      </c>
      <c r="H91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12" s="2">
        <f>cukier4[[#This Row],[rabat na kg]]*cukier4[[#This Row],[sprzedaż]]</f>
        <v>0</v>
      </c>
      <c r="J912" s="2">
        <f>J911-cukier4[[#This Row],[sprzedaż]]+L911</f>
        <v>5231</v>
      </c>
      <c r="K912" s="2">
        <f>MONTH(cukier4[[#This Row],[Data]])</f>
        <v>4</v>
      </c>
      <c r="L912" s="2">
        <f>ROUNDUP(IF(K913&lt;&gt;cukier4[[#This Row],[miesiąc]],5000-cukier4[[#This Row],[ilość cukru w magazynie]],0),-3)</f>
        <v>0</v>
      </c>
    </row>
    <row r="913" spans="1:12" x14ac:dyDescent="0.45">
      <c r="A913" s="1">
        <v>39906</v>
      </c>
      <c r="B913" s="2" t="s">
        <v>37</v>
      </c>
      <c r="C913">
        <v>153</v>
      </c>
      <c r="D913">
        <f>YEAR(cukier4[[#This Row],[Data]])</f>
        <v>2009</v>
      </c>
      <c r="E913">
        <f>VLOOKUP(cukier4[[#This Row],[rok]],cennik[],2,FALSE)</f>
        <v>2.13</v>
      </c>
      <c r="F913" s="2">
        <f>cukier4[[#This Row],[sprzedaż]]*cukier4[[#This Row],[cena cukru]]</f>
        <v>325.89</v>
      </c>
      <c r="G913" s="2">
        <f>SUMIFS(cukier4[sprzedaż],cukier4[Data],"&lt;="&amp;cukier4[[#This Row],[Data]],cukier4[NIP],"="&amp;cukier4[[#This Row],[NIP]])</f>
        <v>2043</v>
      </c>
      <c r="H91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13" s="2">
        <f>cukier4[[#This Row],[rabat na kg]]*cukier4[[#This Row],[sprzedaż]]</f>
        <v>15.3</v>
      </c>
      <c r="J913" s="2">
        <f>J912-cukier4[[#This Row],[sprzedaż]]+L912</f>
        <v>5078</v>
      </c>
      <c r="K913" s="2">
        <f>MONTH(cukier4[[#This Row],[Data]])</f>
        <v>4</v>
      </c>
      <c r="L913" s="2">
        <f>ROUNDUP(IF(K914&lt;&gt;cukier4[[#This Row],[miesiąc]],5000-cukier4[[#This Row],[ilość cukru w magazynie]],0),-3)</f>
        <v>0</v>
      </c>
    </row>
    <row r="914" spans="1:12" x14ac:dyDescent="0.45">
      <c r="A914" s="1">
        <v>39908</v>
      </c>
      <c r="B914" s="2" t="s">
        <v>185</v>
      </c>
      <c r="C914">
        <v>3</v>
      </c>
      <c r="D914">
        <f>YEAR(cukier4[[#This Row],[Data]])</f>
        <v>2009</v>
      </c>
      <c r="E914">
        <f>VLOOKUP(cukier4[[#This Row],[rok]],cennik[],2,FALSE)</f>
        <v>2.13</v>
      </c>
      <c r="F914" s="2">
        <f>cukier4[[#This Row],[sprzedaż]]*cukier4[[#This Row],[cena cukru]]</f>
        <v>6.39</v>
      </c>
      <c r="G914" s="2">
        <f>SUMIFS(cukier4[sprzedaż],cukier4[Data],"&lt;="&amp;cukier4[[#This Row],[Data]],cukier4[NIP],"="&amp;cukier4[[#This Row],[NIP]])</f>
        <v>3</v>
      </c>
      <c r="H9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14" s="2">
        <f>cukier4[[#This Row],[rabat na kg]]*cukier4[[#This Row],[sprzedaż]]</f>
        <v>0</v>
      </c>
      <c r="J914" s="2">
        <f>J913-cukier4[[#This Row],[sprzedaż]]+L913</f>
        <v>5075</v>
      </c>
      <c r="K914" s="2">
        <f>MONTH(cukier4[[#This Row],[Data]])</f>
        <v>4</v>
      </c>
      <c r="L914" s="2">
        <f>ROUNDUP(IF(K915&lt;&gt;cukier4[[#This Row],[miesiąc]],5000-cukier4[[#This Row],[ilość cukru w magazynie]],0),-3)</f>
        <v>0</v>
      </c>
    </row>
    <row r="915" spans="1:12" x14ac:dyDescent="0.45">
      <c r="A915" s="1">
        <v>39909</v>
      </c>
      <c r="B915" s="2" t="s">
        <v>31</v>
      </c>
      <c r="C915">
        <v>109</v>
      </c>
      <c r="D915">
        <f>YEAR(cukier4[[#This Row],[Data]])</f>
        <v>2009</v>
      </c>
      <c r="E915">
        <f>VLOOKUP(cukier4[[#This Row],[rok]],cennik[],2,FALSE)</f>
        <v>2.13</v>
      </c>
      <c r="F915" s="2">
        <f>cukier4[[#This Row],[sprzedaż]]*cukier4[[#This Row],[cena cukru]]</f>
        <v>232.17</v>
      </c>
      <c r="G915" s="2">
        <f>SUMIFS(cukier4[sprzedaż],cukier4[Data],"&lt;="&amp;cukier4[[#This Row],[Data]],cukier4[NIP],"="&amp;cukier4[[#This Row],[NIP]])</f>
        <v>901</v>
      </c>
      <c r="H91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915" s="2">
        <f>cukier4[[#This Row],[rabat na kg]]*cukier4[[#This Row],[sprzedaż]]</f>
        <v>5.45</v>
      </c>
      <c r="J915" s="2">
        <f>J914-cukier4[[#This Row],[sprzedaż]]+L914</f>
        <v>4966</v>
      </c>
      <c r="K915" s="2">
        <f>MONTH(cukier4[[#This Row],[Data]])</f>
        <v>4</v>
      </c>
      <c r="L915" s="2">
        <f>ROUNDUP(IF(K916&lt;&gt;cukier4[[#This Row],[miesiąc]],5000-cukier4[[#This Row],[ilość cukru w magazynie]],0),-3)</f>
        <v>0</v>
      </c>
    </row>
    <row r="916" spans="1:12" x14ac:dyDescent="0.45">
      <c r="A916" s="1">
        <v>39911</v>
      </c>
      <c r="B916" s="2" t="s">
        <v>86</v>
      </c>
      <c r="C916">
        <v>9</v>
      </c>
      <c r="D916">
        <f>YEAR(cukier4[[#This Row],[Data]])</f>
        <v>2009</v>
      </c>
      <c r="E916">
        <f>VLOOKUP(cukier4[[#This Row],[rok]],cennik[],2,FALSE)</f>
        <v>2.13</v>
      </c>
      <c r="F916" s="2">
        <f>cukier4[[#This Row],[sprzedaż]]*cukier4[[#This Row],[cena cukru]]</f>
        <v>19.169999999999998</v>
      </c>
      <c r="G916" s="2">
        <f>SUMIFS(cukier4[sprzedaż],cukier4[Data],"&lt;="&amp;cukier4[[#This Row],[Data]],cukier4[NIP],"="&amp;cukier4[[#This Row],[NIP]])</f>
        <v>37</v>
      </c>
      <c r="H91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16" s="2">
        <f>cukier4[[#This Row],[rabat na kg]]*cukier4[[#This Row],[sprzedaż]]</f>
        <v>0</v>
      </c>
      <c r="J916" s="2">
        <f>J915-cukier4[[#This Row],[sprzedaż]]+L915</f>
        <v>4957</v>
      </c>
      <c r="K916" s="2">
        <f>MONTH(cukier4[[#This Row],[Data]])</f>
        <v>4</v>
      </c>
      <c r="L916" s="2">
        <f>ROUNDUP(IF(K917&lt;&gt;cukier4[[#This Row],[miesiąc]],5000-cukier4[[#This Row],[ilość cukru w magazynie]],0),-3)</f>
        <v>0</v>
      </c>
    </row>
    <row r="917" spans="1:12" x14ac:dyDescent="0.45">
      <c r="A917" s="1">
        <v>39911</v>
      </c>
      <c r="B917" s="2" t="s">
        <v>52</v>
      </c>
      <c r="C917">
        <v>112</v>
      </c>
      <c r="D917">
        <f>YEAR(cukier4[[#This Row],[Data]])</f>
        <v>2009</v>
      </c>
      <c r="E917">
        <f>VLOOKUP(cukier4[[#This Row],[rok]],cennik[],2,FALSE)</f>
        <v>2.13</v>
      </c>
      <c r="F917" s="2">
        <f>cukier4[[#This Row],[sprzedaż]]*cukier4[[#This Row],[cena cukru]]</f>
        <v>238.56</v>
      </c>
      <c r="G917" s="2">
        <f>SUMIFS(cukier4[sprzedaż],cukier4[Data],"&lt;="&amp;cukier4[[#This Row],[Data]],cukier4[NIP],"="&amp;cukier4[[#This Row],[NIP]])</f>
        <v>1634</v>
      </c>
      <c r="H9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17" s="2">
        <f>cukier4[[#This Row],[rabat na kg]]*cukier4[[#This Row],[sprzedaż]]</f>
        <v>11.200000000000001</v>
      </c>
      <c r="J917" s="2">
        <f>J916-cukier4[[#This Row],[sprzedaż]]+L916</f>
        <v>4845</v>
      </c>
      <c r="K917" s="2">
        <f>MONTH(cukier4[[#This Row],[Data]])</f>
        <v>4</v>
      </c>
      <c r="L917" s="2">
        <f>ROUNDUP(IF(K918&lt;&gt;cukier4[[#This Row],[miesiąc]],5000-cukier4[[#This Row],[ilość cukru w magazynie]],0),-3)</f>
        <v>0</v>
      </c>
    </row>
    <row r="918" spans="1:12" x14ac:dyDescent="0.45">
      <c r="A918" s="1">
        <v>39916</v>
      </c>
      <c r="B918" s="2" t="s">
        <v>19</v>
      </c>
      <c r="C918">
        <v>29</v>
      </c>
      <c r="D918">
        <f>YEAR(cukier4[[#This Row],[Data]])</f>
        <v>2009</v>
      </c>
      <c r="E918">
        <f>VLOOKUP(cukier4[[#This Row],[rok]],cennik[],2,FALSE)</f>
        <v>2.13</v>
      </c>
      <c r="F918" s="2">
        <f>cukier4[[#This Row],[sprzedaż]]*cukier4[[#This Row],[cena cukru]]</f>
        <v>61.769999999999996</v>
      </c>
      <c r="G918" s="2">
        <f>SUMIFS(cukier4[sprzedaż],cukier4[Data],"&lt;="&amp;cukier4[[#This Row],[Data]],cukier4[NIP],"="&amp;cukier4[[#This Row],[NIP]])</f>
        <v>1620</v>
      </c>
      <c r="H9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18" s="2">
        <f>cukier4[[#This Row],[rabat na kg]]*cukier4[[#This Row],[sprzedaż]]</f>
        <v>2.9000000000000004</v>
      </c>
      <c r="J918" s="2">
        <f>J917-cukier4[[#This Row],[sprzedaż]]+L917</f>
        <v>4816</v>
      </c>
      <c r="K918" s="2">
        <f>MONTH(cukier4[[#This Row],[Data]])</f>
        <v>4</v>
      </c>
      <c r="L918" s="2">
        <f>ROUNDUP(IF(K919&lt;&gt;cukier4[[#This Row],[miesiąc]],5000-cukier4[[#This Row],[ilość cukru w magazynie]],0),-3)</f>
        <v>0</v>
      </c>
    </row>
    <row r="919" spans="1:12" x14ac:dyDescent="0.45">
      <c r="A919" s="1">
        <v>39916</v>
      </c>
      <c r="B919" s="2" t="s">
        <v>50</v>
      </c>
      <c r="C919">
        <v>310</v>
      </c>
      <c r="D919">
        <f>YEAR(cukier4[[#This Row],[Data]])</f>
        <v>2009</v>
      </c>
      <c r="E919">
        <f>VLOOKUP(cukier4[[#This Row],[rok]],cennik[],2,FALSE)</f>
        <v>2.13</v>
      </c>
      <c r="F919" s="2">
        <f>cukier4[[#This Row],[sprzedaż]]*cukier4[[#This Row],[cena cukru]]</f>
        <v>660.3</v>
      </c>
      <c r="G919" s="2">
        <f>SUMIFS(cukier4[sprzedaż],cukier4[Data],"&lt;="&amp;cukier4[[#This Row],[Data]],cukier4[NIP],"="&amp;cukier4[[#This Row],[NIP]])</f>
        <v>12108</v>
      </c>
      <c r="H91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19" s="2">
        <f>cukier4[[#This Row],[rabat na kg]]*cukier4[[#This Row],[sprzedaż]]</f>
        <v>62</v>
      </c>
      <c r="J919" s="2">
        <f>J918-cukier4[[#This Row],[sprzedaż]]+L918</f>
        <v>4506</v>
      </c>
      <c r="K919" s="2">
        <f>MONTH(cukier4[[#This Row],[Data]])</f>
        <v>4</v>
      </c>
      <c r="L919" s="2">
        <f>ROUNDUP(IF(K920&lt;&gt;cukier4[[#This Row],[miesiąc]],5000-cukier4[[#This Row],[ilość cukru w magazynie]],0),-3)</f>
        <v>0</v>
      </c>
    </row>
    <row r="920" spans="1:12" x14ac:dyDescent="0.45">
      <c r="A920" s="1">
        <v>39918</v>
      </c>
      <c r="B920" s="2" t="s">
        <v>55</v>
      </c>
      <c r="C920">
        <v>107</v>
      </c>
      <c r="D920">
        <f>YEAR(cukier4[[#This Row],[Data]])</f>
        <v>2009</v>
      </c>
      <c r="E920">
        <f>VLOOKUP(cukier4[[#This Row],[rok]],cennik[],2,FALSE)</f>
        <v>2.13</v>
      </c>
      <c r="F920" s="2">
        <f>cukier4[[#This Row],[sprzedaż]]*cukier4[[#This Row],[cena cukru]]</f>
        <v>227.91</v>
      </c>
      <c r="G920" s="2">
        <f>SUMIFS(cukier4[sprzedaż],cukier4[Data],"&lt;="&amp;cukier4[[#This Row],[Data]],cukier4[NIP],"="&amp;cukier4[[#This Row],[NIP]])</f>
        <v>2388</v>
      </c>
      <c r="H92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20" s="2">
        <f>cukier4[[#This Row],[rabat na kg]]*cukier4[[#This Row],[sprzedaż]]</f>
        <v>10.700000000000001</v>
      </c>
      <c r="J920" s="2">
        <f>J919-cukier4[[#This Row],[sprzedaż]]+L919</f>
        <v>4399</v>
      </c>
      <c r="K920" s="2">
        <f>MONTH(cukier4[[#This Row],[Data]])</f>
        <v>4</v>
      </c>
      <c r="L920" s="2">
        <f>ROUNDUP(IF(K921&lt;&gt;cukier4[[#This Row],[miesiąc]],5000-cukier4[[#This Row],[ilość cukru w magazynie]],0),-3)</f>
        <v>0</v>
      </c>
    </row>
    <row r="921" spans="1:12" x14ac:dyDescent="0.45">
      <c r="A921" s="1">
        <v>39921</v>
      </c>
      <c r="B921" s="2" t="s">
        <v>8</v>
      </c>
      <c r="C921">
        <v>26</v>
      </c>
      <c r="D921">
        <f>YEAR(cukier4[[#This Row],[Data]])</f>
        <v>2009</v>
      </c>
      <c r="E921">
        <f>VLOOKUP(cukier4[[#This Row],[rok]],cennik[],2,FALSE)</f>
        <v>2.13</v>
      </c>
      <c r="F921" s="2">
        <f>cukier4[[#This Row],[sprzedaż]]*cukier4[[#This Row],[cena cukru]]</f>
        <v>55.379999999999995</v>
      </c>
      <c r="G921" s="2">
        <f>SUMIFS(cukier4[sprzedaż],cukier4[Data],"&lt;="&amp;cukier4[[#This Row],[Data]],cukier4[NIP],"="&amp;cukier4[[#This Row],[NIP]])</f>
        <v>1518</v>
      </c>
      <c r="H9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21" s="2">
        <f>cukier4[[#This Row],[rabat na kg]]*cukier4[[#This Row],[sprzedaż]]</f>
        <v>2.6</v>
      </c>
      <c r="J921" s="2">
        <f>J920-cukier4[[#This Row],[sprzedaż]]+L920</f>
        <v>4373</v>
      </c>
      <c r="K921" s="2">
        <f>MONTH(cukier4[[#This Row],[Data]])</f>
        <v>4</v>
      </c>
      <c r="L921" s="2">
        <f>ROUNDUP(IF(K922&lt;&gt;cukier4[[#This Row],[miesiąc]],5000-cukier4[[#This Row],[ilość cukru w magazynie]],0),-3)</f>
        <v>0</v>
      </c>
    </row>
    <row r="922" spans="1:12" x14ac:dyDescent="0.45">
      <c r="A922" s="1">
        <v>39923</v>
      </c>
      <c r="B922" s="2" t="s">
        <v>31</v>
      </c>
      <c r="C922">
        <v>114</v>
      </c>
      <c r="D922">
        <f>YEAR(cukier4[[#This Row],[Data]])</f>
        <v>2009</v>
      </c>
      <c r="E922">
        <f>VLOOKUP(cukier4[[#This Row],[rok]],cennik[],2,FALSE)</f>
        <v>2.13</v>
      </c>
      <c r="F922" s="2">
        <f>cukier4[[#This Row],[sprzedaż]]*cukier4[[#This Row],[cena cukru]]</f>
        <v>242.82</v>
      </c>
      <c r="G922" s="2">
        <f>SUMIFS(cukier4[sprzedaż],cukier4[Data],"&lt;="&amp;cukier4[[#This Row],[Data]],cukier4[NIP],"="&amp;cukier4[[#This Row],[NIP]])</f>
        <v>1015</v>
      </c>
      <c r="H9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22" s="2">
        <f>cukier4[[#This Row],[rabat na kg]]*cukier4[[#This Row],[sprzedaż]]</f>
        <v>11.4</v>
      </c>
      <c r="J922" s="2">
        <f>J921-cukier4[[#This Row],[sprzedaż]]+L921</f>
        <v>4259</v>
      </c>
      <c r="K922" s="2">
        <f>MONTH(cukier4[[#This Row],[Data]])</f>
        <v>4</v>
      </c>
      <c r="L922" s="2">
        <f>ROUNDUP(IF(K923&lt;&gt;cukier4[[#This Row],[miesiąc]],5000-cukier4[[#This Row],[ilość cukru w magazynie]],0),-3)</f>
        <v>0</v>
      </c>
    </row>
    <row r="923" spans="1:12" x14ac:dyDescent="0.45">
      <c r="A923" s="1">
        <v>39924</v>
      </c>
      <c r="B923" s="2" t="s">
        <v>169</v>
      </c>
      <c r="C923">
        <v>4</v>
      </c>
      <c r="D923">
        <f>YEAR(cukier4[[#This Row],[Data]])</f>
        <v>2009</v>
      </c>
      <c r="E923">
        <f>VLOOKUP(cukier4[[#This Row],[rok]],cennik[],2,FALSE)</f>
        <v>2.13</v>
      </c>
      <c r="F923" s="2">
        <f>cukier4[[#This Row],[sprzedaż]]*cukier4[[#This Row],[cena cukru]]</f>
        <v>8.52</v>
      </c>
      <c r="G923" s="2">
        <f>SUMIFS(cukier4[sprzedaż],cukier4[Data],"&lt;="&amp;cukier4[[#This Row],[Data]],cukier4[NIP],"="&amp;cukier4[[#This Row],[NIP]])</f>
        <v>14</v>
      </c>
      <c r="H92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23" s="2">
        <f>cukier4[[#This Row],[rabat na kg]]*cukier4[[#This Row],[sprzedaż]]</f>
        <v>0</v>
      </c>
      <c r="J923" s="2">
        <f>J922-cukier4[[#This Row],[sprzedaż]]+L922</f>
        <v>4255</v>
      </c>
      <c r="K923" s="2">
        <f>MONTH(cukier4[[#This Row],[Data]])</f>
        <v>4</v>
      </c>
      <c r="L923" s="2">
        <f>ROUNDUP(IF(K924&lt;&gt;cukier4[[#This Row],[miesiąc]],5000-cukier4[[#This Row],[ilość cukru w magazynie]],0),-3)</f>
        <v>0</v>
      </c>
    </row>
    <row r="924" spans="1:12" x14ac:dyDescent="0.45">
      <c r="A924" s="1">
        <v>39925</v>
      </c>
      <c r="B924" s="2" t="s">
        <v>186</v>
      </c>
      <c r="C924">
        <v>15</v>
      </c>
      <c r="D924">
        <f>YEAR(cukier4[[#This Row],[Data]])</f>
        <v>2009</v>
      </c>
      <c r="E924">
        <f>VLOOKUP(cukier4[[#This Row],[rok]],cennik[],2,FALSE)</f>
        <v>2.13</v>
      </c>
      <c r="F924" s="2">
        <f>cukier4[[#This Row],[sprzedaż]]*cukier4[[#This Row],[cena cukru]]</f>
        <v>31.95</v>
      </c>
      <c r="G924" s="2">
        <f>SUMIFS(cukier4[sprzedaż],cukier4[Data],"&lt;="&amp;cukier4[[#This Row],[Data]],cukier4[NIP],"="&amp;cukier4[[#This Row],[NIP]])</f>
        <v>15</v>
      </c>
      <c r="H92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24" s="2">
        <f>cukier4[[#This Row],[rabat na kg]]*cukier4[[#This Row],[sprzedaż]]</f>
        <v>0</v>
      </c>
      <c r="J924" s="2">
        <f>J923-cukier4[[#This Row],[sprzedaż]]+L923</f>
        <v>4240</v>
      </c>
      <c r="K924" s="2">
        <f>MONTH(cukier4[[#This Row],[Data]])</f>
        <v>4</v>
      </c>
      <c r="L924" s="2">
        <f>ROUNDUP(IF(K925&lt;&gt;cukier4[[#This Row],[miesiąc]],5000-cukier4[[#This Row],[ilość cukru w magazynie]],0),-3)</f>
        <v>0</v>
      </c>
    </row>
    <row r="925" spans="1:12" x14ac:dyDescent="0.45">
      <c r="A925" s="1">
        <v>39929</v>
      </c>
      <c r="B925" s="2" t="s">
        <v>66</v>
      </c>
      <c r="C925">
        <v>144</v>
      </c>
      <c r="D925">
        <f>YEAR(cukier4[[#This Row],[Data]])</f>
        <v>2009</v>
      </c>
      <c r="E925">
        <f>VLOOKUP(cukier4[[#This Row],[rok]],cennik[],2,FALSE)</f>
        <v>2.13</v>
      </c>
      <c r="F925" s="2">
        <f>cukier4[[#This Row],[sprzedaż]]*cukier4[[#This Row],[cena cukru]]</f>
        <v>306.71999999999997</v>
      </c>
      <c r="G925" s="2">
        <f>SUMIFS(cukier4[sprzedaż],cukier4[Data],"&lt;="&amp;cukier4[[#This Row],[Data]],cukier4[NIP],"="&amp;cukier4[[#This Row],[NIP]])</f>
        <v>1911</v>
      </c>
      <c r="H9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25" s="2">
        <f>cukier4[[#This Row],[rabat na kg]]*cukier4[[#This Row],[sprzedaż]]</f>
        <v>14.4</v>
      </c>
      <c r="J925" s="2">
        <f>J924-cukier4[[#This Row],[sprzedaż]]+L924</f>
        <v>4096</v>
      </c>
      <c r="K925" s="2">
        <f>MONTH(cukier4[[#This Row],[Data]])</f>
        <v>4</v>
      </c>
      <c r="L925" s="2">
        <f>ROUNDUP(IF(K926&lt;&gt;cukier4[[#This Row],[miesiąc]],5000-cukier4[[#This Row],[ilość cukru w magazynie]],0),-3)</f>
        <v>0</v>
      </c>
    </row>
    <row r="926" spans="1:12" x14ac:dyDescent="0.45">
      <c r="A926" s="1">
        <v>39933</v>
      </c>
      <c r="B926" s="2" t="s">
        <v>5</v>
      </c>
      <c r="C926">
        <v>110</v>
      </c>
      <c r="D926">
        <f>YEAR(cukier4[[#This Row],[Data]])</f>
        <v>2009</v>
      </c>
      <c r="E926">
        <f>VLOOKUP(cukier4[[#This Row],[rok]],cennik[],2,FALSE)</f>
        <v>2.13</v>
      </c>
      <c r="F926" s="2">
        <f>cukier4[[#This Row],[sprzedaż]]*cukier4[[#This Row],[cena cukru]]</f>
        <v>234.29999999999998</v>
      </c>
      <c r="G926" s="2">
        <f>SUMIFS(cukier4[sprzedaż],cukier4[Data],"&lt;="&amp;cukier4[[#This Row],[Data]],cukier4[NIP],"="&amp;cukier4[[#This Row],[NIP]])</f>
        <v>6956</v>
      </c>
      <c r="H9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26" s="2">
        <f>cukier4[[#This Row],[rabat na kg]]*cukier4[[#This Row],[sprzedaż]]</f>
        <v>11</v>
      </c>
      <c r="J926" s="2">
        <f>J925-cukier4[[#This Row],[sprzedaż]]+L925</f>
        <v>3986</v>
      </c>
      <c r="K926" s="2">
        <f>MONTH(cukier4[[#This Row],[Data]])</f>
        <v>4</v>
      </c>
      <c r="L926" s="2">
        <f>ROUNDUP(IF(K927&lt;&gt;cukier4[[#This Row],[miesiąc]],5000-cukier4[[#This Row],[ilość cukru w magazynie]],0),-3)</f>
        <v>0</v>
      </c>
    </row>
    <row r="927" spans="1:12" x14ac:dyDescent="0.45">
      <c r="A927" s="1">
        <v>39933</v>
      </c>
      <c r="B927" s="2" t="s">
        <v>37</v>
      </c>
      <c r="C927">
        <v>105</v>
      </c>
      <c r="D927">
        <f>YEAR(cukier4[[#This Row],[Data]])</f>
        <v>2009</v>
      </c>
      <c r="E927">
        <f>VLOOKUP(cukier4[[#This Row],[rok]],cennik[],2,FALSE)</f>
        <v>2.13</v>
      </c>
      <c r="F927" s="2">
        <f>cukier4[[#This Row],[sprzedaż]]*cukier4[[#This Row],[cena cukru]]</f>
        <v>223.64999999999998</v>
      </c>
      <c r="G927" s="2">
        <f>SUMIFS(cukier4[sprzedaż],cukier4[Data],"&lt;="&amp;cukier4[[#This Row],[Data]],cukier4[NIP],"="&amp;cukier4[[#This Row],[NIP]])</f>
        <v>2148</v>
      </c>
      <c r="H9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27" s="2">
        <f>cukier4[[#This Row],[rabat na kg]]*cukier4[[#This Row],[sprzedaż]]</f>
        <v>10.5</v>
      </c>
      <c r="J927" s="2">
        <f>J926-cukier4[[#This Row],[sprzedaż]]+L926</f>
        <v>3881</v>
      </c>
      <c r="K927" s="2">
        <f>MONTH(cukier4[[#This Row],[Data]])</f>
        <v>4</v>
      </c>
      <c r="L927" s="2">
        <f>ROUNDUP(IF(K928&lt;&gt;cukier4[[#This Row],[miesiąc]],5000-cukier4[[#This Row],[ilość cukru w magazynie]],0),-3)</f>
        <v>2000</v>
      </c>
    </row>
    <row r="928" spans="1:12" x14ac:dyDescent="0.45">
      <c r="A928" s="1">
        <v>39935</v>
      </c>
      <c r="B928" s="2" t="s">
        <v>52</v>
      </c>
      <c r="C928">
        <v>51</v>
      </c>
      <c r="D928">
        <f>YEAR(cukier4[[#This Row],[Data]])</f>
        <v>2009</v>
      </c>
      <c r="E928">
        <f>VLOOKUP(cukier4[[#This Row],[rok]],cennik[],2,FALSE)</f>
        <v>2.13</v>
      </c>
      <c r="F928" s="2">
        <f>cukier4[[#This Row],[sprzedaż]]*cukier4[[#This Row],[cena cukru]]</f>
        <v>108.63</v>
      </c>
      <c r="G928" s="2">
        <f>SUMIFS(cukier4[sprzedaż],cukier4[Data],"&lt;="&amp;cukier4[[#This Row],[Data]],cukier4[NIP],"="&amp;cukier4[[#This Row],[NIP]])</f>
        <v>1685</v>
      </c>
      <c r="H9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28" s="2">
        <f>cukier4[[#This Row],[rabat na kg]]*cukier4[[#This Row],[sprzedaż]]</f>
        <v>5.1000000000000005</v>
      </c>
      <c r="J928" s="2">
        <f>J927-cukier4[[#This Row],[sprzedaż]]+L927</f>
        <v>5830</v>
      </c>
      <c r="K928" s="2">
        <f>MONTH(cukier4[[#This Row],[Data]])</f>
        <v>5</v>
      </c>
      <c r="L928" s="2">
        <f>ROUNDUP(IF(K929&lt;&gt;cukier4[[#This Row],[miesiąc]],5000-cukier4[[#This Row],[ilość cukru w magazynie]],0),-3)</f>
        <v>0</v>
      </c>
    </row>
    <row r="929" spans="1:12" x14ac:dyDescent="0.45">
      <c r="A929" s="1">
        <v>39937</v>
      </c>
      <c r="B929" s="2" t="s">
        <v>145</v>
      </c>
      <c r="C929">
        <v>1</v>
      </c>
      <c r="D929">
        <f>YEAR(cukier4[[#This Row],[Data]])</f>
        <v>2009</v>
      </c>
      <c r="E929">
        <f>VLOOKUP(cukier4[[#This Row],[rok]],cennik[],2,FALSE)</f>
        <v>2.13</v>
      </c>
      <c r="F929" s="2">
        <f>cukier4[[#This Row],[sprzedaż]]*cukier4[[#This Row],[cena cukru]]</f>
        <v>2.13</v>
      </c>
      <c r="G929" s="2">
        <f>SUMIFS(cukier4[sprzedaż],cukier4[Data],"&lt;="&amp;cukier4[[#This Row],[Data]],cukier4[NIP],"="&amp;cukier4[[#This Row],[NIP]])</f>
        <v>4</v>
      </c>
      <c r="H92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29" s="2">
        <f>cukier4[[#This Row],[rabat na kg]]*cukier4[[#This Row],[sprzedaż]]</f>
        <v>0</v>
      </c>
      <c r="J929" s="2">
        <f>J928-cukier4[[#This Row],[sprzedaż]]+L928</f>
        <v>5829</v>
      </c>
      <c r="K929" s="2">
        <f>MONTH(cukier4[[#This Row],[Data]])</f>
        <v>5</v>
      </c>
      <c r="L929" s="2">
        <f>ROUNDUP(IF(K930&lt;&gt;cukier4[[#This Row],[miesiąc]],5000-cukier4[[#This Row],[ilość cukru w magazynie]],0),-3)</f>
        <v>0</v>
      </c>
    </row>
    <row r="930" spans="1:12" x14ac:dyDescent="0.45">
      <c r="A930" s="1">
        <v>39937</v>
      </c>
      <c r="B930" s="2" t="s">
        <v>152</v>
      </c>
      <c r="C930">
        <v>8</v>
      </c>
      <c r="D930">
        <f>YEAR(cukier4[[#This Row],[Data]])</f>
        <v>2009</v>
      </c>
      <c r="E930">
        <f>VLOOKUP(cukier4[[#This Row],[rok]],cennik[],2,FALSE)</f>
        <v>2.13</v>
      </c>
      <c r="F930" s="2">
        <f>cukier4[[#This Row],[sprzedaż]]*cukier4[[#This Row],[cena cukru]]</f>
        <v>17.04</v>
      </c>
      <c r="G930" s="2">
        <f>SUMIFS(cukier4[sprzedaż],cukier4[Data],"&lt;="&amp;cukier4[[#This Row],[Data]],cukier4[NIP],"="&amp;cukier4[[#This Row],[NIP]])</f>
        <v>12</v>
      </c>
      <c r="H93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30" s="2">
        <f>cukier4[[#This Row],[rabat na kg]]*cukier4[[#This Row],[sprzedaż]]</f>
        <v>0</v>
      </c>
      <c r="J930" s="2">
        <f>J929-cukier4[[#This Row],[sprzedaż]]+L929</f>
        <v>5821</v>
      </c>
      <c r="K930" s="2">
        <f>MONTH(cukier4[[#This Row],[Data]])</f>
        <v>5</v>
      </c>
      <c r="L930" s="2">
        <f>ROUNDUP(IF(K931&lt;&gt;cukier4[[#This Row],[miesiąc]],5000-cukier4[[#This Row],[ilość cukru w magazynie]],0),-3)</f>
        <v>0</v>
      </c>
    </row>
    <row r="931" spans="1:12" x14ac:dyDescent="0.45">
      <c r="A931" s="1">
        <v>39939</v>
      </c>
      <c r="B931" s="2" t="s">
        <v>9</v>
      </c>
      <c r="C931">
        <v>128</v>
      </c>
      <c r="D931">
        <f>YEAR(cukier4[[#This Row],[Data]])</f>
        <v>2009</v>
      </c>
      <c r="E931">
        <f>VLOOKUP(cukier4[[#This Row],[rok]],cennik[],2,FALSE)</f>
        <v>2.13</v>
      </c>
      <c r="F931" s="2">
        <f>cukier4[[#This Row],[sprzedaż]]*cukier4[[#This Row],[cena cukru]]</f>
        <v>272.64</v>
      </c>
      <c r="G931" s="2">
        <f>SUMIFS(cukier4[sprzedaż],cukier4[Data],"&lt;="&amp;cukier4[[#This Row],[Data]],cukier4[NIP],"="&amp;cukier4[[#This Row],[NIP]])</f>
        <v>10848</v>
      </c>
      <c r="H93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31" s="2">
        <f>cukier4[[#This Row],[rabat na kg]]*cukier4[[#This Row],[sprzedaż]]</f>
        <v>25.6</v>
      </c>
      <c r="J931" s="2">
        <f>J930-cukier4[[#This Row],[sprzedaż]]+L930</f>
        <v>5693</v>
      </c>
      <c r="K931" s="2">
        <f>MONTH(cukier4[[#This Row],[Data]])</f>
        <v>5</v>
      </c>
      <c r="L931" s="2">
        <f>ROUNDUP(IF(K932&lt;&gt;cukier4[[#This Row],[miesiąc]],5000-cukier4[[#This Row],[ilość cukru w magazynie]],0),-3)</f>
        <v>0</v>
      </c>
    </row>
    <row r="932" spans="1:12" x14ac:dyDescent="0.45">
      <c r="A932" s="1">
        <v>39942</v>
      </c>
      <c r="B932" s="2" t="s">
        <v>87</v>
      </c>
      <c r="C932">
        <v>9</v>
      </c>
      <c r="D932">
        <f>YEAR(cukier4[[#This Row],[Data]])</f>
        <v>2009</v>
      </c>
      <c r="E932">
        <f>VLOOKUP(cukier4[[#This Row],[rok]],cennik[],2,FALSE)</f>
        <v>2.13</v>
      </c>
      <c r="F932" s="2">
        <f>cukier4[[#This Row],[sprzedaż]]*cukier4[[#This Row],[cena cukru]]</f>
        <v>19.169999999999998</v>
      </c>
      <c r="G932" s="2">
        <f>SUMIFS(cukier4[sprzedaż],cukier4[Data],"&lt;="&amp;cukier4[[#This Row],[Data]],cukier4[NIP],"="&amp;cukier4[[#This Row],[NIP]])</f>
        <v>54</v>
      </c>
      <c r="H93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32" s="2">
        <f>cukier4[[#This Row],[rabat na kg]]*cukier4[[#This Row],[sprzedaż]]</f>
        <v>0</v>
      </c>
      <c r="J932" s="2">
        <f>J931-cukier4[[#This Row],[sprzedaż]]+L931</f>
        <v>5684</v>
      </c>
      <c r="K932" s="2">
        <f>MONTH(cukier4[[#This Row],[Data]])</f>
        <v>5</v>
      </c>
      <c r="L932" s="2">
        <f>ROUNDUP(IF(K933&lt;&gt;cukier4[[#This Row],[miesiąc]],5000-cukier4[[#This Row],[ilość cukru w magazynie]],0),-3)</f>
        <v>0</v>
      </c>
    </row>
    <row r="933" spans="1:12" x14ac:dyDescent="0.45">
      <c r="A933" s="1">
        <v>39948</v>
      </c>
      <c r="B933" s="2" t="s">
        <v>9</v>
      </c>
      <c r="C933">
        <v>291</v>
      </c>
      <c r="D933">
        <f>YEAR(cukier4[[#This Row],[Data]])</f>
        <v>2009</v>
      </c>
      <c r="E933">
        <f>VLOOKUP(cukier4[[#This Row],[rok]],cennik[],2,FALSE)</f>
        <v>2.13</v>
      </c>
      <c r="F933" s="2">
        <f>cukier4[[#This Row],[sprzedaż]]*cukier4[[#This Row],[cena cukru]]</f>
        <v>619.82999999999993</v>
      </c>
      <c r="G933" s="2">
        <f>SUMIFS(cukier4[sprzedaż],cukier4[Data],"&lt;="&amp;cukier4[[#This Row],[Data]],cukier4[NIP],"="&amp;cukier4[[#This Row],[NIP]])</f>
        <v>11139</v>
      </c>
      <c r="H93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33" s="2">
        <f>cukier4[[#This Row],[rabat na kg]]*cukier4[[#This Row],[sprzedaż]]</f>
        <v>58.2</v>
      </c>
      <c r="J933" s="2">
        <f>J932-cukier4[[#This Row],[sprzedaż]]+L932</f>
        <v>5393</v>
      </c>
      <c r="K933" s="2">
        <f>MONTH(cukier4[[#This Row],[Data]])</f>
        <v>5</v>
      </c>
      <c r="L933" s="2">
        <f>ROUNDUP(IF(K934&lt;&gt;cukier4[[#This Row],[miesiąc]],5000-cukier4[[#This Row],[ilość cukru w magazynie]],0),-3)</f>
        <v>0</v>
      </c>
    </row>
    <row r="934" spans="1:12" x14ac:dyDescent="0.45">
      <c r="A934" s="1">
        <v>39949</v>
      </c>
      <c r="B934" s="2" t="s">
        <v>14</v>
      </c>
      <c r="C934">
        <v>261</v>
      </c>
      <c r="D934">
        <f>YEAR(cukier4[[#This Row],[Data]])</f>
        <v>2009</v>
      </c>
      <c r="E934">
        <f>VLOOKUP(cukier4[[#This Row],[rok]],cennik[],2,FALSE)</f>
        <v>2.13</v>
      </c>
      <c r="F934" s="2">
        <f>cukier4[[#This Row],[sprzedaż]]*cukier4[[#This Row],[cena cukru]]</f>
        <v>555.92999999999995</v>
      </c>
      <c r="G934" s="2">
        <f>SUMIFS(cukier4[sprzedaż],cukier4[Data],"&lt;="&amp;cukier4[[#This Row],[Data]],cukier4[NIP],"="&amp;cukier4[[#This Row],[NIP]])</f>
        <v>10535</v>
      </c>
      <c r="H93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34" s="2">
        <f>cukier4[[#This Row],[rabat na kg]]*cukier4[[#This Row],[sprzedaż]]</f>
        <v>52.2</v>
      </c>
      <c r="J934" s="2">
        <f>J933-cukier4[[#This Row],[sprzedaż]]+L933</f>
        <v>5132</v>
      </c>
      <c r="K934" s="2">
        <f>MONTH(cukier4[[#This Row],[Data]])</f>
        <v>5</v>
      </c>
      <c r="L934" s="2">
        <f>ROUNDUP(IF(K935&lt;&gt;cukier4[[#This Row],[miesiąc]],5000-cukier4[[#This Row],[ilość cukru w magazynie]],0),-3)</f>
        <v>0</v>
      </c>
    </row>
    <row r="935" spans="1:12" x14ac:dyDescent="0.45">
      <c r="A935" s="1">
        <v>39951</v>
      </c>
      <c r="B935" s="2" t="s">
        <v>52</v>
      </c>
      <c r="C935">
        <v>192</v>
      </c>
      <c r="D935">
        <f>YEAR(cukier4[[#This Row],[Data]])</f>
        <v>2009</v>
      </c>
      <c r="E935">
        <f>VLOOKUP(cukier4[[#This Row],[rok]],cennik[],2,FALSE)</f>
        <v>2.13</v>
      </c>
      <c r="F935" s="2">
        <f>cukier4[[#This Row],[sprzedaż]]*cukier4[[#This Row],[cena cukru]]</f>
        <v>408.96</v>
      </c>
      <c r="G935" s="2">
        <f>SUMIFS(cukier4[sprzedaż],cukier4[Data],"&lt;="&amp;cukier4[[#This Row],[Data]],cukier4[NIP],"="&amp;cukier4[[#This Row],[NIP]])</f>
        <v>1877</v>
      </c>
      <c r="H93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35" s="2">
        <f>cukier4[[#This Row],[rabat na kg]]*cukier4[[#This Row],[sprzedaż]]</f>
        <v>19.200000000000003</v>
      </c>
      <c r="J935" s="2">
        <f>J934-cukier4[[#This Row],[sprzedaż]]+L934</f>
        <v>4940</v>
      </c>
      <c r="K935" s="2">
        <f>MONTH(cukier4[[#This Row],[Data]])</f>
        <v>5</v>
      </c>
      <c r="L935" s="2">
        <f>ROUNDUP(IF(K936&lt;&gt;cukier4[[#This Row],[miesiąc]],5000-cukier4[[#This Row],[ilość cukru w magazynie]],0),-3)</f>
        <v>0</v>
      </c>
    </row>
    <row r="936" spans="1:12" x14ac:dyDescent="0.45">
      <c r="A936" s="1">
        <v>39951</v>
      </c>
      <c r="B936" s="2" t="s">
        <v>7</v>
      </c>
      <c r="C936">
        <v>319</v>
      </c>
      <c r="D936">
        <f>YEAR(cukier4[[#This Row],[Data]])</f>
        <v>2009</v>
      </c>
      <c r="E936">
        <f>VLOOKUP(cukier4[[#This Row],[rok]],cennik[],2,FALSE)</f>
        <v>2.13</v>
      </c>
      <c r="F936" s="2">
        <f>cukier4[[#This Row],[sprzedaż]]*cukier4[[#This Row],[cena cukru]]</f>
        <v>679.46999999999991</v>
      </c>
      <c r="G936" s="2">
        <f>SUMIFS(cukier4[sprzedaż],cukier4[Data],"&lt;="&amp;cukier4[[#This Row],[Data]],cukier4[NIP],"="&amp;cukier4[[#This Row],[NIP]])</f>
        <v>13358</v>
      </c>
      <c r="H93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36" s="2">
        <f>cukier4[[#This Row],[rabat na kg]]*cukier4[[#This Row],[sprzedaż]]</f>
        <v>63.800000000000004</v>
      </c>
      <c r="J936" s="2">
        <f>J935-cukier4[[#This Row],[sprzedaż]]+L935</f>
        <v>4621</v>
      </c>
      <c r="K936" s="2">
        <f>MONTH(cukier4[[#This Row],[Data]])</f>
        <v>5</v>
      </c>
      <c r="L936" s="2">
        <f>ROUNDUP(IF(K937&lt;&gt;cukier4[[#This Row],[miesiąc]],5000-cukier4[[#This Row],[ilość cukru w magazynie]],0),-3)</f>
        <v>0</v>
      </c>
    </row>
    <row r="937" spans="1:12" x14ac:dyDescent="0.45">
      <c r="A937" s="1">
        <v>39953</v>
      </c>
      <c r="B937" s="2" t="s">
        <v>45</v>
      </c>
      <c r="C937">
        <v>393</v>
      </c>
      <c r="D937">
        <f>YEAR(cukier4[[#This Row],[Data]])</f>
        <v>2009</v>
      </c>
      <c r="E937">
        <f>VLOOKUP(cukier4[[#This Row],[rok]],cennik[],2,FALSE)</f>
        <v>2.13</v>
      </c>
      <c r="F937" s="2">
        <f>cukier4[[#This Row],[sprzedaż]]*cukier4[[#This Row],[cena cukru]]</f>
        <v>837.08999999999992</v>
      </c>
      <c r="G937" s="2">
        <f>SUMIFS(cukier4[sprzedaż],cukier4[Data],"&lt;="&amp;cukier4[[#This Row],[Data]],cukier4[NIP],"="&amp;cukier4[[#This Row],[NIP]])</f>
        <v>12065</v>
      </c>
      <c r="H93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37" s="2">
        <f>cukier4[[#This Row],[rabat na kg]]*cukier4[[#This Row],[sprzedaż]]</f>
        <v>78.600000000000009</v>
      </c>
      <c r="J937" s="2">
        <f>J936-cukier4[[#This Row],[sprzedaż]]+L936</f>
        <v>4228</v>
      </c>
      <c r="K937" s="2">
        <f>MONTH(cukier4[[#This Row],[Data]])</f>
        <v>5</v>
      </c>
      <c r="L937" s="2">
        <f>ROUNDUP(IF(K938&lt;&gt;cukier4[[#This Row],[miesiąc]],5000-cukier4[[#This Row],[ilość cukru w magazynie]],0),-3)</f>
        <v>0</v>
      </c>
    </row>
    <row r="938" spans="1:12" x14ac:dyDescent="0.45">
      <c r="A938" s="1">
        <v>39957</v>
      </c>
      <c r="B938" s="2" t="s">
        <v>187</v>
      </c>
      <c r="C938">
        <v>13</v>
      </c>
      <c r="D938">
        <f>YEAR(cukier4[[#This Row],[Data]])</f>
        <v>2009</v>
      </c>
      <c r="E938">
        <f>VLOOKUP(cukier4[[#This Row],[rok]],cennik[],2,FALSE)</f>
        <v>2.13</v>
      </c>
      <c r="F938" s="2">
        <f>cukier4[[#This Row],[sprzedaż]]*cukier4[[#This Row],[cena cukru]]</f>
        <v>27.689999999999998</v>
      </c>
      <c r="G938" s="2">
        <f>SUMIFS(cukier4[sprzedaż],cukier4[Data],"&lt;="&amp;cukier4[[#This Row],[Data]],cukier4[NIP],"="&amp;cukier4[[#This Row],[NIP]])</f>
        <v>13</v>
      </c>
      <c r="H93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38" s="2">
        <f>cukier4[[#This Row],[rabat na kg]]*cukier4[[#This Row],[sprzedaż]]</f>
        <v>0</v>
      </c>
      <c r="J938" s="2">
        <f>J937-cukier4[[#This Row],[sprzedaż]]+L937</f>
        <v>4215</v>
      </c>
      <c r="K938" s="2">
        <f>MONTH(cukier4[[#This Row],[Data]])</f>
        <v>5</v>
      </c>
      <c r="L938" s="2">
        <f>ROUNDUP(IF(K939&lt;&gt;cukier4[[#This Row],[miesiąc]],5000-cukier4[[#This Row],[ilość cukru w magazynie]],0),-3)</f>
        <v>0</v>
      </c>
    </row>
    <row r="939" spans="1:12" x14ac:dyDescent="0.45">
      <c r="A939" s="1">
        <v>39958</v>
      </c>
      <c r="B939" s="2" t="s">
        <v>50</v>
      </c>
      <c r="C939">
        <v>380</v>
      </c>
      <c r="D939">
        <f>YEAR(cukier4[[#This Row],[Data]])</f>
        <v>2009</v>
      </c>
      <c r="E939">
        <f>VLOOKUP(cukier4[[#This Row],[rok]],cennik[],2,FALSE)</f>
        <v>2.13</v>
      </c>
      <c r="F939" s="2">
        <f>cukier4[[#This Row],[sprzedaż]]*cukier4[[#This Row],[cena cukru]]</f>
        <v>809.4</v>
      </c>
      <c r="G939" s="2">
        <f>SUMIFS(cukier4[sprzedaż],cukier4[Data],"&lt;="&amp;cukier4[[#This Row],[Data]],cukier4[NIP],"="&amp;cukier4[[#This Row],[NIP]])</f>
        <v>12488</v>
      </c>
      <c r="H93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39" s="2">
        <f>cukier4[[#This Row],[rabat na kg]]*cukier4[[#This Row],[sprzedaż]]</f>
        <v>76</v>
      </c>
      <c r="J939" s="2">
        <f>J938-cukier4[[#This Row],[sprzedaż]]+L938</f>
        <v>3835</v>
      </c>
      <c r="K939" s="2">
        <f>MONTH(cukier4[[#This Row],[Data]])</f>
        <v>5</v>
      </c>
      <c r="L939" s="2">
        <f>ROUNDUP(IF(K940&lt;&gt;cukier4[[#This Row],[miesiąc]],5000-cukier4[[#This Row],[ilość cukru w magazynie]],0),-3)</f>
        <v>0</v>
      </c>
    </row>
    <row r="940" spans="1:12" x14ac:dyDescent="0.45">
      <c r="A940" s="1">
        <v>39959</v>
      </c>
      <c r="B940" s="2" t="s">
        <v>37</v>
      </c>
      <c r="C940">
        <v>36</v>
      </c>
      <c r="D940">
        <f>YEAR(cukier4[[#This Row],[Data]])</f>
        <v>2009</v>
      </c>
      <c r="E940">
        <f>VLOOKUP(cukier4[[#This Row],[rok]],cennik[],2,FALSE)</f>
        <v>2.13</v>
      </c>
      <c r="F940" s="2">
        <f>cukier4[[#This Row],[sprzedaż]]*cukier4[[#This Row],[cena cukru]]</f>
        <v>76.679999999999993</v>
      </c>
      <c r="G940" s="2">
        <f>SUMIFS(cukier4[sprzedaż],cukier4[Data],"&lt;="&amp;cukier4[[#This Row],[Data]],cukier4[NIP],"="&amp;cukier4[[#This Row],[NIP]])</f>
        <v>2184</v>
      </c>
      <c r="H9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40" s="2">
        <f>cukier4[[#This Row],[rabat na kg]]*cukier4[[#This Row],[sprzedaż]]</f>
        <v>3.6</v>
      </c>
      <c r="J940" s="2">
        <f>J939-cukier4[[#This Row],[sprzedaż]]+L939</f>
        <v>3799</v>
      </c>
      <c r="K940" s="2">
        <f>MONTH(cukier4[[#This Row],[Data]])</f>
        <v>5</v>
      </c>
      <c r="L940" s="2">
        <f>ROUNDUP(IF(K941&lt;&gt;cukier4[[#This Row],[miesiąc]],5000-cukier4[[#This Row],[ilość cukru w magazynie]],0),-3)</f>
        <v>0</v>
      </c>
    </row>
    <row r="941" spans="1:12" x14ac:dyDescent="0.45">
      <c r="A941" s="1">
        <v>39962</v>
      </c>
      <c r="B941" s="2" t="s">
        <v>173</v>
      </c>
      <c r="C941">
        <v>179</v>
      </c>
      <c r="D941">
        <f>YEAR(cukier4[[#This Row],[Data]])</f>
        <v>2009</v>
      </c>
      <c r="E941">
        <f>VLOOKUP(cukier4[[#This Row],[rok]],cennik[],2,FALSE)</f>
        <v>2.13</v>
      </c>
      <c r="F941" s="2">
        <f>cukier4[[#This Row],[sprzedaż]]*cukier4[[#This Row],[cena cukru]]</f>
        <v>381.27</v>
      </c>
      <c r="G941" s="2">
        <f>SUMIFS(cukier4[sprzedaż],cukier4[Data],"&lt;="&amp;cukier4[[#This Row],[Data]],cukier4[NIP],"="&amp;cukier4[[#This Row],[NIP]])</f>
        <v>301</v>
      </c>
      <c r="H94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941" s="2">
        <f>cukier4[[#This Row],[rabat na kg]]*cukier4[[#This Row],[sprzedaż]]</f>
        <v>8.9500000000000011</v>
      </c>
      <c r="J941" s="2">
        <f>J940-cukier4[[#This Row],[sprzedaż]]+L940</f>
        <v>3620</v>
      </c>
      <c r="K941" s="2">
        <f>MONTH(cukier4[[#This Row],[Data]])</f>
        <v>5</v>
      </c>
      <c r="L941" s="2">
        <f>ROUNDUP(IF(K942&lt;&gt;cukier4[[#This Row],[miesiąc]],5000-cukier4[[#This Row],[ilość cukru w magazynie]],0),-3)</f>
        <v>0</v>
      </c>
    </row>
    <row r="942" spans="1:12" x14ac:dyDescent="0.45">
      <c r="A942" s="1">
        <v>39964</v>
      </c>
      <c r="B942" s="2" t="s">
        <v>28</v>
      </c>
      <c r="C942">
        <v>111</v>
      </c>
      <c r="D942">
        <f>YEAR(cukier4[[#This Row],[Data]])</f>
        <v>2009</v>
      </c>
      <c r="E942">
        <f>VLOOKUP(cukier4[[#This Row],[rok]],cennik[],2,FALSE)</f>
        <v>2.13</v>
      </c>
      <c r="F942" s="2">
        <f>cukier4[[#This Row],[sprzedaż]]*cukier4[[#This Row],[cena cukru]]</f>
        <v>236.42999999999998</v>
      </c>
      <c r="G942" s="2">
        <f>SUMIFS(cukier4[sprzedaż],cukier4[Data],"&lt;="&amp;cukier4[[#This Row],[Data]],cukier4[NIP],"="&amp;cukier4[[#This Row],[NIP]])</f>
        <v>1817</v>
      </c>
      <c r="H9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42" s="2">
        <f>cukier4[[#This Row],[rabat na kg]]*cukier4[[#This Row],[sprzedaż]]</f>
        <v>11.100000000000001</v>
      </c>
      <c r="J942" s="2">
        <f>J941-cukier4[[#This Row],[sprzedaż]]+L941</f>
        <v>3509</v>
      </c>
      <c r="K942" s="2">
        <f>MONTH(cukier4[[#This Row],[Data]])</f>
        <v>5</v>
      </c>
      <c r="L942" s="2">
        <f>ROUNDUP(IF(K943&lt;&gt;cukier4[[#This Row],[miesiąc]],5000-cukier4[[#This Row],[ilość cukru w magazynie]],0),-3)</f>
        <v>2000</v>
      </c>
    </row>
    <row r="943" spans="1:12" x14ac:dyDescent="0.45">
      <c r="A943" s="1">
        <v>39965</v>
      </c>
      <c r="B943" s="2" t="s">
        <v>8</v>
      </c>
      <c r="C943">
        <v>36</v>
      </c>
      <c r="D943">
        <f>YEAR(cukier4[[#This Row],[Data]])</f>
        <v>2009</v>
      </c>
      <c r="E943">
        <f>VLOOKUP(cukier4[[#This Row],[rok]],cennik[],2,FALSE)</f>
        <v>2.13</v>
      </c>
      <c r="F943" s="2">
        <f>cukier4[[#This Row],[sprzedaż]]*cukier4[[#This Row],[cena cukru]]</f>
        <v>76.679999999999993</v>
      </c>
      <c r="G943" s="2">
        <f>SUMIFS(cukier4[sprzedaż],cukier4[Data],"&lt;="&amp;cukier4[[#This Row],[Data]],cukier4[NIP],"="&amp;cukier4[[#This Row],[NIP]])</f>
        <v>1554</v>
      </c>
      <c r="H9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43" s="2">
        <f>cukier4[[#This Row],[rabat na kg]]*cukier4[[#This Row],[sprzedaż]]</f>
        <v>3.6</v>
      </c>
      <c r="J943" s="2">
        <f>J942-cukier4[[#This Row],[sprzedaż]]+L942</f>
        <v>5473</v>
      </c>
      <c r="K943" s="2">
        <f>MONTH(cukier4[[#This Row],[Data]])</f>
        <v>6</v>
      </c>
      <c r="L943" s="2">
        <f>ROUNDUP(IF(K944&lt;&gt;cukier4[[#This Row],[miesiąc]],5000-cukier4[[#This Row],[ilość cukru w magazynie]],0),-3)</f>
        <v>0</v>
      </c>
    </row>
    <row r="944" spans="1:12" x14ac:dyDescent="0.45">
      <c r="A944" s="1">
        <v>39965</v>
      </c>
      <c r="B944" s="2" t="s">
        <v>10</v>
      </c>
      <c r="C944">
        <v>120</v>
      </c>
      <c r="D944">
        <f>YEAR(cukier4[[#This Row],[Data]])</f>
        <v>2009</v>
      </c>
      <c r="E944">
        <f>VLOOKUP(cukier4[[#This Row],[rok]],cennik[],2,FALSE)</f>
        <v>2.13</v>
      </c>
      <c r="F944" s="2">
        <f>cukier4[[#This Row],[sprzedaż]]*cukier4[[#This Row],[cena cukru]]</f>
        <v>255.6</v>
      </c>
      <c r="G944" s="2">
        <f>SUMIFS(cukier4[sprzedaż],cukier4[Data],"&lt;="&amp;cukier4[[#This Row],[Data]],cukier4[NIP],"="&amp;cukier4[[#This Row],[NIP]])</f>
        <v>1578</v>
      </c>
      <c r="H9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44" s="2">
        <f>cukier4[[#This Row],[rabat na kg]]*cukier4[[#This Row],[sprzedaż]]</f>
        <v>12</v>
      </c>
      <c r="J944" s="2">
        <f>J943-cukier4[[#This Row],[sprzedaż]]+L943</f>
        <v>5353</v>
      </c>
      <c r="K944" s="2">
        <f>MONTH(cukier4[[#This Row],[Data]])</f>
        <v>6</v>
      </c>
      <c r="L944" s="2">
        <f>ROUNDUP(IF(K945&lt;&gt;cukier4[[#This Row],[miesiąc]],5000-cukier4[[#This Row],[ilość cukru w magazynie]],0),-3)</f>
        <v>0</v>
      </c>
    </row>
    <row r="945" spans="1:12" x14ac:dyDescent="0.45">
      <c r="A945" s="1">
        <v>39969</v>
      </c>
      <c r="B945" s="2" t="s">
        <v>188</v>
      </c>
      <c r="C945">
        <v>11</v>
      </c>
      <c r="D945">
        <f>YEAR(cukier4[[#This Row],[Data]])</f>
        <v>2009</v>
      </c>
      <c r="E945">
        <f>VLOOKUP(cukier4[[#This Row],[rok]],cennik[],2,FALSE)</f>
        <v>2.13</v>
      </c>
      <c r="F945" s="2">
        <f>cukier4[[#This Row],[sprzedaż]]*cukier4[[#This Row],[cena cukru]]</f>
        <v>23.43</v>
      </c>
      <c r="G945" s="2">
        <f>SUMIFS(cukier4[sprzedaż],cukier4[Data],"&lt;="&amp;cukier4[[#This Row],[Data]],cukier4[NIP],"="&amp;cukier4[[#This Row],[NIP]])</f>
        <v>11</v>
      </c>
      <c r="H94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45" s="2">
        <f>cukier4[[#This Row],[rabat na kg]]*cukier4[[#This Row],[sprzedaż]]</f>
        <v>0</v>
      </c>
      <c r="J945" s="2">
        <f>J944-cukier4[[#This Row],[sprzedaż]]+L944</f>
        <v>5342</v>
      </c>
      <c r="K945" s="2">
        <f>MONTH(cukier4[[#This Row],[Data]])</f>
        <v>6</v>
      </c>
      <c r="L945" s="2">
        <f>ROUNDUP(IF(K946&lt;&gt;cukier4[[#This Row],[miesiąc]],5000-cukier4[[#This Row],[ilość cukru w magazynie]],0),-3)</f>
        <v>0</v>
      </c>
    </row>
    <row r="946" spans="1:12" x14ac:dyDescent="0.45">
      <c r="A946" s="1">
        <v>39971</v>
      </c>
      <c r="B946" s="2" t="s">
        <v>126</v>
      </c>
      <c r="C946">
        <v>15</v>
      </c>
      <c r="D946">
        <f>YEAR(cukier4[[#This Row],[Data]])</f>
        <v>2009</v>
      </c>
      <c r="E946">
        <f>VLOOKUP(cukier4[[#This Row],[rok]],cennik[],2,FALSE)</f>
        <v>2.13</v>
      </c>
      <c r="F946" s="2">
        <f>cukier4[[#This Row],[sprzedaż]]*cukier4[[#This Row],[cena cukru]]</f>
        <v>31.95</v>
      </c>
      <c r="G946" s="2">
        <f>SUMIFS(cukier4[sprzedaż],cukier4[Data],"&lt;="&amp;cukier4[[#This Row],[Data]],cukier4[NIP],"="&amp;cukier4[[#This Row],[NIP]])</f>
        <v>45</v>
      </c>
      <c r="H94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46" s="2">
        <f>cukier4[[#This Row],[rabat na kg]]*cukier4[[#This Row],[sprzedaż]]</f>
        <v>0</v>
      </c>
      <c r="J946" s="2">
        <f>J945-cukier4[[#This Row],[sprzedaż]]+L945</f>
        <v>5327</v>
      </c>
      <c r="K946" s="2">
        <f>MONTH(cukier4[[#This Row],[Data]])</f>
        <v>6</v>
      </c>
      <c r="L946" s="2">
        <f>ROUNDUP(IF(K947&lt;&gt;cukier4[[#This Row],[miesiąc]],5000-cukier4[[#This Row],[ilość cukru w magazynie]],0),-3)</f>
        <v>0</v>
      </c>
    </row>
    <row r="947" spans="1:12" x14ac:dyDescent="0.45">
      <c r="A947" s="1">
        <v>39971</v>
      </c>
      <c r="B947" s="2" t="s">
        <v>43</v>
      </c>
      <c r="C947">
        <v>4</v>
      </c>
      <c r="D947">
        <f>YEAR(cukier4[[#This Row],[Data]])</f>
        <v>2009</v>
      </c>
      <c r="E947">
        <f>VLOOKUP(cukier4[[#This Row],[rok]],cennik[],2,FALSE)</f>
        <v>2.13</v>
      </c>
      <c r="F947" s="2">
        <f>cukier4[[#This Row],[sprzedaż]]*cukier4[[#This Row],[cena cukru]]</f>
        <v>8.52</v>
      </c>
      <c r="G947" s="2">
        <f>SUMIFS(cukier4[sprzedaż],cukier4[Data],"&lt;="&amp;cukier4[[#This Row],[Data]],cukier4[NIP],"="&amp;cukier4[[#This Row],[NIP]])</f>
        <v>37</v>
      </c>
      <c r="H94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47" s="2">
        <f>cukier4[[#This Row],[rabat na kg]]*cukier4[[#This Row],[sprzedaż]]</f>
        <v>0</v>
      </c>
      <c r="J947" s="2">
        <f>J946-cukier4[[#This Row],[sprzedaż]]+L946</f>
        <v>5323</v>
      </c>
      <c r="K947" s="2">
        <f>MONTH(cukier4[[#This Row],[Data]])</f>
        <v>6</v>
      </c>
      <c r="L947" s="2">
        <f>ROUNDUP(IF(K948&lt;&gt;cukier4[[#This Row],[miesiąc]],5000-cukier4[[#This Row],[ilość cukru w magazynie]],0),-3)</f>
        <v>0</v>
      </c>
    </row>
    <row r="948" spans="1:12" x14ac:dyDescent="0.45">
      <c r="A948" s="1">
        <v>39974</v>
      </c>
      <c r="B948" s="2" t="s">
        <v>115</v>
      </c>
      <c r="C948">
        <v>11</v>
      </c>
      <c r="D948">
        <f>YEAR(cukier4[[#This Row],[Data]])</f>
        <v>2009</v>
      </c>
      <c r="E948">
        <f>VLOOKUP(cukier4[[#This Row],[rok]],cennik[],2,FALSE)</f>
        <v>2.13</v>
      </c>
      <c r="F948" s="2">
        <f>cukier4[[#This Row],[sprzedaż]]*cukier4[[#This Row],[cena cukru]]</f>
        <v>23.43</v>
      </c>
      <c r="G948" s="2">
        <f>SUMIFS(cukier4[sprzedaż],cukier4[Data],"&lt;="&amp;cukier4[[#This Row],[Data]],cukier4[NIP],"="&amp;cukier4[[#This Row],[NIP]])</f>
        <v>29</v>
      </c>
      <c r="H94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48" s="2">
        <f>cukier4[[#This Row],[rabat na kg]]*cukier4[[#This Row],[sprzedaż]]</f>
        <v>0</v>
      </c>
      <c r="J948" s="2">
        <f>J947-cukier4[[#This Row],[sprzedaż]]+L947</f>
        <v>5312</v>
      </c>
      <c r="K948" s="2">
        <f>MONTH(cukier4[[#This Row],[Data]])</f>
        <v>6</v>
      </c>
      <c r="L948" s="2">
        <f>ROUNDUP(IF(K949&lt;&gt;cukier4[[#This Row],[miesiąc]],5000-cukier4[[#This Row],[ilość cukru w magazynie]],0),-3)</f>
        <v>0</v>
      </c>
    </row>
    <row r="949" spans="1:12" x14ac:dyDescent="0.45">
      <c r="A949" s="1">
        <v>39977</v>
      </c>
      <c r="B949" s="2" t="s">
        <v>189</v>
      </c>
      <c r="C949">
        <v>9</v>
      </c>
      <c r="D949">
        <f>YEAR(cukier4[[#This Row],[Data]])</f>
        <v>2009</v>
      </c>
      <c r="E949">
        <f>VLOOKUP(cukier4[[#This Row],[rok]],cennik[],2,FALSE)</f>
        <v>2.13</v>
      </c>
      <c r="F949" s="2">
        <f>cukier4[[#This Row],[sprzedaż]]*cukier4[[#This Row],[cena cukru]]</f>
        <v>19.169999999999998</v>
      </c>
      <c r="G949" s="2">
        <f>SUMIFS(cukier4[sprzedaż],cukier4[Data],"&lt;="&amp;cukier4[[#This Row],[Data]],cukier4[NIP],"="&amp;cukier4[[#This Row],[NIP]])</f>
        <v>9</v>
      </c>
      <c r="H94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49" s="2">
        <f>cukier4[[#This Row],[rabat na kg]]*cukier4[[#This Row],[sprzedaż]]</f>
        <v>0</v>
      </c>
      <c r="J949" s="2">
        <f>J948-cukier4[[#This Row],[sprzedaż]]+L948</f>
        <v>5303</v>
      </c>
      <c r="K949" s="2">
        <f>MONTH(cukier4[[#This Row],[Data]])</f>
        <v>6</v>
      </c>
      <c r="L949" s="2">
        <f>ROUNDUP(IF(K950&lt;&gt;cukier4[[#This Row],[miesiąc]],5000-cukier4[[#This Row],[ilość cukru w magazynie]],0),-3)</f>
        <v>0</v>
      </c>
    </row>
    <row r="950" spans="1:12" x14ac:dyDescent="0.45">
      <c r="A950" s="1">
        <v>39978</v>
      </c>
      <c r="B950" s="2" t="s">
        <v>50</v>
      </c>
      <c r="C950">
        <v>498</v>
      </c>
      <c r="D950">
        <f>YEAR(cukier4[[#This Row],[Data]])</f>
        <v>2009</v>
      </c>
      <c r="E950">
        <f>VLOOKUP(cukier4[[#This Row],[rok]],cennik[],2,FALSE)</f>
        <v>2.13</v>
      </c>
      <c r="F950" s="2">
        <f>cukier4[[#This Row],[sprzedaż]]*cukier4[[#This Row],[cena cukru]]</f>
        <v>1060.74</v>
      </c>
      <c r="G950" s="2">
        <f>SUMIFS(cukier4[sprzedaż],cukier4[Data],"&lt;="&amp;cukier4[[#This Row],[Data]],cukier4[NIP],"="&amp;cukier4[[#This Row],[NIP]])</f>
        <v>12986</v>
      </c>
      <c r="H95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50" s="2">
        <f>cukier4[[#This Row],[rabat na kg]]*cukier4[[#This Row],[sprzedaż]]</f>
        <v>99.600000000000009</v>
      </c>
      <c r="J950" s="2">
        <f>J949-cukier4[[#This Row],[sprzedaż]]+L949</f>
        <v>4805</v>
      </c>
      <c r="K950" s="2">
        <f>MONTH(cukier4[[#This Row],[Data]])</f>
        <v>6</v>
      </c>
      <c r="L950" s="2">
        <f>ROUNDUP(IF(K951&lt;&gt;cukier4[[#This Row],[miesiąc]],5000-cukier4[[#This Row],[ilość cukru w magazynie]],0),-3)</f>
        <v>0</v>
      </c>
    </row>
    <row r="951" spans="1:12" x14ac:dyDescent="0.45">
      <c r="A951" s="1">
        <v>39980</v>
      </c>
      <c r="B951" s="2" t="s">
        <v>45</v>
      </c>
      <c r="C951">
        <v>350</v>
      </c>
      <c r="D951">
        <f>YEAR(cukier4[[#This Row],[Data]])</f>
        <v>2009</v>
      </c>
      <c r="E951">
        <f>VLOOKUP(cukier4[[#This Row],[rok]],cennik[],2,FALSE)</f>
        <v>2.13</v>
      </c>
      <c r="F951" s="2">
        <f>cukier4[[#This Row],[sprzedaż]]*cukier4[[#This Row],[cena cukru]]</f>
        <v>745.5</v>
      </c>
      <c r="G951" s="2">
        <f>SUMIFS(cukier4[sprzedaż],cukier4[Data],"&lt;="&amp;cukier4[[#This Row],[Data]],cukier4[NIP],"="&amp;cukier4[[#This Row],[NIP]])</f>
        <v>12415</v>
      </c>
      <c r="H95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51" s="2">
        <f>cukier4[[#This Row],[rabat na kg]]*cukier4[[#This Row],[sprzedaż]]</f>
        <v>70</v>
      </c>
      <c r="J951" s="2">
        <f>J950-cukier4[[#This Row],[sprzedaż]]+L950</f>
        <v>4455</v>
      </c>
      <c r="K951" s="2">
        <f>MONTH(cukier4[[#This Row],[Data]])</f>
        <v>6</v>
      </c>
      <c r="L951" s="2">
        <f>ROUNDUP(IF(K952&lt;&gt;cukier4[[#This Row],[miesiąc]],5000-cukier4[[#This Row],[ilość cukru w magazynie]],0),-3)</f>
        <v>0</v>
      </c>
    </row>
    <row r="952" spans="1:12" x14ac:dyDescent="0.45">
      <c r="A952" s="1">
        <v>39980</v>
      </c>
      <c r="B952" s="2" t="s">
        <v>8</v>
      </c>
      <c r="C952">
        <v>191</v>
      </c>
      <c r="D952">
        <f>YEAR(cukier4[[#This Row],[Data]])</f>
        <v>2009</v>
      </c>
      <c r="E952">
        <f>VLOOKUP(cukier4[[#This Row],[rok]],cennik[],2,FALSE)</f>
        <v>2.13</v>
      </c>
      <c r="F952" s="2">
        <f>cukier4[[#This Row],[sprzedaż]]*cukier4[[#This Row],[cena cukru]]</f>
        <v>406.83</v>
      </c>
      <c r="G952" s="2">
        <f>SUMIFS(cukier4[sprzedaż],cukier4[Data],"&lt;="&amp;cukier4[[#This Row],[Data]],cukier4[NIP],"="&amp;cukier4[[#This Row],[NIP]])</f>
        <v>1745</v>
      </c>
      <c r="H95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52" s="2">
        <f>cukier4[[#This Row],[rabat na kg]]*cukier4[[#This Row],[sprzedaż]]</f>
        <v>19.100000000000001</v>
      </c>
      <c r="J952" s="2">
        <f>J951-cukier4[[#This Row],[sprzedaż]]+L951</f>
        <v>4264</v>
      </c>
      <c r="K952" s="2">
        <f>MONTH(cukier4[[#This Row],[Data]])</f>
        <v>6</v>
      </c>
      <c r="L952" s="2">
        <f>ROUNDUP(IF(K953&lt;&gt;cukier4[[#This Row],[miesiąc]],5000-cukier4[[#This Row],[ilość cukru w magazynie]],0),-3)</f>
        <v>0</v>
      </c>
    </row>
    <row r="953" spans="1:12" x14ac:dyDescent="0.45">
      <c r="A953" s="1">
        <v>39980</v>
      </c>
      <c r="B953" s="2" t="s">
        <v>9</v>
      </c>
      <c r="C953">
        <v>402</v>
      </c>
      <c r="D953">
        <f>YEAR(cukier4[[#This Row],[Data]])</f>
        <v>2009</v>
      </c>
      <c r="E953">
        <f>VLOOKUP(cukier4[[#This Row],[rok]],cennik[],2,FALSE)</f>
        <v>2.13</v>
      </c>
      <c r="F953" s="2">
        <f>cukier4[[#This Row],[sprzedaż]]*cukier4[[#This Row],[cena cukru]]</f>
        <v>856.26</v>
      </c>
      <c r="G953" s="2">
        <f>SUMIFS(cukier4[sprzedaż],cukier4[Data],"&lt;="&amp;cukier4[[#This Row],[Data]],cukier4[NIP],"="&amp;cukier4[[#This Row],[NIP]])</f>
        <v>11541</v>
      </c>
      <c r="H95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53" s="2">
        <f>cukier4[[#This Row],[rabat na kg]]*cukier4[[#This Row],[sprzedaż]]</f>
        <v>80.400000000000006</v>
      </c>
      <c r="J953" s="2">
        <f>J952-cukier4[[#This Row],[sprzedaż]]+L952</f>
        <v>3862</v>
      </c>
      <c r="K953" s="2">
        <f>MONTH(cukier4[[#This Row],[Data]])</f>
        <v>6</v>
      </c>
      <c r="L953" s="2">
        <f>ROUNDUP(IF(K954&lt;&gt;cukier4[[#This Row],[miesiąc]],5000-cukier4[[#This Row],[ilość cukru w magazynie]],0),-3)</f>
        <v>0</v>
      </c>
    </row>
    <row r="954" spans="1:12" x14ac:dyDescent="0.45">
      <c r="A954" s="1">
        <v>39984</v>
      </c>
      <c r="B954" s="2" t="s">
        <v>69</v>
      </c>
      <c r="C954">
        <v>140</v>
      </c>
      <c r="D954">
        <f>YEAR(cukier4[[#This Row],[Data]])</f>
        <v>2009</v>
      </c>
      <c r="E954">
        <f>VLOOKUP(cukier4[[#This Row],[rok]],cennik[],2,FALSE)</f>
        <v>2.13</v>
      </c>
      <c r="F954" s="2">
        <f>cukier4[[#This Row],[sprzedaż]]*cukier4[[#This Row],[cena cukru]]</f>
        <v>298.2</v>
      </c>
      <c r="G954" s="2">
        <f>SUMIFS(cukier4[sprzedaż],cukier4[Data],"&lt;="&amp;cukier4[[#This Row],[Data]],cukier4[NIP],"="&amp;cukier4[[#This Row],[NIP]])</f>
        <v>1919</v>
      </c>
      <c r="H9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54" s="2">
        <f>cukier4[[#This Row],[rabat na kg]]*cukier4[[#This Row],[sprzedaż]]</f>
        <v>14</v>
      </c>
      <c r="J954" s="2">
        <f>J953-cukier4[[#This Row],[sprzedaż]]+L953</f>
        <v>3722</v>
      </c>
      <c r="K954" s="2">
        <f>MONTH(cukier4[[#This Row],[Data]])</f>
        <v>6</v>
      </c>
      <c r="L954" s="2">
        <f>ROUNDUP(IF(K955&lt;&gt;cukier4[[#This Row],[miesiąc]],5000-cukier4[[#This Row],[ilość cukru w magazynie]],0),-3)</f>
        <v>0</v>
      </c>
    </row>
    <row r="955" spans="1:12" x14ac:dyDescent="0.45">
      <c r="A955" s="1">
        <v>39985</v>
      </c>
      <c r="B955" s="2" t="s">
        <v>190</v>
      </c>
      <c r="C955">
        <v>3</v>
      </c>
      <c r="D955">
        <f>YEAR(cukier4[[#This Row],[Data]])</f>
        <v>2009</v>
      </c>
      <c r="E955">
        <f>VLOOKUP(cukier4[[#This Row],[rok]],cennik[],2,FALSE)</f>
        <v>2.13</v>
      </c>
      <c r="F955" s="2">
        <f>cukier4[[#This Row],[sprzedaż]]*cukier4[[#This Row],[cena cukru]]</f>
        <v>6.39</v>
      </c>
      <c r="G955" s="2">
        <f>SUMIFS(cukier4[sprzedaż],cukier4[Data],"&lt;="&amp;cukier4[[#This Row],[Data]],cukier4[NIP],"="&amp;cukier4[[#This Row],[NIP]])</f>
        <v>3</v>
      </c>
      <c r="H9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55" s="2">
        <f>cukier4[[#This Row],[rabat na kg]]*cukier4[[#This Row],[sprzedaż]]</f>
        <v>0</v>
      </c>
      <c r="J955" s="2">
        <f>J954-cukier4[[#This Row],[sprzedaż]]+L954</f>
        <v>3719</v>
      </c>
      <c r="K955" s="2">
        <f>MONTH(cukier4[[#This Row],[Data]])</f>
        <v>6</v>
      </c>
      <c r="L955" s="2">
        <f>ROUNDUP(IF(K956&lt;&gt;cukier4[[#This Row],[miesiąc]],5000-cukier4[[#This Row],[ilość cukru w magazynie]],0),-3)</f>
        <v>0</v>
      </c>
    </row>
    <row r="956" spans="1:12" x14ac:dyDescent="0.45">
      <c r="A956" s="1">
        <v>39987</v>
      </c>
      <c r="B956" s="2" t="s">
        <v>52</v>
      </c>
      <c r="C956">
        <v>25</v>
      </c>
      <c r="D956">
        <f>YEAR(cukier4[[#This Row],[Data]])</f>
        <v>2009</v>
      </c>
      <c r="E956">
        <f>VLOOKUP(cukier4[[#This Row],[rok]],cennik[],2,FALSE)</f>
        <v>2.13</v>
      </c>
      <c r="F956" s="2">
        <f>cukier4[[#This Row],[sprzedaż]]*cukier4[[#This Row],[cena cukru]]</f>
        <v>53.25</v>
      </c>
      <c r="G956" s="2">
        <f>SUMIFS(cukier4[sprzedaż],cukier4[Data],"&lt;="&amp;cukier4[[#This Row],[Data]],cukier4[NIP],"="&amp;cukier4[[#This Row],[NIP]])</f>
        <v>1902</v>
      </c>
      <c r="H95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56" s="2">
        <f>cukier4[[#This Row],[rabat na kg]]*cukier4[[#This Row],[sprzedaż]]</f>
        <v>2.5</v>
      </c>
      <c r="J956" s="2">
        <f>J955-cukier4[[#This Row],[sprzedaż]]+L955</f>
        <v>3694</v>
      </c>
      <c r="K956" s="2">
        <f>MONTH(cukier4[[#This Row],[Data]])</f>
        <v>6</v>
      </c>
      <c r="L956" s="2">
        <f>ROUNDUP(IF(K957&lt;&gt;cukier4[[#This Row],[miesiąc]],5000-cukier4[[#This Row],[ilość cukru w magazynie]],0),-3)</f>
        <v>0</v>
      </c>
    </row>
    <row r="957" spans="1:12" x14ac:dyDescent="0.45">
      <c r="A957" s="1">
        <v>39992</v>
      </c>
      <c r="B957" s="2" t="s">
        <v>191</v>
      </c>
      <c r="C957">
        <v>7</v>
      </c>
      <c r="D957">
        <f>YEAR(cukier4[[#This Row],[Data]])</f>
        <v>2009</v>
      </c>
      <c r="E957">
        <f>VLOOKUP(cukier4[[#This Row],[rok]],cennik[],2,FALSE)</f>
        <v>2.13</v>
      </c>
      <c r="F957" s="2">
        <f>cukier4[[#This Row],[sprzedaż]]*cukier4[[#This Row],[cena cukru]]</f>
        <v>14.91</v>
      </c>
      <c r="G957" s="2">
        <f>SUMIFS(cukier4[sprzedaż],cukier4[Data],"&lt;="&amp;cukier4[[#This Row],[Data]],cukier4[NIP],"="&amp;cukier4[[#This Row],[NIP]])</f>
        <v>7</v>
      </c>
      <c r="H95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57" s="2">
        <f>cukier4[[#This Row],[rabat na kg]]*cukier4[[#This Row],[sprzedaż]]</f>
        <v>0</v>
      </c>
      <c r="J957" s="2">
        <f>J956-cukier4[[#This Row],[sprzedaż]]+L956</f>
        <v>3687</v>
      </c>
      <c r="K957" s="2">
        <f>MONTH(cukier4[[#This Row],[Data]])</f>
        <v>6</v>
      </c>
      <c r="L957" s="2">
        <f>ROUNDUP(IF(K958&lt;&gt;cukier4[[#This Row],[miesiąc]],5000-cukier4[[#This Row],[ilość cukru w magazynie]],0),-3)</f>
        <v>0</v>
      </c>
    </row>
    <row r="958" spans="1:12" x14ac:dyDescent="0.45">
      <c r="A958" s="1">
        <v>39994</v>
      </c>
      <c r="B958" s="2" t="s">
        <v>192</v>
      </c>
      <c r="C958">
        <v>17</v>
      </c>
      <c r="D958">
        <f>YEAR(cukier4[[#This Row],[Data]])</f>
        <v>2009</v>
      </c>
      <c r="E958">
        <f>VLOOKUP(cukier4[[#This Row],[rok]],cennik[],2,FALSE)</f>
        <v>2.13</v>
      </c>
      <c r="F958" s="2">
        <f>cukier4[[#This Row],[sprzedaż]]*cukier4[[#This Row],[cena cukru]]</f>
        <v>36.21</v>
      </c>
      <c r="G958" s="2">
        <f>SUMIFS(cukier4[sprzedaż],cukier4[Data],"&lt;="&amp;cukier4[[#This Row],[Data]],cukier4[NIP],"="&amp;cukier4[[#This Row],[NIP]])</f>
        <v>17</v>
      </c>
      <c r="H95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58" s="2">
        <f>cukier4[[#This Row],[rabat na kg]]*cukier4[[#This Row],[sprzedaż]]</f>
        <v>0</v>
      </c>
      <c r="J958" s="2">
        <f>J957-cukier4[[#This Row],[sprzedaż]]+L957</f>
        <v>3670</v>
      </c>
      <c r="K958" s="2">
        <f>MONTH(cukier4[[#This Row],[Data]])</f>
        <v>6</v>
      </c>
      <c r="L958" s="2">
        <f>ROUNDUP(IF(K959&lt;&gt;cukier4[[#This Row],[miesiąc]],5000-cukier4[[#This Row],[ilość cukru w magazynie]],0),-3)</f>
        <v>0</v>
      </c>
    </row>
    <row r="959" spans="1:12" x14ac:dyDescent="0.45">
      <c r="A959" s="1">
        <v>39994</v>
      </c>
      <c r="B959" s="2" t="s">
        <v>9</v>
      </c>
      <c r="C959">
        <v>479</v>
      </c>
      <c r="D959">
        <f>YEAR(cukier4[[#This Row],[Data]])</f>
        <v>2009</v>
      </c>
      <c r="E959">
        <f>VLOOKUP(cukier4[[#This Row],[rok]],cennik[],2,FALSE)</f>
        <v>2.13</v>
      </c>
      <c r="F959" s="2">
        <f>cukier4[[#This Row],[sprzedaż]]*cukier4[[#This Row],[cena cukru]]</f>
        <v>1020.27</v>
      </c>
      <c r="G959" s="2">
        <f>SUMIFS(cukier4[sprzedaż],cukier4[Data],"&lt;="&amp;cukier4[[#This Row],[Data]],cukier4[NIP],"="&amp;cukier4[[#This Row],[NIP]])</f>
        <v>12020</v>
      </c>
      <c r="H95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59" s="2">
        <f>cukier4[[#This Row],[rabat na kg]]*cukier4[[#This Row],[sprzedaż]]</f>
        <v>95.800000000000011</v>
      </c>
      <c r="J959" s="2">
        <f>J958-cukier4[[#This Row],[sprzedaż]]+L958</f>
        <v>3191</v>
      </c>
      <c r="K959" s="2">
        <f>MONTH(cukier4[[#This Row],[Data]])</f>
        <v>6</v>
      </c>
      <c r="L959" s="2">
        <f>ROUNDUP(IF(K960&lt;&gt;cukier4[[#This Row],[miesiąc]],5000-cukier4[[#This Row],[ilość cukru w magazynie]],0),-3)</f>
        <v>0</v>
      </c>
    </row>
    <row r="960" spans="1:12" x14ac:dyDescent="0.45">
      <c r="A960" s="1">
        <v>39994</v>
      </c>
      <c r="B960" s="2" t="s">
        <v>193</v>
      </c>
      <c r="C960">
        <v>6</v>
      </c>
      <c r="D960">
        <f>YEAR(cukier4[[#This Row],[Data]])</f>
        <v>2009</v>
      </c>
      <c r="E960">
        <f>VLOOKUP(cukier4[[#This Row],[rok]],cennik[],2,FALSE)</f>
        <v>2.13</v>
      </c>
      <c r="F960" s="2">
        <f>cukier4[[#This Row],[sprzedaż]]*cukier4[[#This Row],[cena cukru]]</f>
        <v>12.78</v>
      </c>
      <c r="G960" s="2">
        <f>SUMIFS(cukier4[sprzedaż],cukier4[Data],"&lt;="&amp;cukier4[[#This Row],[Data]],cukier4[NIP],"="&amp;cukier4[[#This Row],[NIP]])</f>
        <v>6</v>
      </c>
      <c r="H96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60" s="2">
        <f>cukier4[[#This Row],[rabat na kg]]*cukier4[[#This Row],[sprzedaż]]</f>
        <v>0</v>
      </c>
      <c r="J960" s="2">
        <f>J959-cukier4[[#This Row],[sprzedaż]]+L959</f>
        <v>3185</v>
      </c>
      <c r="K960" s="2">
        <f>MONTH(cukier4[[#This Row],[Data]])</f>
        <v>6</v>
      </c>
      <c r="L960" s="2">
        <f>ROUNDUP(IF(K961&lt;&gt;cukier4[[#This Row],[miesiąc]],5000-cukier4[[#This Row],[ilość cukru w magazynie]],0),-3)</f>
        <v>0</v>
      </c>
    </row>
    <row r="961" spans="1:12" x14ac:dyDescent="0.45">
      <c r="A961" s="1">
        <v>39994</v>
      </c>
      <c r="B961" s="2" t="s">
        <v>16</v>
      </c>
      <c r="C961">
        <v>10</v>
      </c>
      <c r="D961">
        <f>YEAR(cukier4[[#This Row],[Data]])</f>
        <v>2009</v>
      </c>
      <c r="E961">
        <f>VLOOKUP(cukier4[[#This Row],[rok]],cennik[],2,FALSE)</f>
        <v>2.13</v>
      </c>
      <c r="F961" s="2">
        <f>cukier4[[#This Row],[sprzedaż]]*cukier4[[#This Row],[cena cukru]]</f>
        <v>21.299999999999997</v>
      </c>
      <c r="G961" s="2">
        <f>SUMIFS(cukier4[sprzedaż],cukier4[Data],"&lt;="&amp;cukier4[[#This Row],[Data]],cukier4[NIP],"="&amp;cukier4[[#This Row],[NIP]])</f>
        <v>31</v>
      </c>
      <c r="H96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61" s="2">
        <f>cukier4[[#This Row],[rabat na kg]]*cukier4[[#This Row],[sprzedaż]]</f>
        <v>0</v>
      </c>
      <c r="J961" s="2">
        <f>J960-cukier4[[#This Row],[sprzedaż]]+L960</f>
        <v>3175</v>
      </c>
      <c r="K961" s="2">
        <f>MONTH(cukier4[[#This Row],[Data]])</f>
        <v>6</v>
      </c>
      <c r="L961" s="2">
        <f>ROUNDUP(IF(K962&lt;&gt;cukier4[[#This Row],[miesiąc]],5000-cukier4[[#This Row],[ilość cukru w magazynie]],0),-3)</f>
        <v>2000</v>
      </c>
    </row>
    <row r="962" spans="1:12" x14ac:dyDescent="0.45">
      <c r="A962" s="1">
        <v>39995</v>
      </c>
      <c r="B962" s="2" t="s">
        <v>29</v>
      </c>
      <c r="C962">
        <v>2</v>
      </c>
      <c r="D962">
        <f>YEAR(cukier4[[#This Row],[Data]])</f>
        <v>2009</v>
      </c>
      <c r="E962">
        <f>VLOOKUP(cukier4[[#This Row],[rok]],cennik[],2,FALSE)</f>
        <v>2.13</v>
      </c>
      <c r="F962" s="2">
        <f>cukier4[[#This Row],[sprzedaż]]*cukier4[[#This Row],[cena cukru]]</f>
        <v>4.26</v>
      </c>
      <c r="G962" s="2">
        <f>SUMIFS(cukier4[sprzedaż],cukier4[Data],"&lt;="&amp;cukier4[[#This Row],[Data]],cukier4[NIP],"="&amp;cukier4[[#This Row],[NIP]])</f>
        <v>15</v>
      </c>
      <c r="H96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62" s="2">
        <f>cukier4[[#This Row],[rabat na kg]]*cukier4[[#This Row],[sprzedaż]]</f>
        <v>0</v>
      </c>
      <c r="J962" s="2">
        <f>J961-cukier4[[#This Row],[sprzedaż]]+L961</f>
        <v>5173</v>
      </c>
      <c r="K962" s="2">
        <f>MONTH(cukier4[[#This Row],[Data]])</f>
        <v>7</v>
      </c>
      <c r="L962" s="2">
        <f>ROUNDUP(IF(K963&lt;&gt;cukier4[[#This Row],[miesiąc]],5000-cukier4[[#This Row],[ilość cukru w magazynie]],0),-3)</f>
        <v>0</v>
      </c>
    </row>
    <row r="963" spans="1:12" x14ac:dyDescent="0.45">
      <c r="A963" s="1">
        <v>39997</v>
      </c>
      <c r="B963" s="2" t="s">
        <v>194</v>
      </c>
      <c r="C963">
        <v>13</v>
      </c>
      <c r="D963">
        <f>YEAR(cukier4[[#This Row],[Data]])</f>
        <v>2009</v>
      </c>
      <c r="E963">
        <f>VLOOKUP(cukier4[[#This Row],[rok]],cennik[],2,FALSE)</f>
        <v>2.13</v>
      </c>
      <c r="F963" s="2">
        <f>cukier4[[#This Row],[sprzedaż]]*cukier4[[#This Row],[cena cukru]]</f>
        <v>27.689999999999998</v>
      </c>
      <c r="G963" s="2">
        <f>SUMIFS(cukier4[sprzedaż],cukier4[Data],"&lt;="&amp;cukier4[[#This Row],[Data]],cukier4[NIP],"="&amp;cukier4[[#This Row],[NIP]])</f>
        <v>13</v>
      </c>
      <c r="H96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63" s="2">
        <f>cukier4[[#This Row],[rabat na kg]]*cukier4[[#This Row],[sprzedaż]]</f>
        <v>0</v>
      </c>
      <c r="J963" s="2">
        <f>J962-cukier4[[#This Row],[sprzedaż]]+L962</f>
        <v>5160</v>
      </c>
      <c r="K963" s="2">
        <f>MONTH(cukier4[[#This Row],[Data]])</f>
        <v>7</v>
      </c>
      <c r="L963" s="2">
        <f>ROUNDUP(IF(K964&lt;&gt;cukier4[[#This Row],[miesiąc]],5000-cukier4[[#This Row],[ilość cukru w magazynie]],0),-3)</f>
        <v>0</v>
      </c>
    </row>
    <row r="964" spans="1:12" x14ac:dyDescent="0.45">
      <c r="A964" s="1">
        <v>40000</v>
      </c>
      <c r="B964" s="2" t="s">
        <v>183</v>
      </c>
      <c r="C964">
        <v>12</v>
      </c>
      <c r="D964">
        <f>YEAR(cukier4[[#This Row],[Data]])</f>
        <v>2009</v>
      </c>
      <c r="E964">
        <f>VLOOKUP(cukier4[[#This Row],[rok]],cennik[],2,FALSE)</f>
        <v>2.13</v>
      </c>
      <c r="F964" s="2">
        <f>cukier4[[#This Row],[sprzedaż]]*cukier4[[#This Row],[cena cukru]]</f>
        <v>25.56</v>
      </c>
      <c r="G964" s="2">
        <f>SUMIFS(cukier4[sprzedaż],cukier4[Data],"&lt;="&amp;cukier4[[#This Row],[Data]],cukier4[NIP],"="&amp;cukier4[[#This Row],[NIP]])</f>
        <v>32</v>
      </c>
      <c r="H96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64" s="2">
        <f>cukier4[[#This Row],[rabat na kg]]*cukier4[[#This Row],[sprzedaż]]</f>
        <v>0</v>
      </c>
      <c r="J964" s="2">
        <f>J963-cukier4[[#This Row],[sprzedaż]]+L963</f>
        <v>5148</v>
      </c>
      <c r="K964" s="2">
        <f>MONTH(cukier4[[#This Row],[Data]])</f>
        <v>7</v>
      </c>
      <c r="L964" s="2">
        <f>ROUNDUP(IF(K965&lt;&gt;cukier4[[#This Row],[miesiąc]],5000-cukier4[[#This Row],[ilość cukru w magazynie]],0),-3)</f>
        <v>0</v>
      </c>
    </row>
    <row r="965" spans="1:12" x14ac:dyDescent="0.45">
      <c r="A965" s="1">
        <v>40000</v>
      </c>
      <c r="B965" s="2" t="s">
        <v>5</v>
      </c>
      <c r="C965">
        <v>191</v>
      </c>
      <c r="D965">
        <f>YEAR(cukier4[[#This Row],[Data]])</f>
        <v>2009</v>
      </c>
      <c r="E965">
        <f>VLOOKUP(cukier4[[#This Row],[rok]],cennik[],2,FALSE)</f>
        <v>2.13</v>
      </c>
      <c r="F965" s="2">
        <f>cukier4[[#This Row],[sprzedaż]]*cukier4[[#This Row],[cena cukru]]</f>
        <v>406.83</v>
      </c>
      <c r="G965" s="2">
        <f>SUMIFS(cukier4[sprzedaż],cukier4[Data],"&lt;="&amp;cukier4[[#This Row],[Data]],cukier4[NIP],"="&amp;cukier4[[#This Row],[NIP]])</f>
        <v>7147</v>
      </c>
      <c r="H96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65" s="2">
        <f>cukier4[[#This Row],[rabat na kg]]*cukier4[[#This Row],[sprzedaż]]</f>
        <v>19.100000000000001</v>
      </c>
      <c r="J965" s="2">
        <f>J964-cukier4[[#This Row],[sprzedaż]]+L964</f>
        <v>4957</v>
      </c>
      <c r="K965" s="2">
        <f>MONTH(cukier4[[#This Row],[Data]])</f>
        <v>7</v>
      </c>
      <c r="L965" s="2">
        <f>ROUNDUP(IF(K966&lt;&gt;cukier4[[#This Row],[miesiąc]],5000-cukier4[[#This Row],[ilość cukru w magazynie]],0),-3)</f>
        <v>0</v>
      </c>
    </row>
    <row r="966" spans="1:12" x14ac:dyDescent="0.45">
      <c r="A966" s="1">
        <v>40000</v>
      </c>
      <c r="B966" s="2" t="s">
        <v>10</v>
      </c>
      <c r="C966">
        <v>123</v>
      </c>
      <c r="D966">
        <f>YEAR(cukier4[[#This Row],[Data]])</f>
        <v>2009</v>
      </c>
      <c r="E966">
        <f>VLOOKUP(cukier4[[#This Row],[rok]],cennik[],2,FALSE)</f>
        <v>2.13</v>
      </c>
      <c r="F966" s="2">
        <f>cukier4[[#This Row],[sprzedaż]]*cukier4[[#This Row],[cena cukru]]</f>
        <v>261.99</v>
      </c>
      <c r="G966" s="2">
        <f>SUMIFS(cukier4[sprzedaż],cukier4[Data],"&lt;="&amp;cukier4[[#This Row],[Data]],cukier4[NIP],"="&amp;cukier4[[#This Row],[NIP]])</f>
        <v>1701</v>
      </c>
      <c r="H9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66" s="2">
        <f>cukier4[[#This Row],[rabat na kg]]*cukier4[[#This Row],[sprzedaż]]</f>
        <v>12.3</v>
      </c>
      <c r="J966" s="2">
        <f>J965-cukier4[[#This Row],[sprzedaż]]+L965</f>
        <v>4834</v>
      </c>
      <c r="K966" s="2">
        <f>MONTH(cukier4[[#This Row],[Data]])</f>
        <v>7</v>
      </c>
      <c r="L966" s="2">
        <f>ROUNDUP(IF(K967&lt;&gt;cukier4[[#This Row],[miesiąc]],5000-cukier4[[#This Row],[ilość cukru w magazynie]],0),-3)</f>
        <v>0</v>
      </c>
    </row>
    <row r="967" spans="1:12" x14ac:dyDescent="0.45">
      <c r="A967" s="1">
        <v>40001</v>
      </c>
      <c r="B967" s="2" t="s">
        <v>18</v>
      </c>
      <c r="C967">
        <v>66</v>
      </c>
      <c r="D967">
        <f>YEAR(cukier4[[#This Row],[Data]])</f>
        <v>2009</v>
      </c>
      <c r="E967">
        <f>VLOOKUP(cukier4[[#This Row],[rok]],cennik[],2,FALSE)</f>
        <v>2.13</v>
      </c>
      <c r="F967" s="2">
        <f>cukier4[[#This Row],[sprzedaż]]*cukier4[[#This Row],[cena cukru]]</f>
        <v>140.57999999999998</v>
      </c>
      <c r="G967" s="2">
        <f>SUMIFS(cukier4[sprzedaż],cukier4[Data],"&lt;="&amp;cukier4[[#This Row],[Data]],cukier4[NIP],"="&amp;cukier4[[#This Row],[NIP]])</f>
        <v>2974</v>
      </c>
      <c r="H9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67" s="2">
        <f>cukier4[[#This Row],[rabat na kg]]*cukier4[[#This Row],[sprzedaż]]</f>
        <v>6.6000000000000005</v>
      </c>
      <c r="J967" s="2">
        <f>J966-cukier4[[#This Row],[sprzedaż]]+L966</f>
        <v>4768</v>
      </c>
      <c r="K967" s="2">
        <f>MONTH(cukier4[[#This Row],[Data]])</f>
        <v>7</v>
      </c>
      <c r="L967" s="2">
        <f>ROUNDUP(IF(K968&lt;&gt;cukier4[[#This Row],[miesiąc]],5000-cukier4[[#This Row],[ilość cukru w magazynie]],0),-3)</f>
        <v>0</v>
      </c>
    </row>
    <row r="968" spans="1:12" x14ac:dyDescent="0.45">
      <c r="A968" s="1">
        <v>40002</v>
      </c>
      <c r="B968" s="2" t="s">
        <v>61</v>
      </c>
      <c r="C968">
        <v>132</v>
      </c>
      <c r="D968">
        <f>YEAR(cukier4[[#This Row],[Data]])</f>
        <v>2009</v>
      </c>
      <c r="E968">
        <f>VLOOKUP(cukier4[[#This Row],[rok]],cennik[],2,FALSE)</f>
        <v>2.13</v>
      </c>
      <c r="F968" s="2">
        <f>cukier4[[#This Row],[sprzedaż]]*cukier4[[#This Row],[cena cukru]]</f>
        <v>281.15999999999997</v>
      </c>
      <c r="G968" s="2">
        <f>SUMIFS(cukier4[sprzedaż],cukier4[Data],"&lt;="&amp;cukier4[[#This Row],[Data]],cukier4[NIP],"="&amp;cukier4[[#This Row],[NIP]])</f>
        <v>1614</v>
      </c>
      <c r="H96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68" s="2">
        <f>cukier4[[#This Row],[rabat na kg]]*cukier4[[#This Row],[sprzedaż]]</f>
        <v>13.200000000000001</v>
      </c>
      <c r="J968" s="2">
        <f>J967-cukier4[[#This Row],[sprzedaż]]+L967</f>
        <v>4636</v>
      </c>
      <c r="K968" s="2">
        <f>MONTH(cukier4[[#This Row],[Data]])</f>
        <v>7</v>
      </c>
      <c r="L968" s="2">
        <f>ROUNDUP(IF(K969&lt;&gt;cukier4[[#This Row],[miesiąc]],5000-cukier4[[#This Row],[ilość cukru w magazynie]],0),-3)</f>
        <v>0</v>
      </c>
    </row>
    <row r="969" spans="1:12" x14ac:dyDescent="0.45">
      <c r="A969" s="1">
        <v>40006</v>
      </c>
      <c r="B969" s="2" t="s">
        <v>195</v>
      </c>
      <c r="C969">
        <v>9</v>
      </c>
      <c r="D969">
        <f>YEAR(cukier4[[#This Row],[Data]])</f>
        <v>2009</v>
      </c>
      <c r="E969">
        <f>VLOOKUP(cukier4[[#This Row],[rok]],cennik[],2,FALSE)</f>
        <v>2.13</v>
      </c>
      <c r="F969" s="2">
        <f>cukier4[[#This Row],[sprzedaż]]*cukier4[[#This Row],[cena cukru]]</f>
        <v>19.169999999999998</v>
      </c>
      <c r="G969" s="2">
        <f>SUMIFS(cukier4[sprzedaż],cukier4[Data],"&lt;="&amp;cukier4[[#This Row],[Data]],cukier4[NIP],"="&amp;cukier4[[#This Row],[NIP]])</f>
        <v>9</v>
      </c>
      <c r="H96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69" s="2">
        <f>cukier4[[#This Row],[rabat na kg]]*cukier4[[#This Row],[sprzedaż]]</f>
        <v>0</v>
      </c>
      <c r="J969" s="2">
        <f>J968-cukier4[[#This Row],[sprzedaż]]+L968</f>
        <v>4627</v>
      </c>
      <c r="K969" s="2">
        <f>MONTH(cukier4[[#This Row],[Data]])</f>
        <v>7</v>
      </c>
      <c r="L969" s="2">
        <f>ROUNDUP(IF(K970&lt;&gt;cukier4[[#This Row],[miesiąc]],5000-cukier4[[#This Row],[ilość cukru w magazynie]],0),-3)</f>
        <v>0</v>
      </c>
    </row>
    <row r="970" spans="1:12" x14ac:dyDescent="0.45">
      <c r="A970" s="1">
        <v>40006</v>
      </c>
      <c r="B970" s="2" t="s">
        <v>78</v>
      </c>
      <c r="C970">
        <v>111</v>
      </c>
      <c r="D970">
        <f>YEAR(cukier4[[#This Row],[Data]])</f>
        <v>2009</v>
      </c>
      <c r="E970">
        <f>VLOOKUP(cukier4[[#This Row],[rok]],cennik[],2,FALSE)</f>
        <v>2.13</v>
      </c>
      <c r="F970" s="2">
        <f>cukier4[[#This Row],[sprzedaż]]*cukier4[[#This Row],[cena cukru]]</f>
        <v>236.42999999999998</v>
      </c>
      <c r="G970" s="2">
        <f>SUMIFS(cukier4[sprzedaż],cukier4[Data],"&lt;="&amp;cukier4[[#This Row],[Data]],cukier4[NIP],"="&amp;cukier4[[#This Row],[NIP]])</f>
        <v>1458</v>
      </c>
      <c r="H97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70" s="2">
        <f>cukier4[[#This Row],[rabat na kg]]*cukier4[[#This Row],[sprzedaż]]</f>
        <v>11.100000000000001</v>
      </c>
      <c r="J970" s="2">
        <f>J969-cukier4[[#This Row],[sprzedaż]]+L969</f>
        <v>4516</v>
      </c>
      <c r="K970" s="2">
        <f>MONTH(cukier4[[#This Row],[Data]])</f>
        <v>7</v>
      </c>
      <c r="L970" s="2">
        <f>ROUNDUP(IF(K971&lt;&gt;cukier4[[#This Row],[miesiąc]],5000-cukier4[[#This Row],[ilość cukru w magazynie]],0),-3)</f>
        <v>0</v>
      </c>
    </row>
    <row r="971" spans="1:12" x14ac:dyDescent="0.45">
      <c r="A971" s="1">
        <v>40007</v>
      </c>
      <c r="B971" s="2" t="s">
        <v>19</v>
      </c>
      <c r="C971">
        <v>163</v>
      </c>
      <c r="D971">
        <f>YEAR(cukier4[[#This Row],[Data]])</f>
        <v>2009</v>
      </c>
      <c r="E971">
        <f>VLOOKUP(cukier4[[#This Row],[rok]],cennik[],2,FALSE)</f>
        <v>2.13</v>
      </c>
      <c r="F971" s="2">
        <f>cukier4[[#This Row],[sprzedaż]]*cukier4[[#This Row],[cena cukru]]</f>
        <v>347.19</v>
      </c>
      <c r="G971" s="2">
        <f>SUMIFS(cukier4[sprzedaż],cukier4[Data],"&lt;="&amp;cukier4[[#This Row],[Data]],cukier4[NIP],"="&amp;cukier4[[#This Row],[NIP]])</f>
        <v>1783</v>
      </c>
      <c r="H97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71" s="2">
        <f>cukier4[[#This Row],[rabat na kg]]*cukier4[[#This Row],[sprzedaż]]</f>
        <v>16.3</v>
      </c>
      <c r="J971" s="2">
        <f>J970-cukier4[[#This Row],[sprzedaż]]+L970</f>
        <v>4353</v>
      </c>
      <c r="K971" s="2">
        <f>MONTH(cukier4[[#This Row],[Data]])</f>
        <v>7</v>
      </c>
      <c r="L971" s="2">
        <f>ROUNDUP(IF(K972&lt;&gt;cukier4[[#This Row],[miesiąc]],5000-cukier4[[#This Row],[ilość cukru w magazynie]],0),-3)</f>
        <v>0</v>
      </c>
    </row>
    <row r="972" spans="1:12" x14ac:dyDescent="0.45">
      <c r="A972" s="1">
        <v>40007</v>
      </c>
      <c r="B972" s="2" t="s">
        <v>155</v>
      </c>
      <c r="C972">
        <v>4</v>
      </c>
      <c r="D972">
        <f>YEAR(cukier4[[#This Row],[Data]])</f>
        <v>2009</v>
      </c>
      <c r="E972">
        <f>VLOOKUP(cukier4[[#This Row],[rok]],cennik[],2,FALSE)</f>
        <v>2.13</v>
      </c>
      <c r="F972" s="2">
        <f>cukier4[[#This Row],[sprzedaż]]*cukier4[[#This Row],[cena cukru]]</f>
        <v>8.52</v>
      </c>
      <c r="G972" s="2">
        <f>SUMIFS(cukier4[sprzedaż],cukier4[Data],"&lt;="&amp;cukier4[[#This Row],[Data]],cukier4[NIP],"="&amp;cukier4[[#This Row],[NIP]])</f>
        <v>15</v>
      </c>
      <c r="H97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72" s="2">
        <f>cukier4[[#This Row],[rabat na kg]]*cukier4[[#This Row],[sprzedaż]]</f>
        <v>0</v>
      </c>
      <c r="J972" s="2">
        <f>J971-cukier4[[#This Row],[sprzedaż]]+L971</f>
        <v>4349</v>
      </c>
      <c r="K972" s="2">
        <f>MONTH(cukier4[[#This Row],[Data]])</f>
        <v>7</v>
      </c>
      <c r="L972" s="2">
        <f>ROUNDUP(IF(K973&lt;&gt;cukier4[[#This Row],[miesiąc]],5000-cukier4[[#This Row],[ilość cukru w magazynie]],0),-3)</f>
        <v>0</v>
      </c>
    </row>
    <row r="973" spans="1:12" x14ac:dyDescent="0.45">
      <c r="A973" s="1">
        <v>40009</v>
      </c>
      <c r="B973" s="2" t="s">
        <v>145</v>
      </c>
      <c r="C973">
        <v>10</v>
      </c>
      <c r="D973">
        <f>YEAR(cukier4[[#This Row],[Data]])</f>
        <v>2009</v>
      </c>
      <c r="E973">
        <f>VLOOKUP(cukier4[[#This Row],[rok]],cennik[],2,FALSE)</f>
        <v>2.13</v>
      </c>
      <c r="F973" s="2">
        <f>cukier4[[#This Row],[sprzedaż]]*cukier4[[#This Row],[cena cukru]]</f>
        <v>21.299999999999997</v>
      </c>
      <c r="G973" s="2">
        <f>SUMIFS(cukier4[sprzedaż],cukier4[Data],"&lt;="&amp;cukier4[[#This Row],[Data]],cukier4[NIP],"="&amp;cukier4[[#This Row],[NIP]])</f>
        <v>14</v>
      </c>
      <c r="H9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73" s="2">
        <f>cukier4[[#This Row],[rabat na kg]]*cukier4[[#This Row],[sprzedaż]]</f>
        <v>0</v>
      </c>
      <c r="J973" s="2">
        <f>J972-cukier4[[#This Row],[sprzedaż]]+L972</f>
        <v>4339</v>
      </c>
      <c r="K973" s="2">
        <f>MONTH(cukier4[[#This Row],[Data]])</f>
        <v>7</v>
      </c>
      <c r="L973" s="2">
        <f>ROUNDUP(IF(K974&lt;&gt;cukier4[[#This Row],[miesiąc]],5000-cukier4[[#This Row],[ilość cukru w magazynie]],0),-3)</f>
        <v>0</v>
      </c>
    </row>
    <row r="974" spans="1:12" x14ac:dyDescent="0.45">
      <c r="A974" s="1">
        <v>40010</v>
      </c>
      <c r="B974" s="2" t="s">
        <v>9</v>
      </c>
      <c r="C974">
        <v>457</v>
      </c>
      <c r="D974">
        <f>YEAR(cukier4[[#This Row],[Data]])</f>
        <v>2009</v>
      </c>
      <c r="E974">
        <f>VLOOKUP(cukier4[[#This Row],[rok]],cennik[],2,FALSE)</f>
        <v>2.13</v>
      </c>
      <c r="F974" s="2">
        <f>cukier4[[#This Row],[sprzedaż]]*cukier4[[#This Row],[cena cukru]]</f>
        <v>973.41</v>
      </c>
      <c r="G974" s="2">
        <f>SUMIFS(cukier4[sprzedaż],cukier4[Data],"&lt;="&amp;cukier4[[#This Row],[Data]],cukier4[NIP],"="&amp;cukier4[[#This Row],[NIP]])</f>
        <v>12477</v>
      </c>
      <c r="H97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74" s="2">
        <f>cukier4[[#This Row],[rabat na kg]]*cukier4[[#This Row],[sprzedaż]]</f>
        <v>91.4</v>
      </c>
      <c r="J974" s="2">
        <f>J973-cukier4[[#This Row],[sprzedaż]]+L973</f>
        <v>3882</v>
      </c>
      <c r="K974" s="2">
        <f>MONTH(cukier4[[#This Row],[Data]])</f>
        <v>7</v>
      </c>
      <c r="L974" s="2">
        <f>ROUNDUP(IF(K975&lt;&gt;cukier4[[#This Row],[miesiąc]],5000-cukier4[[#This Row],[ilość cukru w magazynie]],0),-3)</f>
        <v>0</v>
      </c>
    </row>
    <row r="975" spans="1:12" x14ac:dyDescent="0.45">
      <c r="A975" s="1">
        <v>40012</v>
      </c>
      <c r="B975" s="2" t="s">
        <v>50</v>
      </c>
      <c r="C975">
        <v>260</v>
      </c>
      <c r="D975">
        <f>YEAR(cukier4[[#This Row],[Data]])</f>
        <v>2009</v>
      </c>
      <c r="E975">
        <f>VLOOKUP(cukier4[[#This Row],[rok]],cennik[],2,FALSE)</f>
        <v>2.13</v>
      </c>
      <c r="F975" s="2">
        <f>cukier4[[#This Row],[sprzedaż]]*cukier4[[#This Row],[cena cukru]]</f>
        <v>553.79999999999995</v>
      </c>
      <c r="G975" s="2">
        <f>SUMIFS(cukier4[sprzedaż],cukier4[Data],"&lt;="&amp;cukier4[[#This Row],[Data]],cukier4[NIP],"="&amp;cukier4[[#This Row],[NIP]])</f>
        <v>13246</v>
      </c>
      <c r="H97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75" s="2">
        <f>cukier4[[#This Row],[rabat na kg]]*cukier4[[#This Row],[sprzedaż]]</f>
        <v>52</v>
      </c>
      <c r="J975" s="2">
        <f>J974-cukier4[[#This Row],[sprzedaż]]+L974</f>
        <v>3622</v>
      </c>
      <c r="K975" s="2">
        <f>MONTH(cukier4[[#This Row],[Data]])</f>
        <v>7</v>
      </c>
      <c r="L975" s="2">
        <f>ROUNDUP(IF(K976&lt;&gt;cukier4[[#This Row],[miesiąc]],5000-cukier4[[#This Row],[ilość cukru w magazynie]],0),-3)</f>
        <v>0</v>
      </c>
    </row>
    <row r="976" spans="1:12" x14ac:dyDescent="0.45">
      <c r="A976" s="1">
        <v>40013</v>
      </c>
      <c r="B976" s="2" t="s">
        <v>120</v>
      </c>
      <c r="C976">
        <v>181</v>
      </c>
      <c r="D976">
        <f>YEAR(cukier4[[#This Row],[Data]])</f>
        <v>2009</v>
      </c>
      <c r="E976">
        <f>VLOOKUP(cukier4[[#This Row],[rok]],cennik[],2,FALSE)</f>
        <v>2.13</v>
      </c>
      <c r="F976" s="2">
        <f>cukier4[[#This Row],[sprzedaż]]*cukier4[[#This Row],[cena cukru]]</f>
        <v>385.53</v>
      </c>
      <c r="G976" s="2">
        <f>SUMIFS(cukier4[sprzedaż],cukier4[Data],"&lt;="&amp;cukier4[[#This Row],[Data]],cukier4[NIP],"="&amp;cukier4[[#This Row],[NIP]])</f>
        <v>347</v>
      </c>
      <c r="H97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976" s="2">
        <f>cukier4[[#This Row],[rabat na kg]]*cukier4[[#This Row],[sprzedaż]]</f>
        <v>9.0500000000000007</v>
      </c>
      <c r="J976" s="2">
        <f>J975-cukier4[[#This Row],[sprzedaż]]+L975</f>
        <v>3441</v>
      </c>
      <c r="K976" s="2">
        <f>MONTH(cukier4[[#This Row],[Data]])</f>
        <v>7</v>
      </c>
      <c r="L976" s="2">
        <f>ROUNDUP(IF(K977&lt;&gt;cukier4[[#This Row],[miesiąc]],5000-cukier4[[#This Row],[ilość cukru w magazynie]],0),-3)</f>
        <v>0</v>
      </c>
    </row>
    <row r="977" spans="1:12" x14ac:dyDescent="0.45">
      <c r="A977" s="1">
        <v>40014</v>
      </c>
      <c r="B977" s="2" t="s">
        <v>50</v>
      </c>
      <c r="C977">
        <v>144</v>
      </c>
      <c r="D977">
        <f>YEAR(cukier4[[#This Row],[Data]])</f>
        <v>2009</v>
      </c>
      <c r="E977">
        <f>VLOOKUP(cukier4[[#This Row],[rok]],cennik[],2,FALSE)</f>
        <v>2.13</v>
      </c>
      <c r="F977" s="2">
        <f>cukier4[[#This Row],[sprzedaż]]*cukier4[[#This Row],[cena cukru]]</f>
        <v>306.71999999999997</v>
      </c>
      <c r="G977" s="2">
        <f>SUMIFS(cukier4[sprzedaż],cukier4[Data],"&lt;="&amp;cukier4[[#This Row],[Data]],cukier4[NIP],"="&amp;cukier4[[#This Row],[NIP]])</f>
        <v>13390</v>
      </c>
      <c r="H97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77" s="2">
        <f>cukier4[[#This Row],[rabat na kg]]*cukier4[[#This Row],[sprzedaż]]</f>
        <v>28.8</v>
      </c>
      <c r="J977" s="2">
        <f>J976-cukier4[[#This Row],[sprzedaż]]+L976</f>
        <v>3297</v>
      </c>
      <c r="K977" s="2">
        <f>MONTH(cukier4[[#This Row],[Data]])</f>
        <v>7</v>
      </c>
      <c r="L977" s="2">
        <f>ROUNDUP(IF(K978&lt;&gt;cukier4[[#This Row],[miesiąc]],5000-cukier4[[#This Row],[ilość cukru w magazynie]],0),-3)</f>
        <v>0</v>
      </c>
    </row>
    <row r="978" spans="1:12" x14ac:dyDescent="0.45">
      <c r="A978" s="1">
        <v>40015</v>
      </c>
      <c r="B978" s="2" t="s">
        <v>22</v>
      </c>
      <c r="C978">
        <v>246</v>
      </c>
      <c r="D978">
        <f>YEAR(cukier4[[#This Row],[Data]])</f>
        <v>2009</v>
      </c>
      <c r="E978">
        <f>VLOOKUP(cukier4[[#This Row],[rok]],cennik[],2,FALSE)</f>
        <v>2.13</v>
      </c>
      <c r="F978" s="2">
        <f>cukier4[[#This Row],[sprzedaż]]*cukier4[[#This Row],[cena cukru]]</f>
        <v>523.98</v>
      </c>
      <c r="G978" s="2">
        <f>SUMIFS(cukier4[sprzedaż],cukier4[Data],"&lt;="&amp;cukier4[[#This Row],[Data]],cukier4[NIP],"="&amp;cukier4[[#This Row],[NIP]])</f>
        <v>10930</v>
      </c>
      <c r="H97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78" s="2">
        <f>cukier4[[#This Row],[rabat na kg]]*cukier4[[#This Row],[sprzedaż]]</f>
        <v>49.2</v>
      </c>
      <c r="J978" s="2">
        <f>J977-cukier4[[#This Row],[sprzedaż]]+L977</f>
        <v>3051</v>
      </c>
      <c r="K978" s="2">
        <f>MONTH(cukier4[[#This Row],[Data]])</f>
        <v>7</v>
      </c>
      <c r="L978" s="2">
        <f>ROUNDUP(IF(K979&lt;&gt;cukier4[[#This Row],[miesiąc]],5000-cukier4[[#This Row],[ilość cukru w magazynie]],0),-3)</f>
        <v>0</v>
      </c>
    </row>
    <row r="979" spans="1:12" x14ac:dyDescent="0.45">
      <c r="A979" s="1">
        <v>40017</v>
      </c>
      <c r="B979" s="2" t="s">
        <v>196</v>
      </c>
      <c r="C979">
        <v>10</v>
      </c>
      <c r="D979">
        <f>YEAR(cukier4[[#This Row],[Data]])</f>
        <v>2009</v>
      </c>
      <c r="E979">
        <f>VLOOKUP(cukier4[[#This Row],[rok]],cennik[],2,FALSE)</f>
        <v>2.13</v>
      </c>
      <c r="F979" s="2">
        <f>cukier4[[#This Row],[sprzedaż]]*cukier4[[#This Row],[cena cukru]]</f>
        <v>21.299999999999997</v>
      </c>
      <c r="G979" s="2">
        <f>SUMIFS(cukier4[sprzedaż],cukier4[Data],"&lt;="&amp;cukier4[[#This Row],[Data]],cukier4[NIP],"="&amp;cukier4[[#This Row],[NIP]])</f>
        <v>10</v>
      </c>
      <c r="H97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79" s="2">
        <f>cukier4[[#This Row],[rabat na kg]]*cukier4[[#This Row],[sprzedaż]]</f>
        <v>0</v>
      </c>
      <c r="J979" s="2">
        <f>J978-cukier4[[#This Row],[sprzedaż]]+L978</f>
        <v>3041</v>
      </c>
      <c r="K979" s="2">
        <f>MONTH(cukier4[[#This Row],[Data]])</f>
        <v>7</v>
      </c>
      <c r="L979" s="2">
        <f>ROUNDUP(IF(K980&lt;&gt;cukier4[[#This Row],[miesiąc]],5000-cukier4[[#This Row],[ilość cukru w magazynie]],0),-3)</f>
        <v>0</v>
      </c>
    </row>
    <row r="980" spans="1:12" x14ac:dyDescent="0.45">
      <c r="A980" s="1">
        <v>40019</v>
      </c>
      <c r="B980" s="2" t="s">
        <v>26</v>
      </c>
      <c r="C980">
        <v>148</v>
      </c>
      <c r="D980">
        <f>YEAR(cukier4[[#This Row],[Data]])</f>
        <v>2009</v>
      </c>
      <c r="E980">
        <f>VLOOKUP(cukier4[[#This Row],[rok]],cennik[],2,FALSE)</f>
        <v>2.13</v>
      </c>
      <c r="F980" s="2">
        <f>cukier4[[#This Row],[sprzedaż]]*cukier4[[#This Row],[cena cukru]]</f>
        <v>315.24</v>
      </c>
      <c r="G980" s="2">
        <f>SUMIFS(cukier4[sprzedaż],cukier4[Data],"&lt;="&amp;cukier4[[#This Row],[Data]],cukier4[NIP],"="&amp;cukier4[[#This Row],[NIP]])</f>
        <v>636</v>
      </c>
      <c r="H98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980" s="2">
        <f>cukier4[[#This Row],[rabat na kg]]*cukier4[[#This Row],[sprzedaż]]</f>
        <v>7.4</v>
      </c>
      <c r="J980" s="2">
        <f>J979-cukier4[[#This Row],[sprzedaż]]+L979</f>
        <v>2893</v>
      </c>
      <c r="K980" s="2">
        <f>MONTH(cukier4[[#This Row],[Data]])</f>
        <v>7</v>
      </c>
      <c r="L980" s="2">
        <f>ROUNDUP(IF(K981&lt;&gt;cukier4[[#This Row],[miesiąc]],5000-cukier4[[#This Row],[ilość cukru w magazynie]],0),-3)</f>
        <v>0</v>
      </c>
    </row>
    <row r="981" spans="1:12" x14ac:dyDescent="0.45">
      <c r="A981" s="1">
        <v>40021</v>
      </c>
      <c r="B981" s="2" t="s">
        <v>35</v>
      </c>
      <c r="C981">
        <v>24</v>
      </c>
      <c r="D981">
        <f>YEAR(cukier4[[#This Row],[Data]])</f>
        <v>2009</v>
      </c>
      <c r="E981">
        <f>VLOOKUP(cukier4[[#This Row],[rok]],cennik[],2,FALSE)</f>
        <v>2.13</v>
      </c>
      <c r="F981" s="2">
        <f>cukier4[[#This Row],[sprzedaż]]*cukier4[[#This Row],[cena cukru]]</f>
        <v>51.12</v>
      </c>
      <c r="G981" s="2">
        <f>SUMIFS(cukier4[sprzedaż],cukier4[Data],"&lt;="&amp;cukier4[[#This Row],[Data]],cukier4[NIP],"="&amp;cukier4[[#This Row],[NIP]])</f>
        <v>1317</v>
      </c>
      <c r="H98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81" s="2">
        <f>cukier4[[#This Row],[rabat na kg]]*cukier4[[#This Row],[sprzedaż]]</f>
        <v>2.4000000000000004</v>
      </c>
      <c r="J981" s="2">
        <f>J980-cukier4[[#This Row],[sprzedaż]]+L980</f>
        <v>2869</v>
      </c>
      <c r="K981" s="2">
        <f>MONTH(cukier4[[#This Row],[Data]])</f>
        <v>7</v>
      </c>
      <c r="L981" s="2">
        <f>ROUNDUP(IF(K982&lt;&gt;cukier4[[#This Row],[miesiąc]],5000-cukier4[[#This Row],[ilość cukru w magazynie]],0),-3)</f>
        <v>0</v>
      </c>
    </row>
    <row r="982" spans="1:12" x14ac:dyDescent="0.45">
      <c r="A982" s="1">
        <v>40024</v>
      </c>
      <c r="B982" s="2" t="s">
        <v>25</v>
      </c>
      <c r="C982">
        <v>66</v>
      </c>
      <c r="D982">
        <f>YEAR(cukier4[[#This Row],[Data]])</f>
        <v>2009</v>
      </c>
      <c r="E982">
        <f>VLOOKUP(cukier4[[#This Row],[rok]],cennik[],2,FALSE)</f>
        <v>2.13</v>
      </c>
      <c r="F982" s="2">
        <f>cukier4[[#This Row],[sprzedaż]]*cukier4[[#This Row],[cena cukru]]</f>
        <v>140.57999999999998</v>
      </c>
      <c r="G982" s="2">
        <f>SUMIFS(cukier4[sprzedaż],cukier4[Data],"&lt;="&amp;cukier4[[#This Row],[Data]],cukier4[NIP],"="&amp;cukier4[[#This Row],[NIP]])</f>
        <v>1082</v>
      </c>
      <c r="H98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82" s="2">
        <f>cukier4[[#This Row],[rabat na kg]]*cukier4[[#This Row],[sprzedaż]]</f>
        <v>6.6000000000000005</v>
      </c>
      <c r="J982" s="2">
        <f>J981-cukier4[[#This Row],[sprzedaż]]+L981</f>
        <v>2803</v>
      </c>
      <c r="K982" s="2">
        <f>MONTH(cukier4[[#This Row],[Data]])</f>
        <v>7</v>
      </c>
      <c r="L982" s="2">
        <f>ROUNDUP(IF(K983&lt;&gt;cukier4[[#This Row],[miesiąc]],5000-cukier4[[#This Row],[ilość cukru w magazynie]],0),-3)</f>
        <v>3000</v>
      </c>
    </row>
    <row r="983" spans="1:12" x14ac:dyDescent="0.45">
      <c r="A983" s="1">
        <v>40027</v>
      </c>
      <c r="B983" s="2" t="s">
        <v>45</v>
      </c>
      <c r="C983">
        <v>333</v>
      </c>
      <c r="D983">
        <f>YEAR(cukier4[[#This Row],[Data]])</f>
        <v>2009</v>
      </c>
      <c r="E983">
        <f>VLOOKUP(cukier4[[#This Row],[rok]],cennik[],2,FALSE)</f>
        <v>2.13</v>
      </c>
      <c r="F983" s="2">
        <f>cukier4[[#This Row],[sprzedaż]]*cukier4[[#This Row],[cena cukru]]</f>
        <v>709.29</v>
      </c>
      <c r="G983" s="2">
        <f>SUMIFS(cukier4[sprzedaż],cukier4[Data],"&lt;="&amp;cukier4[[#This Row],[Data]],cukier4[NIP],"="&amp;cukier4[[#This Row],[NIP]])</f>
        <v>12748</v>
      </c>
      <c r="H98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83" s="2">
        <f>cukier4[[#This Row],[rabat na kg]]*cukier4[[#This Row],[sprzedaż]]</f>
        <v>66.600000000000009</v>
      </c>
      <c r="J983" s="2">
        <f>J982-cukier4[[#This Row],[sprzedaż]]+L982</f>
        <v>5470</v>
      </c>
      <c r="K983" s="2">
        <f>MONTH(cukier4[[#This Row],[Data]])</f>
        <v>8</v>
      </c>
      <c r="L983" s="2">
        <f>ROUNDUP(IF(K984&lt;&gt;cukier4[[#This Row],[miesiąc]],5000-cukier4[[#This Row],[ilość cukru w magazynie]],0),-3)</f>
        <v>0</v>
      </c>
    </row>
    <row r="984" spans="1:12" x14ac:dyDescent="0.45">
      <c r="A984" s="1">
        <v>40027</v>
      </c>
      <c r="B984" s="2" t="s">
        <v>37</v>
      </c>
      <c r="C984">
        <v>194</v>
      </c>
      <c r="D984">
        <f>YEAR(cukier4[[#This Row],[Data]])</f>
        <v>2009</v>
      </c>
      <c r="E984">
        <f>VLOOKUP(cukier4[[#This Row],[rok]],cennik[],2,FALSE)</f>
        <v>2.13</v>
      </c>
      <c r="F984" s="2">
        <f>cukier4[[#This Row],[sprzedaż]]*cukier4[[#This Row],[cena cukru]]</f>
        <v>413.21999999999997</v>
      </c>
      <c r="G984" s="2">
        <f>SUMIFS(cukier4[sprzedaż],cukier4[Data],"&lt;="&amp;cukier4[[#This Row],[Data]],cukier4[NIP],"="&amp;cukier4[[#This Row],[NIP]])</f>
        <v>2378</v>
      </c>
      <c r="H98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84" s="2">
        <f>cukier4[[#This Row],[rabat na kg]]*cukier4[[#This Row],[sprzedaż]]</f>
        <v>19.400000000000002</v>
      </c>
      <c r="J984" s="2">
        <f>J983-cukier4[[#This Row],[sprzedaż]]+L983</f>
        <v>5276</v>
      </c>
      <c r="K984" s="2">
        <f>MONTH(cukier4[[#This Row],[Data]])</f>
        <v>8</v>
      </c>
      <c r="L984" s="2">
        <f>ROUNDUP(IF(K985&lt;&gt;cukier4[[#This Row],[miesiąc]],5000-cukier4[[#This Row],[ilość cukru w magazynie]],0),-3)</f>
        <v>0</v>
      </c>
    </row>
    <row r="985" spans="1:12" x14ac:dyDescent="0.45">
      <c r="A985" s="1">
        <v>40031</v>
      </c>
      <c r="B985" s="2" t="s">
        <v>18</v>
      </c>
      <c r="C985">
        <v>154</v>
      </c>
      <c r="D985">
        <f>YEAR(cukier4[[#This Row],[Data]])</f>
        <v>2009</v>
      </c>
      <c r="E985">
        <f>VLOOKUP(cukier4[[#This Row],[rok]],cennik[],2,FALSE)</f>
        <v>2.13</v>
      </c>
      <c r="F985" s="2">
        <f>cukier4[[#This Row],[sprzedaż]]*cukier4[[#This Row],[cena cukru]]</f>
        <v>328.02</v>
      </c>
      <c r="G985" s="2">
        <f>SUMIFS(cukier4[sprzedaż],cukier4[Data],"&lt;="&amp;cukier4[[#This Row],[Data]],cukier4[NIP],"="&amp;cukier4[[#This Row],[NIP]])</f>
        <v>3128</v>
      </c>
      <c r="H98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85" s="2">
        <f>cukier4[[#This Row],[rabat na kg]]*cukier4[[#This Row],[sprzedaż]]</f>
        <v>15.4</v>
      </c>
      <c r="J985" s="2">
        <f>J984-cukier4[[#This Row],[sprzedaż]]+L984</f>
        <v>5122</v>
      </c>
      <c r="K985" s="2">
        <f>MONTH(cukier4[[#This Row],[Data]])</f>
        <v>8</v>
      </c>
      <c r="L985" s="2">
        <f>ROUNDUP(IF(K986&lt;&gt;cukier4[[#This Row],[miesiąc]],5000-cukier4[[#This Row],[ilość cukru w magazynie]],0),-3)</f>
        <v>0</v>
      </c>
    </row>
    <row r="986" spans="1:12" x14ac:dyDescent="0.45">
      <c r="A986" s="1">
        <v>40031</v>
      </c>
      <c r="B986" s="2" t="s">
        <v>55</v>
      </c>
      <c r="C986">
        <v>100</v>
      </c>
      <c r="D986">
        <f>YEAR(cukier4[[#This Row],[Data]])</f>
        <v>2009</v>
      </c>
      <c r="E986">
        <f>VLOOKUP(cukier4[[#This Row],[rok]],cennik[],2,FALSE)</f>
        <v>2.13</v>
      </c>
      <c r="F986" s="2">
        <f>cukier4[[#This Row],[sprzedaż]]*cukier4[[#This Row],[cena cukru]]</f>
        <v>213</v>
      </c>
      <c r="G986" s="2">
        <f>SUMIFS(cukier4[sprzedaż],cukier4[Data],"&lt;="&amp;cukier4[[#This Row],[Data]],cukier4[NIP],"="&amp;cukier4[[#This Row],[NIP]])</f>
        <v>2488</v>
      </c>
      <c r="H98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86" s="2">
        <f>cukier4[[#This Row],[rabat na kg]]*cukier4[[#This Row],[sprzedaż]]</f>
        <v>10</v>
      </c>
      <c r="J986" s="2">
        <f>J985-cukier4[[#This Row],[sprzedaż]]+L985</f>
        <v>5022</v>
      </c>
      <c r="K986" s="2">
        <f>MONTH(cukier4[[#This Row],[Data]])</f>
        <v>8</v>
      </c>
      <c r="L986" s="2">
        <f>ROUNDUP(IF(K987&lt;&gt;cukier4[[#This Row],[miesiąc]],5000-cukier4[[#This Row],[ilość cukru w magazynie]],0),-3)</f>
        <v>0</v>
      </c>
    </row>
    <row r="987" spans="1:12" x14ac:dyDescent="0.45">
      <c r="A987" s="1">
        <v>40031</v>
      </c>
      <c r="B987" s="2" t="s">
        <v>1</v>
      </c>
      <c r="C987">
        <v>18</v>
      </c>
      <c r="D987">
        <f>YEAR(cukier4[[#This Row],[Data]])</f>
        <v>2009</v>
      </c>
      <c r="E987">
        <f>VLOOKUP(cukier4[[#This Row],[rok]],cennik[],2,FALSE)</f>
        <v>2.13</v>
      </c>
      <c r="F987" s="2">
        <f>cukier4[[#This Row],[sprzedaż]]*cukier4[[#This Row],[cena cukru]]</f>
        <v>38.339999999999996</v>
      </c>
      <c r="G987" s="2">
        <f>SUMIFS(cukier4[sprzedaż],cukier4[Data],"&lt;="&amp;cukier4[[#This Row],[Data]],cukier4[NIP],"="&amp;cukier4[[#This Row],[NIP]])</f>
        <v>49</v>
      </c>
      <c r="H98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87" s="2">
        <f>cukier4[[#This Row],[rabat na kg]]*cukier4[[#This Row],[sprzedaż]]</f>
        <v>0</v>
      </c>
      <c r="J987" s="2">
        <f>J986-cukier4[[#This Row],[sprzedaż]]+L986</f>
        <v>5004</v>
      </c>
      <c r="K987" s="2">
        <f>MONTH(cukier4[[#This Row],[Data]])</f>
        <v>8</v>
      </c>
      <c r="L987" s="2">
        <f>ROUNDUP(IF(K988&lt;&gt;cukier4[[#This Row],[miesiąc]],5000-cukier4[[#This Row],[ilość cukru w magazynie]],0),-3)</f>
        <v>0</v>
      </c>
    </row>
    <row r="988" spans="1:12" x14ac:dyDescent="0.45">
      <c r="A988" s="1">
        <v>40031</v>
      </c>
      <c r="B988" s="2" t="s">
        <v>170</v>
      </c>
      <c r="C988">
        <v>20</v>
      </c>
      <c r="D988">
        <f>YEAR(cukier4[[#This Row],[Data]])</f>
        <v>2009</v>
      </c>
      <c r="E988">
        <f>VLOOKUP(cukier4[[#This Row],[rok]],cennik[],2,FALSE)</f>
        <v>2.13</v>
      </c>
      <c r="F988" s="2">
        <f>cukier4[[#This Row],[sprzedaż]]*cukier4[[#This Row],[cena cukru]]</f>
        <v>42.599999999999994</v>
      </c>
      <c r="G988" s="2">
        <f>SUMIFS(cukier4[sprzedaż],cukier4[Data],"&lt;="&amp;cukier4[[#This Row],[Data]],cukier4[NIP],"="&amp;cukier4[[#This Row],[NIP]])</f>
        <v>24</v>
      </c>
      <c r="H98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88" s="2">
        <f>cukier4[[#This Row],[rabat na kg]]*cukier4[[#This Row],[sprzedaż]]</f>
        <v>0</v>
      </c>
      <c r="J988" s="2">
        <f>J987-cukier4[[#This Row],[sprzedaż]]+L987</f>
        <v>4984</v>
      </c>
      <c r="K988" s="2">
        <f>MONTH(cukier4[[#This Row],[Data]])</f>
        <v>8</v>
      </c>
      <c r="L988" s="2">
        <f>ROUNDUP(IF(K989&lt;&gt;cukier4[[#This Row],[miesiąc]],5000-cukier4[[#This Row],[ilość cukru w magazynie]],0),-3)</f>
        <v>0</v>
      </c>
    </row>
    <row r="989" spans="1:12" x14ac:dyDescent="0.45">
      <c r="A989" s="1">
        <v>40033</v>
      </c>
      <c r="B989" s="2" t="s">
        <v>55</v>
      </c>
      <c r="C989">
        <v>200</v>
      </c>
      <c r="D989">
        <f>YEAR(cukier4[[#This Row],[Data]])</f>
        <v>2009</v>
      </c>
      <c r="E989">
        <f>VLOOKUP(cukier4[[#This Row],[rok]],cennik[],2,FALSE)</f>
        <v>2.13</v>
      </c>
      <c r="F989" s="2">
        <f>cukier4[[#This Row],[sprzedaż]]*cukier4[[#This Row],[cena cukru]]</f>
        <v>426</v>
      </c>
      <c r="G989" s="2">
        <f>SUMIFS(cukier4[sprzedaż],cukier4[Data],"&lt;="&amp;cukier4[[#This Row],[Data]],cukier4[NIP],"="&amp;cukier4[[#This Row],[NIP]])</f>
        <v>2688</v>
      </c>
      <c r="H9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89" s="2">
        <f>cukier4[[#This Row],[rabat na kg]]*cukier4[[#This Row],[sprzedaż]]</f>
        <v>20</v>
      </c>
      <c r="J989" s="2">
        <f>J988-cukier4[[#This Row],[sprzedaż]]+L988</f>
        <v>4784</v>
      </c>
      <c r="K989" s="2">
        <f>MONTH(cukier4[[#This Row],[Data]])</f>
        <v>8</v>
      </c>
      <c r="L989" s="2">
        <f>ROUNDUP(IF(K990&lt;&gt;cukier4[[#This Row],[miesiąc]],5000-cukier4[[#This Row],[ilość cukru w magazynie]],0),-3)</f>
        <v>0</v>
      </c>
    </row>
    <row r="990" spans="1:12" x14ac:dyDescent="0.45">
      <c r="A990" s="1">
        <v>40034</v>
      </c>
      <c r="B990" s="2" t="s">
        <v>18</v>
      </c>
      <c r="C990">
        <v>48</v>
      </c>
      <c r="D990">
        <f>YEAR(cukier4[[#This Row],[Data]])</f>
        <v>2009</v>
      </c>
      <c r="E990">
        <f>VLOOKUP(cukier4[[#This Row],[rok]],cennik[],2,FALSE)</f>
        <v>2.13</v>
      </c>
      <c r="F990" s="2">
        <f>cukier4[[#This Row],[sprzedaż]]*cukier4[[#This Row],[cena cukru]]</f>
        <v>102.24</v>
      </c>
      <c r="G990" s="2">
        <f>SUMIFS(cukier4[sprzedaż],cukier4[Data],"&lt;="&amp;cukier4[[#This Row],[Data]],cukier4[NIP],"="&amp;cukier4[[#This Row],[NIP]])</f>
        <v>3176</v>
      </c>
      <c r="H9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90" s="2">
        <f>cukier4[[#This Row],[rabat na kg]]*cukier4[[#This Row],[sprzedaż]]</f>
        <v>4.8000000000000007</v>
      </c>
      <c r="J990" s="2">
        <f>J989-cukier4[[#This Row],[sprzedaż]]+L989</f>
        <v>4736</v>
      </c>
      <c r="K990" s="2">
        <f>MONTH(cukier4[[#This Row],[Data]])</f>
        <v>8</v>
      </c>
      <c r="L990" s="2">
        <f>ROUNDUP(IF(K991&lt;&gt;cukier4[[#This Row],[miesiąc]],5000-cukier4[[#This Row],[ilość cukru w magazynie]],0),-3)</f>
        <v>0</v>
      </c>
    </row>
    <row r="991" spans="1:12" x14ac:dyDescent="0.45">
      <c r="A991" s="1">
        <v>40034</v>
      </c>
      <c r="B991" s="2" t="s">
        <v>61</v>
      </c>
      <c r="C991">
        <v>68</v>
      </c>
      <c r="D991">
        <f>YEAR(cukier4[[#This Row],[Data]])</f>
        <v>2009</v>
      </c>
      <c r="E991">
        <f>VLOOKUP(cukier4[[#This Row],[rok]],cennik[],2,FALSE)</f>
        <v>2.13</v>
      </c>
      <c r="F991" s="2">
        <f>cukier4[[#This Row],[sprzedaż]]*cukier4[[#This Row],[cena cukru]]</f>
        <v>144.84</v>
      </c>
      <c r="G991" s="2">
        <f>SUMIFS(cukier4[sprzedaż],cukier4[Data],"&lt;="&amp;cukier4[[#This Row],[Data]],cukier4[NIP],"="&amp;cukier4[[#This Row],[NIP]])</f>
        <v>1682</v>
      </c>
      <c r="H9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91" s="2">
        <f>cukier4[[#This Row],[rabat na kg]]*cukier4[[#This Row],[sprzedaż]]</f>
        <v>6.8000000000000007</v>
      </c>
      <c r="J991" s="2">
        <f>J990-cukier4[[#This Row],[sprzedaż]]+L990</f>
        <v>4668</v>
      </c>
      <c r="K991" s="2">
        <f>MONTH(cukier4[[#This Row],[Data]])</f>
        <v>8</v>
      </c>
      <c r="L991" s="2">
        <f>ROUNDUP(IF(K992&lt;&gt;cukier4[[#This Row],[miesiąc]],5000-cukier4[[#This Row],[ilość cukru w magazynie]],0),-3)</f>
        <v>0</v>
      </c>
    </row>
    <row r="992" spans="1:12" x14ac:dyDescent="0.45">
      <c r="A992" s="1">
        <v>40035</v>
      </c>
      <c r="B992" s="2" t="s">
        <v>174</v>
      </c>
      <c r="C992">
        <v>9</v>
      </c>
      <c r="D992">
        <f>YEAR(cukier4[[#This Row],[Data]])</f>
        <v>2009</v>
      </c>
      <c r="E992">
        <f>VLOOKUP(cukier4[[#This Row],[rok]],cennik[],2,FALSE)</f>
        <v>2.13</v>
      </c>
      <c r="F992" s="2">
        <f>cukier4[[#This Row],[sprzedaż]]*cukier4[[#This Row],[cena cukru]]</f>
        <v>19.169999999999998</v>
      </c>
      <c r="G992" s="2">
        <f>SUMIFS(cukier4[sprzedaż],cukier4[Data],"&lt;="&amp;cukier4[[#This Row],[Data]],cukier4[NIP],"="&amp;cukier4[[#This Row],[NIP]])</f>
        <v>13</v>
      </c>
      <c r="H99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92" s="2">
        <f>cukier4[[#This Row],[rabat na kg]]*cukier4[[#This Row],[sprzedaż]]</f>
        <v>0</v>
      </c>
      <c r="J992" s="2">
        <f>J991-cukier4[[#This Row],[sprzedaż]]+L991</f>
        <v>4659</v>
      </c>
      <c r="K992" s="2">
        <f>MONTH(cukier4[[#This Row],[Data]])</f>
        <v>8</v>
      </c>
      <c r="L992" s="2">
        <f>ROUNDUP(IF(K993&lt;&gt;cukier4[[#This Row],[miesiąc]],5000-cukier4[[#This Row],[ilość cukru w magazynie]],0),-3)</f>
        <v>0</v>
      </c>
    </row>
    <row r="993" spans="1:12" x14ac:dyDescent="0.45">
      <c r="A993" s="1">
        <v>40039</v>
      </c>
      <c r="B993" s="2" t="s">
        <v>50</v>
      </c>
      <c r="C993">
        <v>493</v>
      </c>
      <c r="D993">
        <f>YEAR(cukier4[[#This Row],[Data]])</f>
        <v>2009</v>
      </c>
      <c r="E993">
        <f>VLOOKUP(cukier4[[#This Row],[rok]],cennik[],2,FALSE)</f>
        <v>2.13</v>
      </c>
      <c r="F993" s="2">
        <f>cukier4[[#This Row],[sprzedaż]]*cukier4[[#This Row],[cena cukru]]</f>
        <v>1050.0899999999999</v>
      </c>
      <c r="G993" s="2">
        <f>SUMIFS(cukier4[sprzedaż],cukier4[Data],"&lt;="&amp;cukier4[[#This Row],[Data]],cukier4[NIP],"="&amp;cukier4[[#This Row],[NIP]])</f>
        <v>13883</v>
      </c>
      <c r="H99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93" s="2">
        <f>cukier4[[#This Row],[rabat na kg]]*cukier4[[#This Row],[sprzedaż]]</f>
        <v>98.600000000000009</v>
      </c>
      <c r="J993" s="2">
        <f>J992-cukier4[[#This Row],[sprzedaż]]+L992</f>
        <v>4166</v>
      </c>
      <c r="K993" s="2">
        <f>MONTH(cukier4[[#This Row],[Data]])</f>
        <v>8</v>
      </c>
      <c r="L993" s="2">
        <f>ROUNDUP(IF(K994&lt;&gt;cukier4[[#This Row],[miesiąc]],5000-cukier4[[#This Row],[ilość cukru w magazynie]],0),-3)</f>
        <v>0</v>
      </c>
    </row>
    <row r="994" spans="1:12" x14ac:dyDescent="0.45">
      <c r="A994" s="1">
        <v>40039</v>
      </c>
      <c r="B994" s="2" t="s">
        <v>14</v>
      </c>
      <c r="C994">
        <v>340</v>
      </c>
      <c r="D994">
        <f>YEAR(cukier4[[#This Row],[Data]])</f>
        <v>2009</v>
      </c>
      <c r="E994">
        <f>VLOOKUP(cukier4[[#This Row],[rok]],cennik[],2,FALSE)</f>
        <v>2.13</v>
      </c>
      <c r="F994" s="2">
        <f>cukier4[[#This Row],[sprzedaż]]*cukier4[[#This Row],[cena cukru]]</f>
        <v>724.19999999999993</v>
      </c>
      <c r="G994" s="2">
        <f>SUMIFS(cukier4[sprzedaż],cukier4[Data],"&lt;="&amp;cukier4[[#This Row],[Data]],cukier4[NIP],"="&amp;cukier4[[#This Row],[NIP]])</f>
        <v>10875</v>
      </c>
      <c r="H99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94" s="2">
        <f>cukier4[[#This Row],[rabat na kg]]*cukier4[[#This Row],[sprzedaż]]</f>
        <v>68</v>
      </c>
      <c r="J994" s="2">
        <f>J993-cukier4[[#This Row],[sprzedaż]]+L993</f>
        <v>3826</v>
      </c>
      <c r="K994" s="2">
        <f>MONTH(cukier4[[#This Row],[Data]])</f>
        <v>8</v>
      </c>
      <c r="L994" s="2">
        <f>ROUNDUP(IF(K995&lt;&gt;cukier4[[#This Row],[miesiąc]],5000-cukier4[[#This Row],[ilość cukru w magazynie]],0),-3)</f>
        <v>0</v>
      </c>
    </row>
    <row r="995" spans="1:12" x14ac:dyDescent="0.45">
      <c r="A995" s="1">
        <v>40041</v>
      </c>
      <c r="B995" s="2" t="s">
        <v>174</v>
      </c>
      <c r="C995">
        <v>2</v>
      </c>
      <c r="D995">
        <f>YEAR(cukier4[[#This Row],[Data]])</f>
        <v>2009</v>
      </c>
      <c r="E995">
        <f>VLOOKUP(cukier4[[#This Row],[rok]],cennik[],2,FALSE)</f>
        <v>2.13</v>
      </c>
      <c r="F995" s="2">
        <f>cukier4[[#This Row],[sprzedaż]]*cukier4[[#This Row],[cena cukru]]</f>
        <v>4.26</v>
      </c>
      <c r="G995" s="2">
        <f>SUMIFS(cukier4[sprzedaż],cukier4[Data],"&lt;="&amp;cukier4[[#This Row],[Data]],cukier4[NIP],"="&amp;cukier4[[#This Row],[NIP]])</f>
        <v>15</v>
      </c>
      <c r="H99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995" s="2">
        <f>cukier4[[#This Row],[rabat na kg]]*cukier4[[#This Row],[sprzedaż]]</f>
        <v>0</v>
      </c>
      <c r="J995" s="2">
        <f>J994-cukier4[[#This Row],[sprzedaż]]+L994</f>
        <v>3824</v>
      </c>
      <c r="K995" s="2">
        <f>MONTH(cukier4[[#This Row],[Data]])</f>
        <v>8</v>
      </c>
      <c r="L995" s="2">
        <f>ROUNDUP(IF(K996&lt;&gt;cukier4[[#This Row],[miesiąc]],5000-cukier4[[#This Row],[ilość cukru w magazynie]],0),-3)</f>
        <v>0</v>
      </c>
    </row>
    <row r="996" spans="1:12" x14ac:dyDescent="0.45">
      <c r="A996" s="1">
        <v>40044</v>
      </c>
      <c r="B996" s="2" t="s">
        <v>28</v>
      </c>
      <c r="C996">
        <v>62</v>
      </c>
      <c r="D996">
        <f>YEAR(cukier4[[#This Row],[Data]])</f>
        <v>2009</v>
      </c>
      <c r="E996">
        <f>VLOOKUP(cukier4[[#This Row],[rok]],cennik[],2,FALSE)</f>
        <v>2.13</v>
      </c>
      <c r="F996" s="2">
        <f>cukier4[[#This Row],[sprzedaż]]*cukier4[[#This Row],[cena cukru]]</f>
        <v>132.06</v>
      </c>
      <c r="G996" s="2">
        <f>SUMIFS(cukier4[sprzedaż],cukier4[Data],"&lt;="&amp;cukier4[[#This Row],[Data]],cukier4[NIP],"="&amp;cukier4[[#This Row],[NIP]])</f>
        <v>1879</v>
      </c>
      <c r="H99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96" s="2">
        <f>cukier4[[#This Row],[rabat na kg]]*cukier4[[#This Row],[sprzedaż]]</f>
        <v>6.2</v>
      </c>
      <c r="J996" s="2">
        <f>J995-cukier4[[#This Row],[sprzedaż]]+L995</f>
        <v>3762</v>
      </c>
      <c r="K996" s="2">
        <f>MONTH(cukier4[[#This Row],[Data]])</f>
        <v>8</v>
      </c>
      <c r="L996" s="2">
        <f>ROUNDUP(IF(K997&lt;&gt;cukier4[[#This Row],[miesiąc]],5000-cukier4[[#This Row],[ilość cukru w magazynie]],0),-3)</f>
        <v>0</v>
      </c>
    </row>
    <row r="997" spans="1:12" x14ac:dyDescent="0.45">
      <c r="A997" s="1">
        <v>40044</v>
      </c>
      <c r="B997" s="2" t="s">
        <v>22</v>
      </c>
      <c r="C997">
        <v>164</v>
      </c>
      <c r="D997">
        <f>YEAR(cukier4[[#This Row],[Data]])</f>
        <v>2009</v>
      </c>
      <c r="E997">
        <f>VLOOKUP(cukier4[[#This Row],[rok]],cennik[],2,FALSE)</f>
        <v>2.13</v>
      </c>
      <c r="F997" s="2">
        <f>cukier4[[#This Row],[sprzedaż]]*cukier4[[#This Row],[cena cukru]]</f>
        <v>349.32</v>
      </c>
      <c r="G997" s="2">
        <f>SUMIFS(cukier4[sprzedaż],cukier4[Data],"&lt;="&amp;cukier4[[#This Row],[Data]],cukier4[NIP],"="&amp;cukier4[[#This Row],[NIP]])</f>
        <v>11094</v>
      </c>
      <c r="H99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997" s="2">
        <f>cukier4[[#This Row],[rabat na kg]]*cukier4[[#This Row],[sprzedaż]]</f>
        <v>32.800000000000004</v>
      </c>
      <c r="J997" s="2">
        <f>J996-cukier4[[#This Row],[sprzedaż]]+L996</f>
        <v>3598</v>
      </c>
      <c r="K997" s="2">
        <f>MONTH(cukier4[[#This Row],[Data]])</f>
        <v>8</v>
      </c>
      <c r="L997" s="2">
        <f>ROUNDUP(IF(K998&lt;&gt;cukier4[[#This Row],[miesiąc]],5000-cukier4[[#This Row],[ilość cukru w magazynie]],0),-3)</f>
        <v>0</v>
      </c>
    </row>
    <row r="998" spans="1:12" x14ac:dyDescent="0.45">
      <c r="A998" s="1">
        <v>40045</v>
      </c>
      <c r="B998" s="2" t="s">
        <v>28</v>
      </c>
      <c r="C998">
        <v>170</v>
      </c>
      <c r="D998">
        <f>YEAR(cukier4[[#This Row],[Data]])</f>
        <v>2009</v>
      </c>
      <c r="E998">
        <f>VLOOKUP(cukier4[[#This Row],[rok]],cennik[],2,FALSE)</f>
        <v>2.13</v>
      </c>
      <c r="F998" s="2">
        <f>cukier4[[#This Row],[sprzedaż]]*cukier4[[#This Row],[cena cukru]]</f>
        <v>362.09999999999997</v>
      </c>
      <c r="G998" s="2">
        <f>SUMIFS(cukier4[sprzedaż],cukier4[Data],"&lt;="&amp;cukier4[[#This Row],[Data]],cukier4[NIP],"="&amp;cukier4[[#This Row],[NIP]])</f>
        <v>2049</v>
      </c>
      <c r="H99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98" s="2">
        <f>cukier4[[#This Row],[rabat na kg]]*cukier4[[#This Row],[sprzedaż]]</f>
        <v>17</v>
      </c>
      <c r="J998" s="2">
        <f>J997-cukier4[[#This Row],[sprzedaż]]+L997</f>
        <v>3428</v>
      </c>
      <c r="K998" s="2">
        <f>MONTH(cukier4[[#This Row],[Data]])</f>
        <v>8</v>
      </c>
      <c r="L998" s="2">
        <f>ROUNDUP(IF(K999&lt;&gt;cukier4[[#This Row],[miesiąc]],5000-cukier4[[#This Row],[ilość cukru w magazynie]],0),-3)</f>
        <v>0</v>
      </c>
    </row>
    <row r="999" spans="1:12" x14ac:dyDescent="0.45">
      <c r="A999" s="1">
        <v>40047</v>
      </c>
      <c r="B999" s="2" t="s">
        <v>71</v>
      </c>
      <c r="C999">
        <v>164</v>
      </c>
      <c r="D999">
        <f>YEAR(cukier4[[#This Row],[Data]])</f>
        <v>2009</v>
      </c>
      <c r="E999">
        <f>VLOOKUP(cukier4[[#This Row],[rok]],cennik[],2,FALSE)</f>
        <v>2.13</v>
      </c>
      <c r="F999" s="2">
        <f>cukier4[[#This Row],[sprzedaż]]*cukier4[[#This Row],[cena cukru]]</f>
        <v>349.32</v>
      </c>
      <c r="G999" s="2">
        <f>SUMIFS(cukier4[sprzedaż],cukier4[Data],"&lt;="&amp;cukier4[[#This Row],[Data]],cukier4[NIP],"="&amp;cukier4[[#This Row],[NIP]])</f>
        <v>1229</v>
      </c>
      <c r="H99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999" s="2">
        <f>cukier4[[#This Row],[rabat na kg]]*cukier4[[#This Row],[sprzedaż]]</f>
        <v>16.400000000000002</v>
      </c>
      <c r="J999" s="2">
        <f>J998-cukier4[[#This Row],[sprzedaż]]+L998</f>
        <v>3264</v>
      </c>
      <c r="K999" s="2">
        <f>MONTH(cukier4[[#This Row],[Data]])</f>
        <v>8</v>
      </c>
      <c r="L999" s="2">
        <f>ROUNDUP(IF(K1000&lt;&gt;cukier4[[#This Row],[miesiąc]],5000-cukier4[[#This Row],[ilość cukru w magazynie]],0),-3)</f>
        <v>0</v>
      </c>
    </row>
    <row r="1000" spans="1:12" x14ac:dyDescent="0.45">
      <c r="A1000" s="1">
        <v>40049</v>
      </c>
      <c r="B1000" s="2" t="s">
        <v>6</v>
      </c>
      <c r="C1000">
        <v>70</v>
      </c>
      <c r="D1000">
        <f>YEAR(cukier4[[#This Row],[Data]])</f>
        <v>2009</v>
      </c>
      <c r="E1000">
        <f>VLOOKUP(cukier4[[#This Row],[rok]],cennik[],2,FALSE)</f>
        <v>2.13</v>
      </c>
      <c r="F1000" s="2">
        <f>cukier4[[#This Row],[sprzedaż]]*cukier4[[#This Row],[cena cukru]]</f>
        <v>149.1</v>
      </c>
      <c r="G1000" s="2">
        <f>SUMIFS(cukier4[sprzedaż],cukier4[Data],"&lt;="&amp;cukier4[[#This Row],[Data]],cukier4[NIP],"="&amp;cukier4[[#This Row],[NIP]])</f>
        <v>1312</v>
      </c>
      <c r="H100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00" s="2">
        <f>cukier4[[#This Row],[rabat na kg]]*cukier4[[#This Row],[sprzedaż]]</f>
        <v>7</v>
      </c>
      <c r="J1000" s="2">
        <f>J999-cukier4[[#This Row],[sprzedaż]]+L999</f>
        <v>3194</v>
      </c>
      <c r="K1000" s="2">
        <f>MONTH(cukier4[[#This Row],[Data]])</f>
        <v>8</v>
      </c>
      <c r="L1000" s="2">
        <f>ROUNDUP(IF(K1001&lt;&gt;cukier4[[#This Row],[miesiąc]],5000-cukier4[[#This Row],[ilość cukru w magazynie]],0),-3)</f>
        <v>0</v>
      </c>
    </row>
    <row r="1001" spans="1:12" x14ac:dyDescent="0.45">
      <c r="A1001" s="1">
        <v>40056</v>
      </c>
      <c r="B1001" s="2" t="s">
        <v>50</v>
      </c>
      <c r="C1001">
        <v>133</v>
      </c>
      <c r="D1001">
        <f>YEAR(cukier4[[#This Row],[Data]])</f>
        <v>2009</v>
      </c>
      <c r="E1001">
        <f>VLOOKUP(cukier4[[#This Row],[rok]],cennik[],2,FALSE)</f>
        <v>2.13</v>
      </c>
      <c r="F1001" s="2">
        <f>cukier4[[#This Row],[sprzedaż]]*cukier4[[#This Row],[cena cukru]]</f>
        <v>283.28999999999996</v>
      </c>
      <c r="G1001" s="2">
        <f>SUMIFS(cukier4[sprzedaż],cukier4[Data],"&lt;="&amp;cukier4[[#This Row],[Data]],cukier4[NIP],"="&amp;cukier4[[#This Row],[NIP]])</f>
        <v>14016</v>
      </c>
      <c r="H100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01" s="2">
        <f>cukier4[[#This Row],[rabat na kg]]*cukier4[[#This Row],[sprzedaż]]</f>
        <v>26.6</v>
      </c>
      <c r="J1001" s="2">
        <f>J1000-cukier4[[#This Row],[sprzedaż]]+L1000</f>
        <v>3061</v>
      </c>
      <c r="K1001" s="2">
        <f>MONTH(cukier4[[#This Row],[Data]])</f>
        <v>8</v>
      </c>
      <c r="L1001" s="2">
        <f>ROUNDUP(IF(K1002&lt;&gt;cukier4[[#This Row],[miesiąc]],5000-cukier4[[#This Row],[ilość cukru w magazynie]],0),-3)</f>
        <v>2000</v>
      </c>
    </row>
    <row r="1002" spans="1:12" x14ac:dyDescent="0.45">
      <c r="A1002" s="1">
        <v>40057</v>
      </c>
      <c r="B1002" s="2" t="s">
        <v>197</v>
      </c>
      <c r="C1002">
        <v>20</v>
      </c>
      <c r="D1002">
        <f>YEAR(cukier4[[#This Row],[Data]])</f>
        <v>2009</v>
      </c>
      <c r="E1002">
        <f>VLOOKUP(cukier4[[#This Row],[rok]],cennik[],2,FALSE)</f>
        <v>2.13</v>
      </c>
      <c r="F1002" s="2">
        <f>cukier4[[#This Row],[sprzedaż]]*cukier4[[#This Row],[cena cukru]]</f>
        <v>42.599999999999994</v>
      </c>
      <c r="G1002" s="2">
        <f>SUMIFS(cukier4[sprzedaż],cukier4[Data],"&lt;="&amp;cukier4[[#This Row],[Data]],cukier4[NIP],"="&amp;cukier4[[#This Row],[NIP]])</f>
        <v>20</v>
      </c>
      <c r="H100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02" s="2">
        <f>cukier4[[#This Row],[rabat na kg]]*cukier4[[#This Row],[sprzedaż]]</f>
        <v>0</v>
      </c>
      <c r="J1002" s="2">
        <f>J1001-cukier4[[#This Row],[sprzedaż]]+L1001</f>
        <v>5041</v>
      </c>
      <c r="K1002" s="2">
        <f>MONTH(cukier4[[#This Row],[Data]])</f>
        <v>9</v>
      </c>
      <c r="L1002" s="2">
        <f>ROUNDUP(IF(K1003&lt;&gt;cukier4[[#This Row],[miesiąc]],5000-cukier4[[#This Row],[ilość cukru w magazynie]],0),-3)</f>
        <v>0</v>
      </c>
    </row>
    <row r="1003" spans="1:12" x14ac:dyDescent="0.45">
      <c r="A1003" s="1">
        <v>40059</v>
      </c>
      <c r="B1003" s="2" t="s">
        <v>198</v>
      </c>
      <c r="C1003">
        <v>15</v>
      </c>
      <c r="D1003">
        <f>YEAR(cukier4[[#This Row],[Data]])</f>
        <v>2009</v>
      </c>
      <c r="E1003">
        <f>VLOOKUP(cukier4[[#This Row],[rok]],cennik[],2,FALSE)</f>
        <v>2.13</v>
      </c>
      <c r="F1003" s="2">
        <f>cukier4[[#This Row],[sprzedaż]]*cukier4[[#This Row],[cena cukru]]</f>
        <v>31.95</v>
      </c>
      <c r="G1003" s="2">
        <f>SUMIFS(cukier4[sprzedaż],cukier4[Data],"&lt;="&amp;cukier4[[#This Row],[Data]],cukier4[NIP],"="&amp;cukier4[[#This Row],[NIP]])</f>
        <v>15</v>
      </c>
      <c r="H100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03" s="2">
        <f>cukier4[[#This Row],[rabat na kg]]*cukier4[[#This Row],[sprzedaż]]</f>
        <v>0</v>
      </c>
      <c r="J1003" s="2">
        <f>J1002-cukier4[[#This Row],[sprzedaż]]+L1002</f>
        <v>5026</v>
      </c>
      <c r="K1003" s="2">
        <f>MONTH(cukier4[[#This Row],[Data]])</f>
        <v>9</v>
      </c>
      <c r="L1003" s="2">
        <f>ROUNDUP(IF(K1004&lt;&gt;cukier4[[#This Row],[miesiąc]],5000-cukier4[[#This Row],[ilość cukru w magazynie]],0),-3)</f>
        <v>0</v>
      </c>
    </row>
    <row r="1004" spans="1:12" x14ac:dyDescent="0.45">
      <c r="A1004" s="1">
        <v>40060</v>
      </c>
      <c r="B1004" s="2" t="s">
        <v>199</v>
      </c>
      <c r="C1004">
        <v>15</v>
      </c>
      <c r="D1004">
        <f>YEAR(cukier4[[#This Row],[Data]])</f>
        <v>2009</v>
      </c>
      <c r="E1004">
        <f>VLOOKUP(cukier4[[#This Row],[rok]],cennik[],2,FALSE)</f>
        <v>2.13</v>
      </c>
      <c r="F1004" s="2">
        <f>cukier4[[#This Row],[sprzedaż]]*cukier4[[#This Row],[cena cukru]]</f>
        <v>31.95</v>
      </c>
      <c r="G1004" s="2">
        <f>SUMIFS(cukier4[sprzedaż],cukier4[Data],"&lt;="&amp;cukier4[[#This Row],[Data]],cukier4[NIP],"="&amp;cukier4[[#This Row],[NIP]])</f>
        <v>15</v>
      </c>
      <c r="H100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04" s="2">
        <f>cukier4[[#This Row],[rabat na kg]]*cukier4[[#This Row],[sprzedaż]]</f>
        <v>0</v>
      </c>
      <c r="J1004" s="2">
        <f>J1003-cukier4[[#This Row],[sprzedaż]]+L1003</f>
        <v>5011</v>
      </c>
      <c r="K1004" s="2">
        <f>MONTH(cukier4[[#This Row],[Data]])</f>
        <v>9</v>
      </c>
      <c r="L1004" s="2">
        <f>ROUNDUP(IF(K1005&lt;&gt;cukier4[[#This Row],[miesiąc]],5000-cukier4[[#This Row],[ilość cukru w magazynie]],0),-3)</f>
        <v>0</v>
      </c>
    </row>
    <row r="1005" spans="1:12" x14ac:dyDescent="0.45">
      <c r="A1005" s="1">
        <v>40061</v>
      </c>
      <c r="B1005" s="2" t="s">
        <v>58</v>
      </c>
      <c r="C1005">
        <v>105</v>
      </c>
      <c r="D1005">
        <f>YEAR(cukier4[[#This Row],[Data]])</f>
        <v>2009</v>
      </c>
      <c r="E1005">
        <f>VLOOKUP(cukier4[[#This Row],[rok]],cennik[],2,FALSE)</f>
        <v>2.13</v>
      </c>
      <c r="F1005" s="2">
        <f>cukier4[[#This Row],[sprzedaż]]*cukier4[[#This Row],[cena cukru]]</f>
        <v>223.64999999999998</v>
      </c>
      <c r="G1005" s="2">
        <f>SUMIFS(cukier4[sprzedaż],cukier4[Data],"&lt;="&amp;cukier4[[#This Row],[Data]],cukier4[NIP],"="&amp;cukier4[[#This Row],[NIP]])</f>
        <v>525</v>
      </c>
      <c r="H100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05" s="2">
        <f>cukier4[[#This Row],[rabat na kg]]*cukier4[[#This Row],[sprzedaż]]</f>
        <v>5.25</v>
      </c>
      <c r="J1005" s="2">
        <f>J1004-cukier4[[#This Row],[sprzedaż]]+L1004</f>
        <v>4906</v>
      </c>
      <c r="K1005" s="2">
        <f>MONTH(cukier4[[#This Row],[Data]])</f>
        <v>9</v>
      </c>
      <c r="L1005" s="2">
        <f>ROUNDUP(IF(K1006&lt;&gt;cukier4[[#This Row],[miesiąc]],5000-cukier4[[#This Row],[ilość cukru w magazynie]],0),-3)</f>
        <v>0</v>
      </c>
    </row>
    <row r="1006" spans="1:12" x14ac:dyDescent="0.45">
      <c r="A1006" s="1">
        <v>40065</v>
      </c>
      <c r="B1006" s="2" t="s">
        <v>31</v>
      </c>
      <c r="C1006">
        <v>192</v>
      </c>
      <c r="D1006">
        <f>YEAR(cukier4[[#This Row],[Data]])</f>
        <v>2009</v>
      </c>
      <c r="E1006">
        <f>VLOOKUP(cukier4[[#This Row],[rok]],cennik[],2,FALSE)</f>
        <v>2.13</v>
      </c>
      <c r="F1006" s="2">
        <f>cukier4[[#This Row],[sprzedaż]]*cukier4[[#This Row],[cena cukru]]</f>
        <v>408.96</v>
      </c>
      <c r="G1006" s="2">
        <f>SUMIFS(cukier4[sprzedaż],cukier4[Data],"&lt;="&amp;cukier4[[#This Row],[Data]],cukier4[NIP],"="&amp;cukier4[[#This Row],[NIP]])</f>
        <v>1207</v>
      </c>
      <c r="H100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06" s="2">
        <f>cukier4[[#This Row],[rabat na kg]]*cukier4[[#This Row],[sprzedaż]]</f>
        <v>19.200000000000003</v>
      </c>
      <c r="J1006" s="2">
        <f>J1005-cukier4[[#This Row],[sprzedaż]]+L1005</f>
        <v>4714</v>
      </c>
      <c r="K1006" s="2">
        <f>MONTH(cukier4[[#This Row],[Data]])</f>
        <v>9</v>
      </c>
      <c r="L1006" s="2">
        <f>ROUNDUP(IF(K1007&lt;&gt;cukier4[[#This Row],[miesiąc]],5000-cukier4[[#This Row],[ilość cukru w magazynie]],0),-3)</f>
        <v>0</v>
      </c>
    </row>
    <row r="1007" spans="1:12" x14ac:dyDescent="0.45">
      <c r="A1007" s="1">
        <v>40065</v>
      </c>
      <c r="B1007" s="2" t="s">
        <v>80</v>
      </c>
      <c r="C1007">
        <v>142</v>
      </c>
      <c r="D1007">
        <f>YEAR(cukier4[[#This Row],[Data]])</f>
        <v>2009</v>
      </c>
      <c r="E1007">
        <f>VLOOKUP(cukier4[[#This Row],[rok]],cennik[],2,FALSE)</f>
        <v>2.13</v>
      </c>
      <c r="F1007" s="2">
        <f>cukier4[[#This Row],[sprzedaż]]*cukier4[[#This Row],[cena cukru]]</f>
        <v>302.45999999999998</v>
      </c>
      <c r="G1007" s="2">
        <f>SUMIFS(cukier4[sprzedaż],cukier4[Data],"&lt;="&amp;cukier4[[#This Row],[Data]],cukier4[NIP],"="&amp;cukier4[[#This Row],[NIP]])</f>
        <v>615</v>
      </c>
      <c r="H100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07" s="2">
        <f>cukier4[[#This Row],[rabat na kg]]*cukier4[[#This Row],[sprzedaż]]</f>
        <v>7.1000000000000005</v>
      </c>
      <c r="J1007" s="2">
        <f>J1006-cukier4[[#This Row],[sprzedaż]]+L1006</f>
        <v>4572</v>
      </c>
      <c r="K1007" s="2">
        <f>MONTH(cukier4[[#This Row],[Data]])</f>
        <v>9</v>
      </c>
      <c r="L1007" s="2">
        <f>ROUNDUP(IF(K1008&lt;&gt;cukier4[[#This Row],[miesiąc]],5000-cukier4[[#This Row],[ilość cukru w magazynie]],0),-3)</f>
        <v>0</v>
      </c>
    </row>
    <row r="1008" spans="1:12" x14ac:dyDescent="0.45">
      <c r="A1008" s="1">
        <v>40066</v>
      </c>
      <c r="B1008" s="2" t="s">
        <v>106</v>
      </c>
      <c r="C1008">
        <v>3</v>
      </c>
      <c r="D1008">
        <f>YEAR(cukier4[[#This Row],[Data]])</f>
        <v>2009</v>
      </c>
      <c r="E1008">
        <f>VLOOKUP(cukier4[[#This Row],[rok]],cennik[],2,FALSE)</f>
        <v>2.13</v>
      </c>
      <c r="F1008" s="2">
        <f>cukier4[[#This Row],[sprzedaż]]*cukier4[[#This Row],[cena cukru]]</f>
        <v>6.39</v>
      </c>
      <c r="G1008" s="2">
        <f>SUMIFS(cukier4[sprzedaż],cukier4[Data],"&lt;="&amp;cukier4[[#This Row],[Data]],cukier4[NIP],"="&amp;cukier4[[#This Row],[NIP]])</f>
        <v>20</v>
      </c>
      <c r="H100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08" s="2">
        <f>cukier4[[#This Row],[rabat na kg]]*cukier4[[#This Row],[sprzedaż]]</f>
        <v>0</v>
      </c>
      <c r="J1008" s="2">
        <f>J1007-cukier4[[#This Row],[sprzedaż]]+L1007</f>
        <v>4569</v>
      </c>
      <c r="K1008" s="2">
        <f>MONTH(cukier4[[#This Row],[Data]])</f>
        <v>9</v>
      </c>
      <c r="L1008" s="2">
        <f>ROUNDUP(IF(K1009&lt;&gt;cukier4[[#This Row],[miesiąc]],5000-cukier4[[#This Row],[ilość cukru w magazynie]],0),-3)</f>
        <v>0</v>
      </c>
    </row>
    <row r="1009" spans="1:12" x14ac:dyDescent="0.45">
      <c r="A1009" s="1">
        <v>40066</v>
      </c>
      <c r="B1009" s="2" t="s">
        <v>17</v>
      </c>
      <c r="C1009">
        <v>219</v>
      </c>
      <c r="D1009">
        <f>YEAR(cukier4[[#This Row],[Data]])</f>
        <v>2009</v>
      </c>
      <c r="E1009">
        <f>VLOOKUP(cukier4[[#This Row],[rok]],cennik[],2,FALSE)</f>
        <v>2.13</v>
      </c>
      <c r="F1009" s="2">
        <f>cukier4[[#This Row],[sprzedaż]]*cukier4[[#This Row],[cena cukru]]</f>
        <v>466.46999999999997</v>
      </c>
      <c r="G1009" s="2">
        <f>SUMIFS(cukier4[sprzedaż],cukier4[Data],"&lt;="&amp;cukier4[[#This Row],[Data]],cukier4[NIP],"="&amp;cukier4[[#This Row],[NIP]])</f>
        <v>8912</v>
      </c>
      <c r="H100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09" s="2">
        <f>cukier4[[#This Row],[rabat na kg]]*cukier4[[#This Row],[sprzedaż]]</f>
        <v>21.900000000000002</v>
      </c>
      <c r="J1009" s="2">
        <f>J1008-cukier4[[#This Row],[sprzedaż]]+L1008</f>
        <v>4350</v>
      </c>
      <c r="K1009" s="2">
        <f>MONTH(cukier4[[#This Row],[Data]])</f>
        <v>9</v>
      </c>
      <c r="L1009" s="2">
        <f>ROUNDUP(IF(K1010&lt;&gt;cukier4[[#This Row],[miesiąc]],5000-cukier4[[#This Row],[ilość cukru w magazynie]],0),-3)</f>
        <v>0</v>
      </c>
    </row>
    <row r="1010" spans="1:12" x14ac:dyDescent="0.45">
      <c r="A1010" s="1">
        <v>40070</v>
      </c>
      <c r="B1010" s="2" t="s">
        <v>30</v>
      </c>
      <c r="C1010">
        <v>137</v>
      </c>
      <c r="D1010">
        <f>YEAR(cukier4[[#This Row],[Data]])</f>
        <v>2009</v>
      </c>
      <c r="E1010">
        <f>VLOOKUP(cukier4[[#This Row],[rok]],cennik[],2,FALSE)</f>
        <v>2.13</v>
      </c>
      <c r="F1010" s="2">
        <f>cukier4[[#This Row],[sprzedaż]]*cukier4[[#This Row],[cena cukru]]</f>
        <v>291.81</v>
      </c>
      <c r="G1010" s="2">
        <f>SUMIFS(cukier4[sprzedaż],cukier4[Data],"&lt;="&amp;cukier4[[#This Row],[Data]],cukier4[NIP],"="&amp;cukier4[[#This Row],[NIP]])</f>
        <v>2545</v>
      </c>
      <c r="H101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10" s="2">
        <f>cukier4[[#This Row],[rabat na kg]]*cukier4[[#This Row],[sprzedaż]]</f>
        <v>13.700000000000001</v>
      </c>
      <c r="J1010" s="2">
        <f>J1009-cukier4[[#This Row],[sprzedaż]]+L1009</f>
        <v>4213</v>
      </c>
      <c r="K1010" s="2">
        <f>MONTH(cukier4[[#This Row],[Data]])</f>
        <v>9</v>
      </c>
      <c r="L1010" s="2">
        <f>ROUNDUP(IF(K1011&lt;&gt;cukier4[[#This Row],[miesiąc]],5000-cukier4[[#This Row],[ilość cukru w magazynie]],0),-3)</f>
        <v>0</v>
      </c>
    </row>
    <row r="1011" spans="1:12" x14ac:dyDescent="0.45">
      <c r="A1011" s="1">
        <v>40071</v>
      </c>
      <c r="B1011" s="2" t="s">
        <v>20</v>
      </c>
      <c r="C1011">
        <v>108</v>
      </c>
      <c r="D1011">
        <f>YEAR(cukier4[[#This Row],[Data]])</f>
        <v>2009</v>
      </c>
      <c r="E1011">
        <f>VLOOKUP(cukier4[[#This Row],[rok]],cennik[],2,FALSE)</f>
        <v>2.13</v>
      </c>
      <c r="F1011" s="2">
        <f>cukier4[[#This Row],[sprzedaż]]*cukier4[[#This Row],[cena cukru]]</f>
        <v>230.04</v>
      </c>
      <c r="G1011" s="2">
        <f>SUMIFS(cukier4[sprzedaż],cukier4[Data],"&lt;="&amp;cukier4[[#This Row],[Data]],cukier4[NIP],"="&amp;cukier4[[#This Row],[NIP]])</f>
        <v>599</v>
      </c>
      <c r="H101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11" s="2">
        <f>cukier4[[#This Row],[rabat na kg]]*cukier4[[#This Row],[sprzedaż]]</f>
        <v>5.4</v>
      </c>
      <c r="J1011" s="2">
        <f>J1010-cukier4[[#This Row],[sprzedaż]]+L1010</f>
        <v>4105</v>
      </c>
      <c r="K1011" s="2">
        <f>MONTH(cukier4[[#This Row],[Data]])</f>
        <v>9</v>
      </c>
      <c r="L1011" s="2">
        <f>ROUNDUP(IF(K1012&lt;&gt;cukier4[[#This Row],[miesiąc]],5000-cukier4[[#This Row],[ilość cukru w magazynie]],0),-3)</f>
        <v>0</v>
      </c>
    </row>
    <row r="1012" spans="1:12" x14ac:dyDescent="0.45">
      <c r="A1012" s="1">
        <v>40072</v>
      </c>
      <c r="B1012" s="2" t="s">
        <v>102</v>
      </c>
      <c r="C1012">
        <v>395</v>
      </c>
      <c r="D1012">
        <f>YEAR(cukier4[[#This Row],[Data]])</f>
        <v>2009</v>
      </c>
      <c r="E1012">
        <f>VLOOKUP(cukier4[[#This Row],[rok]],cennik[],2,FALSE)</f>
        <v>2.13</v>
      </c>
      <c r="F1012" s="2">
        <f>cukier4[[#This Row],[sprzedaż]]*cukier4[[#This Row],[cena cukru]]</f>
        <v>841.34999999999991</v>
      </c>
      <c r="G1012" s="2">
        <f>SUMIFS(cukier4[sprzedaż],cukier4[Data],"&lt;="&amp;cukier4[[#This Row],[Data]],cukier4[NIP],"="&amp;cukier4[[#This Row],[NIP]])</f>
        <v>3086</v>
      </c>
      <c r="H10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12" s="2">
        <f>cukier4[[#This Row],[rabat na kg]]*cukier4[[#This Row],[sprzedaż]]</f>
        <v>39.5</v>
      </c>
      <c r="J1012" s="2">
        <f>J1011-cukier4[[#This Row],[sprzedaż]]+L1011</f>
        <v>3710</v>
      </c>
      <c r="K1012" s="2">
        <f>MONTH(cukier4[[#This Row],[Data]])</f>
        <v>9</v>
      </c>
      <c r="L1012" s="2">
        <f>ROUNDUP(IF(K1013&lt;&gt;cukier4[[#This Row],[miesiąc]],5000-cukier4[[#This Row],[ilość cukru w magazynie]],0),-3)</f>
        <v>0</v>
      </c>
    </row>
    <row r="1013" spans="1:12" x14ac:dyDescent="0.45">
      <c r="A1013" s="1">
        <v>40073</v>
      </c>
      <c r="B1013" s="2" t="s">
        <v>200</v>
      </c>
      <c r="C1013">
        <v>3</v>
      </c>
      <c r="D1013">
        <f>YEAR(cukier4[[#This Row],[Data]])</f>
        <v>2009</v>
      </c>
      <c r="E1013">
        <f>VLOOKUP(cukier4[[#This Row],[rok]],cennik[],2,FALSE)</f>
        <v>2.13</v>
      </c>
      <c r="F1013" s="2">
        <f>cukier4[[#This Row],[sprzedaż]]*cukier4[[#This Row],[cena cukru]]</f>
        <v>6.39</v>
      </c>
      <c r="G1013" s="2">
        <f>SUMIFS(cukier4[sprzedaż],cukier4[Data],"&lt;="&amp;cukier4[[#This Row],[Data]],cukier4[NIP],"="&amp;cukier4[[#This Row],[NIP]])</f>
        <v>3</v>
      </c>
      <c r="H101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13" s="2">
        <f>cukier4[[#This Row],[rabat na kg]]*cukier4[[#This Row],[sprzedaż]]</f>
        <v>0</v>
      </c>
      <c r="J1013" s="2">
        <f>J1012-cukier4[[#This Row],[sprzedaż]]+L1012</f>
        <v>3707</v>
      </c>
      <c r="K1013" s="2">
        <f>MONTH(cukier4[[#This Row],[Data]])</f>
        <v>9</v>
      </c>
      <c r="L1013" s="2">
        <f>ROUNDUP(IF(K1014&lt;&gt;cukier4[[#This Row],[miesiąc]],5000-cukier4[[#This Row],[ilość cukru w magazynie]],0),-3)</f>
        <v>0</v>
      </c>
    </row>
    <row r="1014" spans="1:12" x14ac:dyDescent="0.45">
      <c r="A1014" s="1">
        <v>40075</v>
      </c>
      <c r="B1014" s="2" t="s">
        <v>6</v>
      </c>
      <c r="C1014">
        <v>73</v>
      </c>
      <c r="D1014">
        <f>YEAR(cukier4[[#This Row],[Data]])</f>
        <v>2009</v>
      </c>
      <c r="E1014">
        <f>VLOOKUP(cukier4[[#This Row],[rok]],cennik[],2,FALSE)</f>
        <v>2.13</v>
      </c>
      <c r="F1014" s="2">
        <f>cukier4[[#This Row],[sprzedaż]]*cukier4[[#This Row],[cena cukru]]</f>
        <v>155.48999999999998</v>
      </c>
      <c r="G1014" s="2">
        <f>SUMIFS(cukier4[sprzedaż],cukier4[Data],"&lt;="&amp;cukier4[[#This Row],[Data]],cukier4[NIP],"="&amp;cukier4[[#This Row],[NIP]])</f>
        <v>1385</v>
      </c>
      <c r="H101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14" s="2">
        <f>cukier4[[#This Row],[rabat na kg]]*cukier4[[#This Row],[sprzedaż]]</f>
        <v>7.3000000000000007</v>
      </c>
      <c r="J1014" s="2">
        <f>J1013-cukier4[[#This Row],[sprzedaż]]+L1013</f>
        <v>3634</v>
      </c>
      <c r="K1014" s="2">
        <f>MONTH(cukier4[[#This Row],[Data]])</f>
        <v>9</v>
      </c>
      <c r="L1014" s="2">
        <f>ROUNDUP(IF(K1015&lt;&gt;cukier4[[#This Row],[miesiąc]],5000-cukier4[[#This Row],[ilość cukru w magazynie]],0),-3)</f>
        <v>0</v>
      </c>
    </row>
    <row r="1015" spans="1:12" x14ac:dyDescent="0.45">
      <c r="A1015" s="1">
        <v>40075</v>
      </c>
      <c r="B1015" s="2" t="s">
        <v>45</v>
      </c>
      <c r="C1015">
        <v>209</v>
      </c>
      <c r="D1015">
        <f>YEAR(cukier4[[#This Row],[Data]])</f>
        <v>2009</v>
      </c>
      <c r="E1015">
        <f>VLOOKUP(cukier4[[#This Row],[rok]],cennik[],2,FALSE)</f>
        <v>2.13</v>
      </c>
      <c r="F1015" s="2">
        <f>cukier4[[#This Row],[sprzedaż]]*cukier4[[#This Row],[cena cukru]]</f>
        <v>445.16999999999996</v>
      </c>
      <c r="G1015" s="2">
        <f>SUMIFS(cukier4[sprzedaż],cukier4[Data],"&lt;="&amp;cukier4[[#This Row],[Data]],cukier4[NIP],"="&amp;cukier4[[#This Row],[NIP]])</f>
        <v>12957</v>
      </c>
      <c r="H101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15" s="2">
        <f>cukier4[[#This Row],[rabat na kg]]*cukier4[[#This Row],[sprzedaż]]</f>
        <v>41.800000000000004</v>
      </c>
      <c r="J1015" s="2">
        <f>J1014-cukier4[[#This Row],[sprzedaż]]+L1014</f>
        <v>3425</v>
      </c>
      <c r="K1015" s="2">
        <f>MONTH(cukier4[[#This Row],[Data]])</f>
        <v>9</v>
      </c>
      <c r="L1015" s="2">
        <f>ROUNDUP(IF(K1016&lt;&gt;cukier4[[#This Row],[miesiąc]],5000-cukier4[[#This Row],[ilość cukru w magazynie]],0),-3)</f>
        <v>0</v>
      </c>
    </row>
    <row r="1016" spans="1:12" x14ac:dyDescent="0.45">
      <c r="A1016" s="1">
        <v>40077</v>
      </c>
      <c r="B1016" s="2" t="s">
        <v>37</v>
      </c>
      <c r="C1016">
        <v>41</v>
      </c>
      <c r="D1016">
        <f>YEAR(cukier4[[#This Row],[Data]])</f>
        <v>2009</v>
      </c>
      <c r="E1016">
        <f>VLOOKUP(cukier4[[#This Row],[rok]],cennik[],2,FALSE)</f>
        <v>2.13</v>
      </c>
      <c r="F1016" s="2">
        <f>cukier4[[#This Row],[sprzedaż]]*cukier4[[#This Row],[cena cukru]]</f>
        <v>87.33</v>
      </c>
      <c r="G1016" s="2">
        <f>SUMIFS(cukier4[sprzedaż],cukier4[Data],"&lt;="&amp;cukier4[[#This Row],[Data]],cukier4[NIP],"="&amp;cukier4[[#This Row],[NIP]])</f>
        <v>2419</v>
      </c>
      <c r="H101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16" s="2">
        <f>cukier4[[#This Row],[rabat na kg]]*cukier4[[#This Row],[sprzedaż]]</f>
        <v>4.1000000000000005</v>
      </c>
      <c r="J1016" s="2">
        <f>J1015-cukier4[[#This Row],[sprzedaż]]+L1015</f>
        <v>3384</v>
      </c>
      <c r="K1016" s="2">
        <f>MONTH(cukier4[[#This Row],[Data]])</f>
        <v>9</v>
      </c>
      <c r="L1016" s="2">
        <f>ROUNDUP(IF(K1017&lt;&gt;cukier4[[#This Row],[miesiąc]],5000-cukier4[[#This Row],[ilość cukru w magazynie]],0),-3)</f>
        <v>0</v>
      </c>
    </row>
    <row r="1017" spans="1:12" x14ac:dyDescent="0.45">
      <c r="A1017" s="1">
        <v>40083</v>
      </c>
      <c r="B1017" s="2" t="s">
        <v>17</v>
      </c>
      <c r="C1017">
        <v>488</v>
      </c>
      <c r="D1017">
        <f>YEAR(cukier4[[#This Row],[Data]])</f>
        <v>2009</v>
      </c>
      <c r="E1017">
        <f>VLOOKUP(cukier4[[#This Row],[rok]],cennik[],2,FALSE)</f>
        <v>2.13</v>
      </c>
      <c r="F1017" s="2">
        <f>cukier4[[#This Row],[sprzedaż]]*cukier4[[#This Row],[cena cukru]]</f>
        <v>1039.44</v>
      </c>
      <c r="G1017" s="2">
        <f>SUMIFS(cukier4[sprzedaż],cukier4[Data],"&lt;="&amp;cukier4[[#This Row],[Data]],cukier4[NIP],"="&amp;cukier4[[#This Row],[NIP]])</f>
        <v>9400</v>
      </c>
      <c r="H10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17" s="2">
        <f>cukier4[[#This Row],[rabat na kg]]*cukier4[[#This Row],[sprzedaż]]</f>
        <v>48.800000000000004</v>
      </c>
      <c r="J1017" s="2">
        <f>J1016-cukier4[[#This Row],[sprzedaż]]+L1016</f>
        <v>2896</v>
      </c>
      <c r="K1017" s="2">
        <f>MONTH(cukier4[[#This Row],[Data]])</f>
        <v>9</v>
      </c>
      <c r="L1017" s="2">
        <f>ROUNDUP(IF(K1018&lt;&gt;cukier4[[#This Row],[miesiąc]],5000-cukier4[[#This Row],[ilość cukru w magazynie]],0),-3)</f>
        <v>0</v>
      </c>
    </row>
    <row r="1018" spans="1:12" x14ac:dyDescent="0.45">
      <c r="A1018" s="1">
        <v>40084</v>
      </c>
      <c r="B1018" s="2" t="s">
        <v>97</v>
      </c>
      <c r="C1018">
        <v>5</v>
      </c>
      <c r="D1018">
        <f>YEAR(cukier4[[#This Row],[Data]])</f>
        <v>2009</v>
      </c>
      <c r="E1018">
        <f>VLOOKUP(cukier4[[#This Row],[rok]],cennik[],2,FALSE)</f>
        <v>2.13</v>
      </c>
      <c r="F1018" s="2">
        <f>cukier4[[#This Row],[sprzedaż]]*cukier4[[#This Row],[cena cukru]]</f>
        <v>10.649999999999999</v>
      </c>
      <c r="G1018" s="2">
        <f>SUMIFS(cukier4[sprzedaż],cukier4[Data],"&lt;="&amp;cukier4[[#This Row],[Data]],cukier4[NIP],"="&amp;cukier4[[#This Row],[NIP]])</f>
        <v>34</v>
      </c>
      <c r="H101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18" s="2">
        <f>cukier4[[#This Row],[rabat na kg]]*cukier4[[#This Row],[sprzedaż]]</f>
        <v>0</v>
      </c>
      <c r="J1018" s="2">
        <f>J1017-cukier4[[#This Row],[sprzedaż]]+L1017</f>
        <v>2891</v>
      </c>
      <c r="K1018" s="2">
        <f>MONTH(cukier4[[#This Row],[Data]])</f>
        <v>9</v>
      </c>
      <c r="L1018" s="2">
        <f>ROUNDUP(IF(K1019&lt;&gt;cukier4[[#This Row],[miesiąc]],5000-cukier4[[#This Row],[ilość cukru w magazynie]],0),-3)</f>
        <v>0</v>
      </c>
    </row>
    <row r="1019" spans="1:12" x14ac:dyDescent="0.45">
      <c r="A1019" s="1">
        <v>40084</v>
      </c>
      <c r="B1019" s="2" t="s">
        <v>69</v>
      </c>
      <c r="C1019">
        <v>97</v>
      </c>
      <c r="D1019">
        <f>YEAR(cukier4[[#This Row],[Data]])</f>
        <v>2009</v>
      </c>
      <c r="E1019">
        <f>VLOOKUP(cukier4[[#This Row],[rok]],cennik[],2,FALSE)</f>
        <v>2.13</v>
      </c>
      <c r="F1019" s="2">
        <f>cukier4[[#This Row],[sprzedaż]]*cukier4[[#This Row],[cena cukru]]</f>
        <v>206.60999999999999</v>
      </c>
      <c r="G1019" s="2">
        <f>SUMIFS(cukier4[sprzedaż],cukier4[Data],"&lt;="&amp;cukier4[[#This Row],[Data]],cukier4[NIP],"="&amp;cukier4[[#This Row],[NIP]])</f>
        <v>2016</v>
      </c>
      <c r="H101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19" s="2">
        <f>cukier4[[#This Row],[rabat na kg]]*cukier4[[#This Row],[sprzedaż]]</f>
        <v>9.7000000000000011</v>
      </c>
      <c r="J1019" s="2">
        <f>J1018-cukier4[[#This Row],[sprzedaż]]+L1018</f>
        <v>2794</v>
      </c>
      <c r="K1019" s="2">
        <f>MONTH(cukier4[[#This Row],[Data]])</f>
        <v>9</v>
      </c>
      <c r="L1019" s="2">
        <f>ROUNDUP(IF(K1020&lt;&gt;cukier4[[#This Row],[miesiąc]],5000-cukier4[[#This Row],[ilość cukru w magazynie]],0),-3)</f>
        <v>0</v>
      </c>
    </row>
    <row r="1020" spans="1:12" x14ac:dyDescent="0.45">
      <c r="A1020" s="1">
        <v>40085</v>
      </c>
      <c r="B1020" s="2" t="s">
        <v>8</v>
      </c>
      <c r="C1020">
        <v>58</v>
      </c>
      <c r="D1020">
        <f>YEAR(cukier4[[#This Row],[Data]])</f>
        <v>2009</v>
      </c>
      <c r="E1020">
        <f>VLOOKUP(cukier4[[#This Row],[rok]],cennik[],2,FALSE)</f>
        <v>2.13</v>
      </c>
      <c r="F1020" s="2">
        <f>cukier4[[#This Row],[sprzedaż]]*cukier4[[#This Row],[cena cukru]]</f>
        <v>123.53999999999999</v>
      </c>
      <c r="G1020" s="2">
        <f>SUMIFS(cukier4[sprzedaż],cukier4[Data],"&lt;="&amp;cukier4[[#This Row],[Data]],cukier4[NIP],"="&amp;cukier4[[#This Row],[NIP]])</f>
        <v>1803</v>
      </c>
      <c r="H102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20" s="2">
        <f>cukier4[[#This Row],[rabat na kg]]*cukier4[[#This Row],[sprzedaż]]</f>
        <v>5.8000000000000007</v>
      </c>
      <c r="J1020" s="2">
        <f>J1019-cukier4[[#This Row],[sprzedaż]]+L1019</f>
        <v>2736</v>
      </c>
      <c r="K1020" s="2">
        <f>MONTH(cukier4[[#This Row],[Data]])</f>
        <v>9</v>
      </c>
      <c r="L1020" s="2">
        <f>ROUNDUP(IF(K1021&lt;&gt;cukier4[[#This Row],[miesiąc]],5000-cukier4[[#This Row],[ilość cukru w magazynie]],0),-3)</f>
        <v>0</v>
      </c>
    </row>
    <row r="1021" spans="1:12" x14ac:dyDescent="0.45">
      <c r="A1021" s="1">
        <v>40085</v>
      </c>
      <c r="B1021" s="2" t="s">
        <v>55</v>
      </c>
      <c r="C1021">
        <v>179</v>
      </c>
      <c r="D1021">
        <f>YEAR(cukier4[[#This Row],[Data]])</f>
        <v>2009</v>
      </c>
      <c r="E1021">
        <f>VLOOKUP(cukier4[[#This Row],[rok]],cennik[],2,FALSE)</f>
        <v>2.13</v>
      </c>
      <c r="F1021" s="2">
        <f>cukier4[[#This Row],[sprzedaż]]*cukier4[[#This Row],[cena cukru]]</f>
        <v>381.27</v>
      </c>
      <c r="G1021" s="2">
        <f>SUMIFS(cukier4[sprzedaż],cukier4[Data],"&lt;="&amp;cukier4[[#This Row],[Data]],cukier4[NIP],"="&amp;cukier4[[#This Row],[NIP]])</f>
        <v>2867</v>
      </c>
      <c r="H10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21" s="2">
        <f>cukier4[[#This Row],[rabat na kg]]*cukier4[[#This Row],[sprzedaż]]</f>
        <v>17.900000000000002</v>
      </c>
      <c r="J1021" s="2">
        <f>J1020-cukier4[[#This Row],[sprzedaż]]+L1020</f>
        <v>2557</v>
      </c>
      <c r="K1021" s="2">
        <f>MONTH(cukier4[[#This Row],[Data]])</f>
        <v>9</v>
      </c>
      <c r="L1021" s="2">
        <f>ROUNDUP(IF(K1022&lt;&gt;cukier4[[#This Row],[miesiąc]],5000-cukier4[[#This Row],[ilość cukru w magazynie]],0),-3)</f>
        <v>3000</v>
      </c>
    </row>
    <row r="1022" spans="1:12" x14ac:dyDescent="0.45">
      <c r="A1022" s="1">
        <v>40087</v>
      </c>
      <c r="B1022" s="2" t="s">
        <v>38</v>
      </c>
      <c r="C1022">
        <v>18</v>
      </c>
      <c r="D1022">
        <f>YEAR(cukier4[[#This Row],[Data]])</f>
        <v>2009</v>
      </c>
      <c r="E1022">
        <f>VLOOKUP(cukier4[[#This Row],[rok]],cennik[],2,FALSE)</f>
        <v>2.13</v>
      </c>
      <c r="F1022" s="2">
        <f>cukier4[[#This Row],[sprzedaż]]*cukier4[[#This Row],[cena cukru]]</f>
        <v>38.339999999999996</v>
      </c>
      <c r="G1022" s="2">
        <f>SUMIFS(cukier4[sprzedaż],cukier4[Data],"&lt;="&amp;cukier4[[#This Row],[Data]],cukier4[NIP],"="&amp;cukier4[[#This Row],[NIP]])</f>
        <v>22</v>
      </c>
      <c r="H102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22" s="2">
        <f>cukier4[[#This Row],[rabat na kg]]*cukier4[[#This Row],[sprzedaż]]</f>
        <v>0</v>
      </c>
      <c r="J1022" s="2">
        <f>J1021-cukier4[[#This Row],[sprzedaż]]+L1021</f>
        <v>5539</v>
      </c>
      <c r="K1022" s="2">
        <f>MONTH(cukier4[[#This Row],[Data]])</f>
        <v>10</v>
      </c>
      <c r="L1022" s="2">
        <f>ROUNDUP(IF(K1023&lt;&gt;cukier4[[#This Row],[miesiąc]],5000-cukier4[[#This Row],[ilość cukru w magazynie]],0),-3)</f>
        <v>0</v>
      </c>
    </row>
    <row r="1023" spans="1:12" x14ac:dyDescent="0.45">
      <c r="A1023" s="1">
        <v>40088</v>
      </c>
      <c r="B1023" s="2" t="s">
        <v>51</v>
      </c>
      <c r="C1023">
        <v>4</v>
      </c>
      <c r="D1023">
        <f>YEAR(cukier4[[#This Row],[Data]])</f>
        <v>2009</v>
      </c>
      <c r="E1023">
        <f>VLOOKUP(cukier4[[#This Row],[rok]],cennik[],2,FALSE)</f>
        <v>2.13</v>
      </c>
      <c r="F1023" s="2">
        <f>cukier4[[#This Row],[sprzedaż]]*cukier4[[#This Row],[cena cukru]]</f>
        <v>8.52</v>
      </c>
      <c r="G1023" s="2">
        <f>SUMIFS(cukier4[sprzedaż],cukier4[Data],"&lt;="&amp;cukier4[[#This Row],[Data]],cukier4[NIP],"="&amp;cukier4[[#This Row],[NIP]])</f>
        <v>13</v>
      </c>
      <c r="H102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23" s="2">
        <f>cukier4[[#This Row],[rabat na kg]]*cukier4[[#This Row],[sprzedaż]]</f>
        <v>0</v>
      </c>
      <c r="J1023" s="2">
        <f>J1022-cukier4[[#This Row],[sprzedaż]]+L1022</f>
        <v>5535</v>
      </c>
      <c r="K1023" s="2">
        <f>MONTH(cukier4[[#This Row],[Data]])</f>
        <v>10</v>
      </c>
      <c r="L1023" s="2">
        <f>ROUNDUP(IF(K1024&lt;&gt;cukier4[[#This Row],[miesiąc]],5000-cukier4[[#This Row],[ilość cukru w magazynie]],0),-3)</f>
        <v>0</v>
      </c>
    </row>
    <row r="1024" spans="1:12" x14ac:dyDescent="0.45">
      <c r="A1024" s="1">
        <v>40088</v>
      </c>
      <c r="B1024" s="2" t="s">
        <v>33</v>
      </c>
      <c r="C1024">
        <v>1</v>
      </c>
      <c r="D1024">
        <f>YEAR(cukier4[[#This Row],[Data]])</f>
        <v>2009</v>
      </c>
      <c r="E1024">
        <f>VLOOKUP(cukier4[[#This Row],[rok]],cennik[],2,FALSE)</f>
        <v>2.13</v>
      </c>
      <c r="F1024" s="2">
        <f>cukier4[[#This Row],[sprzedaż]]*cukier4[[#This Row],[cena cukru]]</f>
        <v>2.13</v>
      </c>
      <c r="G1024" s="2">
        <f>SUMIFS(cukier4[sprzedaż],cukier4[Data],"&lt;="&amp;cukier4[[#This Row],[Data]],cukier4[NIP],"="&amp;cukier4[[#This Row],[NIP]])</f>
        <v>28</v>
      </c>
      <c r="H102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24" s="2">
        <f>cukier4[[#This Row],[rabat na kg]]*cukier4[[#This Row],[sprzedaż]]</f>
        <v>0</v>
      </c>
      <c r="J1024" s="2">
        <f>J1023-cukier4[[#This Row],[sprzedaż]]+L1023</f>
        <v>5534</v>
      </c>
      <c r="K1024" s="2">
        <f>MONTH(cukier4[[#This Row],[Data]])</f>
        <v>10</v>
      </c>
      <c r="L1024" s="2">
        <f>ROUNDUP(IF(K1025&lt;&gt;cukier4[[#This Row],[miesiąc]],5000-cukier4[[#This Row],[ilość cukru w magazynie]],0),-3)</f>
        <v>0</v>
      </c>
    </row>
    <row r="1025" spans="1:12" x14ac:dyDescent="0.45">
      <c r="A1025" s="1">
        <v>40089</v>
      </c>
      <c r="B1025" s="2" t="s">
        <v>31</v>
      </c>
      <c r="C1025">
        <v>86</v>
      </c>
      <c r="D1025">
        <f>YEAR(cukier4[[#This Row],[Data]])</f>
        <v>2009</v>
      </c>
      <c r="E1025">
        <f>VLOOKUP(cukier4[[#This Row],[rok]],cennik[],2,FALSE)</f>
        <v>2.13</v>
      </c>
      <c r="F1025" s="2">
        <f>cukier4[[#This Row],[sprzedaż]]*cukier4[[#This Row],[cena cukru]]</f>
        <v>183.17999999999998</v>
      </c>
      <c r="G1025" s="2">
        <f>SUMIFS(cukier4[sprzedaż],cukier4[Data],"&lt;="&amp;cukier4[[#This Row],[Data]],cukier4[NIP],"="&amp;cukier4[[#This Row],[NIP]])</f>
        <v>1293</v>
      </c>
      <c r="H10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25" s="2">
        <f>cukier4[[#This Row],[rabat na kg]]*cukier4[[#This Row],[sprzedaż]]</f>
        <v>8.6</v>
      </c>
      <c r="J1025" s="2">
        <f>J1024-cukier4[[#This Row],[sprzedaż]]+L1024</f>
        <v>5448</v>
      </c>
      <c r="K1025" s="2">
        <f>MONTH(cukier4[[#This Row],[Data]])</f>
        <v>10</v>
      </c>
      <c r="L1025" s="2">
        <f>ROUNDUP(IF(K1026&lt;&gt;cukier4[[#This Row],[miesiąc]],5000-cukier4[[#This Row],[ilość cukru w magazynie]],0),-3)</f>
        <v>0</v>
      </c>
    </row>
    <row r="1026" spans="1:12" x14ac:dyDescent="0.45">
      <c r="A1026" s="1">
        <v>40090</v>
      </c>
      <c r="B1026" s="2" t="s">
        <v>14</v>
      </c>
      <c r="C1026">
        <v>290</v>
      </c>
      <c r="D1026">
        <f>YEAR(cukier4[[#This Row],[Data]])</f>
        <v>2009</v>
      </c>
      <c r="E1026">
        <f>VLOOKUP(cukier4[[#This Row],[rok]],cennik[],2,FALSE)</f>
        <v>2.13</v>
      </c>
      <c r="F1026" s="2">
        <f>cukier4[[#This Row],[sprzedaż]]*cukier4[[#This Row],[cena cukru]]</f>
        <v>617.69999999999993</v>
      </c>
      <c r="G1026" s="2">
        <f>SUMIFS(cukier4[sprzedaż],cukier4[Data],"&lt;="&amp;cukier4[[#This Row],[Data]],cukier4[NIP],"="&amp;cukier4[[#This Row],[NIP]])</f>
        <v>11165</v>
      </c>
      <c r="H102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26" s="2">
        <f>cukier4[[#This Row],[rabat na kg]]*cukier4[[#This Row],[sprzedaż]]</f>
        <v>58</v>
      </c>
      <c r="J1026" s="2">
        <f>J1025-cukier4[[#This Row],[sprzedaż]]+L1025</f>
        <v>5158</v>
      </c>
      <c r="K1026" s="2">
        <f>MONTH(cukier4[[#This Row],[Data]])</f>
        <v>10</v>
      </c>
      <c r="L1026" s="2">
        <f>ROUNDUP(IF(K1027&lt;&gt;cukier4[[#This Row],[miesiąc]],5000-cukier4[[#This Row],[ilość cukru w magazynie]],0),-3)</f>
        <v>0</v>
      </c>
    </row>
    <row r="1027" spans="1:12" x14ac:dyDescent="0.45">
      <c r="A1027" s="1">
        <v>40092</v>
      </c>
      <c r="B1027" s="2" t="s">
        <v>184</v>
      </c>
      <c r="C1027">
        <v>14</v>
      </c>
      <c r="D1027">
        <f>YEAR(cukier4[[#This Row],[Data]])</f>
        <v>2009</v>
      </c>
      <c r="E1027">
        <f>VLOOKUP(cukier4[[#This Row],[rok]],cennik[],2,FALSE)</f>
        <v>2.13</v>
      </c>
      <c r="F1027" s="2">
        <f>cukier4[[#This Row],[sprzedaż]]*cukier4[[#This Row],[cena cukru]]</f>
        <v>29.82</v>
      </c>
      <c r="G1027" s="2">
        <f>SUMIFS(cukier4[sprzedaż],cukier4[Data],"&lt;="&amp;cukier4[[#This Row],[Data]],cukier4[NIP],"="&amp;cukier4[[#This Row],[NIP]])</f>
        <v>18</v>
      </c>
      <c r="H102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27" s="2">
        <f>cukier4[[#This Row],[rabat na kg]]*cukier4[[#This Row],[sprzedaż]]</f>
        <v>0</v>
      </c>
      <c r="J1027" s="2">
        <f>J1026-cukier4[[#This Row],[sprzedaż]]+L1026</f>
        <v>5144</v>
      </c>
      <c r="K1027" s="2">
        <f>MONTH(cukier4[[#This Row],[Data]])</f>
        <v>10</v>
      </c>
      <c r="L1027" s="2">
        <f>ROUNDUP(IF(K1028&lt;&gt;cukier4[[#This Row],[miesiąc]],5000-cukier4[[#This Row],[ilość cukru w magazynie]],0),-3)</f>
        <v>0</v>
      </c>
    </row>
    <row r="1028" spans="1:12" x14ac:dyDescent="0.45">
      <c r="A1028" s="1">
        <v>40094</v>
      </c>
      <c r="B1028" s="2" t="s">
        <v>39</v>
      </c>
      <c r="C1028">
        <v>120</v>
      </c>
      <c r="D1028">
        <f>YEAR(cukier4[[#This Row],[Data]])</f>
        <v>2009</v>
      </c>
      <c r="E1028">
        <f>VLOOKUP(cukier4[[#This Row],[rok]],cennik[],2,FALSE)</f>
        <v>2.13</v>
      </c>
      <c r="F1028" s="2">
        <f>cukier4[[#This Row],[sprzedaż]]*cukier4[[#This Row],[cena cukru]]</f>
        <v>255.6</v>
      </c>
      <c r="G1028" s="2">
        <f>SUMIFS(cukier4[sprzedaż],cukier4[Data],"&lt;="&amp;cukier4[[#This Row],[Data]],cukier4[NIP],"="&amp;cukier4[[#This Row],[NIP]])</f>
        <v>960</v>
      </c>
      <c r="H102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28" s="2">
        <f>cukier4[[#This Row],[rabat na kg]]*cukier4[[#This Row],[sprzedaż]]</f>
        <v>6</v>
      </c>
      <c r="J1028" s="2">
        <f>J1027-cukier4[[#This Row],[sprzedaż]]+L1027</f>
        <v>5024</v>
      </c>
      <c r="K1028" s="2">
        <f>MONTH(cukier4[[#This Row],[Data]])</f>
        <v>10</v>
      </c>
      <c r="L1028" s="2">
        <f>ROUNDUP(IF(K1029&lt;&gt;cukier4[[#This Row],[miesiąc]],5000-cukier4[[#This Row],[ilość cukru w magazynie]],0),-3)</f>
        <v>0</v>
      </c>
    </row>
    <row r="1029" spans="1:12" x14ac:dyDescent="0.45">
      <c r="A1029" s="1">
        <v>40094</v>
      </c>
      <c r="B1029" s="2" t="s">
        <v>123</v>
      </c>
      <c r="C1029">
        <v>28</v>
      </c>
      <c r="D1029">
        <f>YEAR(cukier4[[#This Row],[Data]])</f>
        <v>2009</v>
      </c>
      <c r="E1029">
        <f>VLOOKUP(cukier4[[#This Row],[rok]],cennik[],2,FALSE)</f>
        <v>2.13</v>
      </c>
      <c r="F1029" s="2">
        <f>cukier4[[#This Row],[sprzedaż]]*cukier4[[#This Row],[cena cukru]]</f>
        <v>59.64</v>
      </c>
      <c r="G1029" s="2">
        <f>SUMIFS(cukier4[sprzedaż],cukier4[Data],"&lt;="&amp;cukier4[[#This Row],[Data]],cukier4[NIP],"="&amp;cukier4[[#This Row],[NIP]])</f>
        <v>352</v>
      </c>
      <c r="H102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29" s="2">
        <f>cukier4[[#This Row],[rabat na kg]]*cukier4[[#This Row],[sprzedaż]]</f>
        <v>1.4000000000000001</v>
      </c>
      <c r="J1029" s="2">
        <f>J1028-cukier4[[#This Row],[sprzedaż]]+L1028</f>
        <v>4996</v>
      </c>
      <c r="K1029" s="2">
        <f>MONTH(cukier4[[#This Row],[Data]])</f>
        <v>10</v>
      </c>
      <c r="L1029" s="2">
        <f>ROUNDUP(IF(K1030&lt;&gt;cukier4[[#This Row],[miesiąc]],5000-cukier4[[#This Row],[ilość cukru w magazynie]],0),-3)</f>
        <v>0</v>
      </c>
    </row>
    <row r="1030" spans="1:12" x14ac:dyDescent="0.45">
      <c r="A1030" s="1">
        <v>40095</v>
      </c>
      <c r="B1030" s="2" t="s">
        <v>9</v>
      </c>
      <c r="C1030">
        <v>213</v>
      </c>
      <c r="D1030">
        <f>YEAR(cukier4[[#This Row],[Data]])</f>
        <v>2009</v>
      </c>
      <c r="E1030">
        <f>VLOOKUP(cukier4[[#This Row],[rok]],cennik[],2,FALSE)</f>
        <v>2.13</v>
      </c>
      <c r="F1030" s="2">
        <f>cukier4[[#This Row],[sprzedaż]]*cukier4[[#This Row],[cena cukru]]</f>
        <v>453.69</v>
      </c>
      <c r="G1030" s="2">
        <f>SUMIFS(cukier4[sprzedaż],cukier4[Data],"&lt;="&amp;cukier4[[#This Row],[Data]],cukier4[NIP],"="&amp;cukier4[[#This Row],[NIP]])</f>
        <v>12690</v>
      </c>
      <c r="H103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30" s="2">
        <f>cukier4[[#This Row],[rabat na kg]]*cukier4[[#This Row],[sprzedaż]]</f>
        <v>42.6</v>
      </c>
      <c r="J1030" s="2">
        <f>J1029-cukier4[[#This Row],[sprzedaż]]+L1029</f>
        <v>4783</v>
      </c>
      <c r="K1030" s="2">
        <f>MONTH(cukier4[[#This Row],[Data]])</f>
        <v>10</v>
      </c>
      <c r="L1030" s="2">
        <f>ROUNDUP(IF(K1031&lt;&gt;cukier4[[#This Row],[miesiąc]],5000-cukier4[[#This Row],[ilość cukru w magazynie]],0),-3)</f>
        <v>0</v>
      </c>
    </row>
    <row r="1031" spans="1:12" x14ac:dyDescent="0.45">
      <c r="A1031" s="1">
        <v>40101</v>
      </c>
      <c r="B1031" s="2" t="s">
        <v>108</v>
      </c>
      <c r="C1031">
        <v>10</v>
      </c>
      <c r="D1031">
        <f>YEAR(cukier4[[#This Row],[Data]])</f>
        <v>2009</v>
      </c>
      <c r="E1031">
        <f>VLOOKUP(cukier4[[#This Row],[rok]],cennik[],2,FALSE)</f>
        <v>2.13</v>
      </c>
      <c r="F1031" s="2">
        <f>cukier4[[#This Row],[sprzedaż]]*cukier4[[#This Row],[cena cukru]]</f>
        <v>21.299999999999997</v>
      </c>
      <c r="G1031" s="2">
        <f>SUMIFS(cukier4[sprzedaż],cukier4[Data],"&lt;="&amp;cukier4[[#This Row],[Data]],cukier4[NIP],"="&amp;cukier4[[#This Row],[NIP]])</f>
        <v>29</v>
      </c>
      <c r="H103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31" s="2">
        <f>cukier4[[#This Row],[rabat na kg]]*cukier4[[#This Row],[sprzedaż]]</f>
        <v>0</v>
      </c>
      <c r="J1031" s="2">
        <f>J1030-cukier4[[#This Row],[sprzedaż]]+L1030</f>
        <v>4773</v>
      </c>
      <c r="K1031" s="2">
        <f>MONTH(cukier4[[#This Row],[Data]])</f>
        <v>10</v>
      </c>
      <c r="L1031" s="2">
        <f>ROUNDUP(IF(K1032&lt;&gt;cukier4[[#This Row],[miesiąc]],5000-cukier4[[#This Row],[ilość cukru w magazynie]],0),-3)</f>
        <v>0</v>
      </c>
    </row>
    <row r="1032" spans="1:12" x14ac:dyDescent="0.45">
      <c r="A1032" s="1">
        <v>40102</v>
      </c>
      <c r="B1032" s="2" t="s">
        <v>69</v>
      </c>
      <c r="C1032">
        <v>53</v>
      </c>
      <c r="D1032">
        <f>YEAR(cukier4[[#This Row],[Data]])</f>
        <v>2009</v>
      </c>
      <c r="E1032">
        <f>VLOOKUP(cukier4[[#This Row],[rok]],cennik[],2,FALSE)</f>
        <v>2.13</v>
      </c>
      <c r="F1032" s="2">
        <f>cukier4[[#This Row],[sprzedaż]]*cukier4[[#This Row],[cena cukru]]</f>
        <v>112.89</v>
      </c>
      <c r="G1032" s="2">
        <f>SUMIFS(cukier4[sprzedaż],cukier4[Data],"&lt;="&amp;cukier4[[#This Row],[Data]],cukier4[NIP],"="&amp;cukier4[[#This Row],[NIP]])</f>
        <v>2069</v>
      </c>
      <c r="H103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32" s="2">
        <f>cukier4[[#This Row],[rabat na kg]]*cukier4[[#This Row],[sprzedaż]]</f>
        <v>5.3000000000000007</v>
      </c>
      <c r="J1032" s="2">
        <f>J1031-cukier4[[#This Row],[sprzedaż]]+L1031</f>
        <v>4720</v>
      </c>
      <c r="K1032" s="2">
        <f>MONTH(cukier4[[#This Row],[Data]])</f>
        <v>10</v>
      </c>
      <c r="L1032" s="2">
        <f>ROUNDUP(IF(K1033&lt;&gt;cukier4[[#This Row],[miesiąc]],5000-cukier4[[#This Row],[ilość cukru w magazynie]],0),-3)</f>
        <v>0</v>
      </c>
    </row>
    <row r="1033" spans="1:12" x14ac:dyDescent="0.45">
      <c r="A1033" s="1">
        <v>40103</v>
      </c>
      <c r="B1033" s="2" t="s">
        <v>30</v>
      </c>
      <c r="C1033">
        <v>178</v>
      </c>
      <c r="D1033">
        <f>YEAR(cukier4[[#This Row],[Data]])</f>
        <v>2009</v>
      </c>
      <c r="E1033">
        <f>VLOOKUP(cukier4[[#This Row],[rok]],cennik[],2,FALSE)</f>
        <v>2.13</v>
      </c>
      <c r="F1033" s="2">
        <f>cukier4[[#This Row],[sprzedaż]]*cukier4[[#This Row],[cena cukru]]</f>
        <v>379.14</v>
      </c>
      <c r="G1033" s="2">
        <f>SUMIFS(cukier4[sprzedaż],cukier4[Data],"&lt;="&amp;cukier4[[#This Row],[Data]],cukier4[NIP],"="&amp;cukier4[[#This Row],[NIP]])</f>
        <v>2723</v>
      </c>
      <c r="H103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33" s="2">
        <f>cukier4[[#This Row],[rabat na kg]]*cukier4[[#This Row],[sprzedaż]]</f>
        <v>17.8</v>
      </c>
      <c r="J1033" s="2">
        <f>J1032-cukier4[[#This Row],[sprzedaż]]+L1032</f>
        <v>4542</v>
      </c>
      <c r="K1033" s="2">
        <f>MONTH(cukier4[[#This Row],[Data]])</f>
        <v>10</v>
      </c>
      <c r="L1033" s="2">
        <f>ROUNDUP(IF(K1034&lt;&gt;cukier4[[#This Row],[miesiąc]],5000-cukier4[[#This Row],[ilość cukru w magazynie]],0),-3)</f>
        <v>0</v>
      </c>
    </row>
    <row r="1034" spans="1:12" x14ac:dyDescent="0.45">
      <c r="A1034" s="1">
        <v>40103</v>
      </c>
      <c r="B1034" s="2" t="s">
        <v>74</v>
      </c>
      <c r="C1034">
        <v>6</v>
      </c>
      <c r="D1034">
        <f>YEAR(cukier4[[#This Row],[Data]])</f>
        <v>2009</v>
      </c>
      <c r="E1034">
        <f>VLOOKUP(cukier4[[#This Row],[rok]],cennik[],2,FALSE)</f>
        <v>2.13</v>
      </c>
      <c r="F1034" s="2">
        <f>cukier4[[#This Row],[sprzedaż]]*cukier4[[#This Row],[cena cukru]]</f>
        <v>12.78</v>
      </c>
      <c r="G1034" s="2">
        <f>SUMIFS(cukier4[sprzedaż],cukier4[Data],"&lt;="&amp;cukier4[[#This Row],[Data]],cukier4[NIP],"="&amp;cukier4[[#This Row],[NIP]])</f>
        <v>17</v>
      </c>
      <c r="H103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34" s="2">
        <f>cukier4[[#This Row],[rabat na kg]]*cukier4[[#This Row],[sprzedaż]]</f>
        <v>0</v>
      </c>
      <c r="J1034" s="2">
        <f>J1033-cukier4[[#This Row],[sprzedaż]]+L1033</f>
        <v>4536</v>
      </c>
      <c r="K1034" s="2">
        <f>MONTH(cukier4[[#This Row],[Data]])</f>
        <v>10</v>
      </c>
      <c r="L1034" s="2">
        <f>ROUNDUP(IF(K1035&lt;&gt;cukier4[[#This Row],[miesiąc]],5000-cukier4[[#This Row],[ilość cukru w magazynie]],0),-3)</f>
        <v>0</v>
      </c>
    </row>
    <row r="1035" spans="1:12" x14ac:dyDescent="0.45">
      <c r="A1035" s="1">
        <v>40107</v>
      </c>
      <c r="B1035" s="2" t="s">
        <v>9</v>
      </c>
      <c r="C1035">
        <v>118</v>
      </c>
      <c r="D1035">
        <f>YEAR(cukier4[[#This Row],[Data]])</f>
        <v>2009</v>
      </c>
      <c r="E1035">
        <f>VLOOKUP(cukier4[[#This Row],[rok]],cennik[],2,FALSE)</f>
        <v>2.13</v>
      </c>
      <c r="F1035" s="2">
        <f>cukier4[[#This Row],[sprzedaż]]*cukier4[[#This Row],[cena cukru]]</f>
        <v>251.33999999999997</v>
      </c>
      <c r="G1035" s="2">
        <f>SUMIFS(cukier4[sprzedaż],cukier4[Data],"&lt;="&amp;cukier4[[#This Row],[Data]],cukier4[NIP],"="&amp;cukier4[[#This Row],[NIP]])</f>
        <v>12808</v>
      </c>
      <c r="H103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35" s="2">
        <f>cukier4[[#This Row],[rabat na kg]]*cukier4[[#This Row],[sprzedaż]]</f>
        <v>23.6</v>
      </c>
      <c r="J1035" s="2">
        <f>J1034-cukier4[[#This Row],[sprzedaż]]+L1034</f>
        <v>4418</v>
      </c>
      <c r="K1035" s="2">
        <f>MONTH(cukier4[[#This Row],[Data]])</f>
        <v>10</v>
      </c>
      <c r="L1035" s="2">
        <f>ROUNDUP(IF(K1036&lt;&gt;cukier4[[#This Row],[miesiąc]],5000-cukier4[[#This Row],[ilość cukru w magazynie]],0),-3)</f>
        <v>0</v>
      </c>
    </row>
    <row r="1036" spans="1:12" x14ac:dyDescent="0.45">
      <c r="A1036" s="1">
        <v>40107</v>
      </c>
      <c r="B1036" s="2" t="s">
        <v>70</v>
      </c>
      <c r="C1036">
        <v>5</v>
      </c>
      <c r="D1036">
        <f>YEAR(cukier4[[#This Row],[Data]])</f>
        <v>2009</v>
      </c>
      <c r="E1036">
        <f>VLOOKUP(cukier4[[#This Row],[rok]],cennik[],2,FALSE)</f>
        <v>2.13</v>
      </c>
      <c r="F1036" s="2">
        <f>cukier4[[#This Row],[sprzedaż]]*cukier4[[#This Row],[cena cukru]]</f>
        <v>10.649999999999999</v>
      </c>
      <c r="G1036" s="2">
        <f>SUMIFS(cukier4[sprzedaż],cukier4[Data],"&lt;="&amp;cukier4[[#This Row],[Data]],cukier4[NIP],"="&amp;cukier4[[#This Row],[NIP]])</f>
        <v>22</v>
      </c>
      <c r="H103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36" s="2">
        <f>cukier4[[#This Row],[rabat na kg]]*cukier4[[#This Row],[sprzedaż]]</f>
        <v>0</v>
      </c>
      <c r="J1036" s="2">
        <f>J1035-cukier4[[#This Row],[sprzedaż]]+L1035</f>
        <v>4413</v>
      </c>
      <c r="K1036" s="2">
        <f>MONTH(cukier4[[#This Row],[Data]])</f>
        <v>10</v>
      </c>
      <c r="L1036" s="2">
        <f>ROUNDUP(IF(K1037&lt;&gt;cukier4[[#This Row],[miesiąc]],5000-cukier4[[#This Row],[ilość cukru w magazynie]],0),-3)</f>
        <v>0</v>
      </c>
    </row>
    <row r="1037" spans="1:12" x14ac:dyDescent="0.45">
      <c r="A1037" s="1">
        <v>40108</v>
      </c>
      <c r="B1037" s="2" t="s">
        <v>18</v>
      </c>
      <c r="C1037">
        <v>89</v>
      </c>
      <c r="D1037">
        <f>YEAR(cukier4[[#This Row],[Data]])</f>
        <v>2009</v>
      </c>
      <c r="E1037">
        <f>VLOOKUP(cukier4[[#This Row],[rok]],cennik[],2,FALSE)</f>
        <v>2.13</v>
      </c>
      <c r="F1037" s="2">
        <f>cukier4[[#This Row],[sprzedaż]]*cukier4[[#This Row],[cena cukru]]</f>
        <v>189.57</v>
      </c>
      <c r="G1037" s="2">
        <f>SUMIFS(cukier4[sprzedaż],cukier4[Data],"&lt;="&amp;cukier4[[#This Row],[Data]],cukier4[NIP],"="&amp;cukier4[[#This Row],[NIP]])</f>
        <v>3265</v>
      </c>
      <c r="H10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37" s="2">
        <f>cukier4[[#This Row],[rabat na kg]]*cukier4[[#This Row],[sprzedaż]]</f>
        <v>8.9</v>
      </c>
      <c r="J1037" s="2">
        <f>J1036-cukier4[[#This Row],[sprzedaż]]+L1036</f>
        <v>4324</v>
      </c>
      <c r="K1037" s="2">
        <f>MONTH(cukier4[[#This Row],[Data]])</f>
        <v>10</v>
      </c>
      <c r="L1037" s="2">
        <f>ROUNDUP(IF(K1038&lt;&gt;cukier4[[#This Row],[miesiąc]],5000-cukier4[[#This Row],[ilość cukru w magazynie]],0),-3)</f>
        <v>0</v>
      </c>
    </row>
    <row r="1038" spans="1:12" x14ac:dyDescent="0.45">
      <c r="A1038" s="1">
        <v>40113</v>
      </c>
      <c r="B1038" s="2" t="s">
        <v>35</v>
      </c>
      <c r="C1038">
        <v>22</v>
      </c>
      <c r="D1038">
        <f>YEAR(cukier4[[#This Row],[Data]])</f>
        <v>2009</v>
      </c>
      <c r="E1038">
        <f>VLOOKUP(cukier4[[#This Row],[rok]],cennik[],2,FALSE)</f>
        <v>2.13</v>
      </c>
      <c r="F1038" s="2">
        <f>cukier4[[#This Row],[sprzedaż]]*cukier4[[#This Row],[cena cukru]]</f>
        <v>46.86</v>
      </c>
      <c r="G1038" s="2">
        <f>SUMIFS(cukier4[sprzedaż],cukier4[Data],"&lt;="&amp;cukier4[[#This Row],[Data]],cukier4[NIP],"="&amp;cukier4[[#This Row],[NIP]])</f>
        <v>1339</v>
      </c>
      <c r="H103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38" s="2">
        <f>cukier4[[#This Row],[rabat na kg]]*cukier4[[#This Row],[sprzedaż]]</f>
        <v>2.2000000000000002</v>
      </c>
      <c r="J1038" s="2">
        <f>J1037-cukier4[[#This Row],[sprzedaż]]+L1037</f>
        <v>4302</v>
      </c>
      <c r="K1038" s="2">
        <f>MONTH(cukier4[[#This Row],[Data]])</f>
        <v>10</v>
      </c>
      <c r="L1038" s="2">
        <f>ROUNDUP(IF(K1039&lt;&gt;cukier4[[#This Row],[miesiąc]],5000-cukier4[[#This Row],[ilość cukru w magazynie]],0),-3)</f>
        <v>0</v>
      </c>
    </row>
    <row r="1039" spans="1:12" x14ac:dyDescent="0.45">
      <c r="A1039" s="1">
        <v>40114</v>
      </c>
      <c r="B1039" s="2" t="s">
        <v>18</v>
      </c>
      <c r="C1039">
        <v>199</v>
      </c>
      <c r="D1039">
        <f>YEAR(cukier4[[#This Row],[Data]])</f>
        <v>2009</v>
      </c>
      <c r="E1039">
        <f>VLOOKUP(cukier4[[#This Row],[rok]],cennik[],2,FALSE)</f>
        <v>2.13</v>
      </c>
      <c r="F1039" s="2">
        <f>cukier4[[#This Row],[sprzedaż]]*cukier4[[#This Row],[cena cukru]]</f>
        <v>423.87</v>
      </c>
      <c r="G1039" s="2">
        <f>SUMIFS(cukier4[sprzedaż],cukier4[Data],"&lt;="&amp;cukier4[[#This Row],[Data]],cukier4[NIP],"="&amp;cukier4[[#This Row],[NIP]])</f>
        <v>3464</v>
      </c>
      <c r="H10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39" s="2">
        <f>cukier4[[#This Row],[rabat na kg]]*cukier4[[#This Row],[sprzedaż]]</f>
        <v>19.900000000000002</v>
      </c>
      <c r="J1039" s="2">
        <f>J1038-cukier4[[#This Row],[sprzedaż]]+L1038</f>
        <v>4103</v>
      </c>
      <c r="K1039" s="2">
        <f>MONTH(cukier4[[#This Row],[Data]])</f>
        <v>10</v>
      </c>
      <c r="L1039" s="2">
        <f>ROUNDUP(IF(K1040&lt;&gt;cukier4[[#This Row],[miesiąc]],5000-cukier4[[#This Row],[ilość cukru w magazynie]],0),-3)</f>
        <v>1000</v>
      </c>
    </row>
    <row r="1040" spans="1:12" x14ac:dyDescent="0.45">
      <c r="A1040" s="1">
        <v>40120</v>
      </c>
      <c r="B1040" s="2" t="s">
        <v>109</v>
      </c>
      <c r="C1040">
        <v>8</v>
      </c>
      <c r="D1040">
        <f>YEAR(cukier4[[#This Row],[Data]])</f>
        <v>2009</v>
      </c>
      <c r="E1040">
        <f>VLOOKUP(cukier4[[#This Row],[rok]],cennik[],2,FALSE)</f>
        <v>2.13</v>
      </c>
      <c r="F1040" s="2">
        <f>cukier4[[#This Row],[sprzedaż]]*cukier4[[#This Row],[cena cukru]]</f>
        <v>17.04</v>
      </c>
      <c r="G1040" s="2">
        <f>SUMIFS(cukier4[sprzedaż],cukier4[Data],"&lt;="&amp;cukier4[[#This Row],[Data]],cukier4[NIP],"="&amp;cukier4[[#This Row],[NIP]])</f>
        <v>38</v>
      </c>
      <c r="H104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40" s="2">
        <f>cukier4[[#This Row],[rabat na kg]]*cukier4[[#This Row],[sprzedaż]]</f>
        <v>0</v>
      </c>
      <c r="J1040" s="2">
        <f>J1039-cukier4[[#This Row],[sprzedaż]]+L1039</f>
        <v>5095</v>
      </c>
      <c r="K1040" s="2">
        <f>MONTH(cukier4[[#This Row],[Data]])</f>
        <v>11</v>
      </c>
      <c r="L1040" s="2">
        <f>ROUNDUP(IF(K1041&lt;&gt;cukier4[[#This Row],[miesiąc]],5000-cukier4[[#This Row],[ilość cukru w magazynie]],0),-3)</f>
        <v>0</v>
      </c>
    </row>
    <row r="1041" spans="1:12" x14ac:dyDescent="0.45">
      <c r="A1041" s="1">
        <v>40120</v>
      </c>
      <c r="B1041" s="2" t="s">
        <v>18</v>
      </c>
      <c r="C1041">
        <v>198</v>
      </c>
      <c r="D1041">
        <f>YEAR(cukier4[[#This Row],[Data]])</f>
        <v>2009</v>
      </c>
      <c r="E1041">
        <f>VLOOKUP(cukier4[[#This Row],[rok]],cennik[],2,FALSE)</f>
        <v>2.13</v>
      </c>
      <c r="F1041" s="2">
        <f>cukier4[[#This Row],[sprzedaż]]*cukier4[[#This Row],[cena cukru]]</f>
        <v>421.73999999999995</v>
      </c>
      <c r="G1041" s="2">
        <f>SUMIFS(cukier4[sprzedaż],cukier4[Data],"&lt;="&amp;cukier4[[#This Row],[Data]],cukier4[NIP],"="&amp;cukier4[[#This Row],[NIP]])</f>
        <v>3662</v>
      </c>
      <c r="H104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41" s="2">
        <f>cukier4[[#This Row],[rabat na kg]]*cukier4[[#This Row],[sprzedaż]]</f>
        <v>19.8</v>
      </c>
      <c r="J1041" s="2">
        <f>J1040-cukier4[[#This Row],[sprzedaż]]+L1040</f>
        <v>4897</v>
      </c>
      <c r="K1041" s="2">
        <f>MONTH(cukier4[[#This Row],[Data]])</f>
        <v>11</v>
      </c>
      <c r="L1041" s="2">
        <f>ROUNDUP(IF(K1042&lt;&gt;cukier4[[#This Row],[miesiąc]],5000-cukier4[[#This Row],[ilość cukru w magazynie]],0),-3)</f>
        <v>0</v>
      </c>
    </row>
    <row r="1042" spans="1:12" x14ac:dyDescent="0.45">
      <c r="A1042" s="1">
        <v>40121</v>
      </c>
      <c r="B1042" s="2" t="s">
        <v>95</v>
      </c>
      <c r="C1042">
        <v>6</v>
      </c>
      <c r="D1042">
        <f>YEAR(cukier4[[#This Row],[Data]])</f>
        <v>2009</v>
      </c>
      <c r="E1042">
        <f>VLOOKUP(cukier4[[#This Row],[rok]],cennik[],2,FALSE)</f>
        <v>2.13</v>
      </c>
      <c r="F1042" s="2">
        <f>cukier4[[#This Row],[sprzedaż]]*cukier4[[#This Row],[cena cukru]]</f>
        <v>12.78</v>
      </c>
      <c r="G1042" s="2">
        <f>SUMIFS(cukier4[sprzedaż],cukier4[Data],"&lt;="&amp;cukier4[[#This Row],[Data]],cukier4[NIP],"="&amp;cukier4[[#This Row],[NIP]])</f>
        <v>8</v>
      </c>
      <c r="H104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42" s="2">
        <f>cukier4[[#This Row],[rabat na kg]]*cukier4[[#This Row],[sprzedaż]]</f>
        <v>0</v>
      </c>
      <c r="J1042" s="2">
        <f>J1041-cukier4[[#This Row],[sprzedaż]]+L1041</f>
        <v>4891</v>
      </c>
      <c r="K1042" s="2">
        <f>MONTH(cukier4[[#This Row],[Data]])</f>
        <v>11</v>
      </c>
      <c r="L1042" s="2">
        <f>ROUNDUP(IF(K1043&lt;&gt;cukier4[[#This Row],[miesiąc]],5000-cukier4[[#This Row],[ilość cukru w magazynie]],0),-3)</f>
        <v>0</v>
      </c>
    </row>
    <row r="1043" spans="1:12" x14ac:dyDescent="0.45">
      <c r="A1043" s="1">
        <v>40121</v>
      </c>
      <c r="B1043" s="2" t="s">
        <v>23</v>
      </c>
      <c r="C1043">
        <v>68</v>
      </c>
      <c r="D1043">
        <f>YEAR(cukier4[[#This Row],[Data]])</f>
        <v>2009</v>
      </c>
      <c r="E1043">
        <f>VLOOKUP(cukier4[[#This Row],[rok]],cennik[],2,FALSE)</f>
        <v>2.13</v>
      </c>
      <c r="F1043" s="2">
        <f>cukier4[[#This Row],[sprzedaż]]*cukier4[[#This Row],[cena cukru]]</f>
        <v>144.84</v>
      </c>
      <c r="G1043" s="2">
        <f>SUMIFS(cukier4[sprzedaż],cukier4[Data],"&lt;="&amp;cukier4[[#This Row],[Data]],cukier4[NIP],"="&amp;cukier4[[#This Row],[NIP]])</f>
        <v>2404</v>
      </c>
      <c r="H10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43" s="2">
        <f>cukier4[[#This Row],[rabat na kg]]*cukier4[[#This Row],[sprzedaż]]</f>
        <v>6.8000000000000007</v>
      </c>
      <c r="J1043" s="2">
        <f>J1042-cukier4[[#This Row],[sprzedaż]]+L1042</f>
        <v>4823</v>
      </c>
      <c r="K1043" s="2">
        <f>MONTH(cukier4[[#This Row],[Data]])</f>
        <v>11</v>
      </c>
      <c r="L1043" s="2">
        <f>ROUNDUP(IF(K1044&lt;&gt;cukier4[[#This Row],[miesiąc]],5000-cukier4[[#This Row],[ilość cukru w magazynie]],0),-3)</f>
        <v>0</v>
      </c>
    </row>
    <row r="1044" spans="1:12" x14ac:dyDescent="0.45">
      <c r="A1044" s="1">
        <v>40121</v>
      </c>
      <c r="B1044" s="2" t="s">
        <v>102</v>
      </c>
      <c r="C1044">
        <v>200</v>
      </c>
      <c r="D1044">
        <f>YEAR(cukier4[[#This Row],[Data]])</f>
        <v>2009</v>
      </c>
      <c r="E1044">
        <f>VLOOKUP(cukier4[[#This Row],[rok]],cennik[],2,FALSE)</f>
        <v>2.13</v>
      </c>
      <c r="F1044" s="2">
        <f>cukier4[[#This Row],[sprzedaż]]*cukier4[[#This Row],[cena cukru]]</f>
        <v>426</v>
      </c>
      <c r="G1044" s="2">
        <f>SUMIFS(cukier4[sprzedaż],cukier4[Data],"&lt;="&amp;cukier4[[#This Row],[Data]],cukier4[NIP],"="&amp;cukier4[[#This Row],[NIP]])</f>
        <v>3286</v>
      </c>
      <c r="H10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44" s="2">
        <f>cukier4[[#This Row],[rabat na kg]]*cukier4[[#This Row],[sprzedaż]]</f>
        <v>20</v>
      </c>
      <c r="J1044" s="2">
        <f>J1043-cukier4[[#This Row],[sprzedaż]]+L1043</f>
        <v>4623</v>
      </c>
      <c r="K1044" s="2">
        <f>MONTH(cukier4[[#This Row],[Data]])</f>
        <v>11</v>
      </c>
      <c r="L1044" s="2">
        <f>ROUNDUP(IF(K1045&lt;&gt;cukier4[[#This Row],[miesiąc]],5000-cukier4[[#This Row],[ilość cukru w magazynie]],0),-3)</f>
        <v>0</v>
      </c>
    </row>
    <row r="1045" spans="1:12" x14ac:dyDescent="0.45">
      <c r="A1045" s="1">
        <v>40122</v>
      </c>
      <c r="B1045" s="2" t="s">
        <v>5</v>
      </c>
      <c r="C1045">
        <v>426</v>
      </c>
      <c r="D1045">
        <f>YEAR(cukier4[[#This Row],[Data]])</f>
        <v>2009</v>
      </c>
      <c r="E1045">
        <f>VLOOKUP(cukier4[[#This Row],[rok]],cennik[],2,FALSE)</f>
        <v>2.13</v>
      </c>
      <c r="F1045" s="2">
        <f>cukier4[[#This Row],[sprzedaż]]*cukier4[[#This Row],[cena cukru]]</f>
        <v>907.38</v>
      </c>
      <c r="G1045" s="2">
        <f>SUMIFS(cukier4[sprzedaż],cukier4[Data],"&lt;="&amp;cukier4[[#This Row],[Data]],cukier4[NIP],"="&amp;cukier4[[#This Row],[NIP]])</f>
        <v>7573</v>
      </c>
      <c r="H10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45" s="2">
        <f>cukier4[[#This Row],[rabat na kg]]*cukier4[[#This Row],[sprzedaż]]</f>
        <v>42.6</v>
      </c>
      <c r="J1045" s="2">
        <f>J1044-cukier4[[#This Row],[sprzedaż]]+L1044</f>
        <v>4197</v>
      </c>
      <c r="K1045" s="2">
        <f>MONTH(cukier4[[#This Row],[Data]])</f>
        <v>11</v>
      </c>
      <c r="L1045" s="2">
        <f>ROUNDUP(IF(K1046&lt;&gt;cukier4[[#This Row],[miesiąc]],5000-cukier4[[#This Row],[ilość cukru w magazynie]],0),-3)</f>
        <v>0</v>
      </c>
    </row>
    <row r="1046" spans="1:12" x14ac:dyDescent="0.45">
      <c r="A1046" s="1">
        <v>40122</v>
      </c>
      <c r="B1046" s="2" t="s">
        <v>78</v>
      </c>
      <c r="C1046">
        <v>142</v>
      </c>
      <c r="D1046">
        <f>YEAR(cukier4[[#This Row],[Data]])</f>
        <v>2009</v>
      </c>
      <c r="E1046">
        <f>VLOOKUP(cukier4[[#This Row],[rok]],cennik[],2,FALSE)</f>
        <v>2.13</v>
      </c>
      <c r="F1046" s="2">
        <f>cukier4[[#This Row],[sprzedaż]]*cukier4[[#This Row],[cena cukru]]</f>
        <v>302.45999999999998</v>
      </c>
      <c r="G1046" s="2">
        <f>SUMIFS(cukier4[sprzedaż],cukier4[Data],"&lt;="&amp;cukier4[[#This Row],[Data]],cukier4[NIP],"="&amp;cukier4[[#This Row],[NIP]])</f>
        <v>1600</v>
      </c>
      <c r="H10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46" s="2">
        <f>cukier4[[#This Row],[rabat na kg]]*cukier4[[#This Row],[sprzedaż]]</f>
        <v>14.200000000000001</v>
      </c>
      <c r="J1046" s="2">
        <f>J1045-cukier4[[#This Row],[sprzedaż]]+L1045</f>
        <v>4055</v>
      </c>
      <c r="K1046" s="2">
        <f>MONTH(cukier4[[#This Row],[Data]])</f>
        <v>11</v>
      </c>
      <c r="L1046" s="2">
        <f>ROUNDUP(IF(K1047&lt;&gt;cukier4[[#This Row],[miesiąc]],5000-cukier4[[#This Row],[ilość cukru w magazynie]],0),-3)</f>
        <v>0</v>
      </c>
    </row>
    <row r="1047" spans="1:12" x14ac:dyDescent="0.45">
      <c r="A1047" s="1">
        <v>40122</v>
      </c>
      <c r="B1047" s="2" t="s">
        <v>7</v>
      </c>
      <c r="C1047">
        <v>298</v>
      </c>
      <c r="D1047">
        <f>YEAR(cukier4[[#This Row],[Data]])</f>
        <v>2009</v>
      </c>
      <c r="E1047">
        <f>VLOOKUP(cukier4[[#This Row],[rok]],cennik[],2,FALSE)</f>
        <v>2.13</v>
      </c>
      <c r="F1047" s="2">
        <f>cukier4[[#This Row],[sprzedaż]]*cukier4[[#This Row],[cena cukru]]</f>
        <v>634.74</v>
      </c>
      <c r="G1047" s="2">
        <f>SUMIFS(cukier4[sprzedaż],cukier4[Data],"&lt;="&amp;cukier4[[#This Row],[Data]],cukier4[NIP],"="&amp;cukier4[[#This Row],[NIP]])</f>
        <v>13656</v>
      </c>
      <c r="H104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47" s="2">
        <f>cukier4[[#This Row],[rabat na kg]]*cukier4[[#This Row],[sprzedaż]]</f>
        <v>59.6</v>
      </c>
      <c r="J1047" s="2">
        <f>J1046-cukier4[[#This Row],[sprzedaż]]+L1046</f>
        <v>3757</v>
      </c>
      <c r="K1047" s="2">
        <f>MONTH(cukier4[[#This Row],[Data]])</f>
        <v>11</v>
      </c>
      <c r="L1047" s="2">
        <f>ROUNDUP(IF(K1048&lt;&gt;cukier4[[#This Row],[miesiąc]],5000-cukier4[[#This Row],[ilość cukru w magazynie]],0),-3)</f>
        <v>0</v>
      </c>
    </row>
    <row r="1048" spans="1:12" x14ac:dyDescent="0.45">
      <c r="A1048" s="1">
        <v>40124</v>
      </c>
      <c r="B1048" s="2" t="s">
        <v>17</v>
      </c>
      <c r="C1048">
        <v>224</v>
      </c>
      <c r="D1048">
        <f>YEAR(cukier4[[#This Row],[Data]])</f>
        <v>2009</v>
      </c>
      <c r="E1048">
        <f>VLOOKUP(cukier4[[#This Row],[rok]],cennik[],2,FALSE)</f>
        <v>2.13</v>
      </c>
      <c r="F1048" s="2">
        <f>cukier4[[#This Row],[sprzedaż]]*cukier4[[#This Row],[cena cukru]]</f>
        <v>477.12</v>
      </c>
      <c r="G1048" s="2">
        <f>SUMIFS(cukier4[sprzedaż],cukier4[Data],"&lt;="&amp;cukier4[[#This Row],[Data]],cukier4[NIP],"="&amp;cukier4[[#This Row],[NIP]])</f>
        <v>9624</v>
      </c>
      <c r="H10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48" s="2">
        <f>cukier4[[#This Row],[rabat na kg]]*cukier4[[#This Row],[sprzedaż]]</f>
        <v>22.400000000000002</v>
      </c>
      <c r="J1048" s="2">
        <f>J1047-cukier4[[#This Row],[sprzedaż]]+L1047</f>
        <v>3533</v>
      </c>
      <c r="K1048" s="2">
        <f>MONTH(cukier4[[#This Row],[Data]])</f>
        <v>11</v>
      </c>
      <c r="L1048" s="2">
        <f>ROUNDUP(IF(K1049&lt;&gt;cukier4[[#This Row],[miesiąc]],5000-cukier4[[#This Row],[ilość cukru w magazynie]],0),-3)</f>
        <v>0</v>
      </c>
    </row>
    <row r="1049" spans="1:12" x14ac:dyDescent="0.45">
      <c r="A1049" s="1">
        <v>40126</v>
      </c>
      <c r="B1049" s="2" t="s">
        <v>5</v>
      </c>
      <c r="C1049">
        <v>133</v>
      </c>
      <c r="D1049">
        <f>YEAR(cukier4[[#This Row],[Data]])</f>
        <v>2009</v>
      </c>
      <c r="E1049">
        <f>VLOOKUP(cukier4[[#This Row],[rok]],cennik[],2,FALSE)</f>
        <v>2.13</v>
      </c>
      <c r="F1049" s="2">
        <f>cukier4[[#This Row],[sprzedaż]]*cukier4[[#This Row],[cena cukru]]</f>
        <v>283.28999999999996</v>
      </c>
      <c r="G1049" s="2">
        <f>SUMIFS(cukier4[sprzedaż],cukier4[Data],"&lt;="&amp;cukier4[[#This Row],[Data]],cukier4[NIP],"="&amp;cukier4[[#This Row],[NIP]])</f>
        <v>7706</v>
      </c>
      <c r="H104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49" s="2">
        <f>cukier4[[#This Row],[rabat na kg]]*cukier4[[#This Row],[sprzedaż]]</f>
        <v>13.3</v>
      </c>
      <c r="J1049" s="2">
        <f>J1048-cukier4[[#This Row],[sprzedaż]]+L1048</f>
        <v>3400</v>
      </c>
      <c r="K1049" s="2">
        <f>MONTH(cukier4[[#This Row],[Data]])</f>
        <v>11</v>
      </c>
      <c r="L1049" s="2">
        <f>ROUNDUP(IF(K1050&lt;&gt;cukier4[[#This Row],[miesiąc]],5000-cukier4[[#This Row],[ilość cukru w magazynie]],0),-3)</f>
        <v>0</v>
      </c>
    </row>
    <row r="1050" spans="1:12" x14ac:dyDescent="0.45">
      <c r="A1050" s="1">
        <v>40128</v>
      </c>
      <c r="B1050" s="2" t="s">
        <v>45</v>
      </c>
      <c r="C1050">
        <v>326</v>
      </c>
      <c r="D1050">
        <f>YEAR(cukier4[[#This Row],[Data]])</f>
        <v>2009</v>
      </c>
      <c r="E1050">
        <f>VLOOKUP(cukier4[[#This Row],[rok]],cennik[],2,FALSE)</f>
        <v>2.13</v>
      </c>
      <c r="F1050" s="2">
        <f>cukier4[[#This Row],[sprzedaż]]*cukier4[[#This Row],[cena cukru]]</f>
        <v>694.38</v>
      </c>
      <c r="G1050" s="2">
        <f>SUMIFS(cukier4[sprzedaż],cukier4[Data],"&lt;="&amp;cukier4[[#This Row],[Data]],cukier4[NIP],"="&amp;cukier4[[#This Row],[NIP]])</f>
        <v>13283</v>
      </c>
      <c r="H105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50" s="2">
        <f>cukier4[[#This Row],[rabat na kg]]*cukier4[[#This Row],[sprzedaż]]</f>
        <v>65.2</v>
      </c>
      <c r="J1050" s="2">
        <f>J1049-cukier4[[#This Row],[sprzedaż]]+L1049</f>
        <v>3074</v>
      </c>
      <c r="K1050" s="2">
        <f>MONTH(cukier4[[#This Row],[Data]])</f>
        <v>11</v>
      </c>
      <c r="L1050" s="2">
        <f>ROUNDUP(IF(K1051&lt;&gt;cukier4[[#This Row],[miesiąc]],5000-cukier4[[#This Row],[ilość cukru w magazynie]],0),-3)</f>
        <v>0</v>
      </c>
    </row>
    <row r="1051" spans="1:12" x14ac:dyDescent="0.45">
      <c r="A1051" s="1">
        <v>40128</v>
      </c>
      <c r="B1051" s="2" t="s">
        <v>120</v>
      </c>
      <c r="C1051">
        <v>102</v>
      </c>
      <c r="D1051">
        <f>YEAR(cukier4[[#This Row],[Data]])</f>
        <v>2009</v>
      </c>
      <c r="E1051">
        <f>VLOOKUP(cukier4[[#This Row],[rok]],cennik[],2,FALSE)</f>
        <v>2.13</v>
      </c>
      <c r="F1051" s="2">
        <f>cukier4[[#This Row],[sprzedaż]]*cukier4[[#This Row],[cena cukru]]</f>
        <v>217.26</v>
      </c>
      <c r="G1051" s="2">
        <f>SUMIFS(cukier4[sprzedaż],cukier4[Data],"&lt;="&amp;cukier4[[#This Row],[Data]],cukier4[NIP],"="&amp;cukier4[[#This Row],[NIP]])</f>
        <v>449</v>
      </c>
      <c r="H105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51" s="2">
        <f>cukier4[[#This Row],[rabat na kg]]*cukier4[[#This Row],[sprzedaż]]</f>
        <v>5.1000000000000005</v>
      </c>
      <c r="J1051" s="2">
        <f>J1050-cukier4[[#This Row],[sprzedaż]]+L1050</f>
        <v>2972</v>
      </c>
      <c r="K1051" s="2">
        <f>MONTH(cukier4[[#This Row],[Data]])</f>
        <v>11</v>
      </c>
      <c r="L1051" s="2">
        <f>ROUNDUP(IF(K1052&lt;&gt;cukier4[[#This Row],[miesiąc]],5000-cukier4[[#This Row],[ilość cukru w magazynie]],0),-3)</f>
        <v>0</v>
      </c>
    </row>
    <row r="1052" spans="1:12" x14ac:dyDescent="0.45">
      <c r="A1052" s="1">
        <v>40129</v>
      </c>
      <c r="B1052" s="2" t="s">
        <v>7</v>
      </c>
      <c r="C1052">
        <v>332</v>
      </c>
      <c r="D1052">
        <f>YEAR(cukier4[[#This Row],[Data]])</f>
        <v>2009</v>
      </c>
      <c r="E1052">
        <f>VLOOKUP(cukier4[[#This Row],[rok]],cennik[],2,FALSE)</f>
        <v>2.13</v>
      </c>
      <c r="F1052" s="2">
        <f>cukier4[[#This Row],[sprzedaż]]*cukier4[[#This Row],[cena cukru]]</f>
        <v>707.16</v>
      </c>
      <c r="G1052" s="2">
        <f>SUMIFS(cukier4[sprzedaż],cukier4[Data],"&lt;="&amp;cukier4[[#This Row],[Data]],cukier4[NIP],"="&amp;cukier4[[#This Row],[NIP]])</f>
        <v>13988</v>
      </c>
      <c r="H105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52" s="2">
        <f>cukier4[[#This Row],[rabat na kg]]*cukier4[[#This Row],[sprzedaż]]</f>
        <v>66.400000000000006</v>
      </c>
      <c r="J1052" s="2">
        <f>J1051-cukier4[[#This Row],[sprzedaż]]+L1051</f>
        <v>2640</v>
      </c>
      <c r="K1052" s="2">
        <f>MONTH(cukier4[[#This Row],[Data]])</f>
        <v>11</v>
      </c>
      <c r="L1052" s="2">
        <f>ROUNDUP(IF(K1053&lt;&gt;cukier4[[#This Row],[miesiąc]],5000-cukier4[[#This Row],[ilość cukru w magazynie]],0),-3)</f>
        <v>0</v>
      </c>
    </row>
    <row r="1053" spans="1:12" x14ac:dyDescent="0.45">
      <c r="A1053" s="1">
        <v>40130</v>
      </c>
      <c r="B1053" s="2" t="s">
        <v>19</v>
      </c>
      <c r="C1053">
        <v>95</v>
      </c>
      <c r="D1053">
        <f>YEAR(cukier4[[#This Row],[Data]])</f>
        <v>2009</v>
      </c>
      <c r="E1053">
        <f>VLOOKUP(cukier4[[#This Row],[rok]],cennik[],2,FALSE)</f>
        <v>2.13</v>
      </c>
      <c r="F1053" s="2">
        <f>cukier4[[#This Row],[sprzedaż]]*cukier4[[#This Row],[cena cukru]]</f>
        <v>202.35</v>
      </c>
      <c r="G1053" s="2">
        <f>SUMIFS(cukier4[sprzedaż],cukier4[Data],"&lt;="&amp;cukier4[[#This Row],[Data]],cukier4[NIP],"="&amp;cukier4[[#This Row],[NIP]])</f>
        <v>1878</v>
      </c>
      <c r="H105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53" s="2">
        <f>cukier4[[#This Row],[rabat na kg]]*cukier4[[#This Row],[sprzedaż]]</f>
        <v>9.5</v>
      </c>
      <c r="J1053" s="2">
        <f>J1052-cukier4[[#This Row],[sprzedaż]]+L1052</f>
        <v>2545</v>
      </c>
      <c r="K1053" s="2">
        <f>MONTH(cukier4[[#This Row],[Data]])</f>
        <v>11</v>
      </c>
      <c r="L1053" s="2">
        <f>ROUNDUP(IF(K1054&lt;&gt;cukier4[[#This Row],[miesiąc]],5000-cukier4[[#This Row],[ilość cukru w magazynie]],0),-3)</f>
        <v>0</v>
      </c>
    </row>
    <row r="1054" spans="1:12" x14ac:dyDescent="0.45">
      <c r="A1054" s="1">
        <v>40134</v>
      </c>
      <c r="B1054" s="2" t="s">
        <v>136</v>
      </c>
      <c r="C1054">
        <v>7</v>
      </c>
      <c r="D1054">
        <f>YEAR(cukier4[[#This Row],[Data]])</f>
        <v>2009</v>
      </c>
      <c r="E1054">
        <f>VLOOKUP(cukier4[[#This Row],[rok]],cennik[],2,FALSE)</f>
        <v>2.13</v>
      </c>
      <c r="F1054" s="2">
        <f>cukier4[[#This Row],[sprzedaż]]*cukier4[[#This Row],[cena cukru]]</f>
        <v>14.91</v>
      </c>
      <c r="G1054" s="2">
        <f>SUMIFS(cukier4[sprzedaż],cukier4[Data],"&lt;="&amp;cukier4[[#This Row],[Data]],cukier4[NIP],"="&amp;cukier4[[#This Row],[NIP]])</f>
        <v>26</v>
      </c>
      <c r="H105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54" s="2">
        <f>cukier4[[#This Row],[rabat na kg]]*cukier4[[#This Row],[sprzedaż]]</f>
        <v>0</v>
      </c>
      <c r="J1054" s="2">
        <f>J1053-cukier4[[#This Row],[sprzedaż]]+L1053</f>
        <v>2538</v>
      </c>
      <c r="K1054" s="2">
        <f>MONTH(cukier4[[#This Row],[Data]])</f>
        <v>11</v>
      </c>
      <c r="L1054" s="2">
        <f>ROUNDUP(IF(K1055&lt;&gt;cukier4[[#This Row],[miesiąc]],5000-cukier4[[#This Row],[ilość cukru w magazynie]],0),-3)</f>
        <v>0</v>
      </c>
    </row>
    <row r="1055" spans="1:12" x14ac:dyDescent="0.45">
      <c r="A1055" s="1">
        <v>40134</v>
      </c>
      <c r="B1055" s="2" t="s">
        <v>14</v>
      </c>
      <c r="C1055">
        <v>276</v>
      </c>
      <c r="D1055">
        <f>YEAR(cukier4[[#This Row],[Data]])</f>
        <v>2009</v>
      </c>
      <c r="E1055">
        <f>VLOOKUP(cukier4[[#This Row],[rok]],cennik[],2,FALSE)</f>
        <v>2.13</v>
      </c>
      <c r="F1055" s="2">
        <f>cukier4[[#This Row],[sprzedaż]]*cukier4[[#This Row],[cena cukru]]</f>
        <v>587.88</v>
      </c>
      <c r="G1055" s="2">
        <f>SUMIFS(cukier4[sprzedaż],cukier4[Data],"&lt;="&amp;cukier4[[#This Row],[Data]],cukier4[NIP],"="&amp;cukier4[[#This Row],[NIP]])</f>
        <v>11441</v>
      </c>
      <c r="H105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55" s="2">
        <f>cukier4[[#This Row],[rabat na kg]]*cukier4[[#This Row],[sprzedaż]]</f>
        <v>55.2</v>
      </c>
      <c r="J1055" s="2">
        <f>J1054-cukier4[[#This Row],[sprzedaż]]+L1054</f>
        <v>2262</v>
      </c>
      <c r="K1055" s="2">
        <f>MONTH(cukier4[[#This Row],[Data]])</f>
        <v>11</v>
      </c>
      <c r="L1055" s="2">
        <f>ROUNDUP(IF(K1056&lt;&gt;cukier4[[#This Row],[miesiąc]],5000-cukier4[[#This Row],[ilość cukru w magazynie]],0),-3)</f>
        <v>0</v>
      </c>
    </row>
    <row r="1056" spans="1:12" x14ac:dyDescent="0.45">
      <c r="A1056" s="1">
        <v>40134</v>
      </c>
      <c r="B1056" s="2" t="s">
        <v>139</v>
      </c>
      <c r="C1056">
        <v>6</v>
      </c>
      <c r="D1056">
        <f>YEAR(cukier4[[#This Row],[Data]])</f>
        <v>2009</v>
      </c>
      <c r="E1056">
        <f>VLOOKUP(cukier4[[#This Row],[rok]],cennik[],2,FALSE)</f>
        <v>2.13</v>
      </c>
      <c r="F1056" s="2">
        <f>cukier4[[#This Row],[sprzedaż]]*cukier4[[#This Row],[cena cukru]]</f>
        <v>12.78</v>
      </c>
      <c r="G1056" s="2">
        <f>SUMIFS(cukier4[sprzedaż],cukier4[Data],"&lt;="&amp;cukier4[[#This Row],[Data]],cukier4[NIP],"="&amp;cukier4[[#This Row],[NIP]])</f>
        <v>18</v>
      </c>
      <c r="H105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56" s="2">
        <f>cukier4[[#This Row],[rabat na kg]]*cukier4[[#This Row],[sprzedaż]]</f>
        <v>0</v>
      </c>
      <c r="J1056" s="2">
        <f>J1055-cukier4[[#This Row],[sprzedaż]]+L1055</f>
        <v>2256</v>
      </c>
      <c r="K1056" s="2">
        <f>MONTH(cukier4[[#This Row],[Data]])</f>
        <v>11</v>
      </c>
      <c r="L1056" s="2">
        <f>ROUNDUP(IF(K1057&lt;&gt;cukier4[[#This Row],[miesiąc]],5000-cukier4[[#This Row],[ilość cukru w magazynie]],0),-3)</f>
        <v>0</v>
      </c>
    </row>
    <row r="1057" spans="1:12" x14ac:dyDescent="0.45">
      <c r="A1057" s="1">
        <v>40136</v>
      </c>
      <c r="B1057" s="2" t="s">
        <v>45</v>
      </c>
      <c r="C1057">
        <v>232</v>
      </c>
      <c r="D1057">
        <f>YEAR(cukier4[[#This Row],[Data]])</f>
        <v>2009</v>
      </c>
      <c r="E1057">
        <f>VLOOKUP(cukier4[[#This Row],[rok]],cennik[],2,FALSE)</f>
        <v>2.13</v>
      </c>
      <c r="F1057" s="2">
        <f>cukier4[[#This Row],[sprzedaż]]*cukier4[[#This Row],[cena cukru]]</f>
        <v>494.15999999999997</v>
      </c>
      <c r="G1057" s="2">
        <f>SUMIFS(cukier4[sprzedaż],cukier4[Data],"&lt;="&amp;cukier4[[#This Row],[Data]],cukier4[NIP],"="&amp;cukier4[[#This Row],[NIP]])</f>
        <v>13515</v>
      </c>
      <c r="H105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57" s="2">
        <f>cukier4[[#This Row],[rabat na kg]]*cukier4[[#This Row],[sprzedaż]]</f>
        <v>46.400000000000006</v>
      </c>
      <c r="J1057" s="2">
        <f>J1056-cukier4[[#This Row],[sprzedaż]]+L1056</f>
        <v>2024</v>
      </c>
      <c r="K1057" s="2">
        <f>MONTH(cukier4[[#This Row],[Data]])</f>
        <v>11</v>
      </c>
      <c r="L1057" s="2">
        <f>ROUNDUP(IF(K1058&lt;&gt;cukier4[[#This Row],[miesiąc]],5000-cukier4[[#This Row],[ilość cukru w magazynie]],0),-3)</f>
        <v>0</v>
      </c>
    </row>
    <row r="1058" spans="1:12" x14ac:dyDescent="0.45">
      <c r="A1058" s="1">
        <v>40136</v>
      </c>
      <c r="B1058" s="2" t="s">
        <v>66</v>
      </c>
      <c r="C1058">
        <v>162</v>
      </c>
      <c r="D1058">
        <f>YEAR(cukier4[[#This Row],[Data]])</f>
        <v>2009</v>
      </c>
      <c r="E1058">
        <f>VLOOKUP(cukier4[[#This Row],[rok]],cennik[],2,FALSE)</f>
        <v>2.13</v>
      </c>
      <c r="F1058" s="2">
        <f>cukier4[[#This Row],[sprzedaż]]*cukier4[[#This Row],[cena cukru]]</f>
        <v>345.06</v>
      </c>
      <c r="G1058" s="2">
        <f>SUMIFS(cukier4[sprzedaż],cukier4[Data],"&lt;="&amp;cukier4[[#This Row],[Data]],cukier4[NIP],"="&amp;cukier4[[#This Row],[NIP]])</f>
        <v>2073</v>
      </c>
      <c r="H10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58" s="2">
        <f>cukier4[[#This Row],[rabat na kg]]*cukier4[[#This Row],[sprzedaż]]</f>
        <v>16.2</v>
      </c>
      <c r="J1058" s="2">
        <f>J1057-cukier4[[#This Row],[sprzedaż]]+L1057</f>
        <v>1862</v>
      </c>
      <c r="K1058" s="2">
        <f>MONTH(cukier4[[#This Row],[Data]])</f>
        <v>11</v>
      </c>
      <c r="L1058" s="2">
        <f>ROUNDUP(IF(K1059&lt;&gt;cukier4[[#This Row],[miesiąc]],5000-cukier4[[#This Row],[ilość cukru w magazynie]],0),-3)</f>
        <v>0</v>
      </c>
    </row>
    <row r="1059" spans="1:12" x14ac:dyDescent="0.45">
      <c r="A1059" s="1">
        <v>40139</v>
      </c>
      <c r="B1059" s="2" t="s">
        <v>10</v>
      </c>
      <c r="C1059">
        <v>66</v>
      </c>
      <c r="D1059">
        <f>YEAR(cukier4[[#This Row],[Data]])</f>
        <v>2009</v>
      </c>
      <c r="E1059">
        <f>VLOOKUP(cukier4[[#This Row],[rok]],cennik[],2,FALSE)</f>
        <v>2.13</v>
      </c>
      <c r="F1059" s="2">
        <f>cukier4[[#This Row],[sprzedaż]]*cukier4[[#This Row],[cena cukru]]</f>
        <v>140.57999999999998</v>
      </c>
      <c r="G1059" s="2">
        <f>SUMIFS(cukier4[sprzedaż],cukier4[Data],"&lt;="&amp;cukier4[[#This Row],[Data]],cukier4[NIP],"="&amp;cukier4[[#This Row],[NIP]])</f>
        <v>1767</v>
      </c>
      <c r="H105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59" s="2">
        <f>cukier4[[#This Row],[rabat na kg]]*cukier4[[#This Row],[sprzedaż]]</f>
        <v>6.6000000000000005</v>
      </c>
      <c r="J1059" s="2">
        <f>J1058-cukier4[[#This Row],[sprzedaż]]+L1058</f>
        <v>1796</v>
      </c>
      <c r="K1059" s="2">
        <f>MONTH(cukier4[[#This Row],[Data]])</f>
        <v>11</v>
      </c>
      <c r="L1059" s="2">
        <f>ROUNDUP(IF(K1060&lt;&gt;cukier4[[#This Row],[miesiąc]],5000-cukier4[[#This Row],[ilość cukru w magazynie]],0),-3)</f>
        <v>0</v>
      </c>
    </row>
    <row r="1060" spans="1:12" x14ac:dyDescent="0.45">
      <c r="A1060" s="1">
        <v>40139</v>
      </c>
      <c r="B1060" s="2" t="s">
        <v>157</v>
      </c>
      <c r="C1060">
        <v>2</v>
      </c>
      <c r="D1060">
        <f>YEAR(cukier4[[#This Row],[Data]])</f>
        <v>2009</v>
      </c>
      <c r="E1060">
        <f>VLOOKUP(cukier4[[#This Row],[rok]],cennik[],2,FALSE)</f>
        <v>2.13</v>
      </c>
      <c r="F1060" s="2">
        <f>cukier4[[#This Row],[sprzedaż]]*cukier4[[#This Row],[cena cukru]]</f>
        <v>4.26</v>
      </c>
      <c r="G1060" s="2">
        <f>SUMIFS(cukier4[sprzedaż],cukier4[Data],"&lt;="&amp;cukier4[[#This Row],[Data]],cukier4[NIP],"="&amp;cukier4[[#This Row],[NIP]])</f>
        <v>4</v>
      </c>
      <c r="H106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60" s="2">
        <f>cukier4[[#This Row],[rabat na kg]]*cukier4[[#This Row],[sprzedaż]]</f>
        <v>0</v>
      </c>
      <c r="J1060" s="2">
        <f>J1059-cukier4[[#This Row],[sprzedaż]]+L1059</f>
        <v>1794</v>
      </c>
      <c r="K1060" s="2">
        <f>MONTH(cukier4[[#This Row],[Data]])</f>
        <v>11</v>
      </c>
      <c r="L1060" s="2">
        <f>ROUNDUP(IF(K1061&lt;&gt;cukier4[[#This Row],[miesiąc]],5000-cukier4[[#This Row],[ilość cukru w magazynie]],0),-3)</f>
        <v>0</v>
      </c>
    </row>
    <row r="1061" spans="1:12" x14ac:dyDescent="0.45">
      <c r="A1061" s="1">
        <v>40139</v>
      </c>
      <c r="B1061" s="2" t="s">
        <v>12</v>
      </c>
      <c r="C1061">
        <v>152</v>
      </c>
      <c r="D1061">
        <f>YEAR(cukier4[[#This Row],[Data]])</f>
        <v>2009</v>
      </c>
      <c r="E1061">
        <f>VLOOKUP(cukier4[[#This Row],[rok]],cennik[],2,FALSE)</f>
        <v>2.13</v>
      </c>
      <c r="F1061" s="2">
        <f>cukier4[[#This Row],[sprzedaż]]*cukier4[[#This Row],[cena cukru]]</f>
        <v>323.76</v>
      </c>
      <c r="G1061" s="2">
        <f>SUMIFS(cukier4[sprzedaż],cukier4[Data],"&lt;="&amp;cukier4[[#This Row],[Data]],cukier4[NIP],"="&amp;cukier4[[#This Row],[NIP]])</f>
        <v>2441</v>
      </c>
      <c r="H10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61" s="2">
        <f>cukier4[[#This Row],[rabat na kg]]*cukier4[[#This Row],[sprzedaż]]</f>
        <v>15.200000000000001</v>
      </c>
      <c r="J1061" s="2">
        <f>J1060-cukier4[[#This Row],[sprzedaż]]+L1060</f>
        <v>1642</v>
      </c>
      <c r="K1061" s="2">
        <f>MONTH(cukier4[[#This Row],[Data]])</f>
        <v>11</v>
      </c>
      <c r="L1061" s="2">
        <f>ROUNDUP(IF(K1062&lt;&gt;cukier4[[#This Row],[miesiąc]],5000-cukier4[[#This Row],[ilość cukru w magazynie]],0),-3)</f>
        <v>0</v>
      </c>
    </row>
    <row r="1062" spans="1:12" x14ac:dyDescent="0.45">
      <c r="A1062" s="1">
        <v>40139</v>
      </c>
      <c r="B1062" s="2" t="s">
        <v>201</v>
      </c>
      <c r="C1062">
        <v>2</v>
      </c>
      <c r="D1062">
        <f>YEAR(cukier4[[#This Row],[Data]])</f>
        <v>2009</v>
      </c>
      <c r="E1062">
        <f>VLOOKUP(cukier4[[#This Row],[rok]],cennik[],2,FALSE)</f>
        <v>2.13</v>
      </c>
      <c r="F1062" s="2">
        <f>cukier4[[#This Row],[sprzedaż]]*cukier4[[#This Row],[cena cukru]]</f>
        <v>4.26</v>
      </c>
      <c r="G1062" s="2">
        <f>SUMIFS(cukier4[sprzedaż],cukier4[Data],"&lt;="&amp;cukier4[[#This Row],[Data]],cukier4[NIP],"="&amp;cukier4[[#This Row],[NIP]])</f>
        <v>2</v>
      </c>
      <c r="H106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62" s="2">
        <f>cukier4[[#This Row],[rabat na kg]]*cukier4[[#This Row],[sprzedaż]]</f>
        <v>0</v>
      </c>
      <c r="J1062" s="2">
        <f>J1061-cukier4[[#This Row],[sprzedaż]]+L1061</f>
        <v>1640</v>
      </c>
      <c r="K1062" s="2">
        <f>MONTH(cukier4[[#This Row],[Data]])</f>
        <v>11</v>
      </c>
      <c r="L1062" s="2">
        <f>ROUNDUP(IF(K1063&lt;&gt;cukier4[[#This Row],[miesiąc]],5000-cukier4[[#This Row],[ilość cukru w magazynie]],0),-3)</f>
        <v>0</v>
      </c>
    </row>
    <row r="1063" spans="1:12" x14ac:dyDescent="0.45">
      <c r="A1063" s="1">
        <v>40142</v>
      </c>
      <c r="B1063" s="2" t="s">
        <v>20</v>
      </c>
      <c r="C1063">
        <v>115</v>
      </c>
      <c r="D1063">
        <f>YEAR(cukier4[[#This Row],[Data]])</f>
        <v>2009</v>
      </c>
      <c r="E1063">
        <f>VLOOKUP(cukier4[[#This Row],[rok]],cennik[],2,FALSE)</f>
        <v>2.13</v>
      </c>
      <c r="F1063" s="2">
        <f>cukier4[[#This Row],[sprzedaż]]*cukier4[[#This Row],[cena cukru]]</f>
        <v>244.95</v>
      </c>
      <c r="G1063" s="2">
        <f>SUMIFS(cukier4[sprzedaż],cukier4[Data],"&lt;="&amp;cukier4[[#This Row],[Data]],cukier4[NIP],"="&amp;cukier4[[#This Row],[NIP]])</f>
        <v>714</v>
      </c>
      <c r="H106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063" s="2">
        <f>cukier4[[#This Row],[rabat na kg]]*cukier4[[#This Row],[sprzedaż]]</f>
        <v>5.75</v>
      </c>
      <c r="J1063" s="2">
        <f>J1062-cukier4[[#This Row],[sprzedaż]]+L1062</f>
        <v>1525</v>
      </c>
      <c r="K1063" s="2">
        <f>MONTH(cukier4[[#This Row],[Data]])</f>
        <v>11</v>
      </c>
      <c r="L1063" s="2">
        <f>ROUNDUP(IF(K1064&lt;&gt;cukier4[[#This Row],[miesiąc]],5000-cukier4[[#This Row],[ilość cukru w magazynie]],0),-3)</f>
        <v>0</v>
      </c>
    </row>
    <row r="1064" spans="1:12" x14ac:dyDescent="0.45">
      <c r="A1064" s="1">
        <v>40142</v>
      </c>
      <c r="B1064" s="2" t="s">
        <v>37</v>
      </c>
      <c r="C1064">
        <v>29</v>
      </c>
      <c r="D1064">
        <f>YEAR(cukier4[[#This Row],[Data]])</f>
        <v>2009</v>
      </c>
      <c r="E1064">
        <f>VLOOKUP(cukier4[[#This Row],[rok]],cennik[],2,FALSE)</f>
        <v>2.13</v>
      </c>
      <c r="F1064" s="2">
        <f>cukier4[[#This Row],[sprzedaż]]*cukier4[[#This Row],[cena cukru]]</f>
        <v>61.769999999999996</v>
      </c>
      <c r="G1064" s="2">
        <f>SUMIFS(cukier4[sprzedaż],cukier4[Data],"&lt;="&amp;cukier4[[#This Row],[Data]],cukier4[NIP],"="&amp;cukier4[[#This Row],[NIP]])</f>
        <v>2448</v>
      </c>
      <c r="H10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64" s="2">
        <f>cukier4[[#This Row],[rabat na kg]]*cukier4[[#This Row],[sprzedaż]]</f>
        <v>2.9000000000000004</v>
      </c>
      <c r="J1064" s="2">
        <f>J1063-cukier4[[#This Row],[sprzedaż]]+L1063</f>
        <v>1496</v>
      </c>
      <c r="K1064" s="2">
        <f>MONTH(cukier4[[#This Row],[Data]])</f>
        <v>11</v>
      </c>
      <c r="L1064" s="2">
        <f>ROUNDUP(IF(K1065&lt;&gt;cukier4[[#This Row],[miesiąc]],5000-cukier4[[#This Row],[ilość cukru w magazynie]],0),-3)</f>
        <v>0</v>
      </c>
    </row>
    <row r="1065" spans="1:12" x14ac:dyDescent="0.45">
      <c r="A1065" s="1">
        <v>40142</v>
      </c>
      <c r="B1065" s="2" t="s">
        <v>35</v>
      </c>
      <c r="C1065">
        <v>91</v>
      </c>
      <c r="D1065">
        <f>YEAR(cukier4[[#This Row],[Data]])</f>
        <v>2009</v>
      </c>
      <c r="E1065">
        <f>VLOOKUP(cukier4[[#This Row],[rok]],cennik[],2,FALSE)</f>
        <v>2.13</v>
      </c>
      <c r="F1065" s="2">
        <f>cukier4[[#This Row],[sprzedaż]]*cukier4[[#This Row],[cena cukru]]</f>
        <v>193.82999999999998</v>
      </c>
      <c r="G1065" s="2">
        <f>SUMIFS(cukier4[sprzedaż],cukier4[Data],"&lt;="&amp;cukier4[[#This Row],[Data]],cukier4[NIP],"="&amp;cukier4[[#This Row],[NIP]])</f>
        <v>1430</v>
      </c>
      <c r="H106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65" s="2">
        <f>cukier4[[#This Row],[rabat na kg]]*cukier4[[#This Row],[sprzedaż]]</f>
        <v>9.1</v>
      </c>
      <c r="J1065" s="2">
        <f>J1064-cukier4[[#This Row],[sprzedaż]]+L1064</f>
        <v>1405</v>
      </c>
      <c r="K1065" s="2">
        <f>MONTH(cukier4[[#This Row],[Data]])</f>
        <v>11</v>
      </c>
      <c r="L1065" s="2">
        <f>ROUNDUP(IF(K1066&lt;&gt;cukier4[[#This Row],[miesiąc]],5000-cukier4[[#This Row],[ilość cukru w magazynie]],0),-3)</f>
        <v>0</v>
      </c>
    </row>
    <row r="1066" spans="1:12" x14ac:dyDescent="0.45">
      <c r="A1066" s="1">
        <v>40144</v>
      </c>
      <c r="B1066" s="2" t="s">
        <v>19</v>
      </c>
      <c r="C1066">
        <v>125</v>
      </c>
      <c r="D1066">
        <f>YEAR(cukier4[[#This Row],[Data]])</f>
        <v>2009</v>
      </c>
      <c r="E1066">
        <f>VLOOKUP(cukier4[[#This Row],[rok]],cennik[],2,FALSE)</f>
        <v>2.13</v>
      </c>
      <c r="F1066" s="2">
        <f>cukier4[[#This Row],[sprzedaż]]*cukier4[[#This Row],[cena cukru]]</f>
        <v>266.25</v>
      </c>
      <c r="G1066" s="2">
        <f>SUMIFS(cukier4[sprzedaż],cukier4[Data],"&lt;="&amp;cukier4[[#This Row],[Data]],cukier4[NIP],"="&amp;cukier4[[#This Row],[NIP]])</f>
        <v>2003</v>
      </c>
      <c r="H10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66" s="2">
        <f>cukier4[[#This Row],[rabat na kg]]*cukier4[[#This Row],[sprzedaż]]</f>
        <v>12.5</v>
      </c>
      <c r="J1066" s="2">
        <f>J1065-cukier4[[#This Row],[sprzedaż]]+L1065</f>
        <v>1280</v>
      </c>
      <c r="K1066" s="2">
        <f>MONTH(cukier4[[#This Row],[Data]])</f>
        <v>11</v>
      </c>
      <c r="L1066" s="2">
        <f>ROUNDUP(IF(K1067&lt;&gt;cukier4[[#This Row],[miesiąc]],5000-cukier4[[#This Row],[ilość cukru w magazynie]],0),-3)</f>
        <v>0</v>
      </c>
    </row>
    <row r="1067" spans="1:12" x14ac:dyDescent="0.45">
      <c r="A1067" s="1">
        <v>40146</v>
      </c>
      <c r="B1067" s="2" t="s">
        <v>61</v>
      </c>
      <c r="C1067">
        <v>40</v>
      </c>
      <c r="D1067">
        <f>YEAR(cukier4[[#This Row],[Data]])</f>
        <v>2009</v>
      </c>
      <c r="E1067">
        <f>VLOOKUP(cukier4[[#This Row],[rok]],cennik[],2,FALSE)</f>
        <v>2.13</v>
      </c>
      <c r="F1067" s="2">
        <f>cukier4[[#This Row],[sprzedaż]]*cukier4[[#This Row],[cena cukru]]</f>
        <v>85.199999999999989</v>
      </c>
      <c r="G1067" s="2">
        <f>SUMIFS(cukier4[sprzedaż],cukier4[Data],"&lt;="&amp;cukier4[[#This Row],[Data]],cukier4[NIP],"="&amp;cukier4[[#This Row],[NIP]])</f>
        <v>1722</v>
      </c>
      <c r="H10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67" s="2">
        <f>cukier4[[#This Row],[rabat na kg]]*cukier4[[#This Row],[sprzedaż]]</f>
        <v>4</v>
      </c>
      <c r="J1067" s="2">
        <f>J1066-cukier4[[#This Row],[sprzedaż]]+L1066</f>
        <v>1240</v>
      </c>
      <c r="K1067" s="2">
        <f>MONTH(cukier4[[#This Row],[Data]])</f>
        <v>11</v>
      </c>
      <c r="L1067" s="2">
        <f>ROUNDUP(IF(K1068&lt;&gt;cukier4[[#This Row],[miesiąc]],5000-cukier4[[#This Row],[ilość cukru w magazynie]],0),-3)</f>
        <v>0</v>
      </c>
    </row>
    <row r="1068" spans="1:12" x14ac:dyDescent="0.45">
      <c r="A1068" s="1">
        <v>40146</v>
      </c>
      <c r="B1068" s="2" t="s">
        <v>9</v>
      </c>
      <c r="C1068">
        <v>279</v>
      </c>
      <c r="D1068">
        <f>YEAR(cukier4[[#This Row],[Data]])</f>
        <v>2009</v>
      </c>
      <c r="E1068">
        <f>VLOOKUP(cukier4[[#This Row],[rok]],cennik[],2,FALSE)</f>
        <v>2.13</v>
      </c>
      <c r="F1068" s="2">
        <f>cukier4[[#This Row],[sprzedaż]]*cukier4[[#This Row],[cena cukru]]</f>
        <v>594.27</v>
      </c>
      <c r="G1068" s="2">
        <f>SUMIFS(cukier4[sprzedaż],cukier4[Data],"&lt;="&amp;cukier4[[#This Row],[Data]],cukier4[NIP],"="&amp;cukier4[[#This Row],[NIP]])</f>
        <v>13087</v>
      </c>
      <c r="H106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68" s="2">
        <f>cukier4[[#This Row],[rabat na kg]]*cukier4[[#This Row],[sprzedaż]]</f>
        <v>55.800000000000004</v>
      </c>
      <c r="J1068" s="2">
        <f>J1067-cukier4[[#This Row],[sprzedaż]]+L1067</f>
        <v>961</v>
      </c>
      <c r="K1068" s="2">
        <f>MONTH(cukier4[[#This Row],[Data]])</f>
        <v>11</v>
      </c>
      <c r="L1068" s="2">
        <f>ROUNDUP(IF(K1069&lt;&gt;cukier4[[#This Row],[miesiąc]],5000-cukier4[[#This Row],[ilość cukru w magazynie]],0),-3)</f>
        <v>0</v>
      </c>
    </row>
    <row r="1069" spans="1:12" x14ac:dyDescent="0.45">
      <c r="A1069" s="1">
        <v>40147</v>
      </c>
      <c r="B1069" s="2" t="s">
        <v>11</v>
      </c>
      <c r="C1069">
        <v>8</v>
      </c>
      <c r="D1069">
        <f>YEAR(cukier4[[#This Row],[Data]])</f>
        <v>2009</v>
      </c>
      <c r="E1069">
        <f>VLOOKUP(cukier4[[#This Row],[rok]],cennik[],2,FALSE)</f>
        <v>2.13</v>
      </c>
      <c r="F1069" s="2">
        <f>cukier4[[#This Row],[sprzedaż]]*cukier4[[#This Row],[cena cukru]]</f>
        <v>17.04</v>
      </c>
      <c r="G1069" s="2">
        <f>SUMIFS(cukier4[sprzedaż],cukier4[Data],"&lt;="&amp;cukier4[[#This Row],[Data]],cukier4[NIP],"="&amp;cukier4[[#This Row],[NIP]])</f>
        <v>25</v>
      </c>
      <c r="H106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69" s="2">
        <f>cukier4[[#This Row],[rabat na kg]]*cukier4[[#This Row],[sprzedaż]]</f>
        <v>0</v>
      </c>
      <c r="J1069" s="2">
        <f>J1068-cukier4[[#This Row],[sprzedaż]]+L1068</f>
        <v>953</v>
      </c>
      <c r="K1069" s="2">
        <f>MONTH(cukier4[[#This Row],[Data]])</f>
        <v>11</v>
      </c>
      <c r="L1069" s="2">
        <f>ROUNDUP(IF(K1070&lt;&gt;cukier4[[#This Row],[miesiąc]],5000-cukier4[[#This Row],[ilość cukru w magazynie]],0),-3)</f>
        <v>5000</v>
      </c>
    </row>
    <row r="1070" spans="1:12" x14ac:dyDescent="0.45">
      <c r="A1070" s="1">
        <v>40151</v>
      </c>
      <c r="B1070" s="2" t="s">
        <v>71</v>
      </c>
      <c r="C1070">
        <v>194</v>
      </c>
      <c r="D1070">
        <f>YEAR(cukier4[[#This Row],[Data]])</f>
        <v>2009</v>
      </c>
      <c r="E1070">
        <f>VLOOKUP(cukier4[[#This Row],[rok]],cennik[],2,FALSE)</f>
        <v>2.13</v>
      </c>
      <c r="F1070" s="2">
        <f>cukier4[[#This Row],[sprzedaż]]*cukier4[[#This Row],[cena cukru]]</f>
        <v>413.21999999999997</v>
      </c>
      <c r="G1070" s="2">
        <f>SUMIFS(cukier4[sprzedaż],cukier4[Data],"&lt;="&amp;cukier4[[#This Row],[Data]],cukier4[NIP],"="&amp;cukier4[[#This Row],[NIP]])</f>
        <v>1423</v>
      </c>
      <c r="H107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70" s="2">
        <f>cukier4[[#This Row],[rabat na kg]]*cukier4[[#This Row],[sprzedaż]]</f>
        <v>19.400000000000002</v>
      </c>
      <c r="J1070" s="2">
        <f>J1069-cukier4[[#This Row],[sprzedaż]]+L1069</f>
        <v>5759</v>
      </c>
      <c r="K1070" s="2">
        <f>MONTH(cukier4[[#This Row],[Data]])</f>
        <v>12</v>
      </c>
      <c r="L1070" s="2">
        <f>ROUNDUP(IF(K1071&lt;&gt;cukier4[[#This Row],[miesiąc]],5000-cukier4[[#This Row],[ilość cukru w magazynie]],0),-3)</f>
        <v>0</v>
      </c>
    </row>
    <row r="1071" spans="1:12" x14ac:dyDescent="0.45">
      <c r="A1071" s="1">
        <v>40152</v>
      </c>
      <c r="B1071" s="2" t="s">
        <v>6</v>
      </c>
      <c r="C1071">
        <v>168</v>
      </c>
      <c r="D1071">
        <f>YEAR(cukier4[[#This Row],[Data]])</f>
        <v>2009</v>
      </c>
      <c r="E1071">
        <f>VLOOKUP(cukier4[[#This Row],[rok]],cennik[],2,FALSE)</f>
        <v>2.13</v>
      </c>
      <c r="F1071" s="2">
        <f>cukier4[[#This Row],[sprzedaż]]*cukier4[[#This Row],[cena cukru]]</f>
        <v>357.84</v>
      </c>
      <c r="G1071" s="2">
        <f>SUMIFS(cukier4[sprzedaż],cukier4[Data],"&lt;="&amp;cukier4[[#This Row],[Data]],cukier4[NIP],"="&amp;cukier4[[#This Row],[NIP]])</f>
        <v>1553</v>
      </c>
      <c r="H107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71" s="2">
        <f>cukier4[[#This Row],[rabat na kg]]*cukier4[[#This Row],[sprzedaż]]</f>
        <v>16.8</v>
      </c>
      <c r="J1071" s="2">
        <f>J1070-cukier4[[#This Row],[sprzedaż]]+L1070</f>
        <v>5591</v>
      </c>
      <c r="K1071" s="2">
        <f>MONTH(cukier4[[#This Row],[Data]])</f>
        <v>12</v>
      </c>
      <c r="L1071" s="2">
        <f>ROUNDUP(IF(K1072&lt;&gt;cukier4[[#This Row],[miesiąc]],5000-cukier4[[#This Row],[ilość cukru w magazynie]],0),-3)</f>
        <v>0</v>
      </c>
    </row>
    <row r="1072" spans="1:12" x14ac:dyDescent="0.45">
      <c r="A1072" s="1">
        <v>40153</v>
      </c>
      <c r="B1072" s="2" t="s">
        <v>14</v>
      </c>
      <c r="C1072">
        <v>211</v>
      </c>
      <c r="D1072">
        <f>YEAR(cukier4[[#This Row],[Data]])</f>
        <v>2009</v>
      </c>
      <c r="E1072">
        <f>VLOOKUP(cukier4[[#This Row],[rok]],cennik[],2,FALSE)</f>
        <v>2.13</v>
      </c>
      <c r="F1072" s="2">
        <f>cukier4[[#This Row],[sprzedaż]]*cukier4[[#This Row],[cena cukru]]</f>
        <v>449.42999999999995</v>
      </c>
      <c r="G1072" s="2">
        <f>SUMIFS(cukier4[sprzedaż],cukier4[Data],"&lt;="&amp;cukier4[[#This Row],[Data]],cukier4[NIP],"="&amp;cukier4[[#This Row],[NIP]])</f>
        <v>11652</v>
      </c>
      <c r="H107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72" s="2">
        <f>cukier4[[#This Row],[rabat na kg]]*cukier4[[#This Row],[sprzedaż]]</f>
        <v>42.2</v>
      </c>
      <c r="J1072" s="2">
        <f>J1071-cukier4[[#This Row],[sprzedaż]]+L1071</f>
        <v>5380</v>
      </c>
      <c r="K1072" s="2">
        <f>MONTH(cukier4[[#This Row],[Data]])</f>
        <v>12</v>
      </c>
      <c r="L1072" s="2">
        <f>ROUNDUP(IF(K1073&lt;&gt;cukier4[[#This Row],[miesiąc]],5000-cukier4[[#This Row],[ilość cukru w magazynie]],0),-3)</f>
        <v>0</v>
      </c>
    </row>
    <row r="1073" spans="1:12" x14ac:dyDescent="0.45">
      <c r="A1073" s="1">
        <v>40153</v>
      </c>
      <c r="B1073" s="2" t="s">
        <v>155</v>
      </c>
      <c r="C1073">
        <v>19</v>
      </c>
      <c r="D1073">
        <f>YEAR(cukier4[[#This Row],[Data]])</f>
        <v>2009</v>
      </c>
      <c r="E1073">
        <f>VLOOKUP(cukier4[[#This Row],[rok]],cennik[],2,FALSE)</f>
        <v>2.13</v>
      </c>
      <c r="F1073" s="2">
        <f>cukier4[[#This Row],[sprzedaż]]*cukier4[[#This Row],[cena cukru]]</f>
        <v>40.47</v>
      </c>
      <c r="G1073" s="2">
        <f>SUMIFS(cukier4[sprzedaż],cukier4[Data],"&lt;="&amp;cukier4[[#This Row],[Data]],cukier4[NIP],"="&amp;cukier4[[#This Row],[NIP]])</f>
        <v>34</v>
      </c>
      <c r="H10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73" s="2">
        <f>cukier4[[#This Row],[rabat na kg]]*cukier4[[#This Row],[sprzedaż]]</f>
        <v>0</v>
      </c>
      <c r="J1073" s="2">
        <f>J1072-cukier4[[#This Row],[sprzedaż]]+L1072</f>
        <v>5361</v>
      </c>
      <c r="K1073" s="2">
        <f>MONTH(cukier4[[#This Row],[Data]])</f>
        <v>12</v>
      </c>
      <c r="L1073" s="2">
        <f>ROUNDUP(IF(K1074&lt;&gt;cukier4[[#This Row],[miesiąc]],5000-cukier4[[#This Row],[ilość cukru w magazynie]],0),-3)</f>
        <v>0</v>
      </c>
    </row>
    <row r="1074" spans="1:12" x14ac:dyDescent="0.45">
      <c r="A1074" s="1">
        <v>40155</v>
      </c>
      <c r="B1074" s="2" t="s">
        <v>153</v>
      </c>
      <c r="C1074">
        <v>16</v>
      </c>
      <c r="D1074">
        <f>YEAR(cukier4[[#This Row],[Data]])</f>
        <v>2009</v>
      </c>
      <c r="E1074">
        <f>VLOOKUP(cukier4[[#This Row],[rok]],cennik[],2,FALSE)</f>
        <v>2.13</v>
      </c>
      <c r="F1074" s="2">
        <f>cukier4[[#This Row],[sprzedaż]]*cukier4[[#This Row],[cena cukru]]</f>
        <v>34.08</v>
      </c>
      <c r="G1074" s="2">
        <f>SUMIFS(cukier4[sprzedaż],cukier4[Data],"&lt;="&amp;cukier4[[#This Row],[Data]],cukier4[NIP],"="&amp;cukier4[[#This Row],[NIP]])</f>
        <v>21</v>
      </c>
      <c r="H107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74" s="2">
        <f>cukier4[[#This Row],[rabat na kg]]*cukier4[[#This Row],[sprzedaż]]</f>
        <v>0</v>
      </c>
      <c r="J1074" s="2">
        <f>J1073-cukier4[[#This Row],[sprzedaż]]+L1073</f>
        <v>5345</v>
      </c>
      <c r="K1074" s="2">
        <f>MONTH(cukier4[[#This Row],[Data]])</f>
        <v>12</v>
      </c>
      <c r="L1074" s="2">
        <f>ROUNDUP(IF(K1075&lt;&gt;cukier4[[#This Row],[miesiąc]],5000-cukier4[[#This Row],[ilość cukru w magazynie]],0),-3)</f>
        <v>0</v>
      </c>
    </row>
    <row r="1075" spans="1:12" x14ac:dyDescent="0.45">
      <c r="A1075" s="1">
        <v>40158</v>
      </c>
      <c r="B1075" s="2" t="s">
        <v>27</v>
      </c>
      <c r="C1075">
        <v>18</v>
      </c>
      <c r="D1075">
        <f>YEAR(cukier4[[#This Row],[Data]])</f>
        <v>2009</v>
      </c>
      <c r="E1075">
        <f>VLOOKUP(cukier4[[#This Row],[rok]],cennik[],2,FALSE)</f>
        <v>2.13</v>
      </c>
      <c r="F1075" s="2">
        <f>cukier4[[#This Row],[sprzedaż]]*cukier4[[#This Row],[cena cukru]]</f>
        <v>38.339999999999996</v>
      </c>
      <c r="G1075" s="2">
        <f>SUMIFS(cukier4[sprzedaż],cukier4[Data],"&lt;="&amp;cukier4[[#This Row],[Data]],cukier4[NIP],"="&amp;cukier4[[#This Row],[NIP]])</f>
        <v>66</v>
      </c>
      <c r="H107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75" s="2">
        <f>cukier4[[#This Row],[rabat na kg]]*cukier4[[#This Row],[sprzedaż]]</f>
        <v>0</v>
      </c>
      <c r="J1075" s="2">
        <f>J1074-cukier4[[#This Row],[sprzedaż]]+L1074</f>
        <v>5327</v>
      </c>
      <c r="K1075" s="2">
        <f>MONTH(cukier4[[#This Row],[Data]])</f>
        <v>12</v>
      </c>
      <c r="L1075" s="2">
        <f>ROUNDUP(IF(K1076&lt;&gt;cukier4[[#This Row],[miesiąc]],5000-cukier4[[#This Row],[ilość cukru w magazynie]],0),-3)</f>
        <v>0</v>
      </c>
    </row>
    <row r="1076" spans="1:12" x14ac:dyDescent="0.45">
      <c r="A1076" s="1">
        <v>40158</v>
      </c>
      <c r="B1076" s="2" t="s">
        <v>7</v>
      </c>
      <c r="C1076">
        <v>399</v>
      </c>
      <c r="D1076">
        <f>YEAR(cukier4[[#This Row],[Data]])</f>
        <v>2009</v>
      </c>
      <c r="E1076">
        <f>VLOOKUP(cukier4[[#This Row],[rok]],cennik[],2,FALSE)</f>
        <v>2.13</v>
      </c>
      <c r="F1076" s="2">
        <f>cukier4[[#This Row],[sprzedaż]]*cukier4[[#This Row],[cena cukru]]</f>
        <v>849.87</v>
      </c>
      <c r="G1076" s="2">
        <f>SUMIFS(cukier4[sprzedaż],cukier4[Data],"&lt;="&amp;cukier4[[#This Row],[Data]],cukier4[NIP],"="&amp;cukier4[[#This Row],[NIP]])</f>
        <v>14387</v>
      </c>
      <c r="H107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76" s="2">
        <f>cukier4[[#This Row],[rabat na kg]]*cukier4[[#This Row],[sprzedaż]]</f>
        <v>79.800000000000011</v>
      </c>
      <c r="J1076" s="2">
        <f>J1075-cukier4[[#This Row],[sprzedaż]]+L1075</f>
        <v>4928</v>
      </c>
      <c r="K1076" s="2">
        <f>MONTH(cukier4[[#This Row],[Data]])</f>
        <v>12</v>
      </c>
      <c r="L1076" s="2">
        <f>ROUNDUP(IF(K1077&lt;&gt;cukier4[[#This Row],[miesiąc]],5000-cukier4[[#This Row],[ilość cukru w magazynie]],0),-3)</f>
        <v>0</v>
      </c>
    </row>
    <row r="1077" spans="1:12" x14ac:dyDescent="0.45">
      <c r="A1077" s="1">
        <v>40160</v>
      </c>
      <c r="B1077" s="2" t="s">
        <v>202</v>
      </c>
      <c r="C1077">
        <v>11</v>
      </c>
      <c r="D1077">
        <f>YEAR(cukier4[[#This Row],[Data]])</f>
        <v>2009</v>
      </c>
      <c r="E1077">
        <f>VLOOKUP(cukier4[[#This Row],[rok]],cennik[],2,FALSE)</f>
        <v>2.13</v>
      </c>
      <c r="F1077" s="2">
        <f>cukier4[[#This Row],[sprzedaż]]*cukier4[[#This Row],[cena cukru]]</f>
        <v>23.43</v>
      </c>
      <c r="G1077" s="2">
        <f>SUMIFS(cukier4[sprzedaż],cukier4[Data],"&lt;="&amp;cukier4[[#This Row],[Data]],cukier4[NIP],"="&amp;cukier4[[#This Row],[NIP]])</f>
        <v>11</v>
      </c>
      <c r="H10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77" s="2">
        <f>cukier4[[#This Row],[rabat na kg]]*cukier4[[#This Row],[sprzedaż]]</f>
        <v>0</v>
      </c>
      <c r="J1077" s="2">
        <f>J1076-cukier4[[#This Row],[sprzedaż]]+L1076</f>
        <v>4917</v>
      </c>
      <c r="K1077" s="2">
        <f>MONTH(cukier4[[#This Row],[Data]])</f>
        <v>12</v>
      </c>
      <c r="L1077" s="2">
        <f>ROUNDUP(IF(K1078&lt;&gt;cukier4[[#This Row],[miesiąc]],5000-cukier4[[#This Row],[ilość cukru w magazynie]],0),-3)</f>
        <v>0</v>
      </c>
    </row>
    <row r="1078" spans="1:12" x14ac:dyDescent="0.45">
      <c r="A1078" s="1">
        <v>40164</v>
      </c>
      <c r="B1078" s="2" t="s">
        <v>23</v>
      </c>
      <c r="C1078">
        <v>131</v>
      </c>
      <c r="D1078">
        <f>YEAR(cukier4[[#This Row],[Data]])</f>
        <v>2009</v>
      </c>
      <c r="E1078">
        <f>VLOOKUP(cukier4[[#This Row],[rok]],cennik[],2,FALSE)</f>
        <v>2.13</v>
      </c>
      <c r="F1078" s="2">
        <f>cukier4[[#This Row],[sprzedaż]]*cukier4[[#This Row],[cena cukru]]</f>
        <v>279.02999999999997</v>
      </c>
      <c r="G1078" s="2">
        <f>SUMIFS(cukier4[sprzedaż],cukier4[Data],"&lt;="&amp;cukier4[[#This Row],[Data]],cukier4[NIP],"="&amp;cukier4[[#This Row],[NIP]])</f>
        <v>2535</v>
      </c>
      <c r="H10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78" s="2">
        <f>cukier4[[#This Row],[rabat na kg]]*cukier4[[#This Row],[sprzedaż]]</f>
        <v>13.100000000000001</v>
      </c>
      <c r="J1078" s="2">
        <f>J1077-cukier4[[#This Row],[sprzedaż]]+L1077</f>
        <v>4786</v>
      </c>
      <c r="K1078" s="2">
        <f>MONTH(cukier4[[#This Row],[Data]])</f>
        <v>12</v>
      </c>
      <c r="L1078" s="2">
        <f>ROUNDUP(IF(K1079&lt;&gt;cukier4[[#This Row],[miesiąc]],5000-cukier4[[#This Row],[ilość cukru w magazynie]],0),-3)</f>
        <v>0</v>
      </c>
    </row>
    <row r="1079" spans="1:12" x14ac:dyDescent="0.45">
      <c r="A1079" s="1">
        <v>40165</v>
      </c>
      <c r="B1079" s="2" t="s">
        <v>39</v>
      </c>
      <c r="C1079">
        <v>67</v>
      </c>
      <c r="D1079">
        <f>YEAR(cukier4[[#This Row],[Data]])</f>
        <v>2009</v>
      </c>
      <c r="E1079">
        <f>VLOOKUP(cukier4[[#This Row],[rok]],cennik[],2,FALSE)</f>
        <v>2.13</v>
      </c>
      <c r="F1079" s="2">
        <f>cukier4[[#This Row],[sprzedaż]]*cukier4[[#This Row],[cena cukru]]</f>
        <v>142.70999999999998</v>
      </c>
      <c r="G1079" s="2">
        <f>SUMIFS(cukier4[sprzedaż],cukier4[Data],"&lt;="&amp;cukier4[[#This Row],[Data]],cukier4[NIP],"="&amp;cukier4[[#This Row],[NIP]])</f>
        <v>1027</v>
      </c>
      <c r="H107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79" s="2">
        <f>cukier4[[#This Row],[rabat na kg]]*cukier4[[#This Row],[sprzedaż]]</f>
        <v>6.7</v>
      </c>
      <c r="J1079" s="2">
        <f>J1078-cukier4[[#This Row],[sprzedaż]]+L1078</f>
        <v>4719</v>
      </c>
      <c r="K1079" s="2">
        <f>MONTH(cukier4[[#This Row],[Data]])</f>
        <v>12</v>
      </c>
      <c r="L1079" s="2">
        <f>ROUNDUP(IF(K1080&lt;&gt;cukier4[[#This Row],[miesiąc]],5000-cukier4[[#This Row],[ilość cukru w magazynie]],0),-3)</f>
        <v>0</v>
      </c>
    </row>
    <row r="1080" spans="1:12" x14ac:dyDescent="0.45">
      <c r="A1080" s="1">
        <v>40166</v>
      </c>
      <c r="B1080" s="2" t="s">
        <v>10</v>
      </c>
      <c r="C1080">
        <v>151</v>
      </c>
      <c r="D1080">
        <f>YEAR(cukier4[[#This Row],[Data]])</f>
        <v>2009</v>
      </c>
      <c r="E1080">
        <f>VLOOKUP(cukier4[[#This Row],[rok]],cennik[],2,FALSE)</f>
        <v>2.13</v>
      </c>
      <c r="F1080" s="2">
        <f>cukier4[[#This Row],[sprzedaż]]*cukier4[[#This Row],[cena cukru]]</f>
        <v>321.63</v>
      </c>
      <c r="G1080" s="2">
        <f>SUMIFS(cukier4[sprzedaż],cukier4[Data],"&lt;="&amp;cukier4[[#This Row],[Data]],cukier4[NIP],"="&amp;cukier4[[#This Row],[NIP]])</f>
        <v>1918</v>
      </c>
      <c r="H108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80" s="2">
        <f>cukier4[[#This Row],[rabat na kg]]*cukier4[[#This Row],[sprzedaż]]</f>
        <v>15.100000000000001</v>
      </c>
      <c r="J1080" s="2">
        <f>J1079-cukier4[[#This Row],[sprzedaż]]+L1079</f>
        <v>4568</v>
      </c>
      <c r="K1080" s="2">
        <f>MONTH(cukier4[[#This Row],[Data]])</f>
        <v>12</v>
      </c>
      <c r="L1080" s="2">
        <f>ROUNDUP(IF(K1081&lt;&gt;cukier4[[#This Row],[miesiąc]],5000-cukier4[[#This Row],[ilość cukru w magazynie]],0),-3)</f>
        <v>0</v>
      </c>
    </row>
    <row r="1081" spans="1:12" x14ac:dyDescent="0.45">
      <c r="A1081" s="1">
        <v>40171</v>
      </c>
      <c r="B1081" s="2" t="s">
        <v>23</v>
      </c>
      <c r="C1081">
        <v>105</v>
      </c>
      <c r="D1081">
        <f>YEAR(cukier4[[#This Row],[Data]])</f>
        <v>2009</v>
      </c>
      <c r="E1081">
        <f>VLOOKUP(cukier4[[#This Row],[rok]],cennik[],2,FALSE)</f>
        <v>2.13</v>
      </c>
      <c r="F1081" s="2">
        <f>cukier4[[#This Row],[sprzedaż]]*cukier4[[#This Row],[cena cukru]]</f>
        <v>223.64999999999998</v>
      </c>
      <c r="G1081" s="2">
        <f>SUMIFS(cukier4[sprzedaż],cukier4[Data],"&lt;="&amp;cukier4[[#This Row],[Data]],cukier4[NIP],"="&amp;cukier4[[#This Row],[NIP]])</f>
        <v>2640</v>
      </c>
      <c r="H108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81" s="2">
        <f>cukier4[[#This Row],[rabat na kg]]*cukier4[[#This Row],[sprzedaż]]</f>
        <v>10.5</v>
      </c>
      <c r="J1081" s="2">
        <f>J1080-cukier4[[#This Row],[sprzedaż]]+L1080</f>
        <v>4463</v>
      </c>
      <c r="K1081" s="2">
        <f>MONTH(cukier4[[#This Row],[Data]])</f>
        <v>12</v>
      </c>
      <c r="L1081" s="2">
        <f>ROUNDUP(IF(K1082&lt;&gt;cukier4[[#This Row],[miesiąc]],5000-cukier4[[#This Row],[ilość cukru w magazynie]],0),-3)</f>
        <v>0</v>
      </c>
    </row>
    <row r="1082" spans="1:12" x14ac:dyDescent="0.45">
      <c r="A1082" s="1">
        <v>40172</v>
      </c>
      <c r="B1082" s="2" t="s">
        <v>71</v>
      </c>
      <c r="C1082">
        <v>132</v>
      </c>
      <c r="D1082">
        <f>YEAR(cukier4[[#This Row],[Data]])</f>
        <v>2009</v>
      </c>
      <c r="E1082">
        <f>VLOOKUP(cukier4[[#This Row],[rok]],cennik[],2,FALSE)</f>
        <v>2.13</v>
      </c>
      <c r="F1082" s="2">
        <f>cukier4[[#This Row],[sprzedaż]]*cukier4[[#This Row],[cena cukru]]</f>
        <v>281.15999999999997</v>
      </c>
      <c r="G1082" s="2">
        <f>SUMIFS(cukier4[sprzedaż],cukier4[Data],"&lt;="&amp;cukier4[[#This Row],[Data]],cukier4[NIP],"="&amp;cukier4[[#This Row],[NIP]])</f>
        <v>1555</v>
      </c>
      <c r="H108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82" s="2">
        <f>cukier4[[#This Row],[rabat na kg]]*cukier4[[#This Row],[sprzedaż]]</f>
        <v>13.200000000000001</v>
      </c>
      <c r="J1082" s="2">
        <f>J1081-cukier4[[#This Row],[sprzedaż]]+L1081</f>
        <v>4331</v>
      </c>
      <c r="K1082" s="2">
        <f>MONTH(cukier4[[#This Row],[Data]])</f>
        <v>12</v>
      </c>
      <c r="L1082" s="2">
        <f>ROUNDUP(IF(K1083&lt;&gt;cukier4[[#This Row],[miesiąc]],5000-cukier4[[#This Row],[ilość cukru w magazynie]],0),-3)</f>
        <v>0</v>
      </c>
    </row>
    <row r="1083" spans="1:12" x14ac:dyDescent="0.45">
      <c r="A1083" s="1">
        <v>40172</v>
      </c>
      <c r="B1083" s="2" t="s">
        <v>17</v>
      </c>
      <c r="C1083">
        <v>142</v>
      </c>
      <c r="D1083">
        <f>YEAR(cukier4[[#This Row],[Data]])</f>
        <v>2009</v>
      </c>
      <c r="E1083">
        <f>VLOOKUP(cukier4[[#This Row],[rok]],cennik[],2,FALSE)</f>
        <v>2.13</v>
      </c>
      <c r="F1083" s="2">
        <f>cukier4[[#This Row],[sprzedaż]]*cukier4[[#This Row],[cena cukru]]</f>
        <v>302.45999999999998</v>
      </c>
      <c r="G1083" s="2">
        <f>SUMIFS(cukier4[sprzedaż],cukier4[Data],"&lt;="&amp;cukier4[[#This Row],[Data]],cukier4[NIP],"="&amp;cukier4[[#This Row],[NIP]])</f>
        <v>9766</v>
      </c>
      <c r="H108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83" s="2">
        <f>cukier4[[#This Row],[rabat na kg]]*cukier4[[#This Row],[sprzedaż]]</f>
        <v>14.200000000000001</v>
      </c>
      <c r="J1083" s="2">
        <f>J1082-cukier4[[#This Row],[sprzedaż]]+L1082</f>
        <v>4189</v>
      </c>
      <c r="K1083" s="2">
        <f>MONTH(cukier4[[#This Row],[Data]])</f>
        <v>12</v>
      </c>
      <c r="L1083" s="2">
        <f>ROUNDUP(IF(K1084&lt;&gt;cukier4[[#This Row],[miesiąc]],5000-cukier4[[#This Row],[ilość cukru w magazynie]],0),-3)</f>
        <v>0</v>
      </c>
    </row>
    <row r="1084" spans="1:12" x14ac:dyDescent="0.45">
      <c r="A1084" s="1">
        <v>40172</v>
      </c>
      <c r="B1084" s="2" t="s">
        <v>203</v>
      </c>
      <c r="C1084">
        <v>17</v>
      </c>
      <c r="D1084">
        <f>YEAR(cukier4[[#This Row],[Data]])</f>
        <v>2009</v>
      </c>
      <c r="E1084">
        <f>VLOOKUP(cukier4[[#This Row],[rok]],cennik[],2,FALSE)</f>
        <v>2.13</v>
      </c>
      <c r="F1084" s="2">
        <f>cukier4[[#This Row],[sprzedaż]]*cukier4[[#This Row],[cena cukru]]</f>
        <v>36.21</v>
      </c>
      <c r="G1084" s="2">
        <f>SUMIFS(cukier4[sprzedaż],cukier4[Data],"&lt;="&amp;cukier4[[#This Row],[Data]],cukier4[NIP],"="&amp;cukier4[[#This Row],[NIP]])</f>
        <v>17</v>
      </c>
      <c r="H108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84" s="2">
        <f>cukier4[[#This Row],[rabat na kg]]*cukier4[[#This Row],[sprzedaż]]</f>
        <v>0</v>
      </c>
      <c r="J1084" s="2">
        <f>J1083-cukier4[[#This Row],[sprzedaż]]+L1083</f>
        <v>4172</v>
      </c>
      <c r="K1084" s="2">
        <f>MONTH(cukier4[[#This Row],[Data]])</f>
        <v>12</v>
      </c>
      <c r="L1084" s="2">
        <f>ROUNDUP(IF(K1085&lt;&gt;cukier4[[#This Row],[miesiąc]],5000-cukier4[[#This Row],[ilość cukru w magazynie]],0),-3)</f>
        <v>0</v>
      </c>
    </row>
    <row r="1085" spans="1:12" x14ac:dyDescent="0.45">
      <c r="A1085" s="1">
        <v>40173</v>
      </c>
      <c r="B1085" s="2" t="s">
        <v>7</v>
      </c>
      <c r="C1085">
        <v>444</v>
      </c>
      <c r="D1085">
        <f>YEAR(cukier4[[#This Row],[Data]])</f>
        <v>2009</v>
      </c>
      <c r="E1085">
        <f>VLOOKUP(cukier4[[#This Row],[rok]],cennik[],2,FALSE)</f>
        <v>2.13</v>
      </c>
      <c r="F1085" s="2">
        <f>cukier4[[#This Row],[sprzedaż]]*cukier4[[#This Row],[cena cukru]]</f>
        <v>945.71999999999991</v>
      </c>
      <c r="G1085" s="2">
        <f>SUMIFS(cukier4[sprzedaż],cukier4[Data],"&lt;="&amp;cukier4[[#This Row],[Data]],cukier4[NIP],"="&amp;cukier4[[#This Row],[NIP]])</f>
        <v>14831</v>
      </c>
      <c r="H108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85" s="2">
        <f>cukier4[[#This Row],[rabat na kg]]*cukier4[[#This Row],[sprzedaż]]</f>
        <v>88.800000000000011</v>
      </c>
      <c r="J1085" s="2">
        <f>J1084-cukier4[[#This Row],[sprzedaż]]+L1084</f>
        <v>3728</v>
      </c>
      <c r="K1085" s="2">
        <f>MONTH(cukier4[[#This Row],[Data]])</f>
        <v>12</v>
      </c>
      <c r="L1085" s="2">
        <f>ROUNDUP(IF(K1086&lt;&gt;cukier4[[#This Row],[miesiąc]],5000-cukier4[[#This Row],[ilość cukru w magazynie]],0),-3)</f>
        <v>0</v>
      </c>
    </row>
    <row r="1086" spans="1:12" x14ac:dyDescent="0.45">
      <c r="A1086" s="1">
        <v>40173</v>
      </c>
      <c r="B1086" s="2" t="s">
        <v>50</v>
      </c>
      <c r="C1086">
        <v>294</v>
      </c>
      <c r="D1086">
        <f>YEAR(cukier4[[#This Row],[Data]])</f>
        <v>2009</v>
      </c>
      <c r="E1086">
        <f>VLOOKUP(cukier4[[#This Row],[rok]],cennik[],2,FALSE)</f>
        <v>2.13</v>
      </c>
      <c r="F1086" s="2">
        <f>cukier4[[#This Row],[sprzedaż]]*cukier4[[#This Row],[cena cukru]]</f>
        <v>626.21999999999991</v>
      </c>
      <c r="G1086" s="2">
        <f>SUMIFS(cukier4[sprzedaż],cukier4[Data],"&lt;="&amp;cukier4[[#This Row],[Data]],cukier4[NIP],"="&amp;cukier4[[#This Row],[NIP]])</f>
        <v>14310</v>
      </c>
      <c r="H108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86" s="2">
        <f>cukier4[[#This Row],[rabat na kg]]*cukier4[[#This Row],[sprzedaż]]</f>
        <v>58.800000000000004</v>
      </c>
      <c r="J1086" s="2">
        <f>J1085-cukier4[[#This Row],[sprzedaż]]+L1085</f>
        <v>3434</v>
      </c>
      <c r="K1086" s="2">
        <f>MONTH(cukier4[[#This Row],[Data]])</f>
        <v>12</v>
      </c>
      <c r="L1086" s="2">
        <f>ROUNDUP(IF(K1087&lt;&gt;cukier4[[#This Row],[miesiąc]],5000-cukier4[[#This Row],[ilość cukru w magazynie]],0),-3)</f>
        <v>0</v>
      </c>
    </row>
    <row r="1087" spans="1:12" x14ac:dyDescent="0.45">
      <c r="A1087" s="1">
        <v>40174</v>
      </c>
      <c r="B1087" s="2" t="s">
        <v>7</v>
      </c>
      <c r="C1087">
        <v>274</v>
      </c>
      <c r="D1087">
        <f>YEAR(cukier4[[#This Row],[Data]])</f>
        <v>2009</v>
      </c>
      <c r="E1087">
        <f>VLOOKUP(cukier4[[#This Row],[rok]],cennik[],2,FALSE)</f>
        <v>2.13</v>
      </c>
      <c r="F1087" s="2">
        <f>cukier4[[#This Row],[sprzedaż]]*cukier4[[#This Row],[cena cukru]]</f>
        <v>583.62</v>
      </c>
      <c r="G1087" s="2">
        <f>SUMIFS(cukier4[sprzedaż],cukier4[Data],"&lt;="&amp;cukier4[[#This Row],[Data]],cukier4[NIP],"="&amp;cukier4[[#This Row],[NIP]])</f>
        <v>15105</v>
      </c>
      <c r="H108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87" s="2">
        <f>cukier4[[#This Row],[rabat na kg]]*cukier4[[#This Row],[sprzedaż]]</f>
        <v>54.800000000000004</v>
      </c>
      <c r="J1087" s="2">
        <f>J1086-cukier4[[#This Row],[sprzedaż]]+L1086</f>
        <v>3160</v>
      </c>
      <c r="K1087" s="2">
        <f>MONTH(cukier4[[#This Row],[Data]])</f>
        <v>12</v>
      </c>
      <c r="L1087" s="2">
        <f>ROUNDUP(IF(K1088&lt;&gt;cukier4[[#This Row],[miesiąc]],5000-cukier4[[#This Row],[ilość cukru w magazynie]],0),-3)</f>
        <v>0</v>
      </c>
    </row>
    <row r="1088" spans="1:12" x14ac:dyDescent="0.45">
      <c r="A1088" s="1">
        <v>40176</v>
      </c>
      <c r="B1088" s="2" t="s">
        <v>35</v>
      </c>
      <c r="C1088">
        <v>168</v>
      </c>
      <c r="D1088">
        <f>YEAR(cukier4[[#This Row],[Data]])</f>
        <v>2009</v>
      </c>
      <c r="E1088">
        <f>VLOOKUP(cukier4[[#This Row],[rok]],cennik[],2,FALSE)</f>
        <v>2.13</v>
      </c>
      <c r="F1088" s="2">
        <f>cukier4[[#This Row],[sprzedaż]]*cukier4[[#This Row],[cena cukru]]</f>
        <v>357.84</v>
      </c>
      <c r="G1088" s="2">
        <f>SUMIFS(cukier4[sprzedaż],cukier4[Data],"&lt;="&amp;cukier4[[#This Row],[Data]],cukier4[NIP],"="&amp;cukier4[[#This Row],[NIP]])</f>
        <v>1598</v>
      </c>
      <c r="H108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88" s="2">
        <f>cukier4[[#This Row],[rabat na kg]]*cukier4[[#This Row],[sprzedaż]]</f>
        <v>16.8</v>
      </c>
      <c r="J1088" s="2">
        <f>J1087-cukier4[[#This Row],[sprzedaż]]+L1087</f>
        <v>2992</v>
      </c>
      <c r="K1088" s="2">
        <f>MONTH(cukier4[[#This Row],[Data]])</f>
        <v>12</v>
      </c>
      <c r="L1088" s="2">
        <f>ROUNDUP(IF(K1089&lt;&gt;cukier4[[#This Row],[miesiąc]],5000-cukier4[[#This Row],[ilość cukru w magazynie]],0),-3)</f>
        <v>0</v>
      </c>
    </row>
    <row r="1089" spans="1:12" x14ac:dyDescent="0.45">
      <c r="A1089" s="1">
        <v>40177</v>
      </c>
      <c r="B1089" s="2" t="s">
        <v>8</v>
      </c>
      <c r="C1089">
        <v>115</v>
      </c>
      <c r="D1089">
        <f>YEAR(cukier4[[#This Row],[Data]])</f>
        <v>2009</v>
      </c>
      <c r="E1089">
        <f>VLOOKUP(cukier4[[#This Row],[rok]],cennik[],2,FALSE)</f>
        <v>2.13</v>
      </c>
      <c r="F1089" s="2">
        <f>cukier4[[#This Row],[sprzedaż]]*cukier4[[#This Row],[cena cukru]]</f>
        <v>244.95</v>
      </c>
      <c r="G1089" s="2">
        <f>SUMIFS(cukier4[sprzedaż],cukier4[Data],"&lt;="&amp;cukier4[[#This Row],[Data]],cukier4[NIP],"="&amp;cukier4[[#This Row],[NIP]])</f>
        <v>1918</v>
      </c>
      <c r="H10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89" s="2">
        <f>cukier4[[#This Row],[rabat na kg]]*cukier4[[#This Row],[sprzedaż]]</f>
        <v>11.5</v>
      </c>
      <c r="J1089" s="2">
        <f>J1088-cukier4[[#This Row],[sprzedaż]]+L1088</f>
        <v>2877</v>
      </c>
      <c r="K1089" s="2">
        <f>MONTH(cukier4[[#This Row],[Data]])</f>
        <v>12</v>
      </c>
      <c r="L1089" s="2">
        <f>ROUNDUP(IF(K1090&lt;&gt;cukier4[[#This Row],[miesiąc]],5000-cukier4[[#This Row],[ilość cukru w magazynie]],0),-3)</f>
        <v>0</v>
      </c>
    </row>
    <row r="1090" spans="1:12" x14ac:dyDescent="0.45">
      <c r="A1090" s="1">
        <v>40177</v>
      </c>
      <c r="B1090" s="2" t="s">
        <v>30</v>
      </c>
      <c r="C1090">
        <v>126</v>
      </c>
      <c r="D1090">
        <f>YEAR(cukier4[[#This Row],[Data]])</f>
        <v>2009</v>
      </c>
      <c r="E1090">
        <f>VLOOKUP(cukier4[[#This Row],[rok]],cennik[],2,FALSE)</f>
        <v>2.13</v>
      </c>
      <c r="F1090" s="2">
        <f>cukier4[[#This Row],[sprzedaż]]*cukier4[[#This Row],[cena cukru]]</f>
        <v>268.38</v>
      </c>
      <c r="G1090" s="2">
        <f>SUMIFS(cukier4[sprzedaż],cukier4[Data],"&lt;="&amp;cukier4[[#This Row],[Data]],cukier4[NIP],"="&amp;cukier4[[#This Row],[NIP]])</f>
        <v>2849</v>
      </c>
      <c r="H10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90" s="2">
        <f>cukier4[[#This Row],[rabat na kg]]*cukier4[[#This Row],[sprzedaż]]</f>
        <v>12.600000000000001</v>
      </c>
      <c r="J1090" s="2">
        <f>J1089-cukier4[[#This Row],[sprzedaż]]+L1089</f>
        <v>2751</v>
      </c>
      <c r="K1090" s="2">
        <f>MONTH(cukier4[[#This Row],[Data]])</f>
        <v>12</v>
      </c>
      <c r="L1090" s="2">
        <f>ROUNDUP(IF(K1091&lt;&gt;cukier4[[#This Row],[miesiąc]],5000-cukier4[[#This Row],[ilość cukru w magazynie]],0),-3)</f>
        <v>3000</v>
      </c>
    </row>
    <row r="1091" spans="1:12" x14ac:dyDescent="0.45">
      <c r="A1091" s="1">
        <v>40180</v>
      </c>
      <c r="B1091" s="2" t="s">
        <v>28</v>
      </c>
      <c r="C1091">
        <v>73</v>
      </c>
      <c r="D1091">
        <f>YEAR(cukier4[[#This Row],[Data]])</f>
        <v>2010</v>
      </c>
      <c r="E1091">
        <f>VLOOKUP(cukier4[[#This Row],[rok]],cennik[],2,FALSE)</f>
        <v>2.1</v>
      </c>
      <c r="F1091" s="2">
        <f>cukier4[[#This Row],[sprzedaż]]*cukier4[[#This Row],[cena cukru]]</f>
        <v>153.30000000000001</v>
      </c>
      <c r="G1091" s="2">
        <f>SUMIFS(cukier4[sprzedaż],cukier4[Data],"&lt;="&amp;cukier4[[#This Row],[Data]],cukier4[NIP],"="&amp;cukier4[[#This Row],[NIP]])</f>
        <v>2122</v>
      </c>
      <c r="H10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91" s="2">
        <f>cukier4[[#This Row],[rabat na kg]]*cukier4[[#This Row],[sprzedaż]]</f>
        <v>7.3000000000000007</v>
      </c>
      <c r="J1091" s="2">
        <f>J1090-cukier4[[#This Row],[sprzedaż]]+L1090</f>
        <v>5678</v>
      </c>
      <c r="K1091" s="2">
        <f>MONTH(cukier4[[#This Row],[Data]])</f>
        <v>1</v>
      </c>
      <c r="L1091" s="2">
        <f>ROUNDUP(IF(K1092&lt;&gt;cukier4[[#This Row],[miesiąc]],5000-cukier4[[#This Row],[ilość cukru w magazynie]],0),-3)</f>
        <v>0</v>
      </c>
    </row>
    <row r="1092" spans="1:12" x14ac:dyDescent="0.45">
      <c r="A1092" s="1">
        <v>40180</v>
      </c>
      <c r="B1092" s="2" t="s">
        <v>22</v>
      </c>
      <c r="C1092">
        <v>413</v>
      </c>
      <c r="D1092">
        <f>YEAR(cukier4[[#This Row],[Data]])</f>
        <v>2010</v>
      </c>
      <c r="E1092">
        <f>VLOOKUP(cukier4[[#This Row],[rok]],cennik[],2,FALSE)</f>
        <v>2.1</v>
      </c>
      <c r="F1092" s="2">
        <f>cukier4[[#This Row],[sprzedaż]]*cukier4[[#This Row],[cena cukru]]</f>
        <v>867.30000000000007</v>
      </c>
      <c r="G1092" s="2">
        <f>SUMIFS(cukier4[sprzedaż],cukier4[Data],"&lt;="&amp;cukier4[[#This Row],[Data]],cukier4[NIP],"="&amp;cukier4[[#This Row],[NIP]])</f>
        <v>11507</v>
      </c>
      <c r="H109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92" s="2">
        <f>cukier4[[#This Row],[rabat na kg]]*cukier4[[#This Row],[sprzedaż]]</f>
        <v>82.600000000000009</v>
      </c>
      <c r="J1092" s="2">
        <f>J1091-cukier4[[#This Row],[sprzedaż]]+L1091</f>
        <v>5265</v>
      </c>
      <c r="K1092" s="2">
        <f>MONTH(cukier4[[#This Row],[Data]])</f>
        <v>1</v>
      </c>
      <c r="L1092" s="2">
        <f>ROUNDUP(IF(K1093&lt;&gt;cukier4[[#This Row],[miesiąc]],5000-cukier4[[#This Row],[ilość cukru w magazynie]],0),-3)</f>
        <v>0</v>
      </c>
    </row>
    <row r="1093" spans="1:12" x14ac:dyDescent="0.45">
      <c r="A1093" s="1">
        <v>40181</v>
      </c>
      <c r="B1093" s="2" t="s">
        <v>7</v>
      </c>
      <c r="C1093">
        <v>393</v>
      </c>
      <c r="D1093">
        <f>YEAR(cukier4[[#This Row],[Data]])</f>
        <v>2010</v>
      </c>
      <c r="E1093">
        <f>VLOOKUP(cukier4[[#This Row],[rok]],cennik[],2,FALSE)</f>
        <v>2.1</v>
      </c>
      <c r="F1093" s="2">
        <f>cukier4[[#This Row],[sprzedaż]]*cukier4[[#This Row],[cena cukru]]</f>
        <v>825.30000000000007</v>
      </c>
      <c r="G1093" s="2">
        <f>SUMIFS(cukier4[sprzedaż],cukier4[Data],"&lt;="&amp;cukier4[[#This Row],[Data]],cukier4[NIP],"="&amp;cukier4[[#This Row],[NIP]])</f>
        <v>15498</v>
      </c>
      <c r="H109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93" s="2">
        <f>cukier4[[#This Row],[rabat na kg]]*cukier4[[#This Row],[sprzedaż]]</f>
        <v>78.600000000000009</v>
      </c>
      <c r="J1093" s="2">
        <f>J1092-cukier4[[#This Row],[sprzedaż]]+L1092</f>
        <v>4872</v>
      </c>
      <c r="K1093" s="2">
        <f>MONTH(cukier4[[#This Row],[Data]])</f>
        <v>1</v>
      </c>
      <c r="L1093" s="2">
        <f>ROUNDUP(IF(K1094&lt;&gt;cukier4[[#This Row],[miesiąc]],5000-cukier4[[#This Row],[ilość cukru w magazynie]],0),-3)</f>
        <v>0</v>
      </c>
    </row>
    <row r="1094" spans="1:12" x14ac:dyDescent="0.45">
      <c r="A1094" s="1">
        <v>40184</v>
      </c>
      <c r="B1094" s="2" t="s">
        <v>143</v>
      </c>
      <c r="C1094">
        <v>13</v>
      </c>
      <c r="D1094">
        <f>YEAR(cukier4[[#This Row],[Data]])</f>
        <v>2010</v>
      </c>
      <c r="E1094">
        <f>VLOOKUP(cukier4[[#This Row],[rok]],cennik[],2,FALSE)</f>
        <v>2.1</v>
      </c>
      <c r="F1094" s="2">
        <f>cukier4[[#This Row],[sprzedaż]]*cukier4[[#This Row],[cena cukru]]</f>
        <v>27.3</v>
      </c>
      <c r="G1094" s="2">
        <f>SUMIFS(cukier4[sprzedaż],cukier4[Data],"&lt;="&amp;cukier4[[#This Row],[Data]],cukier4[NIP],"="&amp;cukier4[[#This Row],[NIP]])</f>
        <v>22</v>
      </c>
      <c r="H109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94" s="2">
        <f>cukier4[[#This Row],[rabat na kg]]*cukier4[[#This Row],[sprzedaż]]</f>
        <v>0</v>
      </c>
      <c r="J1094" s="2">
        <f>J1093-cukier4[[#This Row],[sprzedaż]]+L1093</f>
        <v>4859</v>
      </c>
      <c r="K1094" s="2">
        <f>MONTH(cukier4[[#This Row],[Data]])</f>
        <v>1</v>
      </c>
      <c r="L1094" s="2">
        <f>ROUNDUP(IF(K1095&lt;&gt;cukier4[[#This Row],[miesiąc]],5000-cukier4[[#This Row],[ilość cukru w magazynie]],0),-3)</f>
        <v>0</v>
      </c>
    </row>
    <row r="1095" spans="1:12" x14ac:dyDescent="0.45">
      <c r="A1095" s="1">
        <v>40185</v>
      </c>
      <c r="B1095" s="2" t="s">
        <v>22</v>
      </c>
      <c r="C1095">
        <v>211</v>
      </c>
      <c r="D1095">
        <f>YEAR(cukier4[[#This Row],[Data]])</f>
        <v>2010</v>
      </c>
      <c r="E1095">
        <f>VLOOKUP(cukier4[[#This Row],[rok]],cennik[],2,FALSE)</f>
        <v>2.1</v>
      </c>
      <c r="F1095" s="2">
        <f>cukier4[[#This Row],[sprzedaż]]*cukier4[[#This Row],[cena cukru]]</f>
        <v>443.1</v>
      </c>
      <c r="G1095" s="2">
        <f>SUMIFS(cukier4[sprzedaż],cukier4[Data],"&lt;="&amp;cukier4[[#This Row],[Data]],cukier4[NIP],"="&amp;cukier4[[#This Row],[NIP]])</f>
        <v>11718</v>
      </c>
      <c r="H109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95" s="2">
        <f>cukier4[[#This Row],[rabat na kg]]*cukier4[[#This Row],[sprzedaż]]</f>
        <v>42.2</v>
      </c>
      <c r="J1095" s="2">
        <f>J1094-cukier4[[#This Row],[sprzedaż]]+L1094</f>
        <v>4648</v>
      </c>
      <c r="K1095" s="2">
        <f>MONTH(cukier4[[#This Row],[Data]])</f>
        <v>1</v>
      </c>
      <c r="L1095" s="2">
        <f>ROUNDUP(IF(K1096&lt;&gt;cukier4[[#This Row],[miesiąc]],5000-cukier4[[#This Row],[ilość cukru w magazynie]],0),-3)</f>
        <v>0</v>
      </c>
    </row>
    <row r="1096" spans="1:12" x14ac:dyDescent="0.45">
      <c r="A1096" s="1">
        <v>40189</v>
      </c>
      <c r="B1096" s="2" t="s">
        <v>61</v>
      </c>
      <c r="C1096">
        <v>116</v>
      </c>
      <c r="D1096">
        <f>YEAR(cukier4[[#This Row],[Data]])</f>
        <v>2010</v>
      </c>
      <c r="E1096">
        <f>VLOOKUP(cukier4[[#This Row],[rok]],cennik[],2,FALSE)</f>
        <v>2.1</v>
      </c>
      <c r="F1096" s="2">
        <f>cukier4[[#This Row],[sprzedaż]]*cukier4[[#This Row],[cena cukru]]</f>
        <v>243.60000000000002</v>
      </c>
      <c r="G1096" s="2">
        <f>SUMIFS(cukier4[sprzedaż],cukier4[Data],"&lt;="&amp;cukier4[[#This Row],[Data]],cukier4[NIP],"="&amp;cukier4[[#This Row],[NIP]])</f>
        <v>1838</v>
      </c>
      <c r="H109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096" s="2">
        <f>cukier4[[#This Row],[rabat na kg]]*cukier4[[#This Row],[sprzedaż]]</f>
        <v>11.600000000000001</v>
      </c>
      <c r="J1096" s="2">
        <f>J1095-cukier4[[#This Row],[sprzedaż]]+L1095</f>
        <v>4532</v>
      </c>
      <c r="K1096" s="2">
        <f>MONTH(cukier4[[#This Row],[Data]])</f>
        <v>1</v>
      </c>
      <c r="L1096" s="2">
        <f>ROUNDUP(IF(K1097&lt;&gt;cukier4[[#This Row],[miesiąc]],5000-cukier4[[#This Row],[ilość cukru w magazynie]],0),-3)</f>
        <v>0</v>
      </c>
    </row>
    <row r="1097" spans="1:12" x14ac:dyDescent="0.45">
      <c r="A1097" s="1">
        <v>40189</v>
      </c>
      <c r="B1097" s="2" t="s">
        <v>0</v>
      </c>
      <c r="C1097">
        <v>9</v>
      </c>
      <c r="D1097">
        <f>YEAR(cukier4[[#This Row],[Data]])</f>
        <v>2010</v>
      </c>
      <c r="E1097">
        <f>VLOOKUP(cukier4[[#This Row],[rok]],cennik[],2,FALSE)</f>
        <v>2.1</v>
      </c>
      <c r="F1097" s="2">
        <f>cukier4[[#This Row],[sprzedaż]]*cukier4[[#This Row],[cena cukru]]</f>
        <v>18.900000000000002</v>
      </c>
      <c r="G1097" s="2">
        <f>SUMIFS(cukier4[sprzedaż],cukier4[Data],"&lt;="&amp;cukier4[[#This Row],[Data]],cukier4[NIP],"="&amp;cukier4[[#This Row],[NIP]])</f>
        <v>39</v>
      </c>
      <c r="H109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097" s="2">
        <f>cukier4[[#This Row],[rabat na kg]]*cukier4[[#This Row],[sprzedaż]]</f>
        <v>0</v>
      </c>
      <c r="J1097" s="2">
        <f>J1096-cukier4[[#This Row],[sprzedaż]]+L1096</f>
        <v>4523</v>
      </c>
      <c r="K1097" s="2">
        <f>MONTH(cukier4[[#This Row],[Data]])</f>
        <v>1</v>
      </c>
      <c r="L1097" s="2">
        <f>ROUNDUP(IF(K1098&lt;&gt;cukier4[[#This Row],[miesiąc]],5000-cukier4[[#This Row],[ilość cukru w magazynie]],0),-3)</f>
        <v>0</v>
      </c>
    </row>
    <row r="1098" spans="1:12" x14ac:dyDescent="0.45">
      <c r="A1098" s="1">
        <v>40193</v>
      </c>
      <c r="B1098" s="2" t="s">
        <v>45</v>
      </c>
      <c r="C1098">
        <v>117</v>
      </c>
      <c r="D1098">
        <f>YEAR(cukier4[[#This Row],[Data]])</f>
        <v>2010</v>
      </c>
      <c r="E1098">
        <f>VLOOKUP(cukier4[[#This Row],[rok]],cennik[],2,FALSE)</f>
        <v>2.1</v>
      </c>
      <c r="F1098" s="2">
        <f>cukier4[[#This Row],[sprzedaż]]*cukier4[[#This Row],[cena cukru]]</f>
        <v>245.70000000000002</v>
      </c>
      <c r="G1098" s="2">
        <f>SUMIFS(cukier4[sprzedaż],cukier4[Data],"&lt;="&amp;cukier4[[#This Row],[Data]],cukier4[NIP],"="&amp;cukier4[[#This Row],[NIP]])</f>
        <v>13632</v>
      </c>
      <c r="H109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98" s="2">
        <f>cukier4[[#This Row],[rabat na kg]]*cukier4[[#This Row],[sprzedaż]]</f>
        <v>23.400000000000002</v>
      </c>
      <c r="J1098" s="2">
        <f>J1097-cukier4[[#This Row],[sprzedaż]]+L1097</f>
        <v>4406</v>
      </c>
      <c r="K1098" s="2">
        <f>MONTH(cukier4[[#This Row],[Data]])</f>
        <v>1</v>
      </c>
      <c r="L1098" s="2">
        <f>ROUNDUP(IF(K1099&lt;&gt;cukier4[[#This Row],[miesiąc]],5000-cukier4[[#This Row],[ilość cukru w magazynie]],0),-3)</f>
        <v>0</v>
      </c>
    </row>
    <row r="1099" spans="1:12" x14ac:dyDescent="0.45">
      <c r="A1099" s="1">
        <v>40194</v>
      </c>
      <c r="B1099" s="2" t="s">
        <v>50</v>
      </c>
      <c r="C1099">
        <v>221</v>
      </c>
      <c r="D1099">
        <f>YEAR(cukier4[[#This Row],[Data]])</f>
        <v>2010</v>
      </c>
      <c r="E1099">
        <f>VLOOKUP(cukier4[[#This Row],[rok]],cennik[],2,FALSE)</f>
        <v>2.1</v>
      </c>
      <c r="F1099" s="2">
        <f>cukier4[[#This Row],[sprzedaż]]*cukier4[[#This Row],[cena cukru]]</f>
        <v>464.1</v>
      </c>
      <c r="G1099" s="2">
        <f>SUMIFS(cukier4[sprzedaż],cukier4[Data],"&lt;="&amp;cukier4[[#This Row],[Data]],cukier4[NIP],"="&amp;cukier4[[#This Row],[NIP]])</f>
        <v>14531</v>
      </c>
      <c r="H109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099" s="2">
        <f>cukier4[[#This Row],[rabat na kg]]*cukier4[[#This Row],[sprzedaż]]</f>
        <v>44.2</v>
      </c>
      <c r="J1099" s="2">
        <f>J1098-cukier4[[#This Row],[sprzedaż]]+L1098</f>
        <v>4185</v>
      </c>
      <c r="K1099" s="2">
        <f>MONTH(cukier4[[#This Row],[Data]])</f>
        <v>1</v>
      </c>
      <c r="L1099" s="2">
        <f>ROUNDUP(IF(K1100&lt;&gt;cukier4[[#This Row],[miesiąc]],5000-cukier4[[#This Row],[ilość cukru w magazynie]],0),-3)</f>
        <v>0</v>
      </c>
    </row>
    <row r="1100" spans="1:12" x14ac:dyDescent="0.45">
      <c r="A1100" s="1">
        <v>40198</v>
      </c>
      <c r="B1100" s="2" t="s">
        <v>152</v>
      </c>
      <c r="C1100">
        <v>9</v>
      </c>
      <c r="D1100">
        <f>YEAR(cukier4[[#This Row],[Data]])</f>
        <v>2010</v>
      </c>
      <c r="E1100">
        <f>VLOOKUP(cukier4[[#This Row],[rok]],cennik[],2,FALSE)</f>
        <v>2.1</v>
      </c>
      <c r="F1100" s="2">
        <f>cukier4[[#This Row],[sprzedaż]]*cukier4[[#This Row],[cena cukru]]</f>
        <v>18.900000000000002</v>
      </c>
      <c r="G1100" s="2">
        <f>SUMIFS(cukier4[sprzedaż],cukier4[Data],"&lt;="&amp;cukier4[[#This Row],[Data]],cukier4[NIP],"="&amp;cukier4[[#This Row],[NIP]])</f>
        <v>21</v>
      </c>
      <c r="H110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00" s="2">
        <f>cukier4[[#This Row],[rabat na kg]]*cukier4[[#This Row],[sprzedaż]]</f>
        <v>0</v>
      </c>
      <c r="J1100" s="2">
        <f>J1099-cukier4[[#This Row],[sprzedaż]]+L1099</f>
        <v>4176</v>
      </c>
      <c r="K1100" s="2">
        <f>MONTH(cukier4[[#This Row],[Data]])</f>
        <v>1</v>
      </c>
      <c r="L1100" s="2">
        <f>ROUNDUP(IF(K1101&lt;&gt;cukier4[[#This Row],[miesiąc]],5000-cukier4[[#This Row],[ilość cukru w magazynie]],0),-3)</f>
        <v>0</v>
      </c>
    </row>
    <row r="1101" spans="1:12" x14ac:dyDescent="0.45">
      <c r="A1101" s="1">
        <v>40199</v>
      </c>
      <c r="B1101" s="2" t="s">
        <v>17</v>
      </c>
      <c r="C1101">
        <v>214</v>
      </c>
      <c r="D1101">
        <f>YEAR(cukier4[[#This Row],[Data]])</f>
        <v>2010</v>
      </c>
      <c r="E1101">
        <f>VLOOKUP(cukier4[[#This Row],[rok]],cennik[],2,FALSE)</f>
        <v>2.1</v>
      </c>
      <c r="F1101" s="2">
        <f>cukier4[[#This Row],[sprzedaż]]*cukier4[[#This Row],[cena cukru]]</f>
        <v>449.40000000000003</v>
      </c>
      <c r="G1101" s="2">
        <f>SUMIFS(cukier4[sprzedaż],cukier4[Data],"&lt;="&amp;cukier4[[#This Row],[Data]],cukier4[NIP],"="&amp;cukier4[[#This Row],[NIP]])</f>
        <v>9980</v>
      </c>
      <c r="H11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01" s="2">
        <f>cukier4[[#This Row],[rabat na kg]]*cukier4[[#This Row],[sprzedaż]]</f>
        <v>21.400000000000002</v>
      </c>
      <c r="J1101" s="2">
        <f>J1100-cukier4[[#This Row],[sprzedaż]]+L1100</f>
        <v>3962</v>
      </c>
      <c r="K1101" s="2">
        <f>MONTH(cukier4[[#This Row],[Data]])</f>
        <v>1</v>
      </c>
      <c r="L1101" s="2">
        <f>ROUNDUP(IF(K1102&lt;&gt;cukier4[[#This Row],[miesiąc]],5000-cukier4[[#This Row],[ilość cukru w magazynie]],0),-3)</f>
        <v>0</v>
      </c>
    </row>
    <row r="1102" spans="1:12" x14ac:dyDescent="0.45">
      <c r="A1102" s="1">
        <v>40200</v>
      </c>
      <c r="B1102" s="2" t="s">
        <v>37</v>
      </c>
      <c r="C1102">
        <v>138</v>
      </c>
      <c r="D1102">
        <f>YEAR(cukier4[[#This Row],[Data]])</f>
        <v>2010</v>
      </c>
      <c r="E1102">
        <f>VLOOKUP(cukier4[[#This Row],[rok]],cennik[],2,FALSE)</f>
        <v>2.1</v>
      </c>
      <c r="F1102" s="2">
        <f>cukier4[[#This Row],[sprzedaż]]*cukier4[[#This Row],[cena cukru]]</f>
        <v>289.8</v>
      </c>
      <c r="G1102" s="2">
        <f>SUMIFS(cukier4[sprzedaż],cukier4[Data],"&lt;="&amp;cukier4[[#This Row],[Data]],cukier4[NIP],"="&amp;cukier4[[#This Row],[NIP]])</f>
        <v>2586</v>
      </c>
      <c r="H11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02" s="2">
        <f>cukier4[[#This Row],[rabat na kg]]*cukier4[[#This Row],[sprzedaż]]</f>
        <v>13.8</v>
      </c>
      <c r="J1102" s="2">
        <f>J1101-cukier4[[#This Row],[sprzedaż]]+L1101</f>
        <v>3824</v>
      </c>
      <c r="K1102" s="2">
        <f>MONTH(cukier4[[#This Row],[Data]])</f>
        <v>1</v>
      </c>
      <c r="L1102" s="2">
        <f>ROUNDUP(IF(K1103&lt;&gt;cukier4[[#This Row],[miesiąc]],5000-cukier4[[#This Row],[ilość cukru w magazynie]],0),-3)</f>
        <v>0</v>
      </c>
    </row>
    <row r="1103" spans="1:12" x14ac:dyDescent="0.45">
      <c r="A1103" s="1">
        <v>40201</v>
      </c>
      <c r="B1103" s="2" t="s">
        <v>81</v>
      </c>
      <c r="C1103">
        <v>11</v>
      </c>
      <c r="D1103">
        <f>YEAR(cukier4[[#This Row],[Data]])</f>
        <v>2010</v>
      </c>
      <c r="E1103">
        <f>VLOOKUP(cukier4[[#This Row],[rok]],cennik[],2,FALSE)</f>
        <v>2.1</v>
      </c>
      <c r="F1103" s="2">
        <f>cukier4[[#This Row],[sprzedaż]]*cukier4[[#This Row],[cena cukru]]</f>
        <v>23.1</v>
      </c>
      <c r="G1103" s="2">
        <f>SUMIFS(cukier4[sprzedaż],cukier4[Data],"&lt;="&amp;cukier4[[#This Row],[Data]],cukier4[NIP],"="&amp;cukier4[[#This Row],[NIP]])</f>
        <v>28</v>
      </c>
      <c r="H110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03" s="2">
        <f>cukier4[[#This Row],[rabat na kg]]*cukier4[[#This Row],[sprzedaż]]</f>
        <v>0</v>
      </c>
      <c r="J1103" s="2">
        <f>J1102-cukier4[[#This Row],[sprzedaż]]+L1102</f>
        <v>3813</v>
      </c>
      <c r="K1103" s="2">
        <f>MONTH(cukier4[[#This Row],[Data]])</f>
        <v>1</v>
      </c>
      <c r="L1103" s="2">
        <f>ROUNDUP(IF(K1104&lt;&gt;cukier4[[#This Row],[miesiąc]],5000-cukier4[[#This Row],[ilość cukru w magazynie]],0),-3)</f>
        <v>0</v>
      </c>
    </row>
    <row r="1104" spans="1:12" x14ac:dyDescent="0.45">
      <c r="A1104" s="1">
        <v>40201</v>
      </c>
      <c r="B1104" s="2" t="s">
        <v>52</v>
      </c>
      <c r="C1104">
        <v>128</v>
      </c>
      <c r="D1104">
        <f>YEAR(cukier4[[#This Row],[Data]])</f>
        <v>2010</v>
      </c>
      <c r="E1104">
        <f>VLOOKUP(cukier4[[#This Row],[rok]],cennik[],2,FALSE)</f>
        <v>2.1</v>
      </c>
      <c r="F1104" s="2">
        <f>cukier4[[#This Row],[sprzedaż]]*cukier4[[#This Row],[cena cukru]]</f>
        <v>268.8</v>
      </c>
      <c r="G1104" s="2">
        <f>SUMIFS(cukier4[sprzedaż],cukier4[Data],"&lt;="&amp;cukier4[[#This Row],[Data]],cukier4[NIP],"="&amp;cukier4[[#This Row],[NIP]])</f>
        <v>2030</v>
      </c>
      <c r="H110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04" s="2">
        <f>cukier4[[#This Row],[rabat na kg]]*cukier4[[#This Row],[sprzedaż]]</f>
        <v>12.8</v>
      </c>
      <c r="J1104" s="2">
        <f>J1103-cukier4[[#This Row],[sprzedaż]]+L1103</f>
        <v>3685</v>
      </c>
      <c r="K1104" s="2">
        <f>MONTH(cukier4[[#This Row],[Data]])</f>
        <v>1</v>
      </c>
      <c r="L1104" s="2">
        <f>ROUNDUP(IF(K1105&lt;&gt;cukier4[[#This Row],[miesiąc]],5000-cukier4[[#This Row],[ilość cukru w magazynie]],0),-3)</f>
        <v>0</v>
      </c>
    </row>
    <row r="1105" spans="1:12" x14ac:dyDescent="0.45">
      <c r="A1105" s="1">
        <v>40202</v>
      </c>
      <c r="B1105" s="2" t="s">
        <v>17</v>
      </c>
      <c r="C1105">
        <v>376</v>
      </c>
      <c r="D1105">
        <f>YEAR(cukier4[[#This Row],[Data]])</f>
        <v>2010</v>
      </c>
      <c r="E1105">
        <f>VLOOKUP(cukier4[[#This Row],[rok]],cennik[],2,FALSE)</f>
        <v>2.1</v>
      </c>
      <c r="F1105" s="2">
        <f>cukier4[[#This Row],[sprzedaż]]*cukier4[[#This Row],[cena cukru]]</f>
        <v>789.6</v>
      </c>
      <c r="G1105" s="2">
        <f>SUMIFS(cukier4[sprzedaż],cukier4[Data],"&lt;="&amp;cukier4[[#This Row],[Data]],cukier4[NIP],"="&amp;cukier4[[#This Row],[NIP]])</f>
        <v>10356</v>
      </c>
      <c r="H110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05" s="2">
        <f>cukier4[[#This Row],[rabat na kg]]*cukier4[[#This Row],[sprzedaż]]</f>
        <v>75.2</v>
      </c>
      <c r="J1105" s="2">
        <f>J1104-cukier4[[#This Row],[sprzedaż]]+L1104</f>
        <v>3309</v>
      </c>
      <c r="K1105" s="2">
        <f>MONTH(cukier4[[#This Row],[Data]])</f>
        <v>1</v>
      </c>
      <c r="L1105" s="2">
        <f>ROUNDUP(IF(K1106&lt;&gt;cukier4[[#This Row],[miesiąc]],5000-cukier4[[#This Row],[ilość cukru w magazynie]],0),-3)</f>
        <v>0</v>
      </c>
    </row>
    <row r="1106" spans="1:12" x14ac:dyDescent="0.45">
      <c r="A1106" s="1">
        <v>40203</v>
      </c>
      <c r="B1106" s="2" t="s">
        <v>17</v>
      </c>
      <c r="C1106">
        <v>121</v>
      </c>
      <c r="D1106">
        <f>YEAR(cukier4[[#This Row],[Data]])</f>
        <v>2010</v>
      </c>
      <c r="E1106">
        <f>VLOOKUP(cukier4[[#This Row],[rok]],cennik[],2,FALSE)</f>
        <v>2.1</v>
      </c>
      <c r="F1106" s="2">
        <f>cukier4[[#This Row],[sprzedaż]]*cukier4[[#This Row],[cena cukru]]</f>
        <v>254.10000000000002</v>
      </c>
      <c r="G1106" s="2">
        <f>SUMIFS(cukier4[sprzedaż],cukier4[Data],"&lt;="&amp;cukier4[[#This Row],[Data]],cukier4[NIP],"="&amp;cukier4[[#This Row],[NIP]])</f>
        <v>10477</v>
      </c>
      <c r="H110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06" s="2">
        <f>cukier4[[#This Row],[rabat na kg]]*cukier4[[#This Row],[sprzedaż]]</f>
        <v>24.200000000000003</v>
      </c>
      <c r="J1106" s="2">
        <f>J1105-cukier4[[#This Row],[sprzedaż]]+L1105</f>
        <v>3188</v>
      </c>
      <c r="K1106" s="2">
        <f>MONTH(cukier4[[#This Row],[Data]])</f>
        <v>1</v>
      </c>
      <c r="L1106" s="2">
        <f>ROUNDUP(IF(K1107&lt;&gt;cukier4[[#This Row],[miesiąc]],5000-cukier4[[#This Row],[ilość cukru w magazynie]],0),-3)</f>
        <v>0</v>
      </c>
    </row>
    <row r="1107" spans="1:12" x14ac:dyDescent="0.45">
      <c r="A1107" s="1">
        <v>40203</v>
      </c>
      <c r="B1107" s="2" t="s">
        <v>14</v>
      </c>
      <c r="C1107">
        <v>200</v>
      </c>
      <c r="D1107">
        <f>YEAR(cukier4[[#This Row],[Data]])</f>
        <v>2010</v>
      </c>
      <c r="E1107">
        <f>VLOOKUP(cukier4[[#This Row],[rok]],cennik[],2,FALSE)</f>
        <v>2.1</v>
      </c>
      <c r="F1107" s="2">
        <f>cukier4[[#This Row],[sprzedaż]]*cukier4[[#This Row],[cena cukru]]</f>
        <v>420</v>
      </c>
      <c r="G1107" s="2">
        <f>SUMIFS(cukier4[sprzedaż],cukier4[Data],"&lt;="&amp;cukier4[[#This Row],[Data]],cukier4[NIP],"="&amp;cukier4[[#This Row],[NIP]])</f>
        <v>11852</v>
      </c>
      <c r="H110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07" s="2">
        <f>cukier4[[#This Row],[rabat na kg]]*cukier4[[#This Row],[sprzedaż]]</f>
        <v>40</v>
      </c>
      <c r="J1107" s="2">
        <f>J1106-cukier4[[#This Row],[sprzedaż]]+L1106</f>
        <v>2988</v>
      </c>
      <c r="K1107" s="2">
        <f>MONTH(cukier4[[#This Row],[Data]])</f>
        <v>1</v>
      </c>
      <c r="L1107" s="2">
        <f>ROUNDUP(IF(K1108&lt;&gt;cukier4[[#This Row],[miesiąc]],5000-cukier4[[#This Row],[ilość cukru w magazynie]],0),-3)</f>
        <v>0</v>
      </c>
    </row>
    <row r="1108" spans="1:12" x14ac:dyDescent="0.45">
      <c r="A1108" s="1">
        <v>40204</v>
      </c>
      <c r="B1108" s="2" t="s">
        <v>17</v>
      </c>
      <c r="C1108">
        <v>500</v>
      </c>
      <c r="D1108">
        <f>YEAR(cukier4[[#This Row],[Data]])</f>
        <v>2010</v>
      </c>
      <c r="E1108">
        <f>VLOOKUP(cukier4[[#This Row],[rok]],cennik[],2,FALSE)</f>
        <v>2.1</v>
      </c>
      <c r="F1108" s="2">
        <f>cukier4[[#This Row],[sprzedaż]]*cukier4[[#This Row],[cena cukru]]</f>
        <v>1050</v>
      </c>
      <c r="G1108" s="2">
        <f>SUMIFS(cukier4[sprzedaż],cukier4[Data],"&lt;="&amp;cukier4[[#This Row],[Data]],cukier4[NIP],"="&amp;cukier4[[#This Row],[NIP]])</f>
        <v>10977</v>
      </c>
      <c r="H110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08" s="2">
        <f>cukier4[[#This Row],[rabat na kg]]*cukier4[[#This Row],[sprzedaż]]</f>
        <v>100</v>
      </c>
      <c r="J1108" s="2">
        <f>J1107-cukier4[[#This Row],[sprzedaż]]+L1107</f>
        <v>2488</v>
      </c>
      <c r="K1108" s="2">
        <f>MONTH(cukier4[[#This Row],[Data]])</f>
        <v>1</v>
      </c>
      <c r="L1108" s="2">
        <f>ROUNDUP(IF(K1109&lt;&gt;cukier4[[#This Row],[miesiąc]],5000-cukier4[[#This Row],[ilość cukru w magazynie]],0),-3)</f>
        <v>0</v>
      </c>
    </row>
    <row r="1109" spans="1:12" x14ac:dyDescent="0.45">
      <c r="A1109" s="1">
        <v>40206</v>
      </c>
      <c r="B1109" s="2" t="s">
        <v>71</v>
      </c>
      <c r="C1109">
        <v>108</v>
      </c>
      <c r="D1109">
        <f>YEAR(cukier4[[#This Row],[Data]])</f>
        <v>2010</v>
      </c>
      <c r="E1109">
        <f>VLOOKUP(cukier4[[#This Row],[rok]],cennik[],2,FALSE)</f>
        <v>2.1</v>
      </c>
      <c r="F1109" s="2">
        <f>cukier4[[#This Row],[sprzedaż]]*cukier4[[#This Row],[cena cukru]]</f>
        <v>226.8</v>
      </c>
      <c r="G1109" s="2">
        <f>SUMIFS(cukier4[sprzedaż],cukier4[Data],"&lt;="&amp;cukier4[[#This Row],[Data]],cukier4[NIP],"="&amp;cukier4[[#This Row],[NIP]])</f>
        <v>1663</v>
      </c>
      <c r="H110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09" s="2">
        <f>cukier4[[#This Row],[rabat na kg]]*cukier4[[#This Row],[sprzedaż]]</f>
        <v>10.8</v>
      </c>
      <c r="J1109" s="2">
        <f>J1108-cukier4[[#This Row],[sprzedaż]]+L1108</f>
        <v>2380</v>
      </c>
      <c r="K1109" s="2">
        <f>MONTH(cukier4[[#This Row],[Data]])</f>
        <v>1</v>
      </c>
      <c r="L1109" s="2">
        <f>ROUNDUP(IF(K1110&lt;&gt;cukier4[[#This Row],[miesiąc]],5000-cukier4[[#This Row],[ilość cukru w magazynie]],0),-3)</f>
        <v>0</v>
      </c>
    </row>
    <row r="1110" spans="1:12" x14ac:dyDescent="0.45">
      <c r="A1110" s="1">
        <v>40207</v>
      </c>
      <c r="B1110" s="2" t="s">
        <v>25</v>
      </c>
      <c r="C1110">
        <v>59</v>
      </c>
      <c r="D1110">
        <f>YEAR(cukier4[[#This Row],[Data]])</f>
        <v>2010</v>
      </c>
      <c r="E1110">
        <f>VLOOKUP(cukier4[[#This Row],[rok]],cennik[],2,FALSE)</f>
        <v>2.1</v>
      </c>
      <c r="F1110" s="2">
        <f>cukier4[[#This Row],[sprzedaż]]*cukier4[[#This Row],[cena cukru]]</f>
        <v>123.9</v>
      </c>
      <c r="G1110" s="2">
        <f>SUMIFS(cukier4[sprzedaż],cukier4[Data],"&lt;="&amp;cukier4[[#This Row],[Data]],cukier4[NIP],"="&amp;cukier4[[#This Row],[NIP]])</f>
        <v>1141</v>
      </c>
      <c r="H111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10" s="2">
        <f>cukier4[[#This Row],[rabat na kg]]*cukier4[[#This Row],[sprzedaż]]</f>
        <v>5.9</v>
      </c>
      <c r="J1110" s="2">
        <f>J1109-cukier4[[#This Row],[sprzedaż]]+L1109</f>
        <v>2321</v>
      </c>
      <c r="K1110" s="2">
        <f>MONTH(cukier4[[#This Row],[Data]])</f>
        <v>1</v>
      </c>
      <c r="L1110" s="2">
        <f>ROUNDUP(IF(K1111&lt;&gt;cukier4[[#This Row],[miesiąc]],5000-cukier4[[#This Row],[ilość cukru w magazynie]],0),-3)</f>
        <v>0</v>
      </c>
    </row>
    <row r="1111" spans="1:12" x14ac:dyDescent="0.45">
      <c r="A1111" s="1">
        <v>40208</v>
      </c>
      <c r="B1111" s="2" t="s">
        <v>10</v>
      </c>
      <c r="C1111">
        <v>191</v>
      </c>
      <c r="D1111">
        <f>YEAR(cukier4[[#This Row],[Data]])</f>
        <v>2010</v>
      </c>
      <c r="E1111">
        <f>VLOOKUP(cukier4[[#This Row],[rok]],cennik[],2,FALSE)</f>
        <v>2.1</v>
      </c>
      <c r="F1111" s="2">
        <f>cukier4[[#This Row],[sprzedaż]]*cukier4[[#This Row],[cena cukru]]</f>
        <v>401.1</v>
      </c>
      <c r="G1111" s="2">
        <f>SUMIFS(cukier4[sprzedaż],cukier4[Data],"&lt;="&amp;cukier4[[#This Row],[Data]],cukier4[NIP],"="&amp;cukier4[[#This Row],[NIP]])</f>
        <v>2109</v>
      </c>
      <c r="H11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11" s="2">
        <f>cukier4[[#This Row],[rabat na kg]]*cukier4[[#This Row],[sprzedaż]]</f>
        <v>19.100000000000001</v>
      </c>
      <c r="J1111" s="2">
        <f>J1110-cukier4[[#This Row],[sprzedaż]]+L1110</f>
        <v>2130</v>
      </c>
      <c r="K1111" s="2">
        <f>MONTH(cukier4[[#This Row],[Data]])</f>
        <v>1</v>
      </c>
      <c r="L1111" s="2">
        <f>ROUNDUP(IF(K1112&lt;&gt;cukier4[[#This Row],[miesiąc]],5000-cukier4[[#This Row],[ilość cukru w magazynie]],0),-3)</f>
        <v>0</v>
      </c>
    </row>
    <row r="1112" spans="1:12" x14ac:dyDescent="0.45">
      <c r="A1112" s="1">
        <v>40209</v>
      </c>
      <c r="B1112" s="2" t="s">
        <v>19</v>
      </c>
      <c r="C1112">
        <v>189</v>
      </c>
      <c r="D1112">
        <f>YEAR(cukier4[[#This Row],[Data]])</f>
        <v>2010</v>
      </c>
      <c r="E1112">
        <f>VLOOKUP(cukier4[[#This Row],[rok]],cennik[],2,FALSE)</f>
        <v>2.1</v>
      </c>
      <c r="F1112" s="2">
        <f>cukier4[[#This Row],[sprzedaż]]*cukier4[[#This Row],[cena cukru]]</f>
        <v>396.90000000000003</v>
      </c>
      <c r="G1112" s="2">
        <f>SUMIFS(cukier4[sprzedaż],cukier4[Data],"&lt;="&amp;cukier4[[#This Row],[Data]],cukier4[NIP],"="&amp;cukier4[[#This Row],[NIP]])</f>
        <v>2192</v>
      </c>
      <c r="H11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12" s="2">
        <f>cukier4[[#This Row],[rabat na kg]]*cukier4[[#This Row],[sprzedaż]]</f>
        <v>18.900000000000002</v>
      </c>
      <c r="J1112" s="2">
        <f>J1111-cukier4[[#This Row],[sprzedaż]]+L1111</f>
        <v>1941</v>
      </c>
      <c r="K1112" s="2">
        <f>MONTH(cukier4[[#This Row],[Data]])</f>
        <v>1</v>
      </c>
      <c r="L1112" s="2">
        <f>ROUNDUP(IF(K1113&lt;&gt;cukier4[[#This Row],[miesiąc]],5000-cukier4[[#This Row],[ilość cukru w magazynie]],0),-3)</f>
        <v>4000</v>
      </c>
    </row>
    <row r="1113" spans="1:12" x14ac:dyDescent="0.45">
      <c r="A1113" s="1">
        <v>40211</v>
      </c>
      <c r="B1113" s="2" t="s">
        <v>45</v>
      </c>
      <c r="C1113">
        <v>247</v>
      </c>
      <c r="D1113">
        <f>YEAR(cukier4[[#This Row],[Data]])</f>
        <v>2010</v>
      </c>
      <c r="E1113">
        <f>VLOOKUP(cukier4[[#This Row],[rok]],cennik[],2,FALSE)</f>
        <v>2.1</v>
      </c>
      <c r="F1113" s="2">
        <f>cukier4[[#This Row],[sprzedaż]]*cukier4[[#This Row],[cena cukru]]</f>
        <v>518.70000000000005</v>
      </c>
      <c r="G1113" s="2">
        <f>SUMIFS(cukier4[sprzedaż],cukier4[Data],"&lt;="&amp;cukier4[[#This Row],[Data]],cukier4[NIP],"="&amp;cukier4[[#This Row],[NIP]])</f>
        <v>13879</v>
      </c>
      <c r="H111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13" s="2">
        <f>cukier4[[#This Row],[rabat na kg]]*cukier4[[#This Row],[sprzedaż]]</f>
        <v>49.400000000000006</v>
      </c>
      <c r="J1113" s="2">
        <f>J1112-cukier4[[#This Row],[sprzedaż]]+L1112</f>
        <v>5694</v>
      </c>
      <c r="K1113" s="2">
        <f>MONTH(cukier4[[#This Row],[Data]])</f>
        <v>2</v>
      </c>
      <c r="L1113" s="2">
        <f>ROUNDUP(IF(K1114&lt;&gt;cukier4[[#This Row],[miesiąc]],5000-cukier4[[#This Row],[ilość cukru w magazynie]],0),-3)</f>
        <v>0</v>
      </c>
    </row>
    <row r="1114" spans="1:12" x14ac:dyDescent="0.45">
      <c r="A1114" s="1">
        <v>40211</v>
      </c>
      <c r="B1114" s="2" t="s">
        <v>35</v>
      </c>
      <c r="C1114">
        <v>195</v>
      </c>
      <c r="D1114">
        <f>YEAR(cukier4[[#This Row],[Data]])</f>
        <v>2010</v>
      </c>
      <c r="E1114">
        <f>VLOOKUP(cukier4[[#This Row],[rok]],cennik[],2,FALSE)</f>
        <v>2.1</v>
      </c>
      <c r="F1114" s="2">
        <f>cukier4[[#This Row],[sprzedaż]]*cukier4[[#This Row],[cena cukru]]</f>
        <v>409.5</v>
      </c>
      <c r="G1114" s="2">
        <f>SUMIFS(cukier4[sprzedaż],cukier4[Data],"&lt;="&amp;cukier4[[#This Row],[Data]],cukier4[NIP],"="&amp;cukier4[[#This Row],[NIP]])</f>
        <v>1793</v>
      </c>
      <c r="H111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14" s="2">
        <f>cukier4[[#This Row],[rabat na kg]]*cukier4[[#This Row],[sprzedaż]]</f>
        <v>19.5</v>
      </c>
      <c r="J1114" s="2">
        <f>J1113-cukier4[[#This Row],[sprzedaż]]+L1113</f>
        <v>5499</v>
      </c>
      <c r="K1114" s="2">
        <f>MONTH(cukier4[[#This Row],[Data]])</f>
        <v>2</v>
      </c>
      <c r="L1114" s="2">
        <f>ROUNDUP(IF(K1115&lt;&gt;cukier4[[#This Row],[miesiąc]],5000-cukier4[[#This Row],[ilość cukru w magazynie]],0),-3)</f>
        <v>0</v>
      </c>
    </row>
    <row r="1115" spans="1:12" x14ac:dyDescent="0.45">
      <c r="A1115" s="1">
        <v>40212</v>
      </c>
      <c r="B1115" s="2" t="s">
        <v>204</v>
      </c>
      <c r="C1115">
        <v>6</v>
      </c>
      <c r="D1115">
        <f>YEAR(cukier4[[#This Row],[Data]])</f>
        <v>2010</v>
      </c>
      <c r="E1115">
        <f>VLOOKUP(cukier4[[#This Row],[rok]],cennik[],2,FALSE)</f>
        <v>2.1</v>
      </c>
      <c r="F1115" s="2">
        <f>cukier4[[#This Row],[sprzedaż]]*cukier4[[#This Row],[cena cukru]]</f>
        <v>12.600000000000001</v>
      </c>
      <c r="G1115" s="2">
        <f>SUMIFS(cukier4[sprzedaż],cukier4[Data],"&lt;="&amp;cukier4[[#This Row],[Data]],cukier4[NIP],"="&amp;cukier4[[#This Row],[NIP]])</f>
        <v>6</v>
      </c>
      <c r="H111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15" s="2">
        <f>cukier4[[#This Row],[rabat na kg]]*cukier4[[#This Row],[sprzedaż]]</f>
        <v>0</v>
      </c>
      <c r="J1115" s="2">
        <f>J1114-cukier4[[#This Row],[sprzedaż]]+L1114</f>
        <v>5493</v>
      </c>
      <c r="K1115" s="2">
        <f>MONTH(cukier4[[#This Row],[Data]])</f>
        <v>2</v>
      </c>
      <c r="L1115" s="2">
        <f>ROUNDUP(IF(K1116&lt;&gt;cukier4[[#This Row],[miesiąc]],5000-cukier4[[#This Row],[ilość cukru w magazynie]],0),-3)</f>
        <v>0</v>
      </c>
    </row>
    <row r="1116" spans="1:12" x14ac:dyDescent="0.45">
      <c r="A1116" s="1">
        <v>40213</v>
      </c>
      <c r="B1116" s="2" t="s">
        <v>205</v>
      </c>
      <c r="C1116">
        <v>1</v>
      </c>
      <c r="D1116">
        <f>YEAR(cukier4[[#This Row],[Data]])</f>
        <v>2010</v>
      </c>
      <c r="E1116">
        <f>VLOOKUP(cukier4[[#This Row],[rok]],cennik[],2,FALSE)</f>
        <v>2.1</v>
      </c>
      <c r="F1116" s="2">
        <f>cukier4[[#This Row],[sprzedaż]]*cukier4[[#This Row],[cena cukru]]</f>
        <v>2.1</v>
      </c>
      <c r="G1116" s="2">
        <f>SUMIFS(cukier4[sprzedaż],cukier4[Data],"&lt;="&amp;cukier4[[#This Row],[Data]],cukier4[NIP],"="&amp;cukier4[[#This Row],[NIP]])</f>
        <v>1</v>
      </c>
      <c r="H111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16" s="2">
        <f>cukier4[[#This Row],[rabat na kg]]*cukier4[[#This Row],[sprzedaż]]</f>
        <v>0</v>
      </c>
      <c r="J1116" s="2">
        <f>J1115-cukier4[[#This Row],[sprzedaż]]+L1115</f>
        <v>5492</v>
      </c>
      <c r="K1116" s="2">
        <f>MONTH(cukier4[[#This Row],[Data]])</f>
        <v>2</v>
      </c>
      <c r="L1116" s="2">
        <f>ROUNDUP(IF(K1117&lt;&gt;cukier4[[#This Row],[miesiąc]],5000-cukier4[[#This Row],[ilość cukru w magazynie]],0),-3)</f>
        <v>0</v>
      </c>
    </row>
    <row r="1117" spans="1:12" x14ac:dyDescent="0.45">
      <c r="A1117" s="1">
        <v>40214</v>
      </c>
      <c r="B1117" s="2" t="s">
        <v>50</v>
      </c>
      <c r="C1117">
        <v>347</v>
      </c>
      <c r="D1117">
        <f>YEAR(cukier4[[#This Row],[Data]])</f>
        <v>2010</v>
      </c>
      <c r="E1117">
        <f>VLOOKUP(cukier4[[#This Row],[rok]],cennik[],2,FALSE)</f>
        <v>2.1</v>
      </c>
      <c r="F1117" s="2">
        <f>cukier4[[#This Row],[sprzedaż]]*cukier4[[#This Row],[cena cukru]]</f>
        <v>728.7</v>
      </c>
      <c r="G1117" s="2">
        <f>SUMIFS(cukier4[sprzedaż],cukier4[Data],"&lt;="&amp;cukier4[[#This Row],[Data]],cukier4[NIP],"="&amp;cukier4[[#This Row],[NIP]])</f>
        <v>14878</v>
      </c>
      <c r="H111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17" s="2">
        <f>cukier4[[#This Row],[rabat na kg]]*cukier4[[#This Row],[sprzedaż]]</f>
        <v>69.400000000000006</v>
      </c>
      <c r="J1117" s="2">
        <f>J1116-cukier4[[#This Row],[sprzedaż]]+L1116</f>
        <v>5145</v>
      </c>
      <c r="K1117" s="2">
        <f>MONTH(cukier4[[#This Row],[Data]])</f>
        <v>2</v>
      </c>
      <c r="L1117" s="2">
        <f>ROUNDUP(IF(K1118&lt;&gt;cukier4[[#This Row],[miesiąc]],5000-cukier4[[#This Row],[ilość cukru w magazynie]],0),-3)</f>
        <v>0</v>
      </c>
    </row>
    <row r="1118" spans="1:12" x14ac:dyDescent="0.45">
      <c r="A1118" s="1">
        <v>40217</v>
      </c>
      <c r="B1118" s="2" t="s">
        <v>14</v>
      </c>
      <c r="C1118">
        <v>317</v>
      </c>
      <c r="D1118">
        <f>YEAR(cukier4[[#This Row],[Data]])</f>
        <v>2010</v>
      </c>
      <c r="E1118">
        <f>VLOOKUP(cukier4[[#This Row],[rok]],cennik[],2,FALSE)</f>
        <v>2.1</v>
      </c>
      <c r="F1118" s="2">
        <f>cukier4[[#This Row],[sprzedaż]]*cukier4[[#This Row],[cena cukru]]</f>
        <v>665.7</v>
      </c>
      <c r="G1118" s="2">
        <f>SUMIFS(cukier4[sprzedaż],cukier4[Data],"&lt;="&amp;cukier4[[#This Row],[Data]],cukier4[NIP],"="&amp;cukier4[[#This Row],[NIP]])</f>
        <v>12169</v>
      </c>
      <c r="H111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18" s="2">
        <f>cukier4[[#This Row],[rabat na kg]]*cukier4[[#This Row],[sprzedaż]]</f>
        <v>63.400000000000006</v>
      </c>
      <c r="J1118" s="2">
        <f>J1117-cukier4[[#This Row],[sprzedaż]]+L1117</f>
        <v>4828</v>
      </c>
      <c r="K1118" s="2">
        <f>MONTH(cukier4[[#This Row],[Data]])</f>
        <v>2</v>
      </c>
      <c r="L1118" s="2">
        <f>ROUNDUP(IF(K1119&lt;&gt;cukier4[[#This Row],[miesiąc]],5000-cukier4[[#This Row],[ilość cukru w magazynie]],0),-3)</f>
        <v>0</v>
      </c>
    </row>
    <row r="1119" spans="1:12" x14ac:dyDescent="0.45">
      <c r="A1119" s="1">
        <v>40218</v>
      </c>
      <c r="B1119" s="2" t="s">
        <v>45</v>
      </c>
      <c r="C1119">
        <v>271</v>
      </c>
      <c r="D1119">
        <f>YEAR(cukier4[[#This Row],[Data]])</f>
        <v>2010</v>
      </c>
      <c r="E1119">
        <f>VLOOKUP(cukier4[[#This Row],[rok]],cennik[],2,FALSE)</f>
        <v>2.1</v>
      </c>
      <c r="F1119" s="2">
        <f>cukier4[[#This Row],[sprzedaż]]*cukier4[[#This Row],[cena cukru]]</f>
        <v>569.1</v>
      </c>
      <c r="G1119" s="2">
        <f>SUMIFS(cukier4[sprzedaż],cukier4[Data],"&lt;="&amp;cukier4[[#This Row],[Data]],cukier4[NIP],"="&amp;cukier4[[#This Row],[NIP]])</f>
        <v>14150</v>
      </c>
      <c r="H111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19" s="2">
        <f>cukier4[[#This Row],[rabat na kg]]*cukier4[[#This Row],[sprzedaż]]</f>
        <v>54.2</v>
      </c>
      <c r="J1119" s="2">
        <f>J1118-cukier4[[#This Row],[sprzedaż]]+L1118</f>
        <v>4557</v>
      </c>
      <c r="K1119" s="2">
        <f>MONTH(cukier4[[#This Row],[Data]])</f>
        <v>2</v>
      </c>
      <c r="L1119" s="2">
        <f>ROUNDUP(IF(K1120&lt;&gt;cukier4[[#This Row],[miesiąc]],5000-cukier4[[#This Row],[ilość cukru w magazynie]],0),-3)</f>
        <v>0</v>
      </c>
    </row>
    <row r="1120" spans="1:12" x14ac:dyDescent="0.45">
      <c r="A1120" s="1">
        <v>40218</v>
      </c>
      <c r="B1120" s="2" t="s">
        <v>85</v>
      </c>
      <c r="C1120">
        <v>4</v>
      </c>
      <c r="D1120">
        <f>YEAR(cukier4[[#This Row],[Data]])</f>
        <v>2010</v>
      </c>
      <c r="E1120">
        <f>VLOOKUP(cukier4[[#This Row],[rok]],cennik[],2,FALSE)</f>
        <v>2.1</v>
      </c>
      <c r="F1120" s="2">
        <f>cukier4[[#This Row],[sprzedaż]]*cukier4[[#This Row],[cena cukru]]</f>
        <v>8.4</v>
      </c>
      <c r="G1120" s="2">
        <f>SUMIFS(cukier4[sprzedaż],cukier4[Data],"&lt;="&amp;cukier4[[#This Row],[Data]],cukier4[NIP],"="&amp;cukier4[[#This Row],[NIP]])</f>
        <v>14</v>
      </c>
      <c r="H112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20" s="2">
        <f>cukier4[[#This Row],[rabat na kg]]*cukier4[[#This Row],[sprzedaż]]</f>
        <v>0</v>
      </c>
      <c r="J1120" s="2">
        <f>J1119-cukier4[[#This Row],[sprzedaż]]+L1119</f>
        <v>4553</v>
      </c>
      <c r="K1120" s="2">
        <f>MONTH(cukier4[[#This Row],[Data]])</f>
        <v>2</v>
      </c>
      <c r="L1120" s="2">
        <f>ROUNDUP(IF(K1121&lt;&gt;cukier4[[#This Row],[miesiąc]],5000-cukier4[[#This Row],[ilość cukru w magazynie]],0),-3)</f>
        <v>0</v>
      </c>
    </row>
    <row r="1121" spans="1:12" x14ac:dyDescent="0.45">
      <c r="A1121" s="1">
        <v>40220</v>
      </c>
      <c r="B1121" s="2" t="s">
        <v>28</v>
      </c>
      <c r="C1121">
        <v>121</v>
      </c>
      <c r="D1121">
        <f>YEAR(cukier4[[#This Row],[Data]])</f>
        <v>2010</v>
      </c>
      <c r="E1121">
        <f>VLOOKUP(cukier4[[#This Row],[rok]],cennik[],2,FALSE)</f>
        <v>2.1</v>
      </c>
      <c r="F1121" s="2">
        <f>cukier4[[#This Row],[sprzedaż]]*cukier4[[#This Row],[cena cukru]]</f>
        <v>254.10000000000002</v>
      </c>
      <c r="G1121" s="2">
        <f>SUMIFS(cukier4[sprzedaż],cukier4[Data],"&lt;="&amp;cukier4[[#This Row],[Data]],cukier4[NIP],"="&amp;cukier4[[#This Row],[NIP]])</f>
        <v>2243</v>
      </c>
      <c r="H11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21" s="2">
        <f>cukier4[[#This Row],[rabat na kg]]*cukier4[[#This Row],[sprzedaż]]</f>
        <v>12.100000000000001</v>
      </c>
      <c r="J1121" s="2">
        <f>J1120-cukier4[[#This Row],[sprzedaż]]+L1120</f>
        <v>4432</v>
      </c>
      <c r="K1121" s="2">
        <f>MONTH(cukier4[[#This Row],[Data]])</f>
        <v>2</v>
      </c>
      <c r="L1121" s="2">
        <f>ROUNDUP(IF(K1122&lt;&gt;cukier4[[#This Row],[miesiąc]],5000-cukier4[[#This Row],[ilość cukru w magazynie]],0),-3)</f>
        <v>0</v>
      </c>
    </row>
    <row r="1122" spans="1:12" x14ac:dyDescent="0.45">
      <c r="A1122" s="1">
        <v>40221</v>
      </c>
      <c r="B1122" s="2" t="s">
        <v>6</v>
      </c>
      <c r="C1122">
        <v>81</v>
      </c>
      <c r="D1122">
        <f>YEAR(cukier4[[#This Row],[Data]])</f>
        <v>2010</v>
      </c>
      <c r="E1122">
        <f>VLOOKUP(cukier4[[#This Row],[rok]],cennik[],2,FALSE)</f>
        <v>2.1</v>
      </c>
      <c r="F1122" s="2">
        <f>cukier4[[#This Row],[sprzedaż]]*cukier4[[#This Row],[cena cukru]]</f>
        <v>170.1</v>
      </c>
      <c r="G1122" s="2">
        <f>SUMIFS(cukier4[sprzedaż],cukier4[Data],"&lt;="&amp;cukier4[[#This Row],[Data]],cukier4[NIP],"="&amp;cukier4[[#This Row],[NIP]])</f>
        <v>1634</v>
      </c>
      <c r="H11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22" s="2">
        <f>cukier4[[#This Row],[rabat na kg]]*cukier4[[#This Row],[sprzedaż]]</f>
        <v>8.1</v>
      </c>
      <c r="J1122" s="2">
        <f>J1121-cukier4[[#This Row],[sprzedaż]]+L1121</f>
        <v>4351</v>
      </c>
      <c r="K1122" s="2">
        <f>MONTH(cukier4[[#This Row],[Data]])</f>
        <v>2</v>
      </c>
      <c r="L1122" s="2">
        <f>ROUNDUP(IF(K1123&lt;&gt;cukier4[[#This Row],[miesiąc]],5000-cukier4[[#This Row],[ilość cukru w magazynie]],0),-3)</f>
        <v>0</v>
      </c>
    </row>
    <row r="1123" spans="1:12" x14ac:dyDescent="0.45">
      <c r="A1123" s="1">
        <v>40221</v>
      </c>
      <c r="B1123" s="2" t="s">
        <v>84</v>
      </c>
      <c r="C1123">
        <v>1</v>
      </c>
      <c r="D1123">
        <f>YEAR(cukier4[[#This Row],[Data]])</f>
        <v>2010</v>
      </c>
      <c r="E1123">
        <f>VLOOKUP(cukier4[[#This Row],[rok]],cennik[],2,FALSE)</f>
        <v>2.1</v>
      </c>
      <c r="F1123" s="2">
        <f>cukier4[[#This Row],[sprzedaż]]*cukier4[[#This Row],[cena cukru]]</f>
        <v>2.1</v>
      </c>
      <c r="G1123" s="2">
        <f>SUMIFS(cukier4[sprzedaż],cukier4[Data],"&lt;="&amp;cukier4[[#This Row],[Data]],cukier4[NIP],"="&amp;cukier4[[#This Row],[NIP]])</f>
        <v>11</v>
      </c>
      <c r="H112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23" s="2">
        <f>cukier4[[#This Row],[rabat na kg]]*cukier4[[#This Row],[sprzedaż]]</f>
        <v>0</v>
      </c>
      <c r="J1123" s="2">
        <f>J1122-cukier4[[#This Row],[sprzedaż]]+L1122</f>
        <v>4350</v>
      </c>
      <c r="K1123" s="2">
        <f>MONTH(cukier4[[#This Row],[Data]])</f>
        <v>2</v>
      </c>
      <c r="L1123" s="2">
        <f>ROUNDUP(IF(K1124&lt;&gt;cukier4[[#This Row],[miesiąc]],5000-cukier4[[#This Row],[ilość cukru w magazynie]],0),-3)</f>
        <v>0</v>
      </c>
    </row>
    <row r="1124" spans="1:12" x14ac:dyDescent="0.45">
      <c r="A1124" s="1">
        <v>40223</v>
      </c>
      <c r="B1124" s="2" t="s">
        <v>30</v>
      </c>
      <c r="C1124">
        <v>142</v>
      </c>
      <c r="D1124">
        <f>YEAR(cukier4[[#This Row],[Data]])</f>
        <v>2010</v>
      </c>
      <c r="E1124">
        <f>VLOOKUP(cukier4[[#This Row],[rok]],cennik[],2,FALSE)</f>
        <v>2.1</v>
      </c>
      <c r="F1124" s="2">
        <f>cukier4[[#This Row],[sprzedaż]]*cukier4[[#This Row],[cena cukru]]</f>
        <v>298.2</v>
      </c>
      <c r="G1124" s="2">
        <f>SUMIFS(cukier4[sprzedaż],cukier4[Data],"&lt;="&amp;cukier4[[#This Row],[Data]],cukier4[NIP],"="&amp;cukier4[[#This Row],[NIP]])</f>
        <v>2991</v>
      </c>
      <c r="H11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24" s="2">
        <f>cukier4[[#This Row],[rabat na kg]]*cukier4[[#This Row],[sprzedaż]]</f>
        <v>14.200000000000001</v>
      </c>
      <c r="J1124" s="2">
        <f>J1123-cukier4[[#This Row],[sprzedaż]]+L1123</f>
        <v>4208</v>
      </c>
      <c r="K1124" s="2">
        <f>MONTH(cukier4[[#This Row],[Data]])</f>
        <v>2</v>
      </c>
      <c r="L1124" s="2">
        <f>ROUNDUP(IF(K1125&lt;&gt;cukier4[[#This Row],[miesiąc]],5000-cukier4[[#This Row],[ilość cukru w magazynie]],0),-3)</f>
        <v>0</v>
      </c>
    </row>
    <row r="1125" spans="1:12" x14ac:dyDescent="0.45">
      <c r="A1125" s="1">
        <v>40224</v>
      </c>
      <c r="B1125" s="2" t="s">
        <v>22</v>
      </c>
      <c r="C1125">
        <v>265</v>
      </c>
      <c r="D1125">
        <f>YEAR(cukier4[[#This Row],[Data]])</f>
        <v>2010</v>
      </c>
      <c r="E1125">
        <f>VLOOKUP(cukier4[[#This Row],[rok]],cennik[],2,FALSE)</f>
        <v>2.1</v>
      </c>
      <c r="F1125" s="2">
        <f>cukier4[[#This Row],[sprzedaż]]*cukier4[[#This Row],[cena cukru]]</f>
        <v>556.5</v>
      </c>
      <c r="G1125" s="2">
        <f>SUMIFS(cukier4[sprzedaż],cukier4[Data],"&lt;="&amp;cukier4[[#This Row],[Data]],cukier4[NIP],"="&amp;cukier4[[#This Row],[NIP]])</f>
        <v>11983</v>
      </c>
      <c r="H112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25" s="2">
        <f>cukier4[[#This Row],[rabat na kg]]*cukier4[[#This Row],[sprzedaż]]</f>
        <v>53</v>
      </c>
      <c r="J1125" s="2">
        <f>J1124-cukier4[[#This Row],[sprzedaż]]+L1124</f>
        <v>3943</v>
      </c>
      <c r="K1125" s="2">
        <f>MONTH(cukier4[[#This Row],[Data]])</f>
        <v>2</v>
      </c>
      <c r="L1125" s="2">
        <f>ROUNDUP(IF(K1126&lt;&gt;cukier4[[#This Row],[miesiąc]],5000-cukier4[[#This Row],[ilość cukru w magazynie]],0),-3)</f>
        <v>0</v>
      </c>
    </row>
    <row r="1126" spans="1:12" x14ac:dyDescent="0.45">
      <c r="A1126" s="1">
        <v>40225</v>
      </c>
      <c r="B1126" s="2" t="s">
        <v>6</v>
      </c>
      <c r="C1126">
        <v>194</v>
      </c>
      <c r="D1126">
        <f>YEAR(cukier4[[#This Row],[Data]])</f>
        <v>2010</v>
      </c>
      <c r="E1126">
        <f>VLOOKUP(cukier4[[#This Row],[rok]],cennik[],2,FALSE)</f>
        <v>2.1</v>
      </c>
      <c r="F1126" s="2">
        <f>cukier4[[#This Row],[sprzedaż]]*cukier4[[#This Row],[cena cukru]]</f>
        <v>407.40000000000003</v>
      </c>
      <c r="G1126" s="2">
        <f>SUMIFS(cukier4[sprzedaż],cukier4[Data],"&lt;="&amp;cukier4[[#This Row],[Data]],cukier4[NIP],"="&amp;cukier4[[#This Row],[NIP]])</f>
        <v>1828</v>
      </c>
      <c r="H11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26" s="2">
        <f>cukier4[[#This Row],[rabat na kg]]*cukier4[[#This Row],[sprzedaż]]</f>
        <v>19.400000000000002</v>
      </c>
      <c r="J1126" s="2">
        <f>J1125-cukier4[[#This Row],[sprzedaż]]+L1125</f>
        <v>3749</v>
      </c>
      <c r="K1126" s="2">
        <f>MONTH(cukier4[[#This Row],[Data]])</f>
        <v>2</v>
      </c>
      <c r="L1126" s="2">
        <f>ROUNDUP(IF(K1127&lt;&gt;cukier4[[#This Row],[miesiąc]],5000-cukier4[[#This Row],[ilość cukru w magazynie]],0),-3)</f>
        <v>0</v>
      </c>
    </row>
    <row r="1127" spans="1:12" x14ac:dyDescent="0.45">
      <c r="A1127" s="1">
        <v>40225</v>
      </c>
      <c r="B1127" s="2" t="s">
        <v>161</v>
      </c>
      <c r="C1127">
        <v>15</v>
      </c>
      <c r="D1127">
        <f>YEAR(cukier4[[#This Row],[Data]])</f>
        <v>2010</v>
      </c>
      <c r="E1127">
        <f>VLOOKUP(cukier4[[#This Row],[rok]],cennik[],2,FALSE)</f>
        <v>2.1</v>
      </c>
      <c r="F1127" s="2">
        <f>cukier4[[#This Row],[sprzedaż]]*cukier4[[#This Row],[cena cukru]]</f>
        <v>31.5</v>
      </c>
      <c r="G1127" s="2">
        <f>SUMIFS(cukier4[sprzedaż],cukier4[Data],"&lt;="&amp;cukier4[[#This Row],[Data]],cukier4[NIP],"="&amp;cukier4[[#This Row],[NIP]])</f>
        <v>25</v>
      </c>
      <c r="H112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27" s="2">
        <f>cukier4[[#This Row],[rabat na kg]]*cukier4[[#This Row],[sprzedaż]]</f>
        <v>0</v>
      </c>
      <c r="J1127" s="2">
        <f>J1126-cukier4[[#This Row],[sprzedaż]]+L1126</f>
        <v>3734</v>
      </c>
      <c r="K1127" s="2">
        <f>MONTH(cukier4[[#This Row],[Data]])</f>
        <v>2</v>
      </c>
      <c r="L1127" s="2">
        <f>ROUNDUP(IF(K1128&lt;&gt;cukier4[[#This Row],[miesiąc]],5000-cukier4[[#This Row],[ilość cukru w magazynie]],0),-3)</f>
        <v>0</v>
      </c>
    </row>
    <row r="1128" spans="1:12" x14ac:dyDescent="0.45">
      <c r="A1128" s="1">
        <v>40227</v>
      </c>
      <c r="B1128" s="2" t="s">
        <v>10</v>
      </c>
      <c r="C1128">
        <v>23</v>
      </c>
      <c r="D1128">
        <f>YEAR(cukier4[[#This Row],[Data]])</f>
        <v>2010</v>
      </c>
      <c r="E1128">
        <f>VLOOKUP(cukier4[[#This Row],[rok]],cennik[],2,FALSE)</f>
        <v>2.1</v>
      </c>
      <c r="F1128" s="2">
        <f>cukier4[[#This Row],[sprzedaż]]*cukier4[[#This Row],[cena cukru]]</f>
        <v>48.300000000000004</v>
      </c>
      <c r="G1128" s="2">
        <f>SUMIFS(cukier4[sprzedaż],cukier4[Data],"&lt;="&amp;cukier4[[#This Row],[Data]],cukier4[NIP],"="&amp;cukier4[[#This Row],[NIP]])</f>
        <v>2132</v>
      </c>
      <c r="H11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28" s="2">
        <f>cukier4[[#This Row],[rabat na kg]]*cukier4[[#This Row],[sprzedaż]]</f>
        <v>2.3000000000000003</v>
      </c>
      <c r="J1128" s="2">
        <f>J1127-cukier4[[#This Row],[sprzedaż]]+L1127</f>
        <v>3711</v>
      </c>
      <c r="K1128" s="2">
        <f>MONTH(cukier4[[#This Row],[Data]])</f>
        <v>2</v>
      </c>
      <c r="L1128" s="2">
        <f>ROUNDUP(IF(K1129&lt;&gt;cukier4[[#This Row],[miesiąc]],5000-cukier4[[#This Row],[ilość cukru w magazynie]],0),-3)</f>
        <v>0</v>
      </c>
    </row>
    <row r="1129" spans="1:12" x14ac:dyDescent="0.45">
      <c r="A1129" s="1">
        <v>40227</v>
      </c>
      <c r="B1129" s="2" t="s">
        <v>22</v>
      </c>
      <c r="C1129">
        <v>279</v>
      </c>
      <c r="D1129">
        <f>YEAR(cukier4[[#This Row],[Data]])</f>
        <v>2010</v>
      </c>
      <c r="E1129">
        <f>VLOOKUP(cukier4[[#This Row],[rok]],cennik[],2,FALSE)</f>
        <v>2.1</v>
      </c>
      <c r="F1129" s="2">
        <f>cukier4[[#This Row],[sprzedaż]]*cukier4[[#This Row],[cena cukru]]</f>
        <v>585.9</v>
      </c>
      <c r="G1129" s="2">
        <f>SUMIFS(cukier4[sprzedaż],cukier4[Data],"&lt;="&amp;cukier4[[#This Row],[Data]],cukier4[NIP],"="&amp;cukier4[[#This Row],[NIP]])</f>
        <v>12262</v>
      </c>
      <c r="H112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29" s="2">
        <f>cukier4[[#This Row],[rabat na kg]]*cukier4[[#This Row],[sprzedaż]]</f>
        <v>55.800000000000004</v>
      </c>
      <c r="J1129" s="2">
        <f>J1128-cukier4[[#This Row],[sprzedaż]]+L1128</f>
        <v>3432</v>
      </c>
      <c r="K1129" s="2">
        <f>MONTH(cukier4[[#This Row],[Data]])</f>
        <v>2</v>
      </c>
      <c r="L1129" s="2">
        <f>ROUNDUP(IF(K1130&lt;&gt;cukier4[[#This Row],[miesiąc]],5000-cukier4[[#This Row],[ilość cukru w magazynie]],0),-3)</f>
        <v>0</v>
      </c>
    </row>
    <row r="1130" spans="1:12" x14ac:dyDescent="0.45">
      <c r="A1130" s="1">
        <v>40229</v>
      </c>
      <c r="B1130" s="2" t="s">
        <v>206</v>
      </c>
      <c r="C1130">
        <v>1</v>
      </c>
      <c r="D1130">
        <f>YEAR(cukier4[[#This Row],[Data]])</f>
        <v>2010</v>
      </c>
      <c r="E1130">
        <f>VLOOKUP(cukier4[[#This Row],[rok]],cennik[],2,FALSE)</f>
        <v>2.1</v>
      </c>
      <c r="F1130" s="2">
        <f>cukier4[[#This Row],[sprzedaż]]*cukier4[[#This Row],[cena cukru]]</f>
        <v>2.1</v>
      </c>
      <c r="G1130" s="2">
        <f>SUMIFS(cukier4[sprzedaż],cukier4[Data],"&lt;="&amp;cukier4[[#This Row],[Data]],cukier4[NIP],"="&amp;cukier4[[#This Row],[NIP]])</f>
        <v>1</v>
      </c>
      <c r="H113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30" s="2">
        <f>cukier4[[#This Row],[rabat na kg]]*cukier4[[#This Row],[sprzedaż]]</f>
        <v>0</v>
      </c>
      <c r="J1130" s="2">
        <f>J1129-cukier4[[#This Row],[sprzedaż]]+L1129</f>
        <v>3431</v>
      </c>
      <c r="K1130" s="2">
        <f>MONTH(cukier4[[#This Row],[Data]])</f>
        <v>2</v>
      </c>
      <c r="L1130" s="2">
        <f>ROUNDUP(IF(K1131&lt;&gt;cukier4[[#This Row],[miesiąc]],5000-cukier4[[#This Row],[ilość cukru w magazynie]],0),-3)</f>
        <v>0</v>
      </c>
    </row>
    <row r="1131" spans="1:12" x14ac:dyDescent="0.45">
      <c r="A1131" s="1">
        <v>40234</v>
      </c>
      <c r="B1131" s="2" t="s">
        <v>22</v>
      </c>
      <c r="C1131">
        <v>487</v>
      </c>
      <c r="D1131">
        <f>YEAR(cukier4[[#This Row],[Data]])</f>
        <v>2010</v>
      </c>
      <c r="E1131">
        <f>VLOOKUP(cukier4[[#This Row],[rok]],cennik[],2,FALSE)</f>
        <v>2.1</v>
      </c>
      <c r="F1131" s="2">
        <f>cukier4[[#This Row],[sprzedaż]]*cukier4[[#This Row],[cena cukru]]</f>
        <v>1022.7</v>
      </c>
      <c r="G1131" s="2">
        <f>SUMIFS(cukier4[sprzedaż],cukier4[Data],"&lt;="&amp;cukier4[[#This Row],[Data]],cukier4[NIP],"="&amp;cukier4[[#This Row],[NIP]])</f>
        <v>12749</v>
      </c>
      <c r="H113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31" s="2">
        <f>cukier4[[#This Row],[rabat na kg]]*cukier4[[#This Row],[sprzedaż]]</f>
        <v>97.4</v>
      </c>
      <c r="J1131" s="2">
        <f>J1130-cukier4[[#This Row],[sprzedaż]]+L1130</f>
        <v>2944</v>
      </c>
      <c r="K1131" s="2">
        <f>MONTH(cukier4[[#This Row],[Data]])</f>
        <v>2</v>
      </c>
      <c r="L1131" s="2">
        <f>ROUNDUP(IF(K1132&lt;&gt;cukier4[[#This Row],[miesiąc]],5000-cukier4[[#This Row],[ilość cukru w magazynie]],0),-3)</f>
        <v>0</v>
      </c>
    </row>
    <row r="1132" spans="1:12" x14ac:dyDescent="0.45">
      <c r="A1132" s="1">
        <v>40234</v>
      </c>
      <c r="B1132" s="2" t="s">
        <v>7</v>
      </c>
      <c r="C1132">
        <v>395</v>
      </c>
      <c r="D1132">
        <f>YEAR(cukier4[[#This Row],[Data]])</f>
        <v>2010</v>
      </c>
      <c r="E1132">
        <f>VLOOKUP(cukier4[[#This Row],[rok]],cennik[],2,FALSE)</f>
        <v>2.1</v>
      </c>
      <c r="F1132" s="2">
        <f>cukier4[[#This Row],[sprzedaż]]*cukier4[[#This Row],[cena cukru]]</f>
        <v>829.5</v>
      </c>
      <c r="G1132" s="2">
        <f>SUMIFS(cukier4[sprzedaż],cukier4[Data],"&lt;="&amp;cukier4[[#This Row],[Data]],cukier4[NIP],"="&amp;cukier4[[#This Row],[NIP]])</f>
        <v>15893</v>
      </c>
      <c r="H113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32" s="2">
        <f>cukier4[[#This Row],[rabat na kg]]*cukier4[[#This Row],[sprzedaż]]</f>
        <v>79</v>
      </c>
      <c r="J1132" s="2">
        <f>J1131-cukier4[[#This Row],[sprzedaż]]+L1131</f>
        <v>2549</v>
      </c>
      <c r="K1132" s="2">
        <f>MONTH(cukier4[[#This Row],[Data]])</f>
        <v>2</v>
      </c>
      <c r="L1132" s="2">
        <f>ROUNDUP(IF(K1133&lt;&gt;cukier4[[#This Row],[miesiąc]],5000-cukier4[[#This Row],[ilość cukru w magazynie]],0),-3)</f>
        <v>0</v>
      </c>
    </row>
    <row r="1133" spans="1:12" x14ac:dyDescent="0.45">
      <c r="A1133" s="1">
        <v>40236</v>
      </c>
      <c r="B1133" s="2" t="s">
        <v>71</v>
      </c>
      <c r="C1133">
        <v>91</v>
      </c>
      <c r="D1133">
        <f>YEAR(cukier4[[#This Row],[Data]])</f>
        <v>2010</v>
      </c>
      <c r="E1133">
        <f>VLOOKUP(cukier4[[#This Row],[rok]],cennik[],2,FALSE)</f>
        <v>2.1</v>
      </c>
      <c r="F1133" s="2">
        <f>cukier4[[#This Row],[sprzedaż]]*cukier4[[#This Row],[cena cukru]]</f>
        <v>191.1</v>
      </c>
      <c r="G1133" s="2">
        <f>SUMIFS(cukier4[sprzedaż],cukier4[Data],"&lt;="&amp;cukier4[[#This Row],[Data]],cukier4[NIP],"="&amp;cukier4[[#This Row],[NIP]])</f>
        <v>1754</v>
      </c>
      <c r="H113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33" s="2">
        <f>cukier4[[#This Row],[rabat na kg]]*cukier4[[#This Row],[sprzedaż]]</f>
        <v>9.1</v>
      </c>
      <c r="J1133" s="2">
        <f>J1132-cukier4[[#This Row],[sprzedaż]]+L1132</f>
        <v>2458</v>
      </c>
      <c r="K1133" s="2">
        <f>MONTH(cukier4[[#This Row],[Data]])</f>
        <v>2</v>
      </c>
      <c r="L1133" s="2">
        <f>ROUNDUP(IF(K1134&lt;&gt;cukier4[[#This Row],[miesiąc]],5000-cukier4[[#This Row],[ilość cukru w magazynie]],0),-3)</f>
        <v>0</v>
      </c>
    </row>
    <row r="1134" spans="1:12" x14ac:dyDescent="0.45">
      <c r="A1134" s="1">
        <v>40236</v>
      </c>
      <c r="B1134" s="2" t="s">
        <v>25</v>
      </c>
      <c r="C1134">
        <v>39</v>
      </c>
      <c r="D1134">
        <f>YEAR(cukier4[[#This Row],[Data]])</f>
        <v>2010</v>
      </c>
      <c r="E1134">
        <f>VLOOKUP(cukier4[[#This Row],[rok]],cennik[],2,FALSE)</f>
        <v>2.1</v>
      </c>
      <c r="F1134" s="2">
        <f>cukier4[[#This Row],[sprzedaż]]*cukier4[[#This Row],[cena cukru]]</f>
        <v>81.900000000000006</v>
      </c>
      <c r="G1134" s="2">
        <f>SUMIFS(cukier4[sprzedaż],cukier4[Data],"&lt;="&amp;cukier4[[#This Row],[Data]],cukier4[NIP],"="&amp;cukier4[[#This Row],[NIP]])</f>
        <v>1180</v>
      </c>
      <c r="H113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34" s="2">
        <f>cukier4[[#This Row],[rabat na kg]]*cukier4[[#This Row],[sprzedaż]]</f>
        <v>3.9000000000000004</v>
      </c>
      <c r="J1134" s="2">
        <f>J1133-cukier4[[#This Row],[sprzedaż]]+L1133</f>
        <v>2419</v>
      </c>
      <c r="K1134" s="2">
        <f>MONTH(cukier4[[#This Row],[Data]])</f>
        <v>2</v>
      </c>
      <c r="L1134" s="2">
        <f>ROUNDUP(IF(K1135&lt;&gt;cukier4[[#This Row],[miesiąc]],5000-cukier4[[#This Row],[ilość cukru w magazynie]],0),-3)</f>
        <v>0</v>
      </c>
    </row>
    <row r="1135" spans="1:12" x14ac:dyDescent="0.45">
      <c r="A1135" s="1">
        <v>40236</v>
      </c>
      <c r="B1135" s="2" t="s">
        <v>22</v>
      </c>
      <c r="C1135">
        <v>312</v>
      </c>
      <c r="D1135">
        <f>YEAR(cukier4[[#This Row],[Data]])</f>
        <v>2010</v>
      </c>
      <c r="E1135">
        <f>VLOOKUP(cukier4[[#This Row],[rok]],cennik[],2,FALSE)</f>
        <v>2.1</v>
      </c>
      <c r="F1135" s="2">
        <f>cukier4[[#This Row],[sprzedaż]]*cukier4[[#This Row],[cena cukru]]</f>
        <v>655.20000000000005</v>
      </c>
      <c r="G1135" s="2">
        <f>SUMIFS(cukier4[sprzedaż],cukier4[Data],"&lt;="&amp;cukier4[[#This Row],[Data]],cukier4[NIP],"="&amp;cukier4[[#This Row],[NIP]])</f>
        <v>13061</v>
      </c>
      <c r="H113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35" s="2">
        <f>cukier4[[#This Row],[rabat na kg]]*cukier4[[#This Row],[sprzedaż]]</f>
        <v>62.400000000000006</v>
      </c>
      <c r="J1135" s="2">
        <f>J1134-cukier4[[#This Row],[sprzedaż]]+L1134</f>
        <v>2107</v>
      </c>
      <c r="K1135" s="2">
        <f>MONTH(cukier4[[#This Row],[Data]])</f>
        <v>2</v>
      </c>
      <c r="L1135" s="2">
        <f>ROUNDUP(IF(K1136&lt;&gt;cukier4[[#This Row],[miesiąc]],5000-cukier4[[#This Row],[ilość cukru w magazynie]],0),-3)</f>
        <v>0</v>
      </c>
    </row>
    <row r="1136" spans="1:12" x14ac:dyDescent="0.45">
      <c r="A1136" s="1">
        <v>40237</v>
      </c>
      <c r="B1136" s="2" t="s">
        <v>207</v>
      </c>
      <c r="C1136">
        <v>20</v>
      </c>
      <c r="D1136">
        <f>YEAR(cukier4[[#This Row],[Data]])</f>
        <v>2010</v>
      </c>
      <c r="E1136">
        <f>VLOOKUP(cukier4[[#This Row],[rok]],cennik[],2,FALSE)</f>
        <v>2.1</v>
      </c>
      <c r="F1136" s="2">
        <f>cukier4[[#This Row],[sprzedaż]]*cukier4[[#This Row],[cena cukru]]</f>
        <v>42</v>
      </c>
      <c r="G1136" s="2">
        <f>SUMIFS(cukier4[sprzedaż],cukier4[Data],"&lt;="&amp;cukier4[[#This Row],[Data]],cukier4[NIP],"="&amp;cukier4[[#This Row],[NIP]])</f>
        <v>20</v>
      </c>
      <c r="H113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36" s="2">
        <f>cukier4[[#This Row],[rabat na kg]]*cukier4[[#This Row],[sprzedaż]]</f>
        <v>0</v>
      </c>
      <c r="J1136" s="2">
        <f>J1135-cukier4[[#This Row],[sprzedaż]]+L1135</f>
        <v>2087</v>
      </c>
      <c r="K1136" s="2">
        <f>MONTH(cukier4[[#This Row],[Data]])</f>
        <v>2</v>
      </c>
      <c r="L1136" s="2">
        <f>ROUNDUP(IF(K1137&lt;&gt;cukier4[[#This Row],[miesiąc]],5000-cukier4[[#This Row],[ilość cukru w magazynie]],0),-3)</f>
        <v>3000</v>
      </c>
    </row>
    <row r="1137" spans="1:12" x14ac:dyDescent="0.45">
      <c r="A1137" s="1">
        <v>40240</v>
      </c>
      <c r="B1137" s="2" t="s">
        <v>28</v>
      </c>
      <c r="C1137">
        <v>35</v>
      </c>
      <c r="D1137">
        <f>YEAR(cukier4[[#This Row],[Data]])</f>
        <v>2010</v>
      </c>
      <c r="E1137">
        <f>VLOOKUP(cukier4[[#This Row],[rok]],cennik[],2,FALSE)</f>
        <v>2.1</v>
      </c>
      <c r="F1137" s="2">
        <f>cukier4[[#This Row],[sprzedaż]]*cukier4[[#This Row],[cena cukru]]</f>
        <v>73.5</v>
      </c>
      <c r="G1137" s="2">
        <f>SUMIFS(cukier4[sprzedaż],cukier4[Data],"&lt;="&amp;cukier4[[#This Row],[Data]],cukier4[NIP],"="&amp;cukier4[[#This Row],[NIP]])</f>
        <v>2278</v>
      </c>
      <c r="H11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37" s="2">
        <f>cukier4[[#This Row],[rabat na kg]]*cukier4[[#This Row],[sprzedaż]]</f>
        <v>3.5</v>
      </c>
      <c r="J1137" s="2">
        <f>J1136-cukier4[[#This Row],[sprzedaż]]+L1136</f>
        <v>5052</v>
      </c>
      <c r="K1137" s="2">
        <f>MONTH(cukier4[[#This Row],[Data]])</f>
        <v>3</v>
      </c>
      <c r="L1137" s="2">
        <f>ROUNDUP(IF(K1138&lt;&gt;cukier4[[#This Row],[miesiąc]],5000-cukier4[[#This Row],[ilość cukru w magazynie]],0),-3)</f>
        <v>0</v>
      </c>
    </row>
    <row r="1138" spans="1:12" x14ac:dyDescent="0.45">
      <c r="A1138" s="1">
        <v>40242</v>
      </c>
      <c r="B1138" s="2" t="s">
        <v>203</v>
      </c>
      <c r="C1138">
        <v>20</v>
      </c>
      <c r="D1138">
        <f>YEAR(cukier4[[#This Row],[Data]])</f>
        <v>2010</v>
      </c>
      <c r="E1138">
        <f>VLOOKUP(cukier4[[#This Row],[rok]],cennik[],2,FALSE)</f>
        <v>2.1</v>
      </c>
      <c r="F1138" s="2">
        <f>cukier4[[#This Row],[sprzedaż]]*cukier4[[#This Row],[cena cukru]]</f>
        <v>42</v>
      </c>
      <c r="G1138" s="2">
        <f>SUMIFS(cukier4[sprzedaż],cukier4[Data],"&lt;="&amp;cukier4[[#This Row],[Data]],cukier4[NIP],"="&amp;cukier4[[#This Row],[NIP]])</f>
        <v>37</v>
      </c>
      <c r="H113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38" s="2">
        <f>cukier4[[#This Row],[rabat na kg]]*cukier4[[#This Row],[sprzedaż]]</f>
        <v>0</v>
      </c>
      <c r="J1138" s="2">
        <f>J1137-cukier4[[#This Row],[sprzedaż]]+L1137</f>
        <v>5032</v>
      </c>
      <c r="K1138" s="2">
        <f>MONTH(cukier4[[#This Row],[Data]])</f>
        <v>3</v>
      </c>
      <c r="L1138" s="2">
        <f>ROUNDUP(IF(K1139&lt;&gt;cukier4[[#This Row],[miesiąc]],5000-cukier4[[#This Row],[ilość cukru w magazynie]],0),-3)</f>
        <v>0</v>
      </c>
    </row>
    <row r="1139" spans="1:12" x14ac:dyDescent="0.45">
      <c r="A1139" s="1">
        <v>40245</v>
      </c>
      <c r="B1139" s="2" t="s">
        <v>30</v>
      </c>
      <c r="C1139">
        <v>125</v>
      </c>
      <c r="D1139">
        <f>YEAR(cukier4[[#This Row],[Data]])</f>
        <v>2010</v>
      </c>
      <c r="E1139">
        <f>VLOOKUP(cukier4[[#This Row],[rok]],cennik[],2,FALSE)</f>
        <v>2.1</v>
      </c>
      <c r="F1139" s="2">
        <f>cukier4[[#This Row],[sprzedaż]]*cukier4[[#This Row],[cena cukru]]</f>
        <v>262.5</v>
      </c>
      <c r="G1139" s="2">
        <f>SUMIFS(cukier4[sprzedaż],cukier4[Data],"&lt;="&amp;cukier4[[#This Row],[Data]],cukier4[NIP],"="&amp;cukier4[[#This Row],[NIP]])</f>
        <v>3116</v>
      </c>
      <c r="H11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39" s="2">
        <f>cukier4[[#This Row],[rabat na kg]]*cukier4[[#This Row],[sprzedaż]]</f>
        <v>12.5</v>
      </c>
      <c r="J1139" s="2">
        <f>J1138-cukier4[[#This Row],[sprzedaż]]+L1138</f>
        <v>4907</v>
      </c>
      <c r="K1139" s="2">
        <f>MONTH(cukier4[[#This Row],[Data]])</f>
        <v>3</v>
      </c>
      <c r="L1139" s="2">
        <f>ROUNDUP(IF(K1140&lt;&gt;cukier4[[#This Row],[miesiąc]],5000-cukier4[[#This Row],[ilość cukru w magazynie]],0),-3)</f>
        <v>0</v>
      </c>
    </row>
    <row r="1140" spans="1:12" x14ac:dyDescent="0.45">
      <c r="A1140" s="1">
        <v>40245</v>
      </c>
      <c r="B1140" s="2" t="s">
        <v>45</v>
      </c>
      <c r="C1140">
        <v>396</v>
      </c>
      <c r="D1140">
        <f>YEAR(cukier4[[#This Row],[Data]])</f>
        <v>2010</v>
      </c>
      <c r="E1140">
        <f>VLOOKUP(cukier4[[#This Row],[rok]],cennik[],2,FALSE)</f>
        <v>2.1</v>
      </c>
      <c r="F1140" s="2">
        <f>cukier4[[#This Row],[sprzedaż]]*cukier4[[#This Row],[cena cukru]]</f>
        <v>831.6</v>
      </c>
      <c r="G1140" s="2">
        <f>SUMIFS(cukier4[sprzedaż],cukier4[Data],"&lt;="&amp;cukier4[[#This Row],[Data]],cukier4[NIP],"="&amp;cukier4[[#This Row],[NIP]])</f>
        <v>14546</v>
      </c>
      <c r="H114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40" s="2">
        <f>cukier4[[#This Row],[rabat na kg]]*cukier4[[#This Row],[sprzedaż]]</f>
        <v>79.2</v>
      </c>
      <c r="J1140" s="2">
        <f>J1139-cukier4[[#This Row],[sprzedaż]]+L1139</f>
        <v>4511</v>
      </c>
      <c r="K1140" s="2">
        <f>MONTH(cukier4[[#This Row],[Data]])</f>
        <v>3</v>
      </c>
      <c r="L1140" s="2">
        <f>ROUNDUP(IF(K1141&lt;&gt;cukier4[[#This Row],[miesiąc]],5000-cukier4[[#This Row],[ilość cukru w magazynie]],0),-3)</f>
        <v>0</v>
      </c>
    </row>
    <row r="1141" spans="1:12" x14ac:dyDescent="0.45">
      <c r="A1141" s="1">
        <v>40246</v>
      </c>
      <c r="B1141" s="2" t="s">
        <v>208</v>
      </c>
      <c r="C1141">
        <v>7</v>
      </c>
      <c r="D1141">
        <f>YEAR(cukier4[[#This Row],[Data]])</f>
        <v>2010</v>
      </c>
      <c r="E1141">
        <f>VLOOKUP(cukier4[[#This Row],[rok]],cennik[],2,FALSE)</f>
        <v>2.1</v>
      </c>
      <c r="F1141" s="2">
        <f>cukier4[[#This Row],[sprzedaż]]*cukier4[[#This Row],[cena cukru]]</f>
        <v>14.700000000000001</v>
      </c>
      <c r="G1141" s="2">
        <f>SUMIFS(cukier4[sprzedaż],cukier4[Data],"&lt;="&amp;cukier4[[#This Row],[Data]],cukier4[NIP],"="&amp;cukier4[[#This Row],[NIP]])</f>
        <v>7</v>
      </c>
      <c r="H11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41" s="2">
        <f>cukier4[[#This Row],[rabat na kg]]*cukier4[[#This Row],[sprzedaż]]</f>
        <v>0</v>
      </c>
      <c r="J1141" s="2">
        <f>J1140-cukier4[[#This Row],[sprzedaż]]+L1140</f>
        <v>4504</v>
      </c>
      <c r="K1141" s="2">
        <f>MONTH(cukier4[[#This Row],[Data]])</f>
        <v>3</v>
      </c>
      <c r="L1141" s="2">
        <f>ROUNDUP(IF(K1142&lt;&gt;cukier4[[#This Row],[miesiąc]],5000-cukier4[[#This Row],[ilość cukru w magazynie]],0),-3)</f>
        <v>0</v>
      </c>
    </row>
    <row r="1142" spans="1:12" x14ac:dyDescent="0.45">
      <c r="A1142" s="1">
        <v>40247</v>
      </c>
      <c r="B1142" s="2" t="s">
        <v>78</v>
      </c>
      <c r="C1142">
        <v>59</v>
      </c>
      <c r="D1142">
        <f>YEAR(cukier4[[#This Row],[Data]])</f>
        <v>2010</v>
      </c>
      <c r="E1142">
        <f>VLOOKUP(cukier4[[#This Row],[rok]],cennik[],2,FALSE)</f>
        <v>2.1</v>
      </c>
      <c r="F1142" s="2">
        <f>cukier4[[#This Row],[sprzedaż]]*cukier4[[#This Row],[cena cukru]]</f>
        <v>123.9</v>
      </c>
      <c r="G1142" s="2">
        <f>SUMIFS(cukier4[sprzedaż],cukier4[Data],"&lt;="&amp;cukier4[[#This Row],[Data]],cukier4[NIP],"="&amp;cukier4[[#This Row],[NIP]])</f>
        <v>1659</v>
      </c>
      <c r="H11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42" s="2">
        <f>cukier4[[#This Row],[rabat na kg]]*cukier4[[#This Row],[sprzedaż]]</f>
        <v>5.9</v>
      </c>
      <c r="J1142" s="2">
        <f>J1141-cukier4[[#This Row],[sprzedaż]]+L1141</f>
        <v>4445</v>
      </c>
      <c r="K1142" s="2">
        <f>MONTH(cukier4[[#This Row],[Data]])</f>
        <v>3</v>
      </c>
      <c r="L1142" s="2">
        <f>ROUNDUP(IF(K1143&lt;&gt;cukier4[[#This Row],[miesiąc]],5000-cukier4[[#This Row],[ilość cukru w magazynie]],0),-3)</f>
        <v>0</v>
      </c>
    </row>
    <row r="1143" spans="1:12" x14ac:dyDescent="0.45">
      <c r="A1143" s="1">
        <v>40250</v>
      </c>
      <c r="B1143" s="2" t="s">
        <v>14</v>
      </c>
      <c r="C1143">
        <v>417</v>
      </c>
      <c r="D1143">
        <f>YEAR(cukier4[[#This Row],[Data]])</f>
        <v>2010</v>
      </c>
      <c r="E1143">
        <f>VLOOKUP(cukier4[[#This Row],[rok]],cennik[],2,FALSE)</f>
        <v>2.1</v>
      </c>
      <c r="F1143" s="2">
        <f>cukier4[[#This Row],[sprzedaż]]*cukier4[[#This Row],[cena cukru]]</f>
        <v>875.7</v>
      </c>
      <c r="G1143" s="2">
        <f>SUMIFS(cukier4[sprzedaż],cukier4[Data],"&lt;="&amp;cukier4[[#This Row],[Data]],cukier4[NIP],"="&amp;cukier4[[#This Row],[NIP]])</f>
        <v>12586</v>
      </c>
      <c r="H114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43" s="2">
        <f>cukier4[[#This Row],[rabat na kg]]*cukier4[[#This Row],[sprzedaż]]</f>
        <v>83.4</v>
      </c>
      <c r="J1143" s="2">
        <f>J1142-cukier4[[#This Row],[sprzedaż]]+L1142</f>
        <v>4028</v>
      </c>
      <c r="K1143" s="2">
        <f>MONTH(cukier4[[#This Row],[Data]])</f>
        <v>3</v>
      </c>
      <c r="L1143" s="2">
        <f>ROUNDUP(IF(K1144&lt;&gt;cukier4[[#This Row],[miesiąc]],5000-cukier4[[#This Row],[ilość cukru w magazynie]],0),-3)</f>
        <v>0</v>
      </c>
    </row>
    <row r="1144" spans="1:12" x14ac:dyDescent="0.45">
      <c r="A1144" s="1">
        <v>40250</v>
      </c>
      <c r="B1144" s="2" t="s">
        <v>45</v>
      </c>
      <c r="C1144">
        <v>115</v>
      </c>
      <c r="D1144">
        <f>YEAR(cukier4[[#This Row],[Data]])</f>
        <v>2010</v>
      </c>
      <c r="E1144">
        <f>VLOOKUP(cukier4[[#This Row],[rok]],cennik[],2,FALSE)</f>
        <v>2.1</v>
      </c>
      <c r="F1144" s="2">
        <f>cukier4[[#This Row],[sprzedaż]]*cukier4[[#This Row],[cena cukru]]</f>
        <v>241.5</v>
      </c>
      <c r="G1144" s="2">
        <f>SUMIFS(cukier4[sprzedaż],cukier4[Data],"&lt;="&amp;cukier4[[#This Row],[Data]],cukier4[NIP],"="&amp;cukier4[[#This Row],[NIP]])</f>
        <v>14661</v>
      </c>
      <c r="H114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44" s="2">
        <f>cukier4[[#This Row],[rabat na kg]]*cukier4[[#This Row],[sprzedaż]]</f>
        <v>23</v>
      </c>
      <c r="J1144" s="2">
        <f>J1143-cukier4[[#This Row],[sprzedaż]]+L1143</f>
        <v>3913</v>
      </c>
      <c r="K1144" s="2">
        <f>MONTH(cukier4[[#This Row],[Data]])</f>
        <v>3</v>
      </c>
      <c r="L1144" s="2">
        <f>ROUNDUP(IF(K1145&lt;&gt;cukier4[[#This Row],[miesiąc]],5000-cukier4[[#This Row],[ilość cukru w magazynie]],0),-3)</f>
        <v>0</v>
      </c>
    </row>
    <row r="1145" spans="1:12" x14ac:dyDescent="0.45">
      <c r="A1145" s="1">
        <v>40253</v>
      </c>
      <c r="B1145" s="2" t="s">
        <v>54</v>
      </c>
      <c r="C1145">
        <v>6</v>
      </c>
      <c r="D1145">
        <f>YEAR(cukier4[[#This Row],[Data]])</f>
        <v>2010</v>
      </c>
      <c r="E1145">
        <f>VLOOKUP(cukier4[[#This Row],[rok]],cennik[],2,FALSE)</f>
        <v>2.1</v>
      </c>
      <c r="F1145" s="2">
        <f>cukier4[[#This Row],[sprzedaż]]*cukier4[[#This Row],[cena cukru]]</f>
        <v>12.600000000000001</v>
      </c>
      <c r="G1145" s="2">
        <f>SUMIFS(cukier4[sprzedaż],cukier4[Data],"&lt;="&amp;cukier4[[#This Row],[Data]],cukier4[NIP],"="&amp;cukier4[[#This Row],[NIP]])</f>
        <v>26</v>
      </c>
      <c r="H114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45" s="2">
        <f>cukier4[[#This Row],[rabat na kg]]*cukier4[[#This Row],[sprzedaż]]</f>
        <v>0</v>
      </c>
      <c r="J1145" s="2">
        <f>J1144-cukier4[[#This Row],[sprzedaż]]+L1144</f>
        <v>3907</v>
      </c>
      <c r="K1145" s="2">
        <f>MONTH(cukier4[[#This Row],[Data]])</f>
        <v>3</v>
      </c>
      <c r="L1145" s="2">
        <f>ROUNDUP(IF(K1146&lt;&gt;cukier4[[#This Row],[miesiąc]],5000-cukier4[[#This Row],[ilość cukru w magazynie]],0),-3)</f>
        <v>0</v>
      </c>
    </row>
    <row r="1146" spans="1:12" x14ac:dyDescent="0.45">
      <c r="A1146" s="1">
        <v>40254</v>
      </c>
      <c r="B1146" s="2" t="s">
        <v>19</v>
      </c>
      <c r="C1146">
        <v>69</v>
      </c>
      <c r="D1146">
        <f>YEAR(cukier4[[#This Row],[Data]])</f>
        <v>2010</v>
      </c>
      <c r="E1146">
        <f>VLOOKUP(cukier4[[#This Row],[rok]],cennik[],2,FALSE)</f>
        <v>2.1</v>
      </c>
      <c r="F1146" s="2">
        <f>cukier4[[#This Row],[sprzedaż]]*cukier4[[#This Row],[cena cukru]]</f>
        <v>144.9</v>
      </c>
      <c r="G1146" s="2">
        <f>SUMIFS(cukier4[sprzedaż],cukier4[Data],"&lt;="&amp;cukier4[[#This Row],[Data]],cukier4[NIP],"="&amp;cukier4[[#This Row],[NIP]])</f>
        <v>2261</v>
      </c>
      <c r="H11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46" s="2">
        <f>cukier4[[#This Row],[rabat na kg]]*cukier4[[#This Row],[sprzedaż]]</f>
        <v>6.9</v>
      </c>
      <c r="J1146" s="2">
        <f>J1145-cukier4[[#This Row],[sprzedaż]]+L1145</f>
        <v>3838</v>
      </c>
      <c r="K1146" s="2">
        <f>MONTH(cukier4[[#This Row],[Data]])</f>
        <v>3</v>
      </c>
      <c r="L1146" s="2">
        <f>ROUNDUP(IF(K1147&lt;&gt;cukier4[[#This Row],[miesiąc]],5000-cukier4[[#This Row],[ilość cukru w magazynie]],0),-3)</f>
        <v>0</v>
      </c>
    </row>
    <row r="1147" spans="1:12" x14ac:dyDescent="0.45">
      <c r="A1147" s="1">
        <v>40256</v>
      </c>
      <c r="B1147" s="2" t="s">
        <v>12</v>
      </c>
      <c r="C1147">
        <v>58</v>
      </c>
      <c r="D1147">
        <f>YEAR(cukier4[[#This Row],[Data]])</f>
        <v>2010</v>
      </c>
      <c r="E1147">
        <f>VLOOKUP(cukier4[[#This Row],[rok]],cennik[],2,FALSE)</f>
        <v>2.1</v>
      </c>
      <c r="F1147" s="2">
        <f>cukier4[[#This Row],[sprzedaż]]*cukier4[[#This Row],[cena cukru]]</f>
        <v>121.80000000000001</v>
      </c>
      <c r="G1147" s="2">
        <f>SUMIFS(cukier4[sprzedaż],cukier4[Data],"&lt;="&amp;cukier4[[#This Row],[Data]],cukier4[NIP],"="&amp;cukier4[[#This Row],[NIP]])</f>
        <v>2499</v>
      </c>
      <c r="H11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47" s="2">
        <f>cukier4[[#This Row],[rabat na kg]]*cukier4[[#This Row],[sprzedaż]]</f>
        <v>5.8000000000000007</v>
      </c>
      <c r="J1147" s="2">
        <f>J1146-cukier4[[#This Row],[sprzedaż]]+L1146</f>
        <v>3780</v>
      </c>
      <c r="K1147" s="2">
        <f>MONTH(cukier4[[#This Row],[Data]])</f>
        <v>3</v>
      </c>
      <c r="L1147" s="2">
        <f>ROUNDUP(IF(K1148&lt;&gt;cukier4[[#This Row],[miesiąc]],5000-cukier4[[#This Row],[ilość cukru w magazynie]],0),-3)</f>
        <v>0</v>
      </c>
    </row>
    <row r="1148" spans="1:12" x14ac:dyDescent="0.45">
      <c r="A1148" s="1">
        <v>40256</v>
      </c>
      <c r="B1148" s="2" t="s">
        <v>25</v>
      </c>
      <c r="C1148">
        <v>159</v>
      </c>
      <c r="D1148">
        <f>YEAR(cukier4[[#This Row],[Data]])</f>
        <v>2010</v>
      </c>
      <c r="E1148">
        <f>VLOOKUP(cukier4[[#This Row],[rok]],cennik[],2,FALSE)</f>
        <v>2.1</v>
      </c>
      <c r="F1148" s="2">
        <f>cukier4[[#This Row],[sprzedaż]]*cukier4[[#This Row],[cena cukru]]</f>
        <v>333.90000000000003</v>
      </c>
      <c r="G1148" s="2">
        <f>SUMIFS(cukier4[sprzedaż],cukier4[Data],"&lt;="&amp;cukier4[[#This Row],[Data]],cukier4[NIP],"="&amp;cukier4[[#This Row],[NIP]])</f>
        <v>1339</v>
      </c>
      <c r="H11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48" s="2">
        <f>cukier4[[#This Row],[rabat na kg]]*cukier4[[#This Row],[sprzedaż]]</f>
        <v>15.9</v>
      </c>
      <c r="J1148" s="2">
        <f>J1147-cukier4[[#This Row],[sprzedaż]]+L1147</f>
        <v>3621</v>
      </c>
      <c r="K1148" s="2">
        <f>MONTH(cukier4[[#This Row],[Data]])</f>
        <v>3</v>
      </c>
      <c r="L1148" s="2">
        <f>ROUNDUP(IF(K1149&lt;&gt;cukier4[[#This Row],[miesiąc]],5000-cukier4[[#This Row],[ilość cukru w magazynie]],0),-3)</f>
        <v>0</v>
      </c>
    </row>
    <row r="1149" spans="1:12" x14ac:dyDescent="0.45">
      <c r="A1149" s="1">
        <v>40258</v>
      </c>
      <c r="B1149" s="2" t="s">
        <v>209</v>
      </c>
      <c r="C1149">
        <v>6</v>
      </c>
      <c r="D1149">
        <f>YEAR(cukier4[[#This Row],[Data]])</f>
        <v>2010</v>
      </c>
      <c r="E1149">
        <f>VLOOKUP(cukier4[[#This Row],[rok]],cennik[],2,FALSE)</f>
        <v>2.1</v>
      </c>
      <c r="F1149" s="2">
        <f>cukier4[[#This Row],[sprzedaż]]*cukier4[[#This Row],[cena cukru]]</f>
        <v>12.600000000000001</v>
      </c>
      <c r="G1149" s="2">
        <f>SUMIFS(cukier4[sprzedaż],cukier4[Data],"&lt;="&amp;cukier4[[#This Row],[Data]],cukier4[NIP],"="&amp;cukier4[[#This Row],[NIP]])</f>
        <v>6</v>
      </c>
      <c r="H114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49" s="2">
        <f>cukier4[[#This Row],[rabat na kg]]*cukier4[[#This Row],[sprzedaż]]</f>
        <v>0</v>
      </c>
      <c r="J1149" s="2">
        <f>J1148-cukier4[[#This Row],[sprzedaż]]+L1148</f>
        <v>3615</v>
      </c>
      <c r="K1149" s="2">
        <f>MONTH(cukier4[[#This Row],[Data]])</f>
        <v>3</v>
      </c>
      <c r="L1149" s="2">
        <f>ROUNDUP(IF(K1150&lt;&gt;cukier4[[#This Row],[miesiąc]],5000-cukier4[[#This Row],[ilość cukru w magazynie]],0),-3)</f>
        <v>0</v>
      </c>
    </row>
    <row r="1150" spans="1:12" x14ac:dyDescent="0.45">
      <c r="A1150" s="1">
        <v>40259</v>
      </c>
      <c r="B1150" s="2" t="s">
        <v>12</v>
      </c>
      <c r="C1150">
        <v>103</v>
      </c>
      <c r="D1150">
        <f>YEAR(cukier4[[#This Row],[Data]])</f>
        <v>2010</v>
      </c>
      <c r="E1150">
        <f>VLOOKUP(cukier4[[#This Row],[rok]],cennik[],2,FALSE)</f>
        <v>2.1</v>
      </c>
      <c r="F1150" s="2">
        <f>cukier4[[#This Row],[sprzedaż]]*cukier4[[#This Row],[cena cukru]]</f>
        <v>216.3</v>
      </c>
      <c r="G1150" s="2">
        <f>SUMIFS(cukier4[sprzedaż],cukier4[Data],"&lt;="&amp;cukier4[[#This Row],[Data]],cukier4[NIP],"="&amp;cukier4[[#This Row],[NIP]])</f>
        <v>2602</v>
      </c>
      <c r="H11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50" s="2">
        <f>cukier4[[#This Row],[rabat na kg]]*cukier4[[#This Row],[sprzedaż]]</f>
        <v>10.3</v>
      </c>
      <c r="J1150" s="2">
        <f>J1149-cukier4[[#This Row],[sprzedaż]]+L1149</f>
        <v>3512</v>
      </c>
      <c r="K1150" s="2">
        <f>MONTH(cukier4[[#This Row],[Data]])</f>
        <v>3</v>
      </c>
      <c r="L1150" s="2">
        <f>ROUNDUP(IF(K1151&lt;&gt;cukier4[[#This Row],[miesiąc]],5000-cukier4[[#This Row],[ilość cukru w magazynie]],0),-3)</f>
        <v>0</v>
      </c>
    </row>
    <row r="1151" spans="1:12" x14ac:dyDescent="0.45">
      <c r="A1151" s="1">
        <v>40263</v>
      </c>
      <c r="B1151" s="2" t="s">
        <v>7</v>
      </c>
      <c r="C1151">
        <v>155</v>
      </c>
      <c r="D1151">
        <f>YEAR(cukier4[[#This Row],[Data]])</f>
        <v>2010</v>
      </c>
      <c r="E1151">
        <f>VLOOKUP(cukier4[[#This Row],[rok]],cennik[],2,FALSE)</f>
        <v>2.1</v>
      </c>
      <c r="F1151" s="2">
        <f>cukier4[[#This Row],[sprzedaż]]*cukier4[[#This Row],[cena cukru]]</f>
        <v>325.5</v>
      </c>
      <c r="G1151" s="2">
        <f>SUMIFS(cukier4[sprzedaż],cukier4[Data],"&lt;="&amp;cukier4[[#This Row],[Data]],cukier4[NIP],"="&amp;cukier4[[#This Row],[NIP]])</f>
        <v>16048</v>
      </c>
      <c r="H115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51" s="2">
        <f>cukier4[[#This Row],[rabat na kg]]*cukier4[[#This Row],[sprzedaż]]</f>
        <v>31</v>
      </c>
      <c r="J1151" s="2">
        <f>J1150-cukier4[[#This Row],[sprzedaż]]+L1150</f>
        <v>3357</v>
      </c>
      <c r="K1151" s="2">
        <f>MONTH(cukier4[[#This Row],[Data]])</f>
        <v>3</v>
      </c>
      <c r="L1151" s="2">
        <f>ROUNDUP(IF(K1152&lt;&gt;cukier4[[#This Row],[miesiąc]],5000-cukier4[[#This Row],[ilość cukru w magazynie]],0),-3)</f>
        <v>0</v>
      </c>
    </row>
    <row r="1152" spans="1:12" x14ac:dyDescent="0.45">
      <c r="A1152" s="1">
        <v>40263</v>
      </c>
      <c r="B1152" s="2" t="s">
        <v>81</v>
      </c>
      <c r="C1152">
        <v>10</v>
      </c>
      <c r="D1152">
        <f>YEAR(cukier4[[#This Row],[Data]])</f>
        <v>2010</v>
      </c>
      <c r="E1152">
        <f>VLOOKUP(cukier4[[#This Row],[rok]],cennik[],2,FALSE)</f>
        <v>2.1</v>
      </c>
      <c r="F1152" s="2">
        <f>cukier4[[#This Row],[sprzedaż]]*cukier4[[#This Row],[cena cukru]]</f>
        <v>21</v>
      </c>
      <c r="G1152" s="2">
        <f>SUMIFS(cukier4[sprzedaż],cukier4[Data],"&lt;="&amp;cukier4[[#This Row],[Data]],cukier4[NIP],"="&amp;cukier4[[#This Row],[NIP]])</f>
        <v>38</v>
      </c>
      <c r="H115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52" s="2">
        <f>cukier4[[#This Row],[rabat na kg]]*cukier4[[#This Row],[sprzedaż]]</f>
        <v>0</v>
      </c>
      <c r="J1152" s="2">
        <f>J1151-cukier4[[#This Row],[sprzedaż]]+L1151</f>
        <v>3347</v>
      </c>
      <c r="K1152" s="2">
        <f>MONTH(cukier4[[#This Row],[Data]])</f>
        <v>3</v>
      </c>
      <c r="L1152" s="2">
        <f>ROUNDUP(IF(K1153&lt;&gt;cukier4[[#This Row],[miesiąc]],5000-cukier4[[#This Row],[ilość cukru w magazynie]],0),-3)</f>
        <v>0</v>
      </c>
    </row>
    <row r="1153" spans="1:12" x14ac:dyDescent="0.45">
      <c r="A1153" s="1">
        <v>40265</v>
      </c>
      <c r="B1153" s="2" t="s">
        <v>28</v>
      </c>
      <c r="C1153">
        <v>158</v>
      </c>
      <c r="D1153">
        <f>YEAR(cukier4[[#This Row],[Data]])</f>
        <v>2010</v>
      </c>
      <c r="E1153">
        <f>VLOOKUP(cukier4[[#This Row],[rok]],cennik[],2,FALSE)</f>
        <v>2.1</v>
      </c>
      <c r="F1153" s="2">
        <f>cukier4[[#This Row],[sprzedaż]]*cukier4[[#This Row],[cena cukru]]</f>
        <v>331.8</v>
      </c>
      <c r="G1153" s="2">
        <f>SUMIFS(cukier4[sprzedaż],cukier4[Data],"&lt;="&amp;cukier4[[#This Row],[Data]],cukier4[NIP],"="&amp;cukier4[[#This Row],[NIP]])</f>
        <v>2436</v>
      </c>
      <c r="H115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53" s="2">
        <f>cukier4[[#This Row],[rabat na kg]]*cukier4[[#This Row],[sprzedaż]]</f>
        <v>15.8</v>
      </c>
      <c r="J1153" s="2">
        <f>J1152-cukier4[[#This Row],[sprzedaż]]+L1152</f>
        <v>3189</v>
      </c>
      <c r="K1153" s="2">
        <f>MONTH(cukier4[[#This Row],[Data]])</f>
        <v>3</v>
      </c>
      <c r="L1153" s="2">
        <f>ROUNDUP(IF(K1154&lt;&gt;cukier4[[#This Row],[miesiąc]],5000-cukier4[[#This Row],[ilość cukru w magazynie]],0),-3)</f>
        <v>0</v>
      </c>
    </row>
    <row r="1154" spans="1:12" x14ac:dyDescent="0.45">
      <c r="A1154" s="1">
        <v>40267</v>
      </c>
      <c r="B1154" s="2" t="s">
        <v>55</v>
      </c>
      <c r="C1154">
        <v>146</v>
      </c>
      <c r="D1154">
        <f>YEAR(cukier4[[#This Row],[Data]])</f>
        <v>2010</v>
      </c>
      <c r="E1154">
        <f>VLOOKUP(cukier4[[#This Row],[rok]],cennik[],2,FALSE)</f>
        <v>2.1</v>
      </c>
      <c r="F1154" s="2">
        <f>cukier4[[#This Row],[sprzedaż]]*cukier4[[#This Row],[cena cukru]]</f>
        <v>306.60000000000002</v>
      </c>
      <c r="G1154" s="2">
        <f>SUMIFS(cukier4[sprzedaż],cukier4[Data],"&lt;="&amp;cukier4[[#This Row],[Data]],cukier4[NIP],"="&amp;cukier4[[#This Row],[NIP]])</f>
        <v>3013</v>
      </c>
      <c r="H11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54" s="2">
        <f>cukier4[[#This Row],[rabat na kg]]*cukier4[[#This Row],[sprzedaż]]</f>
        <v>14.600000000000001</v>
      </c>
      <c r="J1154" s="2">
        <f>J1153-cukier4[[#This Row],[sprzedaż]]+L1153</f>
        <v>3043</v>
      </c>
      <c r="K1154" s="2">
        <f>MONTH(cukier4[[#This Row],[Data]])</f>
        <v>3</v>
      </c>
      <c r="L1154" s="2">
        <f>ROUNDUP(IF(K1155&lt;&gt;cukier4[[#This Row],[miesiąc]],5000-cukier4[[#This Row],[ilość cukru w magazynie]],0),-3)</f>
        <v>0</v>
      </c>
    </row>
    <row r="1155" spans="1:12" x14ac:dyDescent="0.45">
      <c r="A1155" s="1">
        <v>40268</v>
      </c>
      <c r="B1155" s="2" t="s">
        <v>22</v>
      </c>
      <c r="C1155">
        <v>230</v>
      </c>
      <c r="D1155">
        <f>YEAR(cukier4[[#This Row],[Data]])</f>
        <v>2010</v>
      </c>
      <c r="E1155">
        <f>VLOOKUP(cukier4[[#This Row],[rok]],cennik[],2,FALSE)</f>
        <v>2.1</v>
      </c>
      <c r="F1155" s="2">
        <f>cukier4[[#This Row],[sprzedaż]]*cukier4[[#This Row],[cena cukru]]</f>
        <v>483</v>
      </c>
      <c r="G1155" s="2">
        <f>SUMIFS(cukier4[sprzedaż],cukier4[Data],"&lt;="&amp;cukier4[[#This Row],[Data]],cukier4[NIP],"="&amp;cukier4[[#This Row],[NIP]])</f>
        <v>13291</v>
      </c>
      <c r="H115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55" s="2">
        <f>cukier4[[#This Row],[rabat na kg]]*cukier4[[#This Row],[sprzedaż]]</f>
        <v>46</v>
      </c>
      <c r="J1155" s="2">
        <f>J1154-cukier4[[#This Row],[sprzedaż]]+L1154</f>
        <v>2813</v>
      </c>
      <c r="K1155" s="2">
        <f>MONTH(cukier4[[#This Row],[Data]])</f>
        <v>3</v>
      </c>
      <c r="L1155" s="2">
        <f>ROUNDUP(IF(K1156&lt;&gt;cukier4[[#This Row],[miesiąc]],5000-cukier4[[#This Row],[ilość cukru w magazynie]],0),-3)</f>
        <v>3000</v>
      </c>
    </row>
    <row r="1156" spans="1:12" x14ac:dyDescent="0.45">
      <c r="A1156" s="1">
        <v>40270</v>
      </c>
      <c r="B1156" s="2" t="s">
        <v>39</v>
      </c>
      <c r="C1156">
        <v>143</v>
      </c>
      <c r="D1156">
        <f>YEAR(cukier4[[#This Row],[Data]])</f>
        <v>2010</v>
      </c>
      <c r="E1156">
        <f>VLOOKUP(cukier4[[#This Row],[rok]],cennik[],2,FALSE)</f>
        <v>2.1</v>
      </c>
      <c r="F1156" s="2">
        <f>cukier4[[#This Row],[sprzedaż]]*cukier4[[#This Row],[cena cukru]]</f>
        <v>300.3</v>
      </c>
      <c r="G1156" s="2">
        <f>SUMIFS(cukier4[sprzedaż],cukier4[Data],"&lt;="&amp;cukier4[[#This Row],[Data]],cukier4[NIP],"="&amp;cukier4[[#This Row],[NIP]])</f>
        <v>1170</v>
      </c>
      <c r="H115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56" s="2">
        <f>cukier4[[#This Row],[rabat na kg]]*cukier4[[#This Row],[sprzedaż]]</f>
        <v>14.3</v>
      </c>
      <c r="J1156" s="2">
        <f>J1155-cukier4[[#This Row],[sprzedaż]]+L1155</f>
        <v>5670</v>
      </c>
      <c r="K1156" s="2">
        <f>MONTH(cukier4[[#This Row],[Data]])</f>
        <v>4</v>
      </c>
      <c r="L1156" s="2">
        <f>ROUNDUP(IF(K1157&lt;&gt;cukier4[[#This Row],[miesiąc]],5000-cukier4[[#This Row],[ilość cukru w magazynie]],0),-3)</f>
        <v>0</v>
      </c>
    </row>
    <row r="1157" spans="1:12" x14ac:dyDescent="0.45">
      <c r="A1157" s="1">
        <v>40270</v>
      </c>
      <c r="B1157" s="2" t="s">
        <v>61</v>
      </c>
      <c r="C1157">
        <v>167</v>
      </c>
      <c r="D1157">
        <f>YEAR(cukier4[[#This Row],[Data]])</f>
        <v>2010</v>
      </c>
      <c r="E1157">
        <f>VLOOKUP(cukier4[[#This Row],[rok]],cennik[],2,FALSE)</f>
        <v>2.1</v>
      </c>
      <c r="F1157" s="2">
        <f>cukier4[[#This Row],[sprzedaż]]*cukier4[[#This Row],[cena cukru]]</f>
        <v>350.7</v>
      </c>
      <c r="G1157" s="2">
        <f>SUMIFS(cukier4[sprzedaż],cukier4[Data],"&lt;="&amp;cukier4[[#This Row],[Data]],cukier4[NIP],"="&amp;cukier4[[#This Row],[NIP]])</f>
        <v>2005</v>
      </c>
      <c r="H115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57" s="2">
        <f>cukier4[[#This Row],[rabat na kg]]*cukier4[[#This Row],[sprzedaż]]</f>
        <v>16.7</v>
      </c>
      <c r="J1157" s="2">
        <f>J1156-cukier4[[#This Row],[sprzedaż]]+L1156</f>
        <v>5503</v>
      </c>
      <c r="K1157" s="2">
        <f>MONTH(cukier4[[#This Row],[Data]])</f>
        <v>4</v>
      </c>
      <c r="L1157" s="2">
        <f>ROUNDUP(IF(K1158&lt;&gt;cukier4[[#This Row],[miesiąc]],5000-cukier4[[#This Row],[ilość cukru w magazynie]],0),-3)</f>
        <v>0</v>
      </c>
    </row>
    <row r="1158" spans="1:12" x14ac:dyDescent="0.45">
      <c r="A1158" s="1">
        <v>40270</v>
      </c>
      <c r="B1158" s="2" t="s">
        <v>52</v>
      </c>
      <c r="C1158">
        <v>119</v>
      </c>
      <c r="D1158">
        <f>YEAR(cukier4[[#This Row],[Data]])</f>
        <v>2010</v>
      </c>
      <c r="E1158">
        <f>VLOOKUP(cukier4[[#This Row],[rok]],cennik[],2,FALSE)</f>
        <v>2.1</v>
      </c>
      <c r="F1158" s="2">
        <f>cukier4[[#This Row],[sprzedaż]]*cukier4[[#This Row],[cena cukru]]</f>
        <v>249.9</v>
      </c>
      <c r="G1158" s="2">
        <f>SUMIFS(cukier4[sprzedaż],cukier4[Data],"&lt;="&amp;cukier4[[#This Row],[Data]],cukier4[NIP],"="&amp;cukier4[[#This Row],[NIP]])</f>
        <v>2149</v>
      </c>
      <c r="H11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58" s="2">
        <f>cukier4[[#This Row],[rabat na kg]]*cukier4[[#This Row],[sprzedaż]]</f>
        <v>11.9</v>
      </c>
      <c r="J1158" s="2">
        <f>J1157-cukier4[[#This Row],[sprzedaż]]+L1157</f>
        <v>5384</v>
      </c>
      <c r="K1158" s="2">
        <f>MONTH(cukier4[[#This Row],[Data]])</f>
        <v>4</v>
      </c>
      <c r="L1158" s="2">
        <f>ROUNDUP(IF(K1159&lt;&gt;cukier4[[#This Row],[miesiąc]],5000-cukier4[[#This Row],[ilość cukru w magazynie]],0),-3)</f>
        <v>0</v>
      </c>
    </row>
    <row r="1159" spans="1:12" x14ac:dyDescent="0.45">
      <c r="A1159" s="1">
        <v>40272</v>
      </c>
      <c r="B1159" s="2" t="s">
        <v>14</v>
      </c>
      <c r="C1159">
        <v>400</v>
      </c>
      <c r="D1159">
        <f>YEAR(cukier4[[#This Row],[Data]])</f>
        <v>2010</v>
      </c>
      <c r="E1159">
        <f>VLOOKUP(cukier4[[#This Row],[rok]],cennik[],2,FALSE)</f>
        <v>2.1</v>
      </c>
      <c r="F1159" s="2">
        <f>cukier4[[#This Row],[sprzedaż]]*cukier4[[#This Row],[cena cukru]]</f>
        <v>840</v>
      </c>
      <c r="G1159" s="2">
        <f>SUMIFS(cukier4[sprzedaż],cukier4[Data],"&lt;="&amp;cukier4[[#This Row],[Data]],cukier4[NIP],"="&amp;cukier4[[#This Row],[NIP]])</f>
        <v>12986</v>
      </c>
      <c r="H115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59" s="2">
        <f>cukier4[[#This Row],[rabat na kg]]*cukier4[[#This Row],[sprzedaż]]</f>
        <v>80</v>
      </c>
      <c r="J1159" s="2">
        <f>J1158-cukier4[[#This Row],[sprzedaż]]+L1158</f>
        <v>4984</v>
      </c>
      <c r="K1159" s="2">
        <f>MONTH(cukier4[[#This Row],[Data]])</f>
        <v>4</v>
      </c>
      <c r="L1159" s="2">
        <f>ROUNDUP(IF(K1160&lt;&gt;cukier4[[#This Row],[miesiąc]],5000-cukier4[[#This Row],[ilość cukru w magazynie]],0),-3)</f>
        <v>0</v>
      </c>
    </row>
    <row r="1160" spans="1:12" x14ac:dyDescent="0.45">
      <c r="A1160" s="1">
        <v>40274</v>
      </c>
      <c r="B1160" s="2" t="s">
        <v>37</v>
      </c>
      <c r="C1160">
        <v>172</v>
      </c>
      <c r="D1160">
        <f>YEAR(cukier4[[#This Row],[Data]])</f>
        <v>2010</v>
      </c>
      <c r="E1160">
        <f>VLOOKUP(cukier4[[#This Row],[rok]],cennik[],2,FALSE)</f>
        <v>2.1</v>
      </c>
      <c r="F1160" s="2">
        <f>cukier4[[#This Row],[sprzedaż]]*cukier4[[#This Row],[cena cukru]]</f>
        <v>361.2</v>
      </c>
      <c r="G1160" s="2">
        <f>SUMIFS(cukier4[sprzedaż],cukier4[Data],"&lt;="&amp;cukier4[[#This Row],[Data]],cukier4[NIP],"="&amp;cukier4[[#This Row],[NIP]])</f>
        <v>2758</v>
      </c>
      <c r="H116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60" s="2">
        <f>cukier4[[#This Row],[rabat na kg]]*cukier4[[#This Row],[sprzedaż]]</f>
        <v>17.2</v>
      </c>
      <c r="J1160" s="2">
        <f>J1159-cukier4[[#This Row],[sprzedaż]]+L1159</f>
        <v>4812</v>
      </c>
      <c r="K1160" s="2">
        <f>MONTH(cukier4[[#This Row],[Data]])</f>
        <v>4</v>
      </c>
      <c r="L1160" s="2">
        <f>ROUNDUP(IF(K1161&lt;&gt;cukier4[[#This Row],[miesiąc]],5000-cukier4[[#This Row],[ilość cukru w magazynie]],0),-3)</f>
        <v>0</v>
      </c>
    </row>
    <row r="1161" spans="1:12" x14ac:dyDescent="0.45">
      <c r="A1161" s="1">
        <v>40275</v>
      </c>
      <c r="B1161" s="2" t="s">
        <v>98</v>
      </c>
      <c r="C1161">
        <v>19</v>
      </c>
      <c r="D1161">
        <f>YEAR(cukier4[[#This Row],[Data]])</f>
        <v>2010</v>
      </c>
      <c r="E1161">
        <f>VLOOKUP(cukier4[[#This Row],[rok]],cennik[],2,FALSE)</f>
        <v>2.1</v>
      </c>
      <c r="F1161" s="2">
        <f>cukier4[[#This Row],[sprzedaż]]*cukier4[[#This Row],[cena cukru]]</f>
        <v>39.9</v>
      </c>
      <c r="G1161" s="2">
        <f>SUMIFS(cukier4[sprzedaż],cukier4[Data],"&lt;="&amp;cukier4[[#This Row],[Data]],cukier4[NIP],"="&amp;cukier4[[#This Row],[NIP]])</f>
        <v>31</v>
      </c>
      <c r="H116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61" s="2">
        <f>cukier4[[#This Row],[rabat na kg]]*cukier4[[#This Row],[sprzedaż]]</f>
        <v>0</v>
      </c>
      <c r="J1161" s="2">
        <f>J1160-cukier4[[#This Row],[sprzedaż]]+L1160</f>
        <v>4793</v>
      </c>
      <c r="K1161" s="2">
        <f>MONTH(cukier4[[#This Row],[Data]])</f>
        <v>4</v>
      </c>
      <c r="L1161" s="2">
        <f>ROUNDUP(IF(K1162&lt;&gt;cukier4[[#This Row],[miesiąc]],5000-cukier4[[#This Row],[ilość cukru w magazynie]],0),-3)</f>
        <v>0</v>
      </c>
    </row>
    <row r="1162" spans="1:12" x14ac:dyDescent="0.45">
      <c r="A1162" s="1">
        <v>40277</v>
      </c>
      <c r="B1162" s="2" t="s">
        <v>7</v>
      </c>
      <c r="C1162">
        <v>116</v>
      </c>
      <c r="D1162">
        <f>YEAR(cukier4[[#This Row],[Data]])</f>
        <v>2010</v>
      </c>
      <c r="E1162">
        <f>VLOOKUP(cukier4[[#This Row],[rok]],cennik[],2,FALSE)</f>
        <v>2.1</v>
      </c>
      <c r="F1162" s="2">
        <f>cukier4[[#This Row],[sprzedaż]]*cukier4[[#This Row],[cena cukru]]</f>
        <v>243.60000000000002</v>
      </c>
      <c r="G1162" s="2">
        <f>SUMIFS(cukier4[sprzedaż],cukier4[Data],"&lt;="&amp;cukier4[[#This Row],[Data]],cukier4[NIP],"="&amp;cukier4[[#This Row],[NIP]])</f>
        <v>16164</v>
      </c>
      <c r="H116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62" s="2">
        <f>cukier4[[#This Row],[rabat na kg]]*cukier4[[#This Row],[sprzedaż]]</f>
        <v>23.200000000000003</v>
      </c>
      <c r="J1162" s="2">
        <f>J1161-cukier4[[#This Row],[sprzedaż]]+L1161</f>
        <v>4677</v>
      </c>
      <c r="K1162" s="2">
        <f>MONTH(cukier4[[#This Row],[Data]])</f>
        <v>4</v>
      </c>
      <c r="L1162" s="2">
        <f>ROUNDUP(IF(K1163&lt;&gt;cukier4[[#This Row],[miesiąc]],5000-cukier4[[#This Row],[ilość cukru w magazynie]],0),-3)</f>
        <v>0</v>
      </c>
    </row>
    <row r="1163" spans="1:12" x14ac:dyDescent="0.45">
      <c r="A1163" s="1">
        <v>40279</v>
      </c>
      <c r="B1163" s="2" t="s">
        <v>22</v>
      </c>
      <c r="C1163">
        <v>143</v>
      </c>
      <c r="D1163">
        <f>YEAR(cukier4[[#This Row],[Data]])</f>
        <v>2010</v>
      </c>
      <c r="E1163">
        <f>VLOOKUP(cukier4[[#This Row],[rok]],cennik[],2,FALSE)</f>
        <v>2.1</v>
      </c>
      <c r="F1163" s="2">
        <f>cukier4[[#This Row],[sprzedaż]]*cukier4[[#This Row],[cena cukru]]</f>
        <v>300.3</v>
      </c>
      <c r="G1163" s="2">
        <f>SUMIFS(cukier4[sprzedaż],cukier4[Data],"&lt;="&amp;cukier4[[#This Row],[Data]],cukier4[NIP],"="&amp;cukier4[[#This Row],[NIP]])</f>
        <v>13434</v>
      </c>
      <c r="H116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63" s="2">
        <f>cukier4[[#This Row],[rabat na kg]]*cukier4[[#This Row],[sprzedaż]]</f>
        <v>28.6</v>
      </c>
      <c r="J1163" s="2">
        <f>J1162-cukier4[[#This Row],[sprzedaż]]+L1162</f>
        <v>4534</v>
      </c>
      <c r="K1163" s="2">
        <f>MONTH(cukier4[[#This Row],[Data]])</f>
        <v>4</v>
      </c>
      <c r="L1163" s="2">
        <f>ROUNDUP(IF(K1164&lt;&gt;cukier4[[#This Row],[miesiąc]],5000-cukier4[[#This Row],[ilość cukru w magazynie]],0),-3)</f>
        <v>0</v>
      </c>
    </row>
    <row r="1164" spans="1:12" x14ac:dyDescent="0.45">
      <c r="A1164" s="1">
        <v>40280</v>
      </c>
      <c r="B1164" s="2" t="s">
        <v>9</v>
      </c>
      <c r="C1164">
        <v>222</v>
      </c>
      <c r="D1164">
        <f>YEAR(cukier4[[#This Row],[Data]])</f>
        <v>2010</v>
      </c>
      <c r="E1164">
        <f>VLOOKUP(cukier4[[#This Row],[rok]],cennik[],2,FALSE)</f>
        <v>2.1</v>
      </c>
      <c r="F1164" s="2">
        <f>cukier4[[#This Row],[sprzedaż]]*cukier4[[#This Row],[cena cukru]]</f>
        <v>466.20000000000005</v>
      </c>
      <c r="G1164" s="2">
        <f>SUMIFS(cukier4[sprzedaż],cukier4[Data],"&lt;="&amp;cukier4[[#This Row],[Data]],cukier4[NIP],"="&amp;cukier4[[#This Row],[NIP]])</f>
        <v>13309</v>
      </c>
      <c r="H116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64" s="2">
        <f>cukier4[[#This Row],[rabat na kg]]*cukier4[[#This Row],[sprzedaż]]</f>
        <v>44.400000000000006</v>
      </c>
      <c r="J1164" s="2">
        <f>J1163-cukier4[[#This Row],[sprzedaż]]+L1163</f>
        <v>4312</v>
      </c>
      <c r="K1164" s="2">
        <f>MONTH(cukier4[[#This Row],[Data]])</f>
        <v>4</v>
      </c>
      <c r="L1164" s="2">
        <f>ROUNDUP(IF(K1165&lt;&gt;cukier4[[#This Row],[miesiąc]],5000-cukier4[[#This Row],[ilość cukru w magazynie]],0),-3)</f>
        <v>0</v>
      </c>
    </row>
    <row r="1165" spans="1:12" x14ac:dyDescent="0.45">
      <c r="A1165" s="1">
        <v>40282</v>
      </c>
      <c r="B1165" s="2" t="s">
        <v>9</v>
      </c>
      <c r="C1165">
        <v>352</v>
      </c>
      <c r="D1165">
        <f>YEAR(cukier4[[#This Row],[Data]])</f>
        <v>2010</v>
      </c>
      <c r="E1165">
        <f>VLOOKUP(cukier4[[#This Row],[rok]],cennik[],2,FALSE)</f>
        <v>2.1</v>
      </c>
      <c r="F1165" s="2">
        <f>cukier4[[#This Row],[sprzedaż]]*cukier4[[#This Row],[cena cukru]]</f>
        <v>739.2</v>
      </c>
      <c r="G1165" s="2">
        <f>SUMIFS(cukier4[sprzedaż],cukier4[Data],"&lt;="&amp;cukier4[[#This Row],[Data]],cukier4[NIP],"="&amp;cukier4[[#This Row],[NIP]])</f>
        <v>13661</v>
      </c>
      <c r="H116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65" s="2">
        <f>cukier4[[#This Row],[rabat na kg]]*cukier4[[#This Row],[sprzedaż]]</f>
        <v>70.400000000000006</v>
      </c>
      <c r="J1165" s="2">
        <f>J1164-cukier4[[#This Row],[sprzedaż]]+L1164</f>
        <v>3960</v>
      </c>
      <c r="K1165" s="2">
        <f>MONTH(cukier4[[#This Row],[Data]])</f>
        <v>4</v>
      </c>
      <c r="L1165" s="2">
        <f>ROUNDUP(IF(K1166&lt;&gt;cukier4[[#This Row],[miesiąc]],5000-cukier4[[#This Row],[ilość cukru w magazynie]],0),-3)</f>
        <v>0</v>
      </c>
    </row>
    <row r="1166" spans="1:12" x14ac:dyDescent="0.45">
      <c r="A1166" s="1">
        <v>40282</v>
      </c>
      <c r="B1166" s="2" t="s">
        <v>52</v>
      </c>
      <c r="C1166">
        <v>69</v>
      </c>
      <c r="D1166">
        <f>YEAR(cukier4[[#This Row],[Data]])</f>
        <v>2010</v>
      </c>
      <c r="E1166">
        <f>VLOOKUP(cukier4[[#This Row],[rok]],cennik[],2,FALSE)</f>
        <v>2.1</v>
      </c>
      <c r="F1166" s="2">
        <f>cukier4[[#This Row],[sprzedaż]]*cukier4[[#This Row],[cena cukru]]</f>
        <v>144.9</v>
      </c>
      <c r="G1166" s="2">
        <f>SUMIFS(cukier4[sprzedaż],cukier4[Data],"&lt;="&amp;cukier4[[#This Row],[Data]],cukier4[NIP],"="&amp;cukier4[[#This Row],[NIP]])</f>
        <v>2218</v>
      </c>
      <c r="H11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66" s="2">
        <f>cukier4[[#This Row],[rabat na kg]]*cukier4[[#This Row],[sprzedaż]]</f>
        <v>6.9</v>
      </c>
      <c r="J1166" s="2">
        <f>J1165-cukier4[[#This Row],[sprzedaż]]+L1165</f>
        <v>3891</v>
      </c>
      <c r="K1166" s="2">
        <f>MONTH(cukier4[[#This Row],[Data]])</f>
        <v>4</v>
      </c>
      <c r="L1166" s="2">
        <f>ROUNDUP(IF(K1167&lt;&gt;cukier4[[#This Row],[miesiąc]],5000-cukier4[[#This Row],[ilość cukru w magazynie]],0),-3)</f>
        <v>0</v>
      </c>
    </row>
    <row r="1167" spans="1:12" x14ac:dyDescent="0.45">
      <c r="A1167" s="1">
        <v>40283</v>
      </c>
      <c r="B1167" s="2" t="s">
        <v>45</v>
      </c>
      <c r="C1167">
        <v>182</v>
      </c>
      <c r="D1167">
        <f>YEAR(cukier4[[#This Row],[Data]])</f>
        <v>2010</v>
      </c>
      <c r="E1167">
        <f>VLOOKUP(cukier4[[#This Row],[rok]],cennik[],2,FALSE)</f>
        <v>2.1</v>
      </c>
      <c r="F1167" s="2">
        <f>cukier4[[#This Row],[sprzedaż]]*cukier4[[#This Row],[cena cukru]]</f>
        <v>382.2</v>
      </c>
      <c r="G1167" s="2">
        <f>SUMIFS(cukier4[sprzedaż],cukier4[Data],"&lt;="&amp;cukier4[[#This Row],[Data]],cukier4[NIP],"="&amp;cukier4[[#This Row],[NIP]])</f>
        <v>14843</v>
      </c>
      <c r="H116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67" s="2">
        <f>cukier4[[#This Row],[rabat na kg]]*cukier4[[#This Row],[sprzedaż]]</f>
        <v>36.4</v>
      </c>
      <c r="J1167" s="2">
        <f>J1166-cukier4[[#This Row],[sprzedaż]]+L1166</f>
        <v>3709</v>
      </c>
      <c r="K1167" s="2">
        <f>MONTH(cukier4[[#This Row],[Data]])</f>
        <v>4</v>
      </c>
      <c r="L1167" s="2">
        <f>ROUNDUP(IF(K1168&lt;&gt;cukier4[[#This Row],[miesiąc]],5000-cukier4[[#This Row],[ilość cukru w magazynie]],0),-3)</f>
        <v>0</v>
      </c>
    </row>
    <row r="1168" spans="1:12" x14ac:dyDescent="0.45">
      <c r="A1168" s="1">
        <v>40285</v>
      </c>
      <c r="B1168" s="2" t="s">
        <v>9</v>
      </c>
      <c r="C1168">
        <v>182</v>
      </c>
      <c r="D1168">
        <f>YEAR(cukier4[[#This Row],[Data]])</f>
        <v>2010</v>
      </c>
      <c r="E1168">
        <f>VLOOKUP(cukier4[[#This Row],[rok]],cennik[],2,FALSE)</f>
        <v>2.1</v>
      </c>
      <c r="F1168" s="2">
        <f>cukier4[[#This Row],[sprzedaż]]*cukier4[[#This Row],[cena cukru]]</f>
        <v>382.2</v>
      </c>
      <c r="G1168" s="2">
        <f>SUMIFS(cukier4[sprzedaż],cukier4[Data],"&lt;="&amp;cukier4[[#This Row],[Data]],cukier4[NIP],"="&amp;cukier4[[#This Row],[NIP]])</f>
        <v>13843</v>
      </c>
      <c r="H116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68" s="2">
        <f>cukier4[[#This Row],[rabat na kg]]*cukier4[[#This Row],[sprzedaż]]</f>
        <v>36.4</v>
      </c>
      <c r="J1168" s="2">
        <f>J1167-cukier4[[#This Row],[sprzedaż]]+L1167</f>
        <v>3527</v>
      </c>
      <c r="K1168" s="2">
        <f>MONTH(cukier4[[#This Row],[Data]])</f>
        <v>4</v>
      </c>
      <c r="L1168" s="2">
        <f>ROUNDUP(IF(K1169&lt;&gt;cukier4[[#This Row],[miesiąc]],5000-cukier4[[#This Row],[ilość cukru w magazynie]],0),-3)</f>
        <v>0</v>
      </c>
    </row>
    <row r="1169" spans="1:12" x14ac:dyDescent="0.45">
      <c r="A1169" s="1">
        <v>40285</v>
      </c>
      <c r="B1169" s="2" t="s">
        <v>52</v>
      </c>
      <c r="C1169">
        <v>165</v>
      </c>
      <c r="D1169">
        <f>YEAR(cukier4[[#This Row],[Data]])</f>
        <v>2010</v>
      </c>
      <c r="E1169">
        <f>VLOOKUP(cukier4[[#This Row],[rok]],cennik[],2,FALSE)</f>
        <v>2.1</v>
      </c>
      <c r="F1169" s="2">
        <f>cukier4[[#This Row],[sprzedaż]]*cukier4[[#This Row],[cena cukru]]</f>
        <v>346.5</v>
      </c>
      <c r="G1169" s="2">
        <f>SUMIFS(cukier4[sprzedaż],cukier4[Data],"&lt;="&amp;cukier4[[#This Row],[Data]],cukier4[NIP],"="&amp;cukier4[[#This Row],[NIP]])</f>
        <v>2383</v>
      </c>
      <c r="H116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69" s="2">
        <f>cukier4[[#This Row],[rabat na kg]]*cukier4[[#This Row],[sprzedaż]]</f>
        <v>16.5</v>
      </c>
      <c r="J1169" s="2">
        <f>J1168-cukier4[[#This Row],[sprzedaż]]+L1168</f>
        <v>3362</v>
      </c>
      <c r="K1169" s="2">
        <f>MONTH(cukier4[[#This Row],[Data]])</f>
        <v>4</v>
      </c>
      <c r="L1169" s="2">
        <f>ROUNDUP(IF(K1170&lt;&gt;cukier4[[#This Row],[miesiąc]],5000-cukier4[[#This Row],[ilość cukru w magazynie]],0),-3)</f>
        <v>0</v>
      </c>
    </row>
    <row r="1170" spans="1:12" x14ac:dyDescent="0.45">
      <c r="A1170" s="1">
        <v>40286</v>
      </c>
      <c r="B1170" s="2" t="s">
        <v>40</v>
      </c>
      <c r="C1170">
        <v>18</v>
      </c>
      <c r="D1170">
        <f>YEAR(cukier4[[#This Row],[Data]])</f>
        <v>2010</v>
      </c>
      <c r="E1170">
        <f>VLOOKUP(cukier4[[#This Row],[rok]],cennik[],2,FALSE)</f>
        <v>2.1</v>
      </c>
      <c r="F1170" s="2">
        <f>cukier4[[#This Row],[sprzedaż]]*cukier4[[#This Row],[cena cukru]]</f>
        <v>37.800000000000004</v>
      </c>
      <c r="G1170" s="2">
        <f>SUMIFS(cukier4[sprzedaż],cukier4[Data],"&lt;="&amp;cukier4[[#This Row],[Data]],cukier4[NIP],"="&amp;cukier4[[#This Row],[NIP]])</f>
        <v>50</v>
      </c>
      <c r="H117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70" s="2">
        <f>cukier4[[#This Row],[rabat na kg]]*cukier4[[#This Row],[sprzedaż]]</f>
        <v>0</v>
      </c>
      <c r="J1170" s="2">
        <f>J1169-cukier4[[#This Row],[sprzedaż]]+L1169</f>
        <v>3344</v>
      </c>
      <c r="K1170" s="2">
        <f>MONTH(cukier4[[#This Row],[Data]])</f>
        <v>4</v>
      </c>
      <c r="L1170" s="2">
        <f>ROUNDUP(IF(K1171&lt;&gt;cukier4[[#This Row],[miesiąc]],5000-cukier4[[#This Row],[ilość cukru w magazynie]],0),-3)</f>
        <v>0</v>
      </c>
    </row>
    <row r="1171" spans="1:12" x14ac:dyDescent="0.45">
      <c r="A1171" s="1">
        <v>40286</v>
      </c>
      <c r="B1171" s="2" t="s">
        <v>210</v>
      </c>
      <c r="C1171">
        <v>2</v>
      </c>
      <c r="D1171">
        <f>YEAR(cukier4[[#This Row],[Data]])</f>
        <v>2010</v>
      </c>
      <c r="E1171">
        <f>VLOOKUP(cukier4[[#This Row],[rok]],cennik[],2,FALSE)</f>
        <v>2.1</v>
      </c>
      <c r="F1171" s="2">
        <f>cukier4[[#This Row],[sprzedaż]]*cukier4[[#This Row],[cena cukru]]</f>
        <v>4.2</v>
      </c>
      <c r="G1171" s="2">
        <f>SUMIFS(cukier4[sprzedaż],cukier4[Data],"&lt;="&amp;cukier4[[#This Row],[Data]],cukier4[NIP],"="&amp;cukier4[[#This Row],[NIP]])</f>
        <v>2</v>
      </c>
      <c r="H117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71" s="2">
        <f>cukier4[[#This Row],[rabat na kg]]*cukier4[[#This Row],[sprzedaż]]</f>
        <v>0</v>
      </c>
      <c r="J1171" s="2">
        <f>J1170-cukier4[[#This Row],[sprzedaż]]+L1170</f>
        <v>3342</v>
      </c>
      <c r="K1171" s="2">
        <f>MONTH(cukier4[[#This Row],[Data]])</f>
        <v>4</v>
      </c>
      <c r="L1171" s="2">
        <f>ROUNDUP(IF(K1172&lt;&gt;cukier4[[#This Row],[miesiąc]],5000-cukier4[[#This Row],[ilość cukru w magazynie]],0),-3)</f>
        <v>0</v>
      </c>
    </row>
    <row r="1172" spans="1:12" x14ac:dyDescent="0.45">
      <c r="A1172" s="1">
        <v>40287</v>
      </c>
      <c r="B1172" s="2" t="s">
        <v>184</v>
      </c>
      <c r="C1172">
        <v>15</v>
      </c>
      <c r="D1172">
        <f>YEAR(cukier4[[#This Row],[Data]])</f>
        <v>2010</v>
      </c>
      <c r="E1172">
        <f>VLOOKUP(cukier4[[#This Row],[rok]],cennik[],2,FALSE)</f>
        <v>2.1</v>
      </c>
      <c r="F1172" s="2">
        <f>cukier4[[#This Row],[sprzedaż]]*cukier4[[#This Row],[cena cukru]]</f>
        <v>31.5</v>
      </c>
      <c r="G1172" s="2">
        <f>SUMIFS(cukier4[sprzedaż],cukier4[Data],"&lt;="&amp;cukier4[[#This Row],[Data]],cukier4[NIP],"="&amp;cukier4[[#This Row],[NIP]])</f>
        <v>33</v>
      </c>
      <c r="H117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72" s="2">
        <f>cukier4[[#This Row],[rabat na kg]]*cukier4[[#This Row],[sprzedaż]]</f>
        <v>0</v>
      </c>
      <c r="J1172" s="2">
        <f>J1171-cukier4[[#This Row],[sprzedaż]]+L1171</f>
        <v>3327</v>
      </c>
      <c r="K1172" s="2">
        <f>MONTH(cukier4[[#This Row],[Data]])</f>
        <v>4</v>
      </c>
      <c r="L1172" s="2">
        <f>ROUNDUP(IF(K1173&lt;&gt;cukier4[[#This Row],[miesiąc]],5000-cukier4[[#This Row],[ilość cukru w magazynie]],0),-3)</f>
        <v>0</v>
      </c>
    </row>
    <row r="1173" spans="1:12" x14ac:dyDescent="0.45">
      <c r="A1173" s="1">
        <v>40288</v>
      </c>
      <c r="B1173" s="2" t="s">
        <v>211</v>
      </c>
      <c r="C1173">
        <v>19</v>
      </c>
      <c r="D1173">
        <f>YEAR(cukier4[[#This Row],[Data]])</f>
        <v>2010</v>
      </c>
      <c r="E1173">
        <f>VLOOKUP(cukier4[[#This Row],[rok]],cennik[],2,FALSE)</f>
        <v>2.1</v>
      </c>
      <c r="F1173" s="2">
        <f>cukier4[[#This Row],[sprzedaż]]*cukier4[[#This Row],[cena cukru]]</f>
        <v>39.9</v>
      </c>
      <c r="G1173" s="2">
        <f>SUMIFS(cukier4[sprzedaż],cukier4[Data],"&lt;="&amp;cukier4[[#This Row],[Data]],cukier4[NIP],"="&amp;cukier4[[#This Row],[NIP]])</f>
        <v>19</v>
      </c>
      <c r="H11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73" s="2">
        <f>cukier4[[#This Row],[rabat na kg]]*cukier4[[#This Row],[sprzedaż]]</f>
        <v>0</v>
      </c>
      <c r="J1173" s="2">
        <f>J1172-cukier4[[#This Row],[sprzedaż]]+L1172</f>
        <v>3308</v>
      </c>
      <c r="K1173" s="2">
        <f>MONTH(cukier4[[#This Row],[Data]])</f>
        <v>4</v>
      </c>
      <c r="L1173" s="2">
        <f>ROUNDUP(IF(K1174&lt;&gt;cukier4[[#This Row],[miesiąc]],5000-cukier4[[#This Row],[ilość cukru w magazynie]],0),-3)</f>
        <v>0</v>
      </c>
    </row>
    <row r="1174" spans="1:12" x14ac:dyDescent="0.45">
      <c r="A1174" s="1">
        <v>40289</v>
      </c>
      <c r="B1174" s="2" t="s">
        <v>37</v>
      </c>
      <c r="C1174">
        <v>66</v>
      </c>
      <c r="D1174">
        <f>YEAR(cukier4[[#This Row],[Data]])</f>
        <v>2010</v>
      </c>
      <c r="E1174">
        <f>VLOOKUP(cukier4[[#This Row],[rok]],cennik[],2,FALSE)</f>
        <v>2.1</v>
      </c>
      <c r="F1174" s="2">
        <f>cukier4[[#This Row],[sprzedaż]]*cukier4[[#This Row],[cena cukru]]</f>
        <v>138.6</v>
      </c>
      <c r="G1174" s="2">
        <f>SUMIFS(cukier4[sprzedaż],cukier4[Data],"&lt;="&amp;cukier4[[#This Row],[Data]],cukier4[NIP],"="&amp;cukier4[[#This Row],[NIP]])</f>
        <v>2824</v>
      </c>
      <c r="H117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74" s="2">
        <f>cukier4[[#This Row],[rabat na kg]]*cukier4[[#This Row],[sprzedaż]]</f>
        <v>6.6000000000000005</v>
      </c>
      <c r="J1174" s="2">
        <f>J1173-cukier4[[#This Row],[sprzedaż]]+L1173</f>
        <v>3242</v>
      </c>
      <c r="K1174" s="2">
        <f>MONTH(cukier4[[#This Row],[Data]])</f>
        <v>4</v>
      </c>
      <c r="L1174" s="2">
        <f>ROUNDUP(IF(K1175&lt;&gt;cukier4[[#This Row],[miesiąc]],5000-cukier4[[#This Row],[ilość cukru w magazynie]],0),-3)</f>
        <v>0</v>
      </c>
    </row>
    <row r="1175" spans="1:12" x14ac:dyDescent="0.45">
      <c r="A1175" s="1">
        <v>40289</v>
      </c>
      <c r="B1175" s="2" t="s">
        <v>170</v>
      </c>
      <c r="C1175">
        <v>12</v>
      </c>
      <c r="D1175">
        <f>YEAR(cukier4[[#This Row],[Data]])</f>
        <v>2010</v>
      </c>
      <c r="E1175">
        <f>VLOOKUP(cukier4[[#This Row],[rok]],cennik[],2,FALSE)</f>
        <v>2.1</v>
      </c>
      <c r="F1175" s="2">
        <f>cukier4[[#This Row],[sprzedaż]]*cukier4[[#This Row],[cena cukru]]</f>
        <v>25.200000000000003</v>
      </c>
      <c r="G1175" s="2">
        <f>SUMIFS(cukier4[sprzedaż],cukier4[Data],"&lt;="&amp;cukier4[[#This Row],[Data]],cukier4[NIP],"="&amp;cukier4[[#This Row],[NIP]])</f>
        <v>36</v>
      </c>
      <c r="H117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75" s="2">
        <f>cukier4[[#This Row],[rabat na kg]]*cukier4[[#This Row],[sprzedaż]]</f>
        <v>0</v>
      </c>
      <c r="J1175" s="2">
        <f>J1174-cukier4[[#This Row],[sprzedaż]]+L1174</f>
        <v>3230</v>
      </c>
      <c r="K1175" s="2">
        <f>MONTH(cukier4[[#This Row],[Data]])</f>
        <v>4</v>
      </c>
      <c r="L1175" s="2">
        <f>ROUNDUP(IF(K1176&lt;&gt;cukier4[[#This Row],[miesiąc]],5000-cukier4[[#This Row],[ilość cukru w magazynie]],0),-3)</f>
        <v>0</v>
      </c>
    </row>
    <row r="1176" spans="1:12" x14ac:dyDescent="0.45">
      <c r="A1176" s="1">
        <v>40290</v>
      </c>
      <c r="B1176" s="2" t="s">
        <v>118</v>
      </c>
      <c r="C1176">
        <v>19</v>
      </c>
      <c r="D1176">
        <f>YEAR(cukier4[[#This Row],[Data]])</f>
        <v>2010</v>
      </c>
      <c r="E1176">
        <f>VLOOKUP(cukier4[[#This Row],[rok]],cennik[],2,FALSE)</f>
        <v>2.1</v>
      </c>
      <c r="F1176" s="2">
        <f>cukier4[[#This Row],[sprzedaż]]*cukier4[[#This Row],[cena cukru]]</f>
        <v>39.9</v>
      </c>
      <c r="G1176" s="2">
        <f>SUMIFS(cukier4[sprzedaż],cukier4[Data],"&lt;="&amp;cukier4[[#This Row],[Data]],cukier4[NIP],"="&amp;cukier4[[#This Row],[NIP]])</f>
        <v>39</v>
      </c>
      <c r="H117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76" s="2">
        <f>cukier4[[#This Row],[rabat na kg]]*cukier4[[#This Row],[sprzedaż]]</f>
        <v>0</v>
      </c>
      <c r="J1176" s="2">
        <f>J1175-cukier4[[#This Row],[sprzedaż]]+L1175</f>
        <v>3211</v>
      </c>
      <c r="K1176" s="2">
        <f>MONTH(cukier4[[#This Row],[Data]])</f>
        <v>4</v>
      </c>
      <c r="L1176" s="2">
        <f>ROUNDUP(IF(K1177&lt;&gt;cukier4[[#This Row],[miesiąc]],5000-cukier4[[#This Row],[ilość cukru w magazynie]],0),-3)</f>
        <v>0</v>
      </c>
    </row>
    <row r="1177" spans="1:12" x14ac:dyDescent="0.45">
      <c r="A1177" s="1">
        <v>40290</v>
      </c>
      <c r="B1177" s="2" t="s">
        <v>23</v>
      </c>
      <c r="C1177">
        <v>96</v>
      </c>
      <c r="D1177">
        <f>YEAR(cukier4[[#This Row],[Data]])</f>
        <v>2010</v>
      </c>
      <c r="E1177">
        <f>VLOOKUP(cukier4[[#This Row],[rok]],cennik[],2,FALSE)</f>
        <v>2.1</v>
      </c>
      <c r="F1177" s="2">
        <f>cukier4[[#This Row],[sprzedaż]]*cukier4[[#This Row],[cena cukru]]</f>
        <v>201.60000000000002</v>
      </c>
      <c r="G1177" s="2">
        <f>SUMIFS(cukier4[sprzedaż],cukier4[Data],"&lt;="&amp;cukier4[[#This Row],[Data]],cukier4[NIP],"="&amp;cukier4[[#This Row],[NIP]])</f>
        <v>2736</v>
      </c>
      <c r="H117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77" s="2">
        <f>cukier4[[#This Row],[rabat na kg]]*cukier4[[#This Row],[sprzedaż]]</f>
        <v>9.6000000000000014</v>
      </c>
      <c r="J1177" s="2">
        <f>J1176-cukier4[[#This Row],[sprzedaż]]+L1176</f>
        <v>3115</v>
      </c>
      <c r="K1177" s="2">
        <f>MONTH(cukier4[[#This Row],[Data]])</f>
        <v>4</v>
      </c>
      <c r="L1177" s="2">
        <f>ROUNDUP(IF(K1178&lt;&gt;cukier4[[#This Row],[miesiąc]],5000-cukier4[[#This Row],[ilość cukru w magazynie]],0),-3)</f>
        <v>0</v>
      </c>
    </row>
    <row r="1178" spans="1:12" x14ac:dyDescent="0.45">
      <c r="A1178" s="1">
        <v>40293</v>
      </c>
      <c r="B1178" s="2" t="s">
        <v>9</v>
      </c>
      <c r="C1178">
        <v>240</v>
      </c>
      <c r="D1178">
        <f>YEAR(cukier4[[#This Row],[Data]])</f>
        <v>2010</v>
      </c>
      <c r="E1178">
        <f>VLOOKUP(cukier4[[#This Row],[rok]],cennik[],2,FALSE)</f>
        <v>2.1</v>
      </c>
      <c r="F1178" s="2">
        <f>cukier4[[#This Row],[sprzedaż]]*cukier4[[#This Row],[cena cukru]]</f>
        <v>504</v>
      </c>
      <c r="G1178" s="2">
        <f>SUMIFS(cukier4[sprzedaż],cukier4[Data],"&lt;="&amp;cukier4[[#This Row],[Data]],cukier4[NIP],"="&amp;cukier4[[#This Row],[NIP]])</f>
        <v>14083</v>
      </c>
      <c r="H117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78" s="2">
        <f>cukier4[[#This Row],[rabat na kg]]*cukier4[[#This Row],[sprzedaż]]</f>
        <v>48</v>
      </c>
      <c r="J1178" s="2">
        <f>J1177-cukier4[[#This Row],[sprzedaż]]+L1177</f>
        <v>2875</v>
      </c>
      <c r="K1178" s="2">
        <f>MONTH(cukier4[[#This Row],[Data]])</f>
        <v>4</v>
      </c>
      <c r="L1178" s="2">
        <f>ROUNDUP(IF(K1179&lt;&gt;cukier4[[#This Row],[miesiąc]],5000-cukier4[[#This Row],[ilość cukru w magazynie]],0),-3)</f>
        <v>0</v>
      </c>
    </row>
    <row r="1179" spans="1:12" x14ac:dyDescent="0.45">
      <c r="A1179" s="1">
        <v>40295</v>
      </c>
      <c r="B1179" s="2" t="s">
        <v>28</v>
      </c>
      <c r="C1179">
        <v>57</v>
      </c>
      <c r="D1179">
        <f>YEAR(cukier4[[#This Row],[Data]])</f>
        <v>2010</v>
      </c>
      <c r="E1179">
        <f>VLOOKUP(cukier4[[#This Row],[rok]],cennik[],2,FALSE)</f>
        <v>2.1</v>
      </c>
      <c r="F1179" s="2">
        <f>cukier4[[#This Row],[sprzedaż]]*cukier4[[#This Row],[cena cukru]]</f>
        <v>119.7</v>
      </c>
      <c r="G1179" s="2">
        <f>SUMIFS(cukier4[sprzedaż],cukier4[Data],"&lt;="&amp;cukier4[[#This Row],[Data]],cukier4[NIP],"="&amp;cukier4[[#This Row],[NIP]])</f>
        <v>2493</v>
      </c>
      <c r="H117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79" s="2">
        <f>cukier4[[#This Row],[rabat na kg]]*cukier4[[#This Row],[sprzedaż]]</f>
        <v>5.7</v>
      </c>
      <c r="J1179" s="2">
        <f>J1178-cukier4[[#This Row],[sprzedaż]]+L1178</f>
        <v>2818</v>
      </c>
      <c r="K1179" s="2">
        <f>MONTH(cukier4[[#This Row],[Data]])</f>
        <v>4</v>
      </c>
      <c r="L1179" s="2">
        <f>ROUNDUP(IF(K1180&lt;&gt;cukier4[[#This Row],[miesiąc]],5000-cukier4[[#This Row],[ilość cukru w magazynie]],0),-3)</f>
        <v>3000</v>
      </c>
    </row>
    <row r="1180" spans="1:12" x14ac:dyDescent="0.45">
      <c r="A1180" s="1">
        <v>40299</v>
      </c>
      <c r="B1180" s="2" t="s">
        <v>14</v>
      </c>
      <c r="C1180">
        <v>475</v>
      </c>
      <c r="D1180">
        <f>YEAR(cukier4[[#This Row],[Data]])</f>
        <v>2010</v>
      </c>
      <c r="E1180">
        <f>VLOOKUP(cukier4[[#This Row],[rok]],cennik[],2,FALSE)</f>
        <v>2.1</v>
      </c>
      <c r="F1180" s="2">
        <f>cukier4[[#This Row],[sprzedaż]]*cukier4[[#This Row],[cena cukru]]</f>
        <v>997.5</v>
      </c>
      <c r="G1180" s="2">
        <f>SUMIFS(cukier4[sprzedaż],cukier4[Data],"&lt;="&amp;cukier4[[#This Row],[Data]],cukier4[NIP],"="&amp;cukier4[[#This Row],[NIP]])</f>
        <v>13461</v>
      </c>
      <c r="H118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80" s="2">
        <f>cukier4[[#This Row],[rabat na kg]]*cukier4[[#This Row],[sprzedaż]]</f>
        <v>95</v>
      </c>
      <c r="J1180" s="2">
        <f>J1179-cukier4[[#This Row],[sprzedaż]]+L1179</f>
        <v>5343</v>
      </c>
      <c r="K1180" s="2">
        <f>MONTH(cukier4[[#This Row],[Data]])</f>
        <v>5</v>
      </c>
      <c r="L1180" s="2">
        <f>ROUNDUP(IF(K1181&lt;&gt;cukier4[[#This Row],[miesiąc]],5000-cukier4[[#This Row],[ilość cukru w magazynie]],0),-3)</f>
        <v>0</v>
      </c>
    </row>
    <row r="1181" spans="1:12" x14ac:dyDescent="0.45">
      <c r="A1181" s="1">
        <v>40300</v>
      </c>
      <c r="B1181" s="2" t="s">
        <v>7</v>
      </c>
      <c r="C1181">
        <v>162</v>
      </c>
      <c r="D1181">
        <f>YEAR(cukier4[[#This Row],[Data]])</f>
        <v>2010</v>
      </c>
      <c r="E1181">
        <f>VLOOKUP(cukier4[[#This Row],[rok]],cennik[],2,FALSE)</f>
        <v>2.1</v>
      </c>
      <c r="F1181" s="2">
        <f>cukier4[[#This Row],[sprzedaż]]*cukier4[[#This Row],[cena cukru]]</f>
        <v>340.2</v>
      </c>
      <c r="G1181" s="2">
        <f>SUMIFS(cukier4[sprzedaż],cukier4[Data],"&lt;="&amp;cukier4[[#This Row],[Data]],cukier4[NIP],"="&amp;cukier4[[#This Row],[NIP]])</f>
        <v>16326</v>
      </c>
      <c r="H118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81" s="2">
        <f>cukier4[[#This Row],[rabat na kg]]*cukier4[[#This Row],[sprzedaż]]</f>
        <v>32.4</v>
      </c>
      <c r="J1181" s="2">
        <f>J1180-cukier4[[#This Row],[sprzedaż]]+L1180</f>
        <v>5181</v>
      </c>
      <c r="K1181" s="2">
        <f>MONTH(cukier4[[#This Row],[Data]])</f>
        <v>5</v>
      </c>
      <c r="L1181" s="2">
        <f>ROUNDUP(IF(K1182&lt;&gt;cukier4[[#This Row],[miesiąc]],5000-cukier4[[#This Row],[ilość cukru w magazynie]],0),-3)</f>
        <v>0</v>
      </c>
    </row>
    <row r="1182" spans="1:12" x14ac:dyDescent="0.45">
      <c r="A1182" s="1">
        <v>40302</v>
      </c>
      <c r="B1182" s="2" t="s">
        <v>7</v>
      </c>
      <c r="C1182">
        <v>150</v>
      </c>
      <c r="D1182">
        <f>YEAR(cukier4[[#This Row],[Data]])</f>
        <v>2010</v>
      </c>
      <c r="E1182">
        <f>VLOOKUP(cukier4[[#This Row],[rok]],cennik[],2,FALSE)</f>
        <v>2.1</v>
      </c>
      <c r="F1182" s="2">
        <f>cukier4[[#This Row],[sprzedaż]]*cukier4[[#This Row],[cena cukru]]</f>
        <v>315</v>
      </c>
      <c r="G1182" s="2">
        <f>SUMIFS(cukier4[sprzedaż],cukier4[Data],"&lt;="&amp;cukier4[[#This Row],[Data]],cukier4[NIP],"="&amp;cukier4[[#This Row],[NIP]])</f>
        <v>16476</v>
      </c>
      <c r="H118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82" s="2">
        <f>cukier4[[#This Row],[rabat na kg]]*cukier4[[#This Row],[sprzedaż]]</f>
        <v>30</v>
      </c>
      <c r="J1182" s="2">
        <f>J1181-cukier4[[#This Row],[sprzedaż]]+L1181</f>
        <v>5031</v>
      </c>
      <c r="K1182" s="2">
        <f>MONTH(cukier4[[#This Row],[Data]])</f>
        <v>5</v>
      </c>
      <c r="L1182" s="2">
        <f>ROUNDUP(IF(K1183&lt;&gt;cukier4[[#This Row],[miesiąc]],5000-cukier4[[#This Row],[ilość cukru w magazynie]],0),-3)</f>
        <v>0</v>
      </c>
    </row>
    <row r="1183" spans="1:12" x14ac:dyDescent="0.45">
      <c r="A1183" s="1">
        <v>40303</v>
      </c>
      <c r="B1183" s="2" t="s">
        <v>50</v>
      </c>
      <c r="C1183">
        <v>139</v>
      </c>
      <c r="D1183">
        <f>YEAR(cukier4[[#This Row],[Data]])</f>
        <v>2010</v>
      </c>
      <c r="E1183">
        <f>VLOOKUP(cukier4[[#This Row],[rok]],cennik[],2,FALSE)</f>
        <v>2.1</v>
      </c>
      <c r="F1183" s="2">
        <f>cukier4[[#This Row],[sprzedaż]]*cukier4[[#This Row],[cena cukru]]</f>
        <v>291.90000000000003</v>
      </c>
      <c r="G1183" s="2">
        <f>SUMIFS(cukier4[sprzedaż],cukier4[Data],"&lt;="&amp;cukier4[[#This Row],[Data]],cukier4[NIP],"="&amp;cukier4[[#This Row],[NIP]])</f>
        <v>15017</v>
      </c>
      <c r="H118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83" s="2">
        <f>cukier4[[#This Row],[rabat na kg]]*cukier4[[#This Row],[sprzedaż]]</f>
        <v>27.8</v>
      </c>
      <c r="J1183" s="2">
        <f>J1182-cukier4[[#This Row],[sprzedaż]]+L1182</f>
        <v>4892</v>
      </c>
      <c r="K1183" s="2">
        <f>MONTH(cukier4[[#This Row],[Data]])</f>
        <v>5</v>
      </c>
      <c r="L1183" s="2">
        <f>ROUNDUP(IF(K1184&lt;&gt;cukier4[[#This Row],[miesiąc]],5000-cukier4[[#This Row],[ilość cukru w magazynie]],0),-3)</f>
        <v>0</v>
      </c>
    </row>
    <row r="1184" spans="1:12" x14ac:dyDescent="0.45">
      <c r="A1184" s="1">
        <v>40305</v>
      </c>
      <c r="B1184" s="2" t="s">
        <v>19</v>
      </c>
      <c r="C1184">
        <v>183</v>
      </c>
      <c r="D1184">
        <f>YEAR(cukier4[[#This Row],[Data]])</f>
        <v>2010</v>
      </c>
      <c r="E1184">
        <f>VLOOKUP(cukier4[[#This Row],[rok]],cennik[],2,FALSE)</f>
        <v>2.1</v>
      </c>
      <c r="F1184" s="2">
        <f>cukier4[[#This Row],[sprzedaż]]*cukier4[[#This Row],[cena cukru]]</f>
        <v>384.3</v>
      </c>
      <c r="G1184" s="2">
        <f>SUMIFS(cukier4[sprzedaż],cukier4[Data],"&lt;="&amp;cukier4[[#This Row],[Data]],cukier4[NIP],"="&amp;cukier4[[#This Row],[NIP]])</f>
        <v>2444</v>
      </c>
      <c r="H118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84" s="2">
        <f>cukier4[[#This Row],[rabat na kg]]*cukier4[[#This Row],[sprzedaż]]</f>
        <v>18.3</v>
      </c>
      <c r="J1184" s="2">
        <f>J1183-cukier4[[#This Row],[sprzedaż]]+L1183</f>
        <v>4709</v>
      </c>
      <c r="K1184" s="2">
        <f>MONTH(cukier4[[#This Row],[Data]])</f>
        <v>5</v>
      </c>
      <c r="L1184" s="2">
        <f>ROUNDUP(IF(K1185&lt;&gt;cukier4[[#This Row],[miesiąc]],5000-cukier4[[#This Row],[ilość cukru w magazynie]],0),-3)</f>
        <v>0</v>
      </c>
    </row>
    <row r="1185" spans="1:12" x14ac:dyDescent="0.45">
      <c r="A1185" s="1">
        <v>40315</v>
      </c>
      <c r="B1185" s="2" t="s">
        <v>7</v>
      </c>
      <c r="C1185">
        <v>214</v>
      </c>
      <c r="D1185">
        <f>YEAR(cukier4[[#This Row],[Data]])</f>
        <v>2010</v>
      </c>
      <c r="E1185">
        <f>VLOOKUP(cukier4[[#This Row],[rok]],cennik[],2,FALSE)</f>
        <v>2.1</v>
      </c>
      <c r="F1185" s="2">
        <f>cukier4[[#This Row],[sprzedaż]]*cukier4[[#This Row],[cena cukru]]</f>
        <v>449.40000000000003</v>
      </c>
      <c r="G1185" s="2">
        <f>SUMIFS(cukier4[sprzedaż],cukier4[Data],"&lt;="&amp;cukier4[[#This Row],[Data]],cukier4[NIP],"="&amp;cukier4[[#This Row],[NIP]])</f>
        <v>16690</v>
      </c>
      <c r="H118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85" s="2">
        <f>cukier4[[#This Row],[rabat na kg]]*cukier4[[#This Row],[sprzedaż]]</f>
        <v>42.800000000000004</v>
      </c>
      <c r="J1185" s="2">
        <f>J1184-cukier4[[#This Row],[sprzedaż]]+L1184</f>
        <v>4495</v>
      </c>
      <c r="K1185" s="2">
        <f>MONTH(cukier4[[#This Row],[Data]])</f>
        <v>5</v>
      </c>
      <c r="L1185" s="2">
        <f>ROUNDUP(IF(K1186&lt;&gt;cukier4[[#This Row],[miesiąc]],5000-cukier4[[#This Row],[ilość cukru w magazynie]],0),-3)</f>
        <v>0</v>
      </c>
    </row>
    <row r="1186" spans="1:12" x14ac:dyDescent="0.45">
      <c r="A1186" s="1">
        <v>40318</v>
      </c>
      <c r="B1186" s="2" t="s">
        <v>175</v>
      </c>
      <c r="C1186">
        <v>14</v>
      </c>
      <c r="D1186">
        <f>YEAR(cukier4[[#This Row],[Data]])</f>
        <v>2010</v>
      </c>
      <c r="E1186">
        <f>VLOOKUP(cukier4[[#This Row],[rok]],cennik[],2,FALSE)</f>
        <v>2.1</v>
      </c>
      <c r="F1186" s="2">
        <f>cukier4[[#This Row],[sprzedaż]]*cukier4[[#This Row],[cena cukru]]</f>
        <v>29.400000000000002</v>
      </c>
      <c r="G1186" s="2">
        <f>SUMIFS(cukier4[sprzedaż],cukier4[Data],"&lt;="&amp;cukier4[[#This Row],[Data]],cukier4[NIP],"="&amp;cukier4[[#This Row],[NIP]])</f>
        <v>28</v>
      </c>
      <c r="H118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86" s="2">
        <f>cukier4[[#This Row],[rabat na kg]]*cukier4[[#This Row],[sprzedaż]]</f>
        <v>0</v>
      </c>
      <c r="J1186" s="2">
        <f>J1185-cukier4[[#This Row],[sprzedaż]]+L1185</f>
        <v>4481</v>
      </c>
      <c r="K1186" s="2">
        <f>MONTH(cukier4[[#This Row],[Data]])</f>
        <v>5</v>
      </c>
      <c r="L1186" s="2">
        <f>ROUNDUP(IF(K1187&lt;&gt;cukier4[[#This Row],[miesiąc]],5000-cukier4[[#This Row],[ilość cukru w magazynie]],0),-3)</f>
        <v>0</v>
      </c>
    </row>
    <row r="1187" spans="1:12" x14ac:dyDescent="0.45">
      <c r="A1187" s="1">
        <v>40319</v>
      </c>
      <c r="B1187" s="2" t="s">
        <v>195</v>
      </c>
      <c r="C1187">
        <v>2</v>
      </c>
      <c r="D1187">
        <f>YEAR(cukier4[[#This Row],[Data]])</f>
        <v>2010</v>
      </c>
      <c r="E1187">
        <f>VLOOKUP(cukier4[[#This Row],[rok]],cennik[],2,FALSE)</f>
        <v>2.1</v>
      </c>
      <c r="F1187" s="2">
        <f>cukier4[[#This Row],[sprzedaż]]*cukier4[[#This Row],[cena cukru]]</f>
        <v>4.2</v>
      </c>
      <c r="G1187" s="2">
        <f>SUMIFS(cukier4[sprzedaż],cukier4[Data],"&lt;="&amp;cukier4[[#This Row],[Data]],cukier4[NIP],"="&amp;cukier4[[#This Row],[NIP]])</f>
        <v>11</v>
      </c>
      <c r="H118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87" s="2">
        <f>cukier4[[#This Row],[rabat na kg]]*cukier4[[#This Row],[sprzedaż]]</f>
        <v>0</v>
      </c>
      <c r="J1187" s="2">
        <f>J1186-cukier4[[#This Row],[sprzedaż]]+L1186</f>
        <v>4479</v>
      </c>
      <c r="K1187" s="2">
        <f>MONTH(cukier4[[#This Row],[Data]])</f>
        <v>5</v>
      </c>
      <c r="L1187" s="2">
        <f>ROUNDUP(IF(K1188&lt;&gt;cukier4[[#This Row],[miesiąc]],5000-cukier4[[#This Row],[ilość cukru w magazynie]],0),-3)</f>
        <v>0</v>
      </c>
    </row>
    <row r="1188" spans="1:12" x14ac:dyDescent="0.45">
      <c r="A1188" s="1">
        <v>40320</v>
      </c>
      <c r="B1188" s="2" t="s">
        <v>22</v>
      </c>
      <c r="C1188">
        <v>383</v>
      </c>
      <c r="D1188">
        <f>YEAR(cukier4[[#This Row],[Data]])</f>
        <v>2010</v>
      </c>
      <c r="E1188">
        <f>VLOOKUP(cukier4[[#This Row],[rok]],cennik[],2,FALSE)</f>
        <v>2.1</v>
      </c>
      <c r="F1188" s="2">
        <f>cukier4[[#This Row],[sprzedaż]]*cukier4[[#This Row],[cena cukru]]</f>
        <v>804.30000000000007</v>
      </c>
      <c r="G1188" s="2">
        <f>SUMIFS(cukier4[sprzedaż],cukier4[Data],"&lt;="&amp;cukier4[[#This Row],[Data]],cukier4[NIP],"="&amp;cukier4[[#This Row],[NIP]])</f>
        <v>13817</v>
      </c>
      <c r="H118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88" s="2">
        <f>cukier4[[#This Row],[rabat na kg]]*cukier4[[#This Row],[sprzedaż]]</f>
        <v>76.600000000000009</v>
      </c>
      <c r="J1188" s="2">
        <f>J1187-cukier4[[#This Row],[sprzedaż]]+L1187</f>
        <v>4096</v>
      </c>
      <c r="K1188" s="2">
        <f>MONTH(cukier4[[#This Row],[Data]])</f>
        <v>5</v>
      </c>
      <c r="L1188" s="2">
        <f>ROUNDUP(IF(K1189&lt;&gt;cukier4[[#This Row],[miesiąc]],5000-cukier4[[#This Row],[ilość cukru w magazynie]],0),-3)</f>
        <v>0</v>
      </c>
    </row>
    <row r="1189" spans="1:12" x14ac:dyDescent="0.45">
      <c r="A1189" s="1">
        <v>40321</v>
      </c>
      <c r="B1189" s="2" t="s">
        <v>0</v>
      </c>
      <c r="C1189">
        <v>14</v>
      </c>
      <c r="D1189">
        <f>YEAR(cukier4[[#This Row],[Data]])</f>
        <v>2010</v>
      </c>
      <c r="E1189">
        <f>VLOOKUP(cukier4[[#This Row],[rok]],cennik[],2,FALSE)</f>
        <v>2.1</v>
      </c>
      <c r="F1189" s="2">
        <f>cukier4[[#This Row],[sprzedaż]]*cukier4[[#This Row],[cena cukru]]</f>
        <v>29.400000000000002</v>
      </c>
      <c r="G1189" s="2">
        <f>SUMIFS(cukier4[sprzedaż],cukier4[Data],"&lt;="&amp;cukier4[[#This Row],[Data]],cukier4[NIP],"="&amp;cukier4[[#This Row],[NIP]])</f>
        <v>53</v>
      </c>
      <c r="H118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189" s="2">
        <f>cukier4[[#This Row],[rabat na kg]]*cukier4[[#This Row],[sprzedaż]]</f>
        <v>0</v>
      </c>
      <c r="J1189" s="2">
        <f>J1188-cukier4[[#This Row],[sprzedaż]]+L1188</f>
        <v>4082</v>
      </c>
      <c r="K1189" s="2">
        <f>MONTH(cukier4[[#This Row],[Data]])</f>
        <v>5</v>
      </c>
      <c r="L1189" s="2">
        <f>ROUNDUP(IF(K1190&lt;&gt;cukier4[[#This Row],[miesiąc]],5000-cukier4[[#This Row],[ilość cukru w magazynie]],0),-3)</f>
        <v>0</v>
      </c>
    </row>
    <row r="1190" spans="1:12" x14ac:dyDescent="0.45">
      <c r="A1190" s="1">
        <v>40321</v>
      </c>
      <c r="B1190" s="2" t="s">
        <v>52</v>
      </c>
      <c r="C1190">
        <v>127</v>
      </c>
      <c r="D1190">
        <f>YEAR(cukier4[[#This Row],[Data]])</f>
        <v>2010</v>
      </c>
      <c r="E1190">
        <f>VLOOKUP(cukier4[[#This Row],[rok]],cennik[],2,FALSE)</f>
        <v>2.1</v>
      </c>
      <c r="F1190" s="2">
        <f>cukier4[[#This Row],[sprzedaż]]*cukier4[[#This Row],[cena cukru]]</f>
        <v>266.7</v>
      </c>
      <c r="G1190" s="2">
        <f>SUMIFS(cukier4[sprzedaż],cukier4[Data],"&lt;="&amp;cukier4[[#This Row],[Data]],cukier4[NIP],"="&amp;cukier4[[#This Row],[NIP]])</f>
        <v>2510</v>
      </c>
      <c r="H11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90" s="2">
        <f>cukier4[[#This Row],[rabat na kg]]*cukier4[[#This Row],[sprzedaż]]</f>
        <v>12.700000000000001</v>
      </c>
      <c r="J1190" s="2">
        <f>J1189-cukier4[[#This Row],[sprzedaż]]+L1189</f>
        <v>3955</v>
      </c>
      <c r="K1190" s="2">
        <f>MONTH(cukier4[[#This Row],[Data]])</f>
        <v>5</v>
      </c>
      <c r="L1190" s="2">
        <f>ROUNDUP(IF(K1191&lt;&gt;cukier4[[#This Row],[miesiąc]],5000-cukier4[[#This Row],[ilość cukru w magazynie]],0),-3)</f>
        <v>0</v>
      </c>
    </row>
    <row r="1191" spans="1:12" x14ac:dyDescent="0.45">
      <c r="A1191" s="1">
        <v>40322</v>
      </c>
      <c r="B1191" s="2" t="s">
        <v>30</v>
      </c>
      <c r="C1191">
        <v>179</v>
      </c>
      <c r="D1191">
        <f>YEAR(cukier4[[#This Row],[Data]])</f>
        <v>2010</v>
      </c>
      <c r="E1191">
        <f>VLOOKUP(cukier4[[#This Row],[rok]],cennik[],2,FALSE)</f>
        <v>2.1</v>
      </c>
      <c r="F1191" s="2">
        <f>cukier4[[#This Row],[sprzedaż]]*cukier4[[#This Row],[cena cukru]]</f>
        <v>375.90000000000003</v>
      </c>
      <c r="G1191" s="2">
        <f>SUMIFS(cukier4[sprzedaż],cukier4[Data],"&lt;="&amp;cukier4[[#This Row],[Data]],cukier4[NIP],"="&amp;cukier4[[#This Row],[NIP]])</f>
        <v>3295</v>
      </c>
      <c r="H11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91" s="2">
        <f>cukier4[[#This Row],[rabat na kg]]*cukier4[[#This Row],[sprzedaż]]</f>
        <v>17.900000000000002</v>
      </c>
      <c r="J1191" s="2">
        <f>J1190-cukier4[[#This Row],[sprzedaż]]+L1190</f>
        <v>3776</v>
      </c>
      <c r="K1191" s="2">
        <f>MONTH(cukier4[[#This Row],[Data]])</f>
        <v>5</v>
      </c>
      <c r="L1191" s="2">
        <f>ROUNDUP(IF(K1192&lt;&gt;cukier4[[#This Row],[miesiąc]],5000-cukier4[[#This Row],[ilość cukru w magazynie]],0),-3)</f>
        <v>0</v>
      </c>
    </row>
    <row r="1192" spans="1:12" x14ac:dyDescent="0.45">
      <c r="A1192" s="1">
        <v>40323</v>
      </c>
      <c r="B1192" s="2" t="s">
        <v>23</v>
      </c>
      <c r="C1192">
        <v>74</v>
      </c>
      <c r="D1192">
        <f>YEAR(cukier4[[#This Row],[Data]])</f>
        <v>2010</v>
      </c>
      <c r="E1192">
        <f>VLOOKUP(cukier4[[#This Row],[rok]],cennik[],2,FALSE)</f>
        <v>2.1</v>
      </c>
      <c r="F1192" s="2">
        <f>cukier4[[#This Row],[sprzedaż]]*cukier4[[#This Row],[cena cukru]]</f>
        <v>155.4</v>
      </c>
      <c r="G1192" s="2">
        <f>SUMIFS(cukier4[sprzedaż],cukier4[Data],"&lt;="&amp;cukier4[[#This Row],[Data]],cukier4[NIP],"="&amp;cukier4[[#This Row],[NIP]])</f>
        <v>2810</v>
      </c>
      <c r="H11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92" s="2">
        <f>cukier4[[#This Row],[rabat na kg]]*cukier4[[#This Row],[sprzedaż]]</f>
        <v>7.4</v>
      </c>
      <c r="J1192" s="2">
        <f>J1191-cukier4[[#This Row],[sprzedaż]]+L1191</f>
        <v>3702</v>
      </c>
      <c r="K1192" s="2">
        <f>MONTH(cukier4[[#This Row],[Data]])</f>
        <v>5</v>
      </c>
      <c r="L1192" s="2">
        <f>ROUNDUP(IF(K1193&lt;&gt;cukier4[[#This Row],[miesiąc]],5000-cukier4[[#This Row],[ilość cukru w magazynie]],0),-3)</f>
        <v>0</v>
      </c>
    </row>
    <row r="1193" spans="1:12" x14ac:dyDescent="0.45">
      <c r="A1193" s="1">
        <v>40323</v>
      </c>
      <c r="B1193" s="2" t="s">
        <v>50</v>
      </c>
      <c r="C1193">
        <v>311</v>
      </c>
      <c r="D1193">
        <f>YEAR(cukier4[[#This Row],[Data]])</f>
        <v>2010</v>
      </c>
      <c r="E1193">
        <f>VLOOKUP(cukier4[[#This Row],[rok]],cennik[],2,FALSE)</f>
        <v>2.1</v>
      </c>
      <c r="F1193" s="2">
        <f>cukier4[[#This Row],[sprzedaż]]*cukier4[[#This Row],[cena cukru]]</f>
        <v>653.1</v>
      </c>
      <c r="G1193" s="2">
        <f>SUMIFS(cukier4[sprzedaż],cukier4[Data],"&lt;="&amp;cukier4[[#This Row],[Data]],cukier4[NIP],"="&amp;cukier4[[#This Row],[NIP]])</f>
        <v>15328</v>
      </c>
      <c r="H119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93" s="2">
        <f>cukier4[[#This Row],[rabat na kg]]*cukier4[[#This Row],[sprzedaż]]</f>
        <v>62.2</v>
      </c>
      <c r="J1193" s="2">
        <f>J1192-cukier4[[#This Row],[sprzedaż]]+L1192</f>
        <v>3391</v>
      </c>
      <c r="K1193" s="2">
        <f>MONTH(cukier4[[#This Row],[Data]])</f>
        <v>5</v>
      </c>
      <c r="L1193" s="2">
        <f>ROUNDUP(IF(K1194&lt;&gt;cukier4[[#This Row],[miesiąc]],5000-cukier4[[#This Row],[ilość cukru w magazynie]],0),-3)</f>
        <v>0</v>
      </c>
    </row>
    <row r="1194" spans="1:12" x14ac:dyDescent="0.45">
      <c r="A1194" s="1">
        <v>40327</v>
      </c>
      <c r="B1194" s="2" t="s">
        <v>66</v>
      </c>
      <c r="C1194">
        <v>190</v>
      </c>
      <c r="D1194">
        <f>YEAR(cukier4[[#This Row],[Data]])</f>
        <v>2010</v>
      </c>
      <c r="E1194">
        <f>VLOOKUP(cukier4[[#This Row],[rok]],cennik[],2,FALSE)</f>
        <v>2.1</v>
      </c>
      <c r="F1194" s="2">
        <f>cukier4[[#This Row],[sprzedaż]]*cukier4[[#This Row],[cena cukru]]</f>
        <v>399</v>
      </c>
      <c r="G1194" s="2">
        <f>SUMIFS(cukier4[sprzedaż],cukier4[Data],"&lt;="&amp;cukier4[[#This Row],[Data]],cukier4[NIP],"="&amp;cukier4[[#This Row],[NIP]])</f>
        <v>2263</v>
      </c>
      <c r="H11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94" s="2">
        <f>cukier4[[#This Row],[rabat na kg]]*cukier4[[#This Row],[sprzedaż]]</f>
        <v>19</v>
      </c>
      <c r="J1194" s="2">
        <f>J1193-cukier4[[#This Row],[sprzedaż]]+L1193</f>
        <v>3201</v>
      </c>
      <c r="K1194" s="2">
        <f>MONTH(cukier4[[#This Row],[Data]])</f>
        <v>5</v>
      </c>
      <c r="L1194" s="2">
        <f>ROUNDUP(IF(K1195&lt;&gt;cukier4[[#This Row],[miesiąc]],5000-cukier4[[#This Row],[ilość cukru w magazynie]],0),-3)</f>
        <v>0</v>
      </c>
    </row>
    <row r="1195" spans="1:12" x14ac:dyDescent="0.45">
      <c r="A1195" s="1">
        <v>40329</v>
      </c>
      <c r="B1195" s="2" t="s">
        <v>31</v>
      </c>
      <c r="C1195">
        <v>67</v>
      </c>
      <c r="D1195">
        <f>YEAR(cukier4[[#This Row],[Data]])</f>
        <v>2010</v>
      </c>
      <c r="E1195">
        <f>VLOOKUP(cukier4[[#This Row],[rok]],cennik[],2,FALSE)</f>
        <v>2.1</v>
      </c>
      <c r="F1195" s="2">
        <f>cukier4[[#This Row],[sprzedaż]]*cukier4[[#This Row],[cena cukru]]</f>
        <v>140.70000000000002</v>
      </c>
      <c r="G1195" s="2">
        <f>SUMIFS(cukier4[sprzedaż],cukier4[Data],"&lt;="&amp;cukier4[[#This Row],[Data]],cukier4[NIP],"="&amp;cukier4[[#This Row],[NIP]])</f>
        <v>1360</v>
      </c>
      <c r="H11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95" s="2">
        <f>cukier4[[#This Row],[rabat na kg]]*cukier4[[#This Row],[sprzedaż]]</f>
        <v>6.7</v>
      </c>
      <c r="J1195" s="2">
        <f>J1194-cukier4[[#This Row],[sprzedaż]]+L1194</f>
        <v>3134</v>
      </c>
      <c r="K1195" s="2">
        <f>MONTH(cukier4[[#This Row],[Data]])</f>
        <v>5</v>
      </c>
      <c r="L1195" s="2">
        <f>ROUNDUP(IF(K1196&lt;&gt;cukier4[[#This Row],[miesiąc]],5000-cukier4[[#This Row],[ilość cukru w magazynie]],0),-3)</f>
        <v>2000</v>
      </c>
    </row>
    <row r="1196" spans="1:12" x14ac:dyDescent="0.45">
      <c r="A1196" s="1">
        <v>40331</v>
      </c>
      <c r="B1196" s="2" t="s">
        <v>7</v>
      </c>
      <c r="C1196">
        <v>331</v>
      </c>
      <c r="D1196">
        <f>YEAR(cukier4[[#This Row],[Data]])</f>
        <v>2010</v>
      </c>
      <c r="E1196">
        <f>VLOOKUP(cukier4[[#This Row],[rok]],cennik[],2,FALSE)</f>
        <v>2.1</v>
      </c>
      <c r="F1196" s="2">
        <f>cukier4[[#This Row],[sprzedaż]]*cukier4[[#This Row],[cena cukru]]</f>
        <v>695.1</v>
      </c>
      <c r="G1196" s="2">
        <f>SUMIFS(cukier4[sprzedaż],cukier4[Data],"&lt;="&amp;cukier4[[#This Row],[Data]],cukier4[NIP],"="&amp;cukier4[[#This Row],[NIP]])</f>
        <v>17021</v>
      </c>
      <c r="H119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196" s="2">
        <f>cukier4[[#This Row],[rabat na kg]]*cukier4[[#This Row],[sprzedaż]]</f>
        <v>66.2</v>
      </c>
      <c r="J1196" s="2">
        <f>J1195-cukier4[[#This Row],[sprzedaż]]+L1195</f>
        <v>4803</v>
      </c>
      <c r="K1196" s="2">
        <f>MONTH(cukier4[[#This Row],[Data]])</f>
        <v>6</v>
      </c>
      <c r="L1196" s="2">
        <f>ROUNDUP(IF(K1197&lt;&gt;cukier4[[#This Row],[miesiąc]],5000-cukier4[[#This Row],[ilość cukru w magazynie]],0),-3)</f>
        <v>0</v>
      </c>
    </row>
    <row r="1197" spans="1:12" x14ac:dyDescent="0.45">
      <c r="A1197" s="1">
        <v>40331</v>
      </c>
      <c r="B1197" s="2" t="s">
        <v>39</v>
      </c>
      <c r="C1197">
        <v>114</v>
      </c>
      <c r="D1197">
        <f>YEAR(cukier4[[#This Row],[Data]])</f>
        <v>2010</v>
      </c>
      <c r="E1197">
        <f>VLOOKUP(cukier4[[#This Row],[rok]],cennik[],2,FALSE)</f>
        <v>2.1</v>
      </c>
      <c r="F1197" s="2">
        <f>cukier4[[#This Row],[sprzedaż]]*cukier4[[#This Row],[cena cukru]]</f>
        <v>239.4</v>
      </c>
      <c r="G1197" s="2">
        <f>SUMIFS(cukier4[sprzedaż],cukier4[Data],"&lt;="&amp;cukier4[[#This Row],[Data]],cukier4[NIP],"="&amp;cukier4[[#This Row],[NIP]])</f>
        <v>1284</v>
      </c>
      <c r="H119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97" s="2">
        <f>cukier4[[#This Row],[rabat na kg]]*cukier4[[#This Row],[sprzedaż]]</f>
        <v>11.4</v>
      </c>
      <c r="J1197" s="2">
        <f>J1196-cukier4[[#This Row],[sprzedaż]]+L1196</f>
        <v>4689</v>
      </c>
      <c r="K1197" s="2">
        <f>MONTH(cukier4[[#This Row],[Data]])</f>
        <v>6</v>
      </c>
      <c r="L1197" s="2">
        <f>ROUNDUP(IF(K1198&lt;&gt;cukier4[[#This Row],[miesiąc]],5000-cukier4[[#This Row],[ilość cukru w magazynie]],0),-3)</f>
        <v>0</v>
      </c>
    </row>
    <row r="1198" spans="1:12" x14ac:dyDescent="0.45">
      <c r="A1198" s="1">
        <v>40332</v>
      </c>
      <c r="B1198" s="2" t="s">
        <v>52</v>
      </c>
      <c r="C1198">
        <v>79</v>
      </c>
      <c r="D1198">
        <f>YEAR(cukier4[[#This Row],[Data]])</f>
        <v>2010</v>
      </c>
      <c r="E1198">
        <f>VLOOKUP(cukier4[[#This Row],[rok]],cennik[],2,FALSE)</f>
        <v>2.1</v>
      </c>
      <c r="F1198" s="2">
        <f>cukier4[[#This Row],[sprzedaż]]*cukier4[[#This Row],[cena cukru]]</f>
        <v>165.9</v>
      </c>
      <c r="G1198" s="2">
        <f>SUMIFS(cukier4[sprzedaż],cukier4[Data],"&lt;="&amp;cukier4[[#This Row],[Data]],cukier4[NIP],"="&amp;cukier4[[#This Row],[NIP]])</f>
        <v>2589</v>
      </c>
      <c r="H119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98" s="2">
        <f>cukier4[[#This Row],[rabat na kg]]*cukier4[[#This Row],[sprzedaż]]</f>
        <v>7.9</v>
      </c>
      <c r="J1198" s="2">
        <f>J1197-cukier4[[#This Row],[sprzedaż]]+L1197</f>
        <v>4610</v>
      </c>
      <c r="K1198" s="2">
        <f>MONTH(cukier4[[#This Row],[Data]])</f>
        <v>6</v>
      </c>
      <c r="L1198" s="2">
        <f>ROUNDUP(IF(K1199&lt;&gt;cukier4[[#This Row],[miesiąc]],5000-cukier4[[#This Row],[ilość cukru w magazynie]],0),-3)</f>
        <v>0</v>
      </c>
    </row>
    <row r="1199" spans="1:12" x14ac:dyDescent="0.45">
      <c r="A1199" s="1">
        <v>40333</v>
      </c>
      <c r="B1199" s="2" t="s">
        <v>71</v>
      </c>
      <c r="C1199">
        <v>22</v>
      </c>
      <c r="D1199">
        <f>YEAR(cukier4[[#This Row],[Data]])</f>
        <v>2010</v>
      </c>
      <c r="E1199">
        <f>VLOOKUP(cukier4[[#This Row],[rok]],cennik[],2,FALSE)</f>
        <v>2.1</v>
      </c>
      <c r="F1199" s="2">
        <f>cukier4[[#This Row],[sprzedaż]]*cukier4[[#This Row],[cena cukru]]</f>
        <v>46.2</v>
      </c>
      <c r="G1199" s="2">
        <f>SUMIFS(cukier4[sprzedaż],cukier4[Data],"&lt;="&amp;cukier4[[#This Row],[Data]],cukier4[NIP],"="&amp;cukier4[[#This Row],[NIP]])</f>
        <v>1776</v>
      </c>
      <c r="H119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199" s="2">
        <f>cukier4[[#This Row],[rabat na kg]]*cukier4[[#This Row],[sprzedaż]]</f>
        <v>2.2000000000000002</v>
      </c>
      <c r="J1199" s="2">
        <f>J1198-cukier4[[#This Row],[sprzedaż]]+L1198</f>
        <v>4588</v>
      </c>
      <c r="K1199" s="2">
        <f>MONTH(cukier4[[#This Row],[Data]])</f>
        <v>6</v>
      </c>
      <c r="L1199" s="2">
        <f>ROUNDUP(IF(K1200&lt;&gt;cukier4[[#This Row],[miesiąc]],5000-cukier4[[#This Row],[ilość cukru w magazynie]],0),-3)</f>
        <v>0</v>
      </c>
    </row>
    <row r="1200" spans="1:12" x14ac:dyDescent="0.45">
      <c r="A1200" s="1">
        <v>40333</v>
      </c>
      <c r="B1200" s="2" t="s">
        <v>92</v>
      </c>
      <c r="C1200">
        <v>5</v>
      </c>
      <c r="D1200">
        <f>YEAR(cukier4[[#This Row],[Data]])</f>
        <v>2010</v>
      </c>
      <c r="E1200">
        <f>VLOOKUP(cukier4[[#This Row],[rok]],cennik[],2,FALSE)</f>
        <v>2.1</v>
      </c>
      <c r="F1200" s="2">
        <f>cukier4[[#This Row],[sprzedaż]]*cukier4[[#This Row],[cena cukru]]</f>
        <v>10.5</v>
      </c>
      <c r="G1200" s="2">
        <f>SUMIFS(cukier4[sprzedaż],cukier4[Data],"&lt;="&amp;cukier4[[#This Row],[Data]],cukier4[NIP],"="&amp;cukier4[[#This Row],[NIP]])</f>
        <v>21</v>
      </c>
      <c r="H120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00" s="2">
        <f>cukier4[[#This Row],[rabat na kg]]*cukier4[[#This Row],[sprzedaż]]</f>
        <v>0</v>
      </c>
      <c r="J1200" s="2">
        <f>J1199-cukier4[[#This Row],[sprzedaż]]+L1199</f>
        <v>4583</v>
      </c>
      <c r="K1200" s="2">
        <f>MONTH(cukier4[[#This Row],[Data]])</f>
        <v>6</v>
      </c>
      <c r="L1200" s="2">
        <f>ROUNDUP(IF(K1201&lt;&gt;cukier4[[#This Row],[miesiąc]],5000-cukier4[[#This Row],[ilość cukru w magazynie]],0),-3)</f>
        <v>0</v>
      </c>
    </row>
    <row r="1201" spans="1:12" x14ac:dyDescent="0.45">
      <c r="A1201" s="1">
        <v>40336</v>
      </c>
      <c r="B1201" s="2" t="s">
        <v>72</v>
      </c>
      <c r="C1201">
        <v>17</v>
      </c>
      <c r="D1201">
        <f>YEAR(cukier4[[#This Row],[Data]])</f>
        <v>2010</v>
      </c>
      <c r="E1201">
        <f>VLOOKUP(cukier4[[#This Row],[rok]],cennik[],2,FALSE)</f>
        <v>2.1</v>
      </c>
      <c r="F1201" s="2">
        <f>cukier4[[#This Row],[sprzedaż]]*cukier4[[#This Row],[cena cukru]]</f>
        <v>35.700000000000003</v>
      </c>
      <c r="G1201" s="2">
        <f>SUMIFS(cukier4[sprzedaż],cukier4[Data],"&lt;="&amp;cukier4[[#This Row],[Data]],cukier4[NIP],"="&amp;cukier4[[#This Row],[NIP]])</f>
        <v>51</v>
      </c>
      <c r="H120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01" s="2">
        <f>cukier4[[#This Row],[rabat na kg]]*cukier4[[#This Row],[sprzedaż]]</f>
        <v>0</v>
      </c>
      <c r="J1201" s="2">
        <f>J1200-cukier4[[#This Row],[sprzedaż]]+L1200</f>
        <v>4566</v>
      </c>
      <c r="K1201" s="2">
        <f>MONTH(cukier4[[#This Row],[Data]])</f>
        <v>6</v>
      </c>
      <c r="L1201" s="2">
        <f>ROUNDUP(IF(K1202&lt;&gt;cukier4[[#This Row],[miesiąc]],5000-cukier4[[#This Row],[ilość cukru w magazynie]],0),-3)</f>
        <v>0</v>
      </c>
    </row>
    <row r="1202" spans="1:12" x14ac:dyDescent="0.45">
      <c r="A1202" s="1">
        <v>40337</v>
      </c>
      <c r="B1202" s="2" t="s">
        <v>45</v>
      </c>
      <c r="C1202">
        <v>344</v>
      </c>
      <c r="D1202">
        <f>YEAR(cukier4[[#This Row],[Data]])</f>
        <v>2010</v>
      </c>
      <c r="E1202">
        <f>VLOOKUP(cukier4[[#This Row],[rok]],cennik[],2,FALSE)</f>
        <v>2.1</v>
      </c>
      <c r="F1202" s="2">
        <f>cukier4[[#This Row],[sprzedaż]]*cukier4[[#This Row],[cena cukru]]</f>
        <v>722.4</v>
      </c>
      <c r="G1202" s="2">
        <f>SUMIFS(cukier4[sprzedaż],cukier4[Data],"&lt;="&amp;cukier4[[#This Row],[Data]],cukier4[NIP],"="&amp;cukier4[[#This Row],[NIP]])</f>
        <v>15187</v>
      </c>
      <c r="H120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02" s="2">
        <f>cukier4[[#This Row],[rabat na kg]]*cukier4[[#This Row],[sprzedaż]]</f>
        <v>68.8</v>
      </c>
      <c r="J1202" s="2">
        <f>J1201-cukier4[[#This Row],[sprzedaż]]+L1201</f>
        <v>4222</v>
      </c>
      <c r="K1202" s="2">
        <f>MONTH(cukier4[[#This Row],[Data]])</f>
        <v>6</v>
      </c>
      <c r="L1202" s="2">
        <f>ROUNDUP(IF(K1203&lt;&gt;cukier4[[#This Row],[miesiąc]],5000-cukier4[[#This Row],[ilość cukru w magazynie]],0),-3)</f>
        <v>0</v>
      </c>
    </row>
    <row r="1203" spans="1:12" x14ac:dyDescent="0.45">
      <c r="A1203" s="1">
        <v>40337</v>
      </c>
      <c r="B1203" s="2" t="s">
        <v>14</v>
      </c>
      <c r="C1203">
        <v>329</v>
      </c>
      <c r="D1203">
        <f>YEAR(cukier4[[#This Row],[Data]])</f>
        <v>2010</v>
      </c>
      <c r="E1203">
        <f>VLOOKUP(cukier4[[#This Row],[rok]],cennik[],2,FALSE)</f>
        <v>2.1</v>
      </c>
      <c r="F1203" s="2">
        <f>cukier4[[#This Row],[sprzedaż]]*cukier4[[#This Row],[cena cukru]]</f>
        <v>690.9</v>
      </c>
      <c r="G1203" s="2">
        <f>SUMIFS(cukier4[sprzedaż],cukier4[Data],"&lt;="&amp;cukier4[[#This Row],[Data]],cukier4[NIP],"="&amp;cukier4[[#This Row],[NIP]])</f>
        <v>13790</v>
      </c>
      <c r="H120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03" s="2">
        <f>cukier4[[#This Row],[rabat na kg]]*cukier4[[#This Row],[sprzedaż]]</f>
        <v>65.8</v>
      </c>
      <c r="J1203" s="2">
        <f>J1202-cukier4[[#This Row],[sprzedaż]]+L1202</f>
        <v>3893</v>
      </c>
      <c r="K1203" s="2">
        <f>MONTH(cukier4[[#This Row],[Data]])</f>
        <v>6</v>
      </c>
      <c r="L1203" s="2">
        <f>ROUNDUP(IF(K1204&lt;&gt;cukier4[[#This Row],[miesiąc]],5000-cukier4[[#This Row],[ilość cukru w magazynie]],0),-3)</f>
        <v>0</v>
      </c>
    </row>
    <row r="1204" spans="1:12" x14ac:dyDescent="0.45">
      <c r="A1204" s="1">
        <v>40337</v>
      </c>
      <c r="B1204" s="2" t="s">
        <v>112</v>
      </c>
      <c r="C1204">
        <v>10</v>
      </c>
      <c r="D1204">
        <f>YEAR(cukier4[[#This Row],[Data]])</f>
        <v>2010</v>
      </c>
      <c r="E1204">
        <f>VLOOKUP(cukier4[[#This Row],[rok]],cennik[],2,FALSE)</f>
        <v>2.1</v>
      </c>
      <c r="F1204" s="2">
        <f>cukier4[[#This Row],[sprzedaż]]*cukier4[[#This Row],[cena cukru]]</f>
        <v>21</v>
      </c>
      <c r="G1204" s="2">
        <f>SUMIFS(cukier4[sprzedaż],cukier4[Data],"&lt;="&amp;cukier4[[#This Row],[Data]],cukier4[NIP],"="&amp;cukier4[[#This Row],[NIP]])</f>
        <v>69</v>
      </c>
      <c r="H120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04" s="2">
        <f>cukier4[[#This Row],[rabat na kg]]*cukier4[[#This Row],[sprzedaż]]</f>
        <v>0</v>
      </c>
      <c r="J1204" s="2">
        <f>J1203-cukier4[[#This Row],[sprzedaż]]+L1203</f>
        <v>3883</v>
      </c>
      <c r="K1204" s="2">
        <f>MONTH(cukier4[[#This Row],[Data]])</f>
        <v>6</v>
      </c>
      <c r="L1204" s="2">
        <f>ROUNDUP(IF(K1205&lt;&gt;cukier4[[#This Row],[miesiąc]],5000-cukier4[[#This Row],[ilość cukru w magazynie]],0),-3)</f>
        <v>0</v>
      </c>
    </row>
    <row r="1205" spans="1:12" x14ac:dyDescent="0.45">
      <c r="A1205" s="1">
        <v>40341</v>
      </c>
      <c r="B1205" s="2" t="s">
        <v>30</v>
      </c>
      <c r="C1205">
        <v>105</v>
      </c>
      <c r="D1205">
        <f>YEAR(cukier4[[#This Row],[Data]])</f>
        <v>2010</v>
      </c>
      <c r="E1205">
        <f>VLOOKUP(cukier4[[#This Row],[rok]],cennik[],2,FALSE)</f>
        <v>2.1</v>
      </c>
      <c r="F1205" s="2">
        <f>cukier4[[#This Row],[sprzedaż]]*cukier4[[#This Row],[cena cukru]]</f>
        <v>220.5</v>
      </c>
      <c r="G1205" s="2">
        <f>SUMIFS(cukier4[sprzedaż],cukier4[Data],"&lt;="&amp;cukier4[[#This Row],[Data]],cukier4[NIP],"="&amp;cukier4[[#This Row],[NIP]])</f>
        <v>3400</v>
      </c>
      <c r="H12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05" s="2">
        <f>cukier4[[#This Row],[rabat na kg]]*cukier4[[#This Row],[sprzedaż]]</f>
        <v>10.5</v>
      </c>
      <c r="J1205" s="2">
        <f>J1204-cukier4[[#This Row],[sprzedaż]]+L1204</f>
        <v>3778</v>
      </c>
      <c r="K1205" s="2">
        <f>MONTH(cukier4[[#This Row],[Data]])</f>
        <v>6</v>
      </c>
      <c r="L1205" s="2">
        <f>ROUNDUP(IF(K1206&lt;&gt;cukier4[[#This Row],[miesiąc]],5000-cukier4[[#This Row],[ilość cukru w magazynie]],0),-3)</f>
        <v>0</v>
      </c>
    </row>
    <row r="1206" spans="1:12" x14ac:dyDescent="0.45">
      <c r="A1206" s="1">
        <v>40342</v>
      </c>
      <c r="B1206" s="2" t="s">
        <v>69</v>
      </c>
      <c r="C1206">
        <v>26</v>
      </c>
      <c r="D1206">
        <f>YEAR(cukier4[[#This Row],[Data]])</f>
        <v>2010</v>
      </c>
      <c r="E1206">
        <f>VLOOKUP(cukier4[[#This Row],[rok]],cennik[],2,FALSE)</f>
        <v>2.1</v>
      </c>
      <c r="F1206" s="2">
        <f>cukier4[[#This Row],[sprzedaż]]*cukier4[[#This Row],[cena cukru]]</f>
        <v>54.6</v>
      </c>
      <c r="G1206" s="2">
        <f>SUMIFS(cukier4[sprzedaż],cukier4[Data],"&lt;="&amp;cukier4[[#This Row],[Data]],cukier4[NIP],"="&amp;cukier4[[#This Row],[NIP]])</f>
        <v>2095</v>
      </c>
      <c r="H120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06" s="2">
        <f>cukier4[[#This Row],[rabat na kg]]*cukier4[[#This Row],[sprzedaż]]</f>
        <v>2.6</v>
      </c>
      <c r="J1206" s="2">
        <f>J1205-cukier4[[#This Row],[sprzedaż]]+L1205</f>
        <v>3752</v>
      </c>
      <c r="K1206" s="2">
        <f>MONTH(cukier4[[#This Row],[Data]])</f>
        <v>6</v>
      </c>
      <c r="L1206" s="2">
        <f>ROUNDUP(IF(K1207&lt;&gt;cukier4[[#This Row],[miesiąc]],5000-cukier4[[#This Row],[ilość cukru w magazynie]],0),-3)</f>
        <v>0</v>
      </c>
    </row>
    <row r="1207" spans="1:12" x14ac:dyDescent="0.45">
      <c r="A1207" s="1">
        <v>40343</v>
      </c>
      <c r="B1207" s="2" t="s">
        <v>39</v>
      </c>
      <c r="C1207">
        <v>121</v>
      </c>
      <c r="D1207">
        <f>YEAR(cukier4[[#This Row],[Data]])</f>
        <v>2010</v>
      </c>
      <c r="E1207">
        <f>VLOOKUP(cukier4[[#This Row],[rok]],cennik[],2,FALSE)</f>
        <v>2.1</v>
      </c>
      <c r="F1207" s="2">
        <f>cukier4[[#This Row],[sprzedaż]]*cukier4[[#This Row],[cena cukru]]</f>
        <v>254.10000000000002</v>
      </c>
      <c r="G1207" s="2">
        <f>SUMIFS(cukier4[sprzedaż],cukier4[Data],"&lt;="&amp;cukier4[[#This Row],[Data]],cukier4[NIP],"="&amp;cukier4[[#This Row],[NIP]])</f>
        <v>1405</v>
      </c>
      <c r="H120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07" s="2">
        <f>cukier4[[#This Row],[rabat na kg]]*cukier4[[#This Row],[sprzedaż]]</f>
        <v>12.100000000000001</v>
      </c>
      <c r="J1207" s="2">
        <f>J1206-cukier4[[#This Row],[sprzedaż]]+L1206</f>
        <v>3631</v>
      </c>
      <c r="K1207" s="2">
        <f>MONTH(cukier4[[#This Row],[Data]])</f>
        <v>6</v>
      </c>
      <c r="L1207" s="2">
        <f>ROUNDUP(IF(K1208&lt;&gt;cukier4[[#This Row],[miesiąc]],5000-cukier4[[#This Row],[ilość cukru w magazynie]],0),-3)</f>
        <v>0</v>
      </c>
    </row>
    <row r="1208" spans="1:12" x14ac:dyDescent="0.45">
      <c r="A1208" s="1">
        <v>40345</v>
      </c>
      <c r="B1208" s="2" t="s">
        <v>8</v>
      </c>
      <c r="C1208">
        <v>174</v>
      </c>
      <c r="D1208">
        <f>YEAR(cukier4[[#This Row],[Data]])</f>
        <v>2010</v>
      </c>
      <c r="E1208">
        <f>VLOOKUP(cukier4[[#This Row],[rok]],cennik[],2,FALSE)</f>
        <v>2.1</v>
      </c>
      <c r="F1208" s="2">
        <f>cukier4[[#This Row],[sprzedaż]]*cukier4[[#This Row],[cena cukru]]</f>
        <v>365.40000000000003</v>
      </c>
      <c r="G1208" s="2">
        <f>SUMIFS(cukier4[sprzedaż],cukier4[Data],"&lt;="&amp;cukier4[[#This Row],[Data]],cukier4[NIP],"="&amp;cukier4[[#This Row],[NIP]])</f>
        <v>2092</v>
      </c>
      <c r="H12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08" s="2">
        <f>cukier4[[#This Row],[rabat na kg]]*cukier4[[#This Row],[sprzedaż]]</f>
        <v>17.400000000000002</v>
      </c>
      <c r="J1208" s="2">
        <f>J1207-cukier4[[#This Row],[sprzedaż]]+L1207</f>
        <v>3457</v>
      </c>
      <c r="K1208" s="2">
        <f>MONTH(cukier4[[#This Row],[Data]])</f>
        <v>6</v>
      </c>
      <c r="L1208" s="2">
        <f>ROUNDUP(IF(K1209&lt;&gt;cukier4[[#This Row],[miesiąc]],5000-cukier4[[#This Row],[ilość cukru w magazynie]],0),-3)</f>
        <v>0</v>
      </c>
    </row>
    <row r="1209" spans="1:12" x14ac:dyDescent="0.45">
      <c r="A1209" s="1">
        <v>40346</v>
      </c>
      <c r="B1209" s="2" t="s">
        <v>14</v>
      </c>
      <c r="C1209">
        <v>233</v>
      </c>
      <c r="D1209">
        <f>YEAR(cukier4[[#This Row],[Data]])</f>
        <v>2010</v>
      </c>
      <c r="E1209">
        <f>VLOOKUP(cukier4[[#This Row],[rok]],cennik[],2,FALSE)</f>
        <v>2.1</v>
      </c>
      <c r="F1209" s="2">
        <f>cukier4[[#This Row],[sprzedaż]]*cukier4[[#This Row],[cena cukru]]</f>
        <v>489.3</v>
      </c>
      <c r="G1209" s="2">
        <f>SUMIFS(cukier4[sprzedaż],cukier4[Data],"&lt;="&amp;cukier4[[#This Row],[Data]],cukier4[NIP],"="&amp;cukier4[[#This Row],[NIP]])</f>
        <v>14023</v>
      </c>
      <c r="H120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09" s="2">
        <f>cukier4[[#This Row],[rabat na kg]]*cukier4[[#This Row],[sprzedaż]]</f>
        <v>46.6</v>
      </c>
      <c r="J1209" s="2">
        <f>J1208-cukier4[[#This Row],[sprzedaż]]+L1208</f>
        <v>3224</v>
      </c>
      <c r="K1209" s="2">
        <f>MONTH(cukier4[[#This Row],[Data]])</f>
        <v>6</v>
      </c>
      <c r="L1209" s="2">
        <f>ROUNDUP(IF(K1210&lt;&gt;cukier4[[#This Row],[miesiąc]],5000-cukier4[[#This Row],[ilość cukru w magazynie]],0),-3)</f>
        <v>0</v>
      </c>
    </row>
    <row r="1210" spans="1:12" x14ac:dyDescent="0.45">
      <c r="A1210" s="1">
        <v>40347</v>
      </c>
      <c r="B1210" s="2" t="s">
        <v>10</v>
      </c>
      <c r="C1210">
        <v>117</v>
      </c>
      <c r="D1210">
        <f>YEAR(cukier4[[#This Row],[Data]])</f>
        <v>2010</v>
      </c>
      <c r="E1210">
        <f>VLOOKUP(cukier4[[#This Row],[rok]],cennik[],2,FALSE)</f>
        <v>2.1</v>
      </c>
      <c r="F1210" s="2">
        <f>cukier4[[#This Row],[sprzedaż]]*cukier4[[#This Row],[cena cukru]]</f>
        <v>245.70000000000002</v>
      </c>
      <c r="G1210" s="2">
        <f>SUMIFS(cukier4[sprzedaż],cukier4[Data],"&lt;="&amp;cukier4[[#This Row],[Data]],cukier4[NIP],"="&amp;cukier4[[#This Row],[NIP]])</f>
        <v>2249</v>
      </c>
      <c r="H121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10" s="2">
        <f>cukier4[[#This Row],[rabat na kg]]*cukier4[[#This Row],[sprzedaż]]</f>
        <v>11.700000000000001</v>
      </c>
      <c r="J1210" s="2">
        <f>J1209-cukier4[[#This Row],[sprzedaż]]+L1209</f>
        <v>3107</v>
      </c>
      <c r="K1210" s="2">
        <f>MONTH(cukier4[[#This Row],[Data]])</f>
        <v>6</v>
      </c>
      <c r="L1210" s="2">
        <f>ROUNDUP(IF(K1211&lt;&gt;cukier4[[#This Row],[miesiąc]],5000-cukier4[[#This Row],[ilość cukru w magazynie]],0),-3)</f>
        <v>0</v>
      </c>
    </row>
    <row r="1211" spans="1:12" x14ac:dyDescent="0.45">
      <c r="A1211" s="1">
        <v>40348</v>
      </c>
      <c r="B1211" s="2" t="s">
        <v>72</v>
      </c>
      <c r="C1211">
        <v>11</v>
      </c>
      <c r="D1211">
        <f>YEAR(cukier4[[#This Row],[Data]])</f>
        <v>2010</v>
      </c>
      <c r="E1211">
        <f>VLOOKUP(cukier4[[#This Row],[rok]],cennik[],2,FALSE)</f>
        <v>2.1</v>
      </c>
      <c r="F1211" s="2">
        <f>cukier4[[#This Row],[sprzedaż]]*cukier4[[#This Row],[cena cukru]]</f>
        <v>23.1</v>
      </c>
      <c r="G1211" s="2">
        <f>SUMIFS(cukier4[sprzedaż],cukier4[Data],"&lt;="&amp;cukier4[[#This Row],[Data]],cukier4[NIP],"="&amp;cukier4[[#This Row],[NIP]])</f>
        <v>62</v>
      </c>
      <c r="H121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11" s="2">
        <f>cukier4[[#This Row],[rabat na kg]]*cukier4[[#This Row],[sprzedaż]]</f>
        <v>0</v>
      </c>
      <c r="J1211" s="2">
        <f>J1210-cukier4[[#This Row],[sprzedaż]]+L1210</f>
        <v>3096</v>
      </c>
      <c r="K1211" s="2">
        <f>MONTH(cukier4[[#This Row],[Data]])</f>
        <v>6</v>
      </c>
      <c r="L1211" s="2">
        <f>ROUNDUP(IF(K1212&lt;&gt;cukier4[[#This Row],[miesiąc]],5000-cukier4[[#This Row],[ilość cukru w magazynie]],0),-3)</f>
        <v>0</v>
      </c>
    </row>
    <row r="1212" spans="1:12" x14ac:dyDescent="0.45">
      <c r="A1212" s="1">
        <v>40348</v>
      </c>
      <c r="B1212" s="2" t="s">
        <v>212</v>
      </c>
      <c r="C1212">
        <v>18</v>
      </c>
      <c r="D1212">
        <f>YEAR(cukier4[[#This Row],[Data]])</f>
        <v>2010</v>
      </c>
      <c r="E1212">
        <f>VLOOKUP(cukier4[[#This Row],[rok]],cennik[],2,FALSE)</f>
        <v>2.1</v>
      </c>
      <c r="F1212" s="2">
        <f>cukier4[[#This Row],[sprzedaż]]*cukier4[[#This Row],[cena cukru]]</f>
        <v>37.800000000000004</v>
      </c>
      <c r="G1212" s="2">
        <f>SUMIFS(cukier4[sprzedaż],cukier4[Data],"&lt;="&amp;cukier4[[#This Row],[Data]],cukier4[NIP],"="&amp;cukier4[[#This Row],[NIP]])</f>
        <v>18</v>
      </c>
      <c r="H121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12" s="2">
        <f>cukier4[[#This Row],[rabat na kg]]*cukier4[[#This Row],[sprzedaż]]</f>
        <v>0</v>
      </c>
      <c r="J1212" s="2">
        <f>J1211-cukier4[[#This Row],[sprzedaż]]+L1211</f>
        <v>3078</v>
      </c>
      <c r="K1212" s="2">
        <f>MONTH(cukier4[[#This Row],[Data]])</f>
        <v>6</v>
      </c>
      <c r="L1212" s="2">
        <f>ROUNDUP(IF(K1213&lt;&gt;cukier4[[#This Row],[miesiąc]],5000-cukier4[[#This Row],[ilość cukru w magazynie]],0),-3)</f>
        <v>0</v>
      </c>
    </row>
    <row r="1213" spans="1:12" x14ac:dyDescent="0.45">
      <c r="A1213" s="1">
        <v>40348</v>
      </c>
      <c r="B1213" s="2" t="s">
        <v>45</v>
      </c>
      <c r="C1213">
        <v>332</v>
      </c>
      <c r="D1213">
        <f>YEAR(cukier4[[#This Row],[Data]])</f>
        <v>2010</v>
      </c>
      <c r="E1213">
        <f>VLOOKUP(cukier4[[#This Row],[rok]],cennik[],2,FALSE)</f>
        <v>2.1</v>
      </c>
      <c r="F1213" s="2">
        <f>cukier4[[#This Row],[sprzedaż]]*cukier4[[#This Row],[cena cukru]]</f>
        <v>697.2</v>
      </c>
      <c r="G1213" s="2">
        <f>SUMIFS(cukier4[sprzedaż],cukier4[Data],"&lt;="&amp;cukier4[[#This Row],[Data]],cukier4[NIP],"="&amp;cukier4[[#This Row],[NIP]])</f>
        <v>15519</v>
      </c>
      <c r="H121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13" s="2">
        <f>cukier4[[#This Row],[rabat na kg]]*cukier4[[#This Row],[sprzedaż]]</f>
        <v>66.400000000000006</v>
      </c>
      <c r="J1213" s="2">
        <f>J1212-cukier4[[#This Row],[sprzedaż]]+L1212</f>
        <v>2746</v>
      </c>
      <c r="K1213" s="2">
        <f>MONTH(cukier4[[#This Row],[Data]])</f>
        <v>6</v>
      </c>
      <c r="L1213" s="2">
        <f>ROUNDUP(IF(K1214&lt;&gt;cukier4[[#This Row],[miesiąc]],5000-cukier4[[#This Row],[ilość cukru w magazynie]],0),-3)</f>
        <v>0</v>
      </c>
    </row>
    <row r="1214" spans="1:12" x14ac:dyDescent="0.45">
      <c r="A1214" s="1">
        <v>40349</v>
      </c>
      <c r="B1214" s="2" t="s">
        <v>156</v>
      </c>
      <c r="C1214">
        <v>6</v>
      </c>
      <c r="D1214">
        <f>YEAR(cukier4[[#This Row],[Data]])</f>
        <v>2010</v>
      </c>
      <c r="E1214">
        <f>VLOOKUP(cukier4[[#This Row],[rok]],cennik[],2,FALSE)</f>
        <v>2.1</v>
      </c>
      <c r="F1214" s="2">
        <f>cukier4[[#This Row],[sprzedaż]]*cukier4[[#This Row],[cena cukru]]</f>
        <v>12.600000000000001</v>
      </c>
      <c r="G1214" s="2">
        <f>SUMIFS(cukier4[sprzedaż],cukier4[Data],"&lt;="&amp;cukier4[[#This Row],[Data]],cukier4[NIP],"="&amp;cukier4[[#This Row],[NIP]])</f>
        <v>11</v>
      </c>
      <c r="H12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14" s="2">
        <f>cukier4[[#This Row],[rabat na kg]]*cukier4[[#This Row],[sprzedaż]]</f>
        <v>0</v>
      </c>
      <c r="J1214" s="2">
        <f>J1213-cukier4[[#This Row],[sprzedaż]]+L1213</f>
        <v>2740</v>
      </c>
      <c r="K1214" s="2">
        <f>MONTH(cukier4[[#This Row],[Data]])</f>
        <v>6</v>
      </c>
      <c r="L1214" s="2">
        <f>ROUNDUP(IF(K1215&lt;&gt;cukier4[[#This Row],[miesiąc]],5000-cukier4[[#This Row],[ilość cukru w magazynie]],0),-3)</f>
        <v>0</v>
      </c>
    </row>
    <row r="1215" spans="1:12" x14ac:dyDescent="0.45">
      <c r="A1215" s="1">
        <v>40350</v>
      </c>
      <c r="B1215" s="2" t="s">
        <v>102</v>
      </c>
      <c r="C1215">
        <v>260</v>
      </c>
      <c r="D1215">
        <f>YEAR(cukier4[[#This Row],[Data]])</f>
        <v>2010</v>
      </c>
      <c r="E1215">
        <f>VLOOKUP(cukier4[[#This Row],[rok]],cennik[],2,FALSE)</f>
        <v>2.1</v>
      </c>
      <c r="F1215" s="2">
        <f>cukier4[[#This Row],[sprzedaż]]*cukier4[[#This Row],[cena cukru]]</f>
        <v>546</v>
      </c>
      <c r="G1215" s="2">
        <f>SUMIFS(cukier4[sprzedaż],cukier4[Data],"&lt;="&amp;cukier4[[#This Row],[Data]],cukier4[NIP],"="&amp;cukier4[[#This Row],[NIP]])</f>
        <v>3546</v>
      </c>
      <c r="H121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15" s="2">
        <f>cukier4[[#This Row],[rabat na kg]]*cukier4[[#This Row],[sprzedaż]]</f>
        <v>26</v>
      </c>
      <c r="J1215" s="2">
        <f>J1214-cukier4[[#This Row],[sprzedaż]]+L1214</f>
        <v>2480</v>
      </c>
      <c r="K1215" s="2">
        <f>MONTH(cukier4[[#This Row],[Data]])</f>
        <v>6</v>
      </c>
      <c r="L1215" s="2">
        <f>ROUNDUP(IF(K1216&lt;&gt;cukier4[[#This Row],[miesiąc]],5000-cukier4[[#This Row],[ilość cukru w magazynie]],0),-3)</f>
        <v>0</v>
      </c>
    </row>
    <row r="1216" spans="1:12" x14ac:dyDescent="0.45">
      <c r="A1216" s="1">
        <v>40350</v>
      </c>
      <c r="B1216" s="2" t="s">
        <v>80</v>
      </c>
      <c r="C1216">
        <v>22</v>
      </c>
      <c r="D1216">
        <f>YEAR(cukier4[[#This Row],[Data]])</f>
        <v>2010</v>
      </c>
      <c r="E1216">
        <f>VLOOKUP(cukier4[[#This Row],[rok]],cennik[],2,FALSE)</f>
        <v>2.1</v>
      </c>
      <c r="F1216" s="2">
        <f>cukier4[[#This Row],[sprzedaż]]*cukier4[[#This Row],[cena cukru]]</f>
        <v>46.2</v>
      </c>
      <c r="G1216" s="2">
        <f>SUMIFS(cukier4[sprzedaż],cukier4[Data],"&lt;="&amp;cukier4[[#This Row],[Data]],cukier4[NIP],"="&amp;cukier4[[#This Row],[NIP]])</f>
        <v>637</v>
      </c>
      <c r="H121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216" s="2">
        <f>cukier4[[#This Row],[rabat na kg]]*cukier4[[#This Row],[sprzedaż]]</f>
        <v>1.1000000000000001</v>
      </c>
      <c r="J1216" s="2">
        <f>J1215-cukier4[[#This Row],[sprzedaż]]+L1215</f>
        <v>2458</v>
      </c>
      <c r="K1216" s="2">
        <f>MONTH(cukier4[[#This Row],[Data]])</f>
        <v>6</v>
      </c>
      <c r="L1216" s="2">
        <f>ROUNDUP(IF(K1217&lt;&gt;cukier4[[#This Row],[miesiąc]],5000-cukier4[[#This Row],[ilość cukru w magazynie]],0),-3)</f>
        <v>0</v>
      </c>
    </row>
    <row r="1217" spans="1:12" x14ac:dyDescent="0.45">
      <c r="A1217" s="1">
        <v>40352</v>
      </c>
      <c r="B1217" s="2" t="s">
        <v>129</v>
      </c>
      <c r="C1217">
        <v>9</v>
      </c>
      <c r="D1217">
        <f>YEAR(cukier4[[#This Row],[Data]])</f>
        <v>2010</v>
      </c>
      <c r="E1217">
        <f>VLOOKUP(cukier4[[#This Row],[rok]],cennik[],2,FALSE)</f>
        <v>2.1</v>
      </c>
      <c r="F1217" s="2">
        <f>cukier4[[#This Row],[sprzedaż]]*cukier4[[#This Row],[cena cukru]]</f>
        <v>18.900000000000002</v>
      </c>
      <c r="G1217" s="2">
        <f>SUMIFS(cukier4[sprzedaż],cukier4[Data],"&lt;="&amp;cukier4[[#This Row],[Data]],cukier4[NIP],"="&amp;cukier4[[#This Row],[NIP]])</f>
        <v>16</v>
      </c>
      <c r="H121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17" s="2">
        <f>cukier4[[#This Row],[rabat na kg]]*cukier4[[#This Row],[sprzedaż]]</f>
        <v>0</v>
      </c>
      <c r="J1217" s="2">
        <f>J1216-cukier4[[#This Row],[sprzedaż]]+L1216</f>
        <v>2449</v>
      </c>
      <c r="K1217" s="2">
        <f>MONTH(cukier4[[#This Row],[Data]])</f>
        <v>6</v>
      </c>
      <c r="L1217" s="2">
        <f>ROUNDUP(IF(K1218&lt;&gt;cukier4[[#This Row],[miesiąc]],5000-cukier4[[#This Row],[ilość cukru w magazynie]],0),-3)</f>
        <v>0</v>
      </c>
    </row>
    <row r="1218" spans="1:12" x14ac:dyDescent="0.45">
      <c r="A1218" s="1">
        <v>40353</v>
      </c>
      <c r="B1218" s="2" t="s">
        <v>66</v>
      </c>
      <c r="C1218">
        <v>79</v>
      </c>
      <c r="D1218">
        <f>YEAR(cukier4[[#This Row],[Data]])</f>
        <v>2010</v>
      </c>
      <c r="E1218">
        <f>VLOOKUP(cukier4[[#This Row],[rok]],cennik[],2,FALSE)</f>
        <v>2.1</v>
      </c>
      <c r="F1218" s="2">
        <f>cukier4[[#This Row],[sprzedaż]]*cukier4[[#This Row],[cena cukru]]</f>
        <v>165.9</v>
      </c>
      <c r="G1218" s="2">
        <f>SUMIFS(cukier4[sprzedaż],cukier4[Data],"&lt;="&amp;cukier4[[#This Row],[Data]],cukier4[NIP],"="&amp;cukier4[[#This Row],[NIP]])</f>
        <v>2342</v>
      </c>
      <c r="H12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18" s="2">
        <f>cukier4[[#This Row],[rabat na kg]]*cukier4[[#This Row],[sprzedaż]]</f>
        <v>7.9</v>
      </c>
      <c r="J1218" s="2">
        <f>J1217-cukier4[[#This Row],[sprzedaż]]+L1217</f>
        <v>2370</v>
      </c>
      <c r="K1218" s="2">
        <f>MONTH(cukier4[[#This Row],[Data]])</f>
        <v>6</v>
      </c>
      <c r="L1218" s="2">
        <f>ROUNDUP(IF(K1219&lt;&gt;cukier4[[#This Row],[miesiąc]],5000-cukier4[[#This Row],[ilość cukru w magazynie]],0),-3)</f>
        <v>0</v>
      </c>
    </row>
    <row r="1219" spans="1:12" x14ac:dyDescent="0.45">
      <c r="A1219" s="1">
        <v>40355</v>
      </c>
      <c r="B1219" s="2" t="s">
        <v>45</v>
      </c>
      <c r="C1219">
        <v>480</v>
      </c>
      <c r="D1219">
        <f>YEAR(cukier4[[#This Row],[Data]])</f>
        <v>2010</v>
      </c>
      <c r="E1219">
        <f>VLOOKUP(cukier4[[#This Row],[rok]],cennik[],2,FALSE)</f>
        <v>2.1</v>
      </c>
      <c r="F1219" s="2">
        <f>cukier4[[#This Row],[sprzedaż]]*cukier4[[#This Row],[cena cukru]]</f>
        <v>1008</v>
      </c>
      <c r="G1219" s="2">
        <f>SUMIFS(cukier4[sprzedaż],cukier4[Data],"&lt;="&amp;cukier4[[#This Row],[Data]],cukier4[NIP],"="&amp;cukier4[[#This Row],[NIP]])</f>
        <v>15999</v>
      </c>
      <c r="H121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19" s="2">
        <f>cukier4[[#This Row],[rabat na kg]]*cukier4[[#This Row],[sprzedaż]]</f>
        <v>96</v>
      </c>
      <c r="J1219" s="2">
        <f>J1218-cukier4[[#This Row],[sprzedaż]]+L1218</f>
        <v>1890</v>
      </c>
      <c r="K1219" s="2">
        <f>MONTH(cukier4[[#This Row],[Data]])</f>
        <v>6</v>
      </c>
      <c r="L1219" s="2">
        <f>ROUNDUP(IF(K1220&lt;&gt;cukier4[[#This Row],[miesiąc]],5000-cukier4[[#This Row],[ilość cukru w magazynie]],0),-3)</f>
        <v>4000</v>
      </c>
    </row>
    <row r="1220" spans="1:12" x14ac:dyDescent="0.45">
      <c r="A1220" s="1">
        <v>40360</v>
      </c>
      <c r="B1220" s="2" t="s">
        <v>9</v>
      </c>
      <c r="C1220">
        <v>154</v>
      </c>
      <c r="D1220">
        <f>YEAR(cukier4[[#This Row],[Data]])</f>
        <v>2010</v>
      </c>
      <c r="E1220">
        <f>VLOOKUP(cukier4[[#This Row],[rok]],cennik[],2,FALSE)</f>
        <v>2.1</v>
      </c>
      <c r="F1220" s="2">
        <f>cukier4[[#This Row],[sprzedaż]]*cukier4[[#This Row],[cena cukru]]</f>
        <v>323.40000000000003</v>
      </c>
      <c r="G1220" s="2">
        <f>SUMIFS(cukier4[sprzedaż],cukier4[Data],"&lt;="&amp;cukier4[[#This Row],[Data]],cukier4[NIP],"="&amp;cukier4[[#This Row],[NIP]])</f>
        <v>14237</v>
      </c>
      <c r="H122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20" s="2">
        <f>cukier4[[#This Row],[rabat na kg]]*cukier4[[#This Row],[sprzedaż]]</f>
        <v>30.8</v>
      </c>
      <c r="J1220" s="2">
        <f>J1219-cukier4[[#This Row],[sprzedaż]]+L1219</f>
        <v>5736</v>
      </c>
      <c r="K1220" s="2">
        <f>MONTH(cukier4[[#This Row],[Data]])</f>
        <v>7</v>
      </c>
      <c r="L1220" s="2">
        <f>ROUNDUP(IF(K1221&lt;&gt;cukier4[[#This Row],[miesiąc]],5000-cukier4[[#This Row],[ilość cukru w magazynie]],0),-3)</f>
        <v>0</v>
      </c>
    </row>
    <row r="1221" spans="1:12" x14ac:dyDescent="0.45">
      <c r="A1221" s="1">
        <v>40360</v>
      </c>
      <c r="B1221" s="2" t="s">
        <v>35</v>
      </c>
      <c r="C1221">
        <v>170</v>
      </c>
      <c r="D1221">
        <f>YEAR(cukier4[[#This Row],[Data]])</f>
        <v>2010</v>
      </c>
      <c r="E1221">
        <f>VLOOKUP(cukier4[[#This Row],[rok]],cennik[],2,FALSE)</f>
        <v>2.1</v>
      </c>
      <c r="F1221" s="2">
        <f>cukier4[[#This Row],[sprzedaż]]*cukier4[[#This Row],[cena cukru]]</f>
        <v>357</v>
      </c>
      <c r="G1221" s="2">
        <f>SUMIFS(cukier4[sprzedaż],cukier4[Data],"&lt;="&amp;cukier4[[#This Row],[Data]],cukier4[NIP],"="&amp;cukier4[[#This Row],[NIP]])</f>
        <v>1963</v>
      </c>
      <c r="H12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21" s="2">
        <f>cukier4[[#This Row],[rabat na kg]]*cukier4[[#This Row],[sprzedaż]]</f>
        <v>17</v>
      </c>
      <c r="J1221" s="2">
        <f>J1220-cukier4[[#This Row],[sprzedaż]]+L1220</f>
        <v>5566</v>
      </c>
      <c r="K1221" s="2">
        <f>MONTH(cukier4[[#This Row],[Data]])</f>
        <v>7</v>
      </c>
      <c r="L1221" s="2">
        <f>ROUNDUP(IF(K1222&lt;&gt;cukier4[[#This Row],[miesiąc]],5000-cukier4[[#This Row],[ilość cukru w magazynie]],0),-3)</f>
        <v>0</v>
      </c>
    </row>
    <row r="1222" spans="1:12" x14ac:dyDescent="0.45">
      <c r="A1222" s="1">
        <v>40361</v>
      </c>
      <c r="B1222" s="2" t="s">
        <v>213</v>
      </c>
      <c r="C1222">
        <v>13</v>
      </c>
      <c r="D1222">
        <f>YEAR(cukier4[[#This Row],[Data]])</f>
        <v>2010</v>
      </c>
      <c r="E1222">
        <f>VLOOKUP(cukier4[[#This Row],[rok]],cennik[],2,FALSE)</f>
        <v>2.1</v>
      </c>
      <c r="F1222" s="2">
        <f>cukier4[[#This Row],[sprzedaż]]*cukier4[[#This Row],[cena cukru]]</f>
        <v>27.3</v>
      </c>
      <c r="G1222" s="2">
        <f>SUMIFS(cukier4[sprzedaż],cukier4[Data],"&lt;="&amp;cukier4[[#This Row],[Data]],cukier4[NIP],"="&amp;cukier4[[#This Row],[NIP]])</f>
        <v>13</v>
      </c>
      <c r="H122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22" s="2">
        <f>cukier4[[#This Row],[rabat na kg]]*cukier4[[#This Row],[sprzedaż]]</f>
        <v>0</v>
      </c>
      <c r="J1222" s="2">
        <f>J1221-cukier4[[#This Row],[sprzedaż]]+L1221</f>
        <v>5553</v>
      </c>
      <c r="K1222" s="2">
        <f>MONTH(cukier4[[#This Row],[Data]])</f>
        <v>7</v>
      </c>
      <c r="L1222" s="2">
        <f>ROUNDUP(IF(K1223&lt;&gt;cukier4[[#This Row],[miesiąc]],5000-cukier4[[#This Row],[ilość cukru w magazynie]],0),-3)</f>
        <v>0</v>
      </c>
    </row>
    <row r="1223" spans="1:12" x14ac:dyDescent="0.45">
      <c r="A1223" s="1">
        <v>40364</v>
      </c>
      <c r="B1223" s="2" t="s">
        <v>18</v>
      </c>
      <c r="C1223">
        <v>29</v>
      </c>
      <c r="D1223">
        <f>YEAR(cukier4[[#This Row],[Data]])</f>
        <v>2010</v>
      </c>
      <c r="E1223">
        <f>VLOOKUP(cukier4[[#This Row],[rok]],cennik[],2,FALSE)</f>
        <v>2.1</v>
      </c>
      <c r="F1223" s="2">
        <f>cukier4[[#This Row],[sprzedaż]]*cukier4[[#This Row],[cena cukru]]</f>
        <v>60.900000000000006</v>
      </c>
      <c r="G1223" s="2">
        <f>SUMIFS(cukier4[sprzedaż],cukier4[Data],"&lt;="&amp;cukier4[[#This Row],[Data]],cukier4[NIP],"="&amp;cukier4[[#This Row],[NIP]])</f>
        <v>3691</v>
      </c>
      <c r="H122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23" s="2">
        <f>cukier4[[#This Row],[rabat na kg]]*cukier4[[#This Row],[sprzedaż]]</f>
        <v>2.9000000000000004</v>
      </c>
      <c r="J1223" s="2">
        <f>J1222-cukier4[[#This Row],[sprzedaż]]+L1222</f>
        <v>5524</v>
      </c>
      <c r="K1223" s="2">
        <f>MONTH(cukier4[[#This Row],[Data]])</f>
        <v>7</v>
      </c>
      <c r="L1223" s="2">
        <f>ROUNDUP(IF(K1224&lt;&gt;cukier4[[#This Row],[miesiąc]],5000-cukier4[[#This Row],[ilość cukru w magazynie]],0),-3)</f>
        <v>0</v>
      </c>
    </row>
    <row r="1224" spans="1:12" x14ac:dyDescent="0.45">
      <c r="A1224" s="1">
        <v>40366</v>
      </c>
      <c r="B1224" s="2" t="s">
        <v>19</v>
      </c>
      <c r="C1224">
        <v>80</v>
      </c>
      <c r="D1224">
        <f>YEAR(cukier4[[#This Row],[Data]])</f>
        <v>2010</v>
      </c>
      <c r="E1224">
        <f>VLOOKUP(cukier4[[#This Row],[rok]],cennik[],2,FALSE)</f>
        <v>2.1</v>
      </c>
      <c r="F1224" s="2">
        <f>cukier4[[#This Row],[sprzedaż]]*cukier4[[#This Row],[cena cukru]]</f>
        <v>168</v>
      </c>
      <c r="G1224" s="2">
        <f>SUMIFS(cukier4[sprzedaż],cukier4[Data],"&lt;="&amp;cukier4[[#This Row],[Data]],cukier4[NIP],"="&amp;cukier4[[#This Row],[NIP]])</f>
        <v>2524</v>
      </c>
      <c r="H12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24" s="2">
        <f>cukier4[[#This Row],[rabat na kg]]*cukier4[[#This Row],[sprzedaż]]</f>
        <v>8</v>
      </c>
      <c r="J1224" s="2">
        <f>J1223-cukier4[[#This Row],[sprzedaż]]+L1223</f>
        <v>5444</v>
      </c>
      <c r="K1224" s="2">
        <f>MONTH(cukier4[[#This Row],[Data]])</f>
        <v>7</v>
      </c>
      <c r="L1224" s="2">
        <f>ROUNDUP(IF(K1225&lt;&gt;cukier4[[#This Row],[miesiąc]],5000-cukier4[[#This Row],[ilość cukru w magazynie]],0),-3)</f>
        <v>0</v>
      </c>
    </row>
    <row r="1225" spans="1:12" x14ac:dyDescent="0.45">
      <c r="A1225" s="1">
        <v>40370</v>
      </c>
      <c r="B1225" s="2" t="s">
        <v>176</v>
      </c>
      <c r="C1225">
        <v>20</v>
      </c>
      <c r="D1225">
        <f>YEAR(cukier4[[#This Row],[Data]])</f>
        <v>2010</v>
      </c>
      <c r="E1225">
        <f>VLOOKUP(cukier4[[#This Row],[rok]],cennik[],2,FALSE)</f>
        <v>2.1</v>
      </c>
      <c r="F1225" s="2">
        <f>cukier4[[#This Row],[sprzedaż]]*cukier4[[#This Row],[cena cukru]]</f>
        <v>42</v>
      </c>
      <c r="G1225" s="2">
        <f>SUMIFS(cukier4[sprzedaż],cukier4[Data],"&lt;="&amp;cukier4[[#This Row],[Data]],cukier4[NIP],"="&amp;cukier4[[#This Row],[NIP]])</f>
        <v>37</v>
      </c>
      <c r="H122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25" s="2">
        <f>cukier4[[#This Row],[rabat na kg]]*cukier4[[#This Row],[sprzedaż]]</f>
        <v>0</v>
      </c>
      <c r="J1225" s="2">
        <f>J1224-cukier4[[#This Row],[sprzedaż]]+L1224</f>
        <v>5424</v>
      </c>
      <c r="K1225" s="2">
        <f>MONTH(cukier4[[#This Row],[Data]])</f>
        <v>7</v>
      </c>
      <c r="L1225" s="2">
        <f>ROUNDUP(IF(K1226&lt;&gt;cukier4[[#This Row],[miesiąc]],5000-cukier4[[#This Row],[ilość cukru w magazynie]],0),-3)</f>
        <v>0</v>
      </c>
    </row>
    <row r="1226" spans="1:12" x14ac:dyDescent="0.45">
      <c r="A1226" s="1">
        <v>40370</v>
      </c>
      <c r="B1226" s="2" t="s">
        <v>9</v>
      </c>
      <c r="C1226">
        <v>401</v>
      </c>
      <c r="D1226">
        <f>YEAR(cukier4[[#This Row],[Data]])</f>
        <v>2010</v>
      </c>
      <c r="E1226">
        <f>VLOOKUP(cukier4[[#This Row],[rok]],cennik[],2,FALSE)</f>
        <v>2.1</v>
      </c>
      <c r="F1226" s="2">
        <f>cukier4[[#This Row],[sprzedaż]]*cukier4[[#This Row],[cena cukru]]</f>
        <v>842.1</v>
      </c>
      <c r="G1226" s="2">
        <f>SUMIFS(cukier4[sprzedaż],cukier4[Data],"&lt;="&amp;cukier4[[#This Row],[Data]],cukier4[NIP],"="&amp;cukier4[[#This Row],[NIP]])</f>
        <v>14638</v>
      </c>
      <c r="H122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26" s="2">
        <f>cukier4[[#This Row],[rabat na kg]]*cukier4[[#This Row],[sprzedaż]]</f>
        <v>80.2</v>
      </c>
      <c r="J1226" s="2">
        <f>J1225-cukier4[[#This Row],[sprzedaż]]+L1225</f>
        <v>5023</v>
      </c>
      <c r="K1226" s="2">
        <f>MONTH(cukier4[[#This Row],[Data]])</f>
        <v>7</v>
      </c>
      <c r="L1226" s="2">
        <f>ROUNDUP(IF(K1227&lt;&gt;cukier4[[#This Row],[miesiąc]],5000-cukier4[[#This Row],[ilość cukru w magazynie]],0),-3)</f>
        <v>0</v>
      </c>
    </row>
    <row r="1227" spans="1:12" x14ac:dyDescent="0.45">
      <c r="A1227" s="1">
        <v>40372</v>
      </c>
      <c r="B1227" s="2" t="s">
        <v>39</v>
      </c>
      <c r="C1227">
        <v>134</v>
      </c>
      <c r="D1227">
        <f>YEAR(cukier4[[#This Row],[Data]])</f>
        <v>2010</v>
      </c>
      <c r="E1227">
        <f>VLOOKUP(cukier4[[#This Row],[rok]],cennik[],2,FALSE)</f>
        <v>2.1</v>
      </c>
      <c r="F1227" s="2">
        <f>cukier4[[#This Row],[sprzedaż]]*cukier4[[#This Row],[cena cukru]]</f>
        <v>281.40000000000003</v>
      </c>
      <c r="G1227" s="2">
        <f>SUMIFS(cukier4[sprzedaż],cukier4[Data],"&lt;="&amp;cukier4[[#This Row],[Data]],cukier4[NIP],"="&amp;cukier4[[#This Row],[NIP]])</f>
        <v>1539</v>
      </c>
      <c r="H12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27" s="2">
        <f>cukier4[[#This Row],[rabat na kg]]*cukier4[[#This Row],[sprzedaż]]</f>
        <v>13.4</v>
      </c>
      <c r="J1227" s="2">
        <f>J1226-cukier4[[#This Row],[sprzedaż]]+L1226</f>
        <v>4889</v>
      </c>
      <c r="K1227" s="2">
        <f>MONTH(cukier4[[#This Row],[Data]])</f>
        <v>7</v>
      </c>
      <c r="L1227" s="2">
        <f>ROUNDUP(IF(K1228&lt;&gt;cukier4[[#This Row],[miesiąc]],5000-cukier4[[#This Row],[ilość cukru w magazynie]],0),-3)</f>
        <v>0</v>
      </c>
    </row>
    <row r="1228" spans="1:12" x14ac:dyDescent="0.45">
      <c r="A1228" s="1">
        <v>40374</v>
      </c>
      <c r="B1228" s="2" t="s">
        <v>37</v>
      </c>
      <c r="C1228">
        <v>107</v>
      </c>
      <c r="D1228">
        <f>YEAR(cukier4[[#This Row],[Data]])</f>
        <v>2010</v>
      </c>
      <c r="E1228">
        <f>VLOOKUP(cukier4[[#This Row],[rok]],cennik[],2,FALSE)</f>
        <v>2.1</v>
      </c>
      <c r="F1228" s="2">
        <f>cukier4[[#This Row],[sprzedaż]]*cukier4[[#This Row],[cena cukru]]</f>
        <v>224.70000000000002</v>
      </c>
      <c r="G1228" s="2">
        <f>SUMIFS(cukier4[sprzedaż],cukier4[Data],"&lt;="&amp;cukier4[[#This Row],[Data]],cukier4[NIP],"="&amp;cukier4[[#This Row],[NIP]])</f>
        <v>2931</v>
      </c>
      <c r="H12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28" s="2">
        <f>cukier4[[#This Row],[rabat na kg]]*cukier4[[#This Row],[sprzedaż]]</f>
        <v>10.700000000000001</v>
      </c>
      <c r="J1228" s="2">
        <f>J1227-cukier4[[#This Row],[sprzedaż]]+L1227</f>
        <v>4782</v>
      </c>
      <c r="K1228" s="2">
        <f>MONTH(cukier4[[#This Row],[Data]])</f>
        <v>7</v>
      </c>
      <c r="L1228" s="2">
        <f>ROUNDUP(IF(K1229&lt;&gt;cukier4[[#This Row],[miesiąc]],5000-cukier4[[#This Row],[ilość cukru w magazynie]],0),-3)</f>
        <v>0</v>
      </c>
    </row>
    <row r="1229" spans="1:12" x14ac:dyDescent="0.45">
      <c r="A1229" s="1">
        <v>40379</v>
      </c>
      <c r="B1229" s="2" t="s">
        <v>10</v>
      </c>
      <c r="C1229">
        <v>30</v>
      </c>
      <c r="D1229">
        <f>YEAR(cukier4[[#This Row],[Data]])</f>
        <v>2010</v>
      </c>
      <c r="E1229">
        <f>VLOOKUP(cukier4[[#This Row],[rok]],cennik[],2,FALSE)</f>
        <v>2.1</v>
      </c>
      <c r="F1229" s="2">
        <f>cukier4[[#This Row],[sprzedaż]]*cukier4[[#This Row],[cena cukru]]</f>
        <v>63</v>
      </c>
      <c r="G1229" s="2">
        <f>SUMIFS(cukier4[sprzedaż],cukier4[Data],"&lt;="&amp;cukier4[[#This Row],[Data]],cukier4[NIP],"="&amp;cukier4[[#This Row],[NIP]])</f>
        <v>2279</v>
      </c>
      <c r="H122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29" s="2">
        <f>cukier4[[#This Row],[rabat na kg]]*cukier4[[#This Row],[sprzedaż]]</f>
        <v>3</v>
      </c>
      <c r="J1229" s="2">
        <f>J1228-cukier4[[#This Row],[sprzedaż]]+L1228</f>
        <v>4752</v>
      </c>
      <c r="K1229" s="2">
        <f>MONTH(cukier4[[#This Row],[Data]])</f>
        <v>7</v>
      </c>
      <c r="L1229" s="2">
        <f>ROUNDUP(IF(K1230&lt;&gt;cukier4[[#This Row],[miesiąc]],5000-cukier4[[#This Row],[ilość cukru w magazynie]],0),-3)</f>
        <v>0</v>
      </c>
    </row>
    <row r="1230" spans="1:12" x14ac:dyDescent="0.45">
      <c r="A1230" s="1">
        <v>40381</v>
      </c>
      <c r="B1230" s="2" t="s">
        <v>24</v>
      </c>
      <c r="C1230">
        <v>138</v>
      </c>
      <c r="D1230">
        <f>YEAR(cukier4[[#This Row],[Data]])</f>
        <v>2010</v>
      </c>
      <c r="E1230">
        <f>VLOOKUP(cukier4[[#This Row],[rok]],cennik[],2,FALSE)</f>
        <v>2.1</v>
      </c>
      <c r="F1230" s="2">
        <f>cukier4[[#This Row],[sprzedaż]]*cukier4[[#This Row],[cena cukru]]</f>
        <v>289.8</v>
      </c>
      <c r="G1230" s="2">
        <f>SUMIFS(cukier4[sprzedaż],cukier4[Data],"&lt;="&amp;cukier4[[#This Row],[Data]],cukier4[NIP],"="&amp;cukier4[[#This Row],[NIP]])</f>
        <v>4003</v>
      </c>
      <c r="H12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30" s="2">
        <f>cukier4[[#This Row],[rabat na kg]]*cukier4[[#This Row],[sprzedaż]]</f>
        <v>13.8</v>
      </c>
      <c r="J1230" s="2">
        <f>J1229-cukier4[[#This Row],[sprzedaż]]+L1229</f>
        <v>4614</v>
      </c>
      <c r="K1230" s="2">
        <f>MONTH(cukier4[[#This Row],[Data]])</f>
        <v>7</v>
      </c>
      <c r="L1230" s="2">
        <f>ROUNDUP(IF(K1231&lt;&gt;cukier4[[#This Row],[miesiąc]],5000-cukier4[[#This Row],[ilość cukru w magazynie]],0),-3)</f>
        <v>0</v>
      </c>
    </row>
    <row r="1231" spans="1:12" x14ac:dyDescent="0.45">
      <c r="A1231" s="1">
        <v>40382</v>
      </c>
      <c r="B1231" s="2" t="s">
        <v>22</v>
      </c>
      <c r="C1231">
        <v>404</v>
      </c>
      <c r="D1231">
        <f>YEAR(cukier4[[#This Row],[Data]])</f>
        <v>2010</v>
      </c>
      <c r="E1231">
        <f>VLOOKUP(cukier4[[#This Row],[rok]],cennik[],2,FALSE)</f>
        <v>2.1</v>
      </c>
      <c r="F1231" s="2">
        <f>cukier4[[#This Row],[sprzedaż]]*cukier4[[#This Row],[cena cukru]]</f>
        <v>848.40000000000009</v>
      </c>
      <c r="G1231" s="2">
        <f>SUMIFS(cukier4[sprzedaż],cukier4[Data],"&lt;="&amp;cukier4[[#This Row],[Data]],cukier4[NIP],"="&amp;cukier4[[#This Row],[NIP]])</f>
        <v>14221</v>
      </c>
      <c r="H123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31" s="2">
        <f>cukier4[[#This Row],[rabat na kg]]*cukier4[[#This Row],[sprzedaż]]</f>
        <v>80.800000000000011</v>
      </c>
      <c r="J1231" s="2">
        <f>J1230-cukier4[[#This Row],[sprzedaż]]+L1230</f>
        <v>4210</v>
      </c>
      <c r="K1231" s="2">
        <f>MONTH(cukier4[[#This Row],[Data]])</f>
        <v>7</v>
      </c>
      <c r="L1231" s="2">
        <f>ROUNDUP(IF(K1232&lt;&gt;cukier4[[#This Row],[miesiąc]],5000-cukier4[[#This Row],[ilość cukru w magazynie]],0),-3)</f>
        <v>0</v>
      </c>
    </row>
    <row r="1232" spans="1:12" x14ac:dyDescent="0.45">
      <c r="A1232" s="1">
        <v>40386</v>
      </c>
      <c r="B1232" s="2" t="s">
        <v>37</v>
      </c>
      <c r="C1232">
        <v>117</v>
      </c>
      <c r="D1232">
        <f>YEAR(cukier4[[#This Row],[Data]])</f>
        <v>2010</v>
      </c>
      <c r="E1232">
        <f>VLOOKUP(cukier4[[#This Row],[rok]],cennik[],2,FALSE)</f>
        <v>2.1</v>
      </c>
      <c r="F1232" s="2">
        <f>cukier4[[#This Row],[sprzedaż]]*cukier4[[#This Row],[cena cukru]]</f>
        <v>245.70000000000002</v>
      </c>
      <c r="G1232" s="2">
        <f>SUMIFS(cukier4[sprzedaż],cukier4[Data],"&lt;="&amp;cukier4[[#This Row],[Data]],cukier4[NIP],"="&amp;cukier4[[#This Row],[NIP]])</f>
        <v>3048</v>
      </c>
      <c r="H123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32" s="2">
        <f>cukier4[[#This Row],[rabat na kg]]*cukier4[[#This Row],[sprzedaż]]</f>
        <v>11.700000000000001</v>
      </c>
      <c r="J1232" s="2">
        <f>J1231-cukier4[[#This Row],[sprzedaż]]+L1231</f>
        <v>4093</v>
      </c>
      <c r="K1232" s="2">
        <f>MONTH(cukier4[[#This Row],[Data]])</f>
        <v>7</v>
      </c>
      <c r="L1232" s="2">
        <f>ROUNDUP(IF(K1233&lt;&gt;cukier4[[#This Row],[miesiąc]],5000-cukier4[[#This Row],[ilość cukru w magazynie]],0),-3)</f>
        <v>0</v>
      </c>
    </row>
    <row r="1233" spans="1:12" x14ac:dyDescent="0.45">
      <c r="A1233" s="1">
        <v>40389</v>
      </c>
      <c r="B1233" s="2" t="s">
        <v>9</v>
      </c>
      <c r="C1233">
        <v>124</v>
      </c>
      <c r="D1233">
        <f>YEAR(cukier4[[#This Row],[Data]])</f>
        <v>2010</v>
      </c>
      <c r="E1233">
        <f>VLOOKUP(cukier4[[#This Row],[rok]],cennik[],2,FALSE)</f>
        <v>2.1</v>
      </c>
      <c r="F1233" s="2">
        <f>cukier4[[#This Row],[sprzedaż]]*cukier4[[#This Row],[cena cukru]]</f>
        <v>260.40000000000003</v>
      </c>
      <c r="G1233" s="2">
        <f>SUMIFS(cukier4[sprzedaż],cukier4[Data],"&lt;="&amp;cukier4[[#This Row],[Data]],cukier4[NIP],"="&amp;cukier4[[#This Row],[NIP]])</f>
        <v>14762</v>
      </c>
      <c r="H123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33" s="2">
        <f>cukier4[[#This Row],[rabat na kg]]*cukier4[[#This Row],[sprzedaż]]</f>
        <v>24.8</v>
      </c>
      <c r="J1233" s="2">
        <f>J1232-cukier4[[#This Row],[sprzedaż]]+L1232</f>
        <v>3969</v>
      </c>
      <c r="K1233" s="2">
        <f>MONTH(cukier4[[#This Row],[Data]])</f>
        <v>7</v>
      </c>
      <c r="L1233" s="2">
        <f>ROUNDUP(IF(K1234&lt;&gt;cukier4[[#This Row],[miesiąc]],5000-cukier4[[#This Row],[ilość cukru w magazynie]],0),-3)</f>
        <v>0</v>
      </c>
    </row>
    <row r="1234" spans="1:12" x14ac:dyDescent="0.45">
      <c r="A1234" s="1">
        <v>40390</v>
      </c>
      <c r="B1234" s="2" t="s">
        <v>52</v>
      </c>
      <c r="C1234">
        <v>155</v>
      </c>
      <c r="D1234">
        <f>YEAR(cukier4[[#This Row],[Data]])</f>
        <v>2010</v>
      </c>
      <c r="E1234">
        <f>VLOOKUP(cukier4[[#This Row],[rok]],cennik[],2,FALSE)</f>
        <v>2.1</v>
      </c>
      <c r="F1234" s="2">
        <f>cukier4[[#This Row],[sprzedaż]]*cukier4[[#This Row],[cena cukru]]</f>
        <v>325.5</v>
      </c>
      <c r="G1234" s="2">
        <f>SUMIFS(cukier4[sprzedaż],cukier4[Data],"&lt;="&amp;cukier4[[#This Row],[Data]],cukier4[NIP],"="&amp;cukier4[[#This Row],[NIP]])</f>
        <v>2744</v>
      </c>
      <c r="H123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34" s="2">
        <f>cukier4[[#This Row],[rabat na kg]]*cukier4[[#This Row],[sprzedaż]]</f>
        <v>15.5</v>
      </c>
      <c r="J1234" s="2">
        <f>J1233-cukier4[[#This Row],[sprzedaż]]+L1233</f>
        <v>3814</v>
      </c>
      <c r="K1234" s="2">
        <f>MONTH(cukier4[[#This Row],[Data]])</f>
        <v>7</v>
      </c>
      <c r="L1234" s="2">
        <f>ROUNDUP(IF(K1235&lt;&gt;cukier4[[#This Row],[miesiąc]],5000-cukier4[[#This Row],[ilość cukru w magazynie]],0),-3)</f>
        <v>2000</v>
      </c>
    </row>
    <row r="1235" spans="1:12" x14ac:dyDescent="0.45">
      <c r="A1235" s="1">
        <v>40391</v>
      </c>
      <c r="B1235" s="2" t="s">
        <v>28</v>
      </c>
      <c r="C1235">
        <v>161</v>
      </c>
      <c r="D1235">
        <f>YEAR(cukier4[[#This Row],[Data]])</f>
        <v>2010</v>
      </c>
      <c r="E1235">
        <f>VLOOKUP(cukier4[[#This Row],[rok]],cennik[],2,FALSE)</f>
        <v>2.1</v>
      </c>
      <c r="F1235" s="2">
        <f>cukier4[[#This Row],[sprzedaż]]*cukier4[[#This Row],[cena cukru]]</f>
        <v>338.1</v>
      </c>
      <c r="G1235" s="2">
        <f>SUMIFS(cukier4[sprzedaż],cukier4[Data],"&lt;="&amp;cukier4[[#This Row],[Data]],cukier4[NIP],"="&amp;cukier4[[#This Row],[NIP]])</f>
        <v>2654</v>
      </c>
      <c r="H123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35" s="2">
        <f>cukier4[[#This Row],[rabat na kg]]*cukier4[[#This Row],[sprzedaż]]</f>
        <v>16.100000000000001</v>
      </c>
      <c r="J1235" s="2">
        <f>J1234-cukier4[[#This Row],[sprzedaż]]+L1234</f>
        <v>5653</v>
      </c>
      <c r="K1235" s="2">
        <f>MONTH(cukier4[[#This Row],[Data]])</f>
        <v>8</v>
      </c>
      <c r="L1235" s="2">
        <f>ROUNDUP(IF(K1236&lt;&gt;cukier4[[#This Row],[miesiąc]],5000-cukier4[[#This Row],[ilość cukru w magazynie]],0),-3)</f>
        <v>0</v>
      </c>
    </row>
    <row r="1236" spans="1:12" x14ac:dyDescent="0.45">
      <c r="A1236" s="1">
        <v>40395</v>
      </c>
      <c r="B1236" s="2" t="s">
        <v>12</v>
      </c>
      <c r="C1236">
        <v>80</v>
      </c>
      <c r="D1236">
        <f>YEAR(cukier4[[#This Row],[Data]])</f>
        <v>2010</v>
      </c>
      <c r="E1236">
        <f>VLOOKUP(cukier4[[#This Row],[rok]],cennik[],2,FALSE)</f>
        <v>2.1</v>
      </c>
      <c r="F1236" s="2">
        <f>cukier4[[#This Row],[sprzedaż]]*cukier4[[#This Row],[cena cukru]]</f>
        <v>168</v>
      </c>
      <c r="G1236" s="2">
        <f>SUMIFS(cukier4[sprzedaż],cukier4[Data],"&lt;="&amp;cukier4[[#This Row],[Data]],cukier4[NIP],"="&amp;cukier4[[#This Row],[NIP]])</f>
        <v>2682</v>
      </c>
      <c r="H123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36" s="2">
        <f>cukier4[[#This Row],[rabat na kg]]*cukier4[[#This Row],[sprzedaż]]</f>
        <v>8</v>
      </c>
      <c r="J1236" s="2">
        <f>J1235-cukier4[[#This Row],[sprzedaż]]+L1235</f>
        <v>5573</v>
      </c>
      <c r="K1236" s="2">
        <f>MONTH(cukier4[[#This Row],[Data]])</f>
        <v>8</v>
      </c>
      <c r="L1236" s="2">
        <f>ROUNDUP(IF(K1237&lt;&gt;cukier4[[#This Row],[miesiąc]],5000-cukier4[[#This Row],[ilość cukru w magazynie]],0),-3)</f>
        <v>0</v>
      </c>
    </row>
    <row r="1237" spans="1:12" x14ac:dyDescent="0.45">
      <c r="A1237" s="1">
        <v>40395</v>
      </c>
      <c r="B1237" s="2" t="s">
        <v>172</v>
      </c>
      <c r="C1237">
        <v>9</v>
      </c>
      <c r="D1237">
        <f>YEAR(cukier4[[#This Row],[Data]])</f>
        <v>2010</v>
      </c>
      <c r="E1237">
        <f>VLOOKUP(cukier4[[#This Row],[rok]],cennik[],2,FALSE)</f>
        <v>2.1</v>
      </c>
      <c r="F1237" s="2">
        <f>cukier4[[#This Row],[sprzedaż]]*cukier4[[#This Row],[cena cukru]]</f>
        <v>18.900000000000002</v>
      </c>
      <c r="G1237" s="2">
        <f>SUMIFS(cukier4[sprzedaż],cukier4[Data],"&lt;="&amp;cukier4[[#This Row],[Data]],cukier4[NIP],"="&amp;cukier4[[#This Row],[NIP]])</f>
        <v>34</v>
      </c>
      <c r="H123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37" s="2">
        <f>cukier4[[#This Row],[rabat na kg]]*cukier4[[#This Row],[sprzedaż]]</f>
        <v>0</v>
      </c>
      <c r="J1237" s="2">
        <f>J1236-cukier4[[#This Row],[sprzedaż]]+L1236</f>
        <v>5564</v>
      </c>
      <c r="K1237" s="2">
        <f>MONTH(cukier4[[#This Row],[Data]])</f>
        <v>8</v>
      </c>
      <c r="L1237" s="2">
        <f>ROUNDUP(IF(K1238&lt;&gt;cukier4[[#This Row],[miesiąc]],5000-cukier4[[#This Row],[ilość cukru w magazynie]],0),-3)</f>
        <v>0</v>
      </c>
    </row>
    <row r="1238" spans="1:12" x14ac:dyDescent="0.45">
      <c r="A1238" s="1">
        <v>40396</v>
      </c>
      <c r="B1238" s="2" t="s">
        <v>12</v>
      </c>
      <c r="C1238">
        <v>160</v>
      </c>
      <c r="D1238">
        <f>YEAR(cukier4[[#This Row],[Data]])</f>
        <v>2010</v>
      </c>
      <c r="E1238">
        <f>VLOOKUP(cukier4[[#This Row],[rok]],cennik[],2,FALSE)</f>
        <v>2.1</v>
      </c>
      <c r="F1238" s="2">
        <f>cukier4[[#This Row],[sprzedaż]]*cukier4[[#This Row],[cena cukru]]</f>
        <v>336</v>
      </c>
      <c r="G1238" s="2">
        <f>SUMIFS(cukier4[sprzedaż],cukier4[Data],"&lt;="&amp;cukier4[[#This Row],[Data]],cukier4[NIP],"="&amp;cukier4[[#This Row],[NIP]])</f>
        <v>2842</v>
      </c>
      <c r="H123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38" s="2">
        <f>cukier4[[#This Row],[rabat na kg]]*cukier4[[#This Row],[sprzedaż]]</f>
        <v>16</v>
      </c>
      <c r="J1238" s="2">
        <f>J1237-cukier4[[#This Row],[sprzedaż]]+L1237</f>
        <v>5404</v>
      </c>
      <c r="K1238" s="2">
        <f>MONTH(cukier4[[#This Row],[Data]])</f>
        <v>8</v>
      </c>
      <c r="L1238" s="2">
        <f>ROUNDUP(IF(K1239&lt;&gt;cukier4[[#This Row],[miesiąc]],5000-cukier4[[#This Row],[ilość cukru w magazynie]],0),-3)</f>
        <v>0</v>
      </c>
    </row>
    <row r="1239" spans="1:12" x14ac:dyDescent="0.45">
      <c r="A1239" s="1">
        <v>40399</v>
      </c>
      <c r="B1239" s="2" t="s">
        <v>113</v>
      </c>
      <c r="C1239">
        <v>18</v>
      </c>
      <c r="D1239">
        <f>YEAR(cukier4[[#This Row],[Data]])</f>
        <v>2010</v>
      </c>
      <c r="E1239">
        <f>VLOOKUP(cukier4[[#This Row],[rok]],cennik[],2,FALSE)</f>
        <v>2.1</v>
      </c>
      <c r="F1239" s="2">
        <f>cukier4[[#This Row],[sprzedaż]]*cukier4[[#This Row],[cena cukru]]</f>
        <v>37.800000000000004</v>
      </c>
      <c r="G1239" s="2">
        <f>SUMIFS(cukier4[sprzedaż],cukier4[Data],"&lt;="&amp;cukier4[[#This Row],[Data]],cukier4[NIP],"="&amp;cukier4[[#This Row],[NIP]])</f>
        <v>46</v>
      </c>
      <c r="H123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39" s="2">
        <f>cukier4[[#This Row],[rabat na kg]]*cukier4[[#This Row],[sprzedaż]]</f>
        <v>0</v>
      </c>
      <c r="J1239" s="2">
        <f>J1238-cukier4[[#This Row],[sprzedaż]]+L1238</f>
        <v>5386</v>
      </c>
      <c r="K1239" s="2">
        <f>MONTH(cukier4[[#This Row],[Data]])</f>
        <v>8</v>
      </c>
      <c r="L1239" s="2">
        <f>ROUNDUP(IF(K1240&lt;&gt;cukier4[[#This Row],[miesiąc]],5000-cukier4[[#This Row],[ilość cukru w magazynie]],0),-3)</f>
        <v>0</v>
      </c>
    </row>
    <row r="1240" spans="1:12" x14ac:dyDescent="0.45">
      <c r="A1240" s="1">
        <v>40401</v>
      </c>
      <c r="B1240" s="2" t="s">
        <v>10</v>
      </c>
      <c r="C1240">
        <v>150</v>
      </c>
      <c r="D1240">
        <f>YEAR(cukier4[[#This Row],[Data]])</f>
        <v>2010</v>
      </c>
      <c r="E1240">
        <f>VLOOKUP(cukier4[[#This Row],[rok]],cennik[],2,FALSE)</f>
        <v>2.1</v>
      </c>
      <c r="F1240" s="2">
        <f>cukier4[[#This Row],[sprzedaż]]*cukier4[[#This Row],[cena cukru]]</f>
        <v>315</v>
      </c>
      <c r="G1240" s="2">
        <f>SUMIFS(cukier4[sprzedaż],cukier4[Data],"&lt;="&amp;cukier4[[#This Row],[Data]],cukier4[NIP],"="&amp;cukier4[[#This Row],[NIP]])</f>
        <v>2429</v>
      </c>
      <c r="H12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40" s="2">
        <f>cukier4[[#This Row],[rabat na kg]]*cukier4[[#This Row],[sprzedaż]]</f>
        <v>15</v>
      </c>
      <c r="J1240" s="2">
        <f>J1239-cukier4[[#This Row],[sprzedaż]]+L1239</f>
        <v>5236</v>
      </c>
      <c r="K1240" s="2">
        <f>MONTH(cukier4[[#This Row],[Data]])</f>
        <v>8</v>
      </c>
      <c r="L1240" s="2">
        <f>ROUNDUP(IF(K1241&lt;&gt;cukier4[[#This Row],[miesiąc]],5000-cukier4[[#This Row],[ilość cukru w magazynie]],0),-3)</f>
        <v>0</v>
      </c>
    </row>
    <row r="1241" spans="1:12" x14ac:dyDescent="0.45">
      <c r="A1241" s="1">
        <v>40405</v>
      </c>
      <c r="B1241" s="2" t="s">
        <v>214</v>
      </c>
      <c r="C1241">
        <v>16</v>
      </c>
      <c r="D1241">
        <f>YEAR(cukier4[[#This Row],[Data]])</f>
        <v>2010</v>
      </c>
      <c r="E1241">
        <f>VLOOKUP(cukier4[[#This Row],[rok]],cennik[],2,FALSE)</f>
        <v>2.1</v>
      </c>
      <c r="F1241" s="2">
        <f>cukier4[[#This Row],[sprzedaż]]*cukier4[[#This Row],[cena cukru]]</f>
        <v>33.6</v>
      </c>
      <c r="G1241" s="2">
        <f>SUMIFS(cukier4[sprzedaż],cukier4[Data],"&lt;="&amp;cukier4[[#This Row],[Data]],cukier4[NIP],"="&amp;cukier4[[#This Row],[NIP]])</f>
        <v>16</v>
      </c>
      <c r="H12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41" s="2">
        <f>cukier4[[#This Row],[rabat na kg]]*cukier4[[#This Row],[sprzedaż]]</f>
        <v>0</v>
      </c>
      <c r="J1241" s="2">
        <f>J1240-cukier4[[#This Row],[sprzedaż]]+L1240</f>
        <v>5220</v>
      </c>
      <c r="K1241" s="2">
        <f>MONTH(cukier4[[#This Row],[Data]])</f>
        <v>8</v>
      </c>
      <c r="L1241" s="2">
        <f>ROUNDUP(IF(K1242&lt;&gt;cukier4[[#This Row],[miesiąc]],5000-cukier4[[#This Row],[ilość cukru w magazynie]],0),-3)</f>
        <v>0</v>
      </c>
    </row>
    <row r="1242" spans="1:12" x14ac:dyDescent="0.45">
      <c r="A1242" s="1">
        <v>40412</v>
      </c>
      <c r="B1242" s="2" t="s">
        <v>69</v>
      </c>
      <c r="C1242">
        <v>158</v>
      </c>
      <c r="D1242">
        <f>YEAR(cukier4[[#This Row],[Data]])</f>
        <v>2010</v>
      </c>
      <c r="E1242">
        <f>VLOOKUP(cukier4[[#This Row],[rok]],cennik[],2,FALSE)</f>
        <v>2.1</v>
      </c>
      <c r="F1242" s="2">
        <f>cukier4[[#This Row],[sprzedaż]]*cukier4[[#This Row],[cena cukru]]</f>
        <v>331.8</v>
      </c>
      <c r="G1242" s="2">
        <f>SUMIFS(cukier4[sprzedaż],cukier4[Data],"&lt;="&amp;cukier4[[#This Row],[Data]],cukier4[NIP],"="&amp;cukier4[[#This Row],[NIP]])</f>
        <v>2253</v>
      </c>
      <c r="H12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42" s="2">
        <f>cukier4[[#This Row],[rabat na kg]]*cukier4[[#This Row],[sprzedaż]]</f>
        <v>15.8</v>
      </c>
      <c r="J1242" s="2">
        <f>J1241-cukier4[[#This Row],[sprzedaż]]+L1241</f>
        <v>5062</v>
      </c>
      <c r="K1242" s="2">
        <f>MONTH(cukier4[[#This Row],[Data]])</f>
        <v>8</v>
      </c>
      <c r="L1242" s="2">
        <f>ROUNDUP(IF(K1243&lt;&gt;cukier4[[#This Row],[miesiąc]],5000-cukier4[[#This Row],[ilość cukru w magazynie]],0),-3)</f>
        <v>0</v>
      </c>
    </row>
    <row r="1243" spans="1:12" x14ac:dyDescent="0.45">
      <c r="A1243" s="1">
        <v>40414</v>
      </c>
      <c r="B1243" s="2" t="s">
        <v>61</v>
      </c>
      <c r="C1243">
        <v>29</v>
      </c>
      <c r="D1243">
        <f>YEAR(cukier4[[#This Row],[Data]])</f>
        <v>2010</v>
      </c>
      <c r="E1243">
        <f>VLOOKUP(cukier4[[#This Row],[rok]],cennik[],2,FALSE)</f>
        <v>2.1</v>
      </c>
      <c r="F1243" s="2">
        <f>cukier4[[#This Row],[sprzedaż]]*cukier4[[#This Row],[cena cukru]]</f>
        <v>60.900000000000006</v>
      </c>
      <c r="G1243" s="2">
        <f>SUMIFS(cukier4[sprzedaż],cukier4[Data],"&lt;="&amp;cukier4[[#This Row],[Data]],cukier4[NIP],"="&amp;cukier4[[#This Row],[NIP]])</f>
        <v>2034</v>
      </c>
      <c r="H12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43" s="2">
        <f>cukier4[[#This Row],[rabat na kg]]*cukier4[[#This Row],[sprzedaż]]</f>
        <v>2.9000000000000004</v>
      </c>
      <c r="J1243" s="2">
        <f>J1242-cukier4[[#This Row],[sprzedaż]]+L1242</f>
        <v>5033</v>
      </c>
      <c r="K1243" s="2">
        <f>MONTH(cukier4[[#This Row],[Data]])</f>
        <v>8</v>
      </c>
      <c r="L1243" s="2">
        <f>ROUNDUP(IF(K1244&lt;&gt;cukier4[[#This Row],[miesiąc]],5000-cukier4[[#This Row],[ilość cukru w magazynie]],0),-3)</f>
        <v>-1000</v>
      </c>
    </row>
    <row r="1244" spans="1:12" x14ac:dyDescent="0.45">
      <c r="A1244" s="1">
        <v>40423</v>
      </c>
      <c r="B1244" s="2" t="s">
        <v>106</v>
      </c>
      <c r="C1244">
        <v>6</v>
      </c>
      <c r="D1244">
        <f>YEAR(cukier4[[#This Row],[Data]])</f>
        <v>2010</v>
      </c>
      <c r="E1244">
        <f>VLOOKUP(cukier4[[#This Row],[rok]],cennik[],2,FALSE)</f>
        <v>2.1</v>
      </c>
      <c r="F1244" s="2">
        <f>cukier4[[#This Row],[sprzedaż]]*cukier4[[#This Row],[cena cukru]]</f>
        <v>12.600000000000001</v>
      </c>
      <c r="G1244" s="2">
        <f>SUMIFS(cukier4[sprzedaż],cukier4[Data],"&lt;="&amp;cukier4[[#This Row],[Data]],cukier4[NIP],"="&amp;cukier4[[#This Row],[NIP]])</f>
        <v>26</v>
      </c>
      <c r="H124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44" s="2">
        <f>cukier4[[#This Row],[rabat na kg]]*cukier4[[#This Row],[sprzedaż]]</f>
        <v>0</v>
      </c>
      <c r="J1244" s="2">
        <f>J1243-cukier4[[#This Row],[sprzedaż]]+L1243</f>
        <v>4027</v>
      </c>
      <c r="K1244" s="2">
        <f>MONTH(cukier4[[#This Row],[Data]])</f>
        <v>9</v>
      </c>
      <c r="L1244" s="2">
        <f>ROUNDUP(IF(K1245&lt;&gt;cukier4[[#This Row],[miesiąc]],5000-cukier4[[#This Row],[ilość cukru w magazynie]],0),-3)</f>
        <v>0</v>
      </c>
    </row>
    <row r="1245" spans="1:12" x14ac:dyDescent="0.45">
      <c r="A1245" s="1">
        <v>40423</v>
      </c>
      <c r="B1245" s="2" t="s">
        <v>9</v>
      </c>
      <c r="C1245">
        <v>489</v>
      </c>
      <c r="D1245">
        <f>YEAR(cukier4[[#This Row],[Data]])</f>
        <v>2010</v>
      </c>
      <c r="E1245">
        <f>VLOOKUP(cukier4[[#This Row],[rok]],cennik[],2,FALSE)</f>
        <v>2.1</v>
      </c>
      <c r="F1245" s="2">
        <f>cukier4[[#This Row],[sprzedaż]]*cukier4[[#This Row],[cena cukru]]</f>
        <v>1026.9000000000001</v>
      </c>
      <c r="G1245" s="2">
        <f>SUMIFS(cukier4[sprzedaż],cukier4[Data],"&lt;="&amp;cukier4[[#This Row],[Data]],cukier4[NIP],"="&amp;cukier4[[#This Row],[NIP]])</f>
        <v>15251</v>
      </c>
      <c r="H124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45" s="2">
        <f>cukier4[[#This Row],[rabat na kg]]*cukier4[[#This Row],[sprzedaż]]</f>
        <v>97.800000000000011</v>
      </c>
      <c r="J1245" s="2">
        <f>J1244-cukier4[[#This Row],[sprzedaż]]+L1244</f>
        <v>3538</v>
      </c>
      <c r="K1245" s="2">
        <f>MONTH(cukier4[[#This Row],[Data]])</f>
        <v>9</v>
      </c>
      <c r="L1245" s="2">
        <f>ROUNDUP(IF(K1246&lt;&gt;cukier4[[#This Row],[miesiąc]],5000-cukier4[[#This Row],[ilość cukru w magazynie]],0),-3)</f>
        <v>0</v>
      </c>
    </row>
    <row r="1246" spans="1:12" x14ac:dyDescent="0.45">
      <c r="A1246" s="1">
        <v>40425</v>
      </c>
      <c r="B1246" s="2" t="s">
        <v>35</v>
      </c>
      <c r="C1246">
        <v>200</v>
      </c>
      <c r="D1246">
        <f>YEAR(cukier4[[#This Row],[Data]])</f>
        <v>2010</v>
      </c>
      <c r="E1246">
        <f>VLOOKUP(cukier4[[#This Row],[rok]],cennik[],2,FALSE)</f>
        <v>2.1</v>
      </c>
      <c r="F1246" s="2">
        <f>cukier4[[#This Row],[sprzedaż]]*cukier4[[#This Row],[cena cukru]]</f>
        <v>420</v>
      </c>
      <c r="G1246" s="2">
        <f>SUMIFS(cukier4[sprzedaż],cukier4[Data],"&lt;="&amp;cukier4[[#This Row],[Data]],cukier4[NIP],"="&amp;cukier4[[#This Row],[NIP]])</f>
        <v>2163</v>
      </c>
      <c r="H12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46" s="2">
        <f>cukier4[[#This Row],[rabat na kg]]*cukier4[[#This Row],[sprzedaż]]</f>
        <v>20</v>
      </c>
      <c r="J1246" s="2">
        <f>J1245-cukier4[[#This Row],[sprzedaż]]+L1245</f>
        <v>3338</v>
      </c>
      <c r="K1246" s="2">
        <f>MONTH(cukier4[[#This Row],[Data]])</f>
        <v>9</v>
      </c>
      <c r="L1246" s="2">
        <f>ROUNDUP(IF(K1247&lt;&gt;cukier4[[#This Row],[miesiąc]],5000-cukier4[[#This Row],[ilość cukru w magazynie]],0),-3)</f>
        <v>0</v>
      </c>
    </row>
    <row r="1247" spans="1:12" x14ac:dyDescent="0.45">
      <c r="A1247" s="1">
        <v>40427</v>
      </c>
      <c r="B1247" s="2" t="s">
        <v>10</v>
      </c>
      <c r="C1247">
        <v>28</v>
      </c>
      <c r="D1247">
        <f>YEAR(cukier4[[#This Row],[Data]])</f>
        <v>2010</v>
      </c>
      <c r="E1247">
        <f>VLOOKUP(cukier4[[#This Row],[rok]],cennik[],2,FALSE)</f>
        <v>2.1</v>
      </c>
      <c r="F1247" s="2">
        <f>cukier4[[#This Row],[sprzedaż]]*cukier4[[#This Row],[cena cukru]]</f>
        <v>58.800000000000004</v>
      </c>
      <c r="G1247" s="2">
        <f>SUMIFS(cukier4[sprzedaż],cukier4[Data],"&lt;="&amp;cukier4[[#This Row],[Data]],cukier4[NIP],"="&amp;cukier4[[#This Row],[NIP]])</f>
        <v>2457</v>
      </c>
      <c r="H12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47" s="2">
        <f>cukier4[[#This Row],[rabat na kg]]*cukier4[[#This Row],[sprzedaż]]</f>
        <v>2.8000000000000003</v>
      </c>
      <c r="J1247" s="2">
        <f>J1246-cukier4[[#This Row],[sprzedaż]]+L1246</f>
        <v>3310</v>
      </c>
      <c r="K1247" s="2">
        <f>MONTH(cukier4[[#This Row],[Data]])</f>
        <v>9</v>
      </c>
      <c r="L1247" s="2">
        <f>ROUNDUP(IF(K1248&lt;&gt;cukier4[[#This Row],[miesiąc]],5000-cukier4[[#This Row],[ilość cukru w magazynie]],0),-3)</f>
        <v>0</v>
      </c>
    </row>
    <row r="1248" spans="1:12" x14ac:dyDescent="0.45">
      <c r="A1248" s="1">
        <v>40431</v>
      </c>
      <c r="B1248" s="2" t="s">
        <v>10</v>
      </c>
      <c r="C1248">
        <v>28</v>
      </c>
      <c r="D1248">
        <f>YEAR(cukier4[[#This Row],[Data]])</f>
        <v>2010</v>
      </c>
      <c r="E1248">
        <f>VLOOKUP(cukier4[[#This Row],[rok]],cennik[],2,FALSE)</f>
        <v>2.1</v>
      </c>
      <c r="F1248" s="2">
        <f>cukier4[[#This Row],[sprzedaż]]*cukier4[[#This Row],[cena cukru]]</f>
        <v>58.800000000000004</v>
      </c>
      <c r="G1248" s="2">
        <f>SUMIFS(cukier4[sprzedaż],cukier4[Data],"&lt;="&amp;cukier4[[#This Row],[Data]],cukier4[NIP],"="&amp;cukier4[[#This Row],[NIP]])</f>
        <v>2485</v>
      </c>
      <c r="H12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48" s="2">
        <f>cukier4[[#This Row],[rabat na kg]]*cukier4[[#This Row],[sprzedaż]]</f>
        <v>2.8000000000000003</v>
      </c>
      <c r="J1248" s="2">
        <f>J1247-cukier4[[#This Row],[sprzedaż]]+L1247</f>
        <v>3282</v>
      </c>
      <c r="K1248" s="2">
        <f>MONTH(cukier4[[#This Row],[Data]])</f>
        <v>9</v>
      </c>
      <c r="L1248" s="2">
        <f>ROUNDUP(IF(K1249&lt;&gt;cukier4[[#This Row],[miesiąc]],5000-cukier4[[#This Row],[ilość cukru w magazynie]],0),-3)</f>
        <v>0</v>
      </c>
    </row>
    <row r="1249" spans="1:12" x14ac:dyDescent="0.45">
      <c r="A1249" s="1">
        <v>40432</v>
      </c>
      <c r="B1249" s="2" t="s">
        <v>9</v>
      </c>
      <c r="C1249">
        <v>297</v>
      </c>
      <c r="D1249">
        <f>YEAR(cukier4[[#This Row],[Data]])</f>
        <v>2010</v>
      </c>
      <c r="E1249">
        <f>VLOOKUP(cukier4[[#This Row],[rok]],cennik[],2,FALSE)</f>
        <v>2.1</v>
      </c>
      <c r="F1249" s="2">
        <f>cukier4[[#This Row],[sprzedaż]]*cukier4[[#This Row],[cena cukru]]</f>
        <v>623.70000000000005</v>
      </c>
      <c r="G1249" s="2">
        <f>SUMIFS(cukier4[sprzedaż],cukier4[Data],"&lt;="&amp;cukier4[[#This Row],[Data]],cukier4[NIP],"="&amp;cukier4[[#This Row],[NIP]])</f>
        <v>15548</v>
      </c>
      <c r="H124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49" s="2">
        <f>cukier4[[#This Row],[rabat na kg]]*cukier4[[#This Row],[sprzedaż]]</f>
        <v>59.400000000000006</v>
      </c>
      <c r="J1249" s="2">
        <f>J1248-cukier4[[#This Row],[sprzedaż]]+L1248</f>
        <v>2985</v>
      </c>
      <c r="K1249" s="2">
        <f>MONTH(cukier4[[#This Row],[Data]])</f>
        <v>9</v>
      </c>
      <c r="L1249" s="2">
        <f>ROUNDUP(IF(K1250&lt;&gt;cukier4[[#This Row],[miesiąc]],5000-cukier4[[#This Row],[ilość cukru w magazynie]],0),-3)</f>
        <v>0</v>
      </c>
    </row>
    <row r="1250" spans="1:12" x14ac:dyDescent="0.45">
      <c r="A1250" s="1">
        <v>40434</v>
      </c>
      <c r="B1250" s="2" t="s">
        <v>17</v>
      </c>
      <c r="C1250">
        <v>227</v>
      </c>
      <c r="D1250">
        <f>YEAR(cukier4[[#This Row],[Data]])</f>
        <v>2010</v>
      </c>
      <c r="E1250">
        <f>VLOOKUP(cukier4[[#This Row],[rok]],cennik[],2,FALSE)</f>
        <v>2.1</v>
      </c>
      <c r="F1250" s="2">
        <f>cukier4[[#This Row],[sprzedaż]]*cukier4[[#This Row],[cena cukru]]</f>
        <v>476.70000000000005</v>
      </c>
      <c r="G1250" s="2">
        <f>SUMIFS(cukier4[sprzedaż],cukier4[Data],"&lt;="&amp;cukier4[[#This Row],[Data]],cukier4[NIP],"="&amp;cukier4[[#This Row],[NIP]])</f>
        <v>11204</v>
      </c>
      <c r="H125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50" s="2">
        <f>cukier4[[#This Row],[rabat na kg]]*cukier4[[#This Row],[sprzedaż]]</f>
        <v>45.400000000000006</v>
      </c>
      <c r="J1250" s="2">
        <f>J1249-cukier4[[#This Row],[sprzedaż]]+L1249</f>
        <v>2758</v>
      </c>
      <c r="K1250" s="2">
        <f>MONTH(cukier4[[#This Row],[Data]])</f>
        <v>9</v>
      </c>
      <c r="L1250" s="2">
        <f>ROUNDUP(IF(K1251&lt;&gt;cukier4[[#This Row],[miesiąc]],5000-cukier4[[#This Row],[ilość cukru w magazynie]],0),-3)</f>
        <v>0</v>
      </c>
    </row>
    <row r="1251" spans="1:12" x14ac:dyDescent="0.45">
      <c r="A1251" s="1">
        <v>40434</v>
      </c>
      <c r="B1251" s="2" t="s">
        <v>140</v>
      </c>
      <c r="C1251">
        <v>14</v>
      </c>
      <c r="D1251">
        <f>YEAR(cukier4[[#This Row],[Data]])</f>
        <v>2010</v>
      </c>
      <c r="E1251">
        <f>VLOOKUP(cukier4[[#This Row],[rok]],cennik[],2,FALSE)</f>
        <v>2.1</v>
      </c>
      <c r="F1251" s="2">
        <f>cukier4[[#This Row],[sprzedaż]]*cukier4[[#This Row],[cena cukru]]</f>
        <v>29.400000000000002</v>
      </c>
      <c r="G1251" s="2">
        <f>SUMIFS(cukier4[sprzedaż],cukier4[Data],"&lt;="&amp;cukier4[[#This Row],[Data]],cukier4[NIP],"="&amp;cukier4[[#This Row],[NIP]])</f>
        <v>40</v>
      </c>
      <c r="H125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51" s="2">
        <f>cukier4[[#This Row],[rabat na kg]]*cukier4[[#This Row],[sprzedaż]]</f>
        <v>0</v>
      </c>
      <c r="J1251" s="2">
        <f>J1250-cukier4[[#This Row],[sprzedaż]]+L1250</f>
        <v>2744</v>
      </c>
      <c r="K1251" s="2">
        <f>MONTH(cukier4[[#This Row],[Data]])</f>
        <v>9</v>
      </c>
      <c r="L1251" s="2">
        <f>ROUNDUP(IF(K1252&lt;&gt;cukier4[[#This Row],[miesiąc]],5000-cukier4[[#This Row],[ilość cukru w magazynie]],0),-3)</f>
        <v>0</v>
      </c>
    </row>
    <row r="1252" spans="1:12" x14ac:dyDescent="0.45">
      <c r="A1252" s="1">
        <v>40437</v>
      </c>
      <c r="B1252" s="2" t="s">
        <v>98</v>
      </c>
      <c r="C1252">
        <v>20</v>
      </c>
      <c r="D1252">
        <f>YEAR(cukier4[[#This Row],[Data]])</f>
        <v>2010</v>
      </c>
      <c r="E1252">
        <f>VLOOKUP(cukier4[[#This Row],[rok]],cennik[],2,FALSE)</f>
        <v>2.1</v>
      </c>
      <c r="F1252" s="2">
        <f>cukier4[[#This Row],[sprzedaż]]*cukier4[[#This Row],[cena cukru]]</f>
        <v>42</v>
      </c>
      <c r="G1252" s="2">
        <f>SUMIFS(cukier4[sprzedaż],cukier4[Data],"&lt;="&amp;cukier4[[#This Row],[Data]],cukier4[NIP],"="&amp;cukier4[[#This Row],[NIP]])</f>
        <v>51</v>
      </c>
      <c r="H125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52" s="2">
        <f>cukier4[[#This Row],[rabat na kg]]*cukier4[[#This Row],[sprzedaż]]</f>
        <v>0</v>
      </c>
      <c r="J1252" s="2">
        <f>J1251-cukier4[[#This Row],[sprzedaż]]+L1251</f>
        <v>2724</v>
      </c>
      <c r="K1252" s="2">
        <f>MONTH(cukier4[[#This Row],[Data]])</f>
        <v>9</v>
      </c>
      <c r="L1252" s="2">
        <f>ROUNDUP(IF(K1253&lt;&gt;cukier4[[#This Row],[miesiąc]],5000-cukier4[[#This Row],[ilość cukru w magazynie]],0),-3)</f>
        <v>0</v>
      </c>
    </row>
    <row r="1253" spans="1:12" x14ac:dyDescent="0.45">
      <c r="A1253" s="1">
        <v>40439</v>
      </c>
      <c r="B1253" s="2" t="s">
        <v>63</v>
      </c>
      <c r="C1253">
        <v>194</v>
      </c>
      <c r="D1253">
        <f>YEAR(cukier4[[#This Row],[Data]])</f>
        <v>2010</v>
      </c>
      <c r="E1253">
        <f>VLOOKUP(cukier4[[#This Row],[rok]],cennik[],2,FALSE)</f>
        <v>2.1</v>
      </c>
      <c r="F1253" s="2">
        <f>cukier4[[#This Row],[sprzedaż]]*cukier4[[#This Row],[cena cukru]]</f>
        <v>407.40000000000003</v>
      </c>
      <c r="G1253" s="2">
        <f>SUMIFS(cukier4[sprzedaż],cukier4[Data],"&lt;="&amp;cukier4[[#This Row],[Data]],cukier4[NIP],"="&amp;cukier4[[#This Row],[NIP]])</f>
        <v>600</v>
      </c>
      <c r="H125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253" s="2">
        <f>cukier4[[#This Row],[rabat na kg]]*cukier4[[#This Row],[sprzedaż]]</f>
        <v>9.7000000000000011</v>
      </c>
      <c r="J1253" s="2">
        <f>J1252-cukier4[[#This Row],[sprzedaż]]+L1252</f>
        <v>2530</v>
      </c>
      <c r="K1253" s="2">
        <f>MONTH(cukier4[[#This Row],[Data]])</f>
        <v>9</v>
      </c>
      <c r="L1253" s="2">
        <f>ROUNDUP(IF(K1254&lt;&gt;cukier4[[#This Row],[miesiąc]],5000-cukier4[[#This Row],[ilość cukru w magazynie]],0),-3)</f>
        <v>0</v>
      </c>
    </row>
    <row r="1254" spans="1:12" x14ac:dyDescent="0.45">
      <c r="A1254" s="1">
        <v>40439</v>
      </c>
      <c r="B1254" s="2" t="s">
        <v>35</v>
      </c>
      <c r="C1254">
        <v>58</v>
      </c>
      <c r="D1254">
        <f>YEAR(cukier4[[#This Row],[Data]])</f>
        <v>2010</v>
      </c>
      <c r="E1254">
        <f>VLOOKUP(cukier4[[#This Row],[rok]],cennik[],2,FALSE)</f>
        <v>2.1</v>
      </c>
      <c r="F1254" s="2">
        <f>cukier4[[#This Row],[sprzedaż]]*cukier4[[#This Row],[cena cukru]]</f>
        <v>121.80000000000001</v>
      </c>
      <c r="G1254" s="2">
        <f>SUMIFS(cukier4[sprzedaż],cukier4[Data],"&lt;="&amp;cukier4[[#This Row],[Data]],cukier4[NIP],"="&amp;cukier4[[#This Row],[NIP]])</f>
        <v>2221</v>
      </c>
      <c r="H12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54" s="2">
        <f>cukier4[[#This Row],[rabat na kg]]*cukier4[[#This Row],[sprzedaż]]</f>
        <v>5.8000000000000007</v>
      </c>
      <c r="J1254" s="2">
        <f>J1253-cukier4[[#This Row],[sprzedaż]]+L1253</f>
        <v>2472</v>
      </c>
      <c r="K1254" s="2">
        <f>MONTH(cukier4[[#This Row],[Data]])</f>
        <v>9</v>
      </c>
      <c r="L1254" s="2">
        <f>ROUNDUP(IF(K1255&lt;&gt;cukier4[[#This Row],[miesiąc]],5000-cukier4[[#This Row],[ilość cukru w magazynie]],0),-3)</f>
        <v>0</v>
      </c>
    </row>
    <row r="1255" spans="1:12" x14ac:dyDescent="0.45">
      <c r="A1255" s="1">
        <v>40440</v>
      </c>
      <c r="B1255" s="2" t="s">
        <v>66</v>
      </c>
      <c r="C1255">
        <v>30</v>
      </c>
      <c r="D1255">
        <f>YEAR(cukier4[[#This Row],[Data]])</f>
        <v>2010</v>
      </c>
      <c r="E1255">
        <f>VLOOKUP(cukier4[[#This Row],[rok]],cennik[],2,FALSE)</f>
        <v>2.1</v>
      </c>
      <c r="F1255" s="2">
        <f>cukier4[[#This Row],[sprzedaż]]*cukier4[[#This Row],[cena cukru]]</f>
        <v>63</v>
      </c>
      <c r="G1255" s="2">
        <f>SUMIFS(cukier4[sprzedaż],cukier4[Data],"&lt;="&amp;cukier4[[#This Row],[Data]],cukier4[NIP],"="&amp;cukier4[[#This Row],[NIP]])</f>
        <v>2372</v>
      </c>
      <c r="H125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55" s="2">
        <f>cukier4[[#This Row],[rabat na kg]]*cukier4[[#This Row],[sprzedaż]]</f>
        <v>3</v>
      </c>
      <c r="J1255" s="2">
        <f>J1254-cukier4[[#This Row],[sprzedaż]]+L1254</f>
        <v>2442</v>
      </c>
      <c r="K1255" s="2">
        <f>MONTH(cukier4[[#This Row],[Data]])</f>
        <v>9</v>
      </c>
      <c r="L1255" s="2">
        <f>ROUNDUP(IF(K1256&lt;&gt;cukier4[[#This Row],[miesiąc]],5000-cukier4[[#This Row],[ilość cukru w magazynie]],0),-3)</f>
        <v>0</v>
      </c>
    </row>
    <row r="1256" spans="1:12" x14ac:dyDescent="0.45">
      <c r="A1256" s="1">
        <v>40440</v>
      </c>
      <c r="B1256" s="2" t="s">
        <v>17</v>
      </c>
      <c r="C1256">
        <v>159</v>
      </c>
      <c r="D1256">
        <f>YEAR(cukier4[[#This Row],[Data]])</f>
        <v>2010</v>
      </c>
      <c r="E1256">
        <f>VLOOKUP(cukier4[[#This Row],[rok]],cennik[],2,FALSE)</f>
        <v>2.1</v>
      </c>
      <c r="F1256" s="2">
        <f>cukier4[[#This Row],[sprzedaż]]*cukier4[[#This Row],[cena cukru]]</f>
        <v>333.90000000000003</v>
      </c>
      <c r="G1256" s="2">
        <f>SUMIFS(cukier4[sprzedaż],cukier4[Data],"&lt;="&amp;cukier4[[#This Row],[Data]],cukier4[NIP],"="&amp;cukier4[[#This Row],[NIP]])</f>
        <v>11363</v>
      </c>
      <c r="H125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56" s="2">
        <f>cukier4[[#This Row],[rabat na kg]]*cukier4[[#This Row],[sprzedaż]]</f>
        <v>31.8</v>
      </c>
      <c r="J1256" s="2">
        <f>J1255-cukier4[[#This Row],[sprzedaż]]+L1255</f>
        <v>2283</v>
      </c>
      <c r="K1256" s="2">
        <f>MONTH(cukier4[[#This Row],[Data]])</f>
        <v>9</v>
      </c>
      <c r="L1256" s="2">
        <f>ROUNDUP(IF(K1257&lt;&gt;cukier4[[#This Row],[miesiąc]],5000-cukier4[[#This Row],[ilość cukru w magazynie]],0),-3)</f>
        <v>0</v>
      </c>
    </row>
    <row r="1257" spans="1:12" x14ac:dyDescent="0.45">
      <c r="A1257" s="1">
        <v>40443</v>
      </c>
      <c r="B1257" s="2" t="s">
        <v>22</v>
      </c>
      <c r="C1257">
        <v>279</v>
      </c>
      <c r="D1257">
        <f>YEAR(cukier4[[#This Row],[Data]])</f>
        <v>2010</v>
      </c>
      <c r="E1257">
        <f>VLOOKUP(cukier4[[#This Row],[rok]],cennik[],2,FALSE)</f>
        <v>2.1</v>
      </c>
      <c r="F1257" s="2">
        <f>cukier4[[#This Row],[sprzedaż]]*cukier4[[#This Row],[cena cukru]]</f>
        <v>585.9</v>
      </c>
      <c r="G1257" s="2">
        <f>SUMIFS(cukier4[sprzedaż],cukier4[Data],"&lt;="&amp;cukier4[[#This Row],[Data]],cukier4[NIP],"="&amp;cukier4[[#This Row],[NIP]])</f>
        <v>14500</v>
      </c>
      <c r="H125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57" s="2">
        <f>cukier4[[#This Row],[rabat na kg]]*cukier4[[#This Row],[sprzedaż]]</f>
        <v>55.800000000000004</v>
      </c>
      <c r="J1257" s="2">
        <f>J1256-cukier4[[#This Row],[sprzedaż]]+L1256</f>
        <v>2004</v>
      </c>
      <c r="K1257" s="2">
        <f>MONTH(cukier4[[#This Row],[Data]])</f>
        <v>9</v>
      </c>
      <c r="L1257" s="2">
        <f>ROUNDUP(IF(K1258&lt;&gt;cukier4[[#This Row],[miesiąc]],5000-cukier4[[#This Row],[ilość cukru w magazynie]],0),-3)</f>
        <v>0</v>
      </c>
    </row>
    <row r="1258" spans="1:12" x14ac:dyDescent="0.45">
      <c r="A1258" s="1">
        <v>40444</v>
      </c>
      <c r="B1258" s="2" t="s">
        <v>26</v>
      </c>
      <c r="C1258">
        <v>38</v>
      </c>
      <c r="D1258">
        <f>YEAR(cukier4[[#This Row],[Data]])</f>
        <v>2010</v>
      </c>
      <c r="E1258">
        <f>VLOOKUP(cukier4[[#This Row],[rok]],cennik[],2,FALSE)</f>
        <v>2.1</v>
      </c>
      <c r="F1258" s="2">
        <f>cukier4[[#This Row],[sprzedaż]]*cukier4[[#This Row],[cena cukru]]</f>
        <v>79.8</v>
      </c>
      <c r="G1258" s="2">
        <f>SUMIFS(cukier4[sprzedaż],cukier4[Data],"&lt;="&amp;cukier4[[#This Row],[Data]],cukier4[NIP],"="&amp;cukier4[[#This Row],[NIP]])</f>
        <v>674</v>
      </c>
      <c r="H125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258" s="2">
        <f>cukier4[[#This Row],[rabat na kg]]*cukier4[[#This Row],[sprzedaż]]</f>
        <v>1.9000000000000001</v>
      </c>
      <c r="J1258" s="2">
        <f>J1257-cukier4[[#This Row],[sprzedaż]]+L1257</f>
        <v>1966</v>
      </c>
      <c r="K1258" s="2">
        <f>MONTH(cukier4[[#This Row],[Data]])</f>
        <v>9</v>
      </c>
      <c r="L1258" s="2">
        <f>ROUNDUP(IF(K1259&lt;&gt;cukier4[[#This Row],[miesiąc]],5000-cukier4[[#This Row],[ilość cukru w magazynie]],0),-3)</f>
        <v>0</v>
      </c>
    </row>
    <row r="1259" spans="1:12" x14ac:dyDescent="0.45">
      <c r="A1259" s="1">
        <v>40446</v>
      </c>
      <c r="B1259" s="2" t="s">
        <v>36</v>
      </c>
      <c r="C1259">
        <v>7</v>
      </c>
      <c r="D1259">
        <f>YEAR(cukier4[[#This Row],[Data]])</f>
        <v>2010</v>
      </c>
      <c r="E1259">
        <f>VLOOKUP(cukier4[[#This Row],[rok]],cennik[],2,FALSE)</f>
        <v>2.1</v>
      </c>
      <c r="F1259" s="2">
        <f>cukier4[[#This Row],[sprzedaż]]*cukier4[[#This Row],[cena cukru]]</f>
        <v>14.700000000000001</v>
      </c>
      <c r="G1259" s="2">
        <f>SUMIFS(cukier4[sprzedaż],cukier4[Data],"&lt;="&amp;cukier4[[#This Row],[Data]],cukier4[NIP],"="&amp;cukier4[[#This Row],[NIP]])</f>
        <v>41</v>
      </c>
      <c r="H125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59" s="2">
        <f>cukier4[[#This Row],[rabat na kg]]*cukier4[[#This Row],[sprzedaż]]</f>
        <v>0</v>
      </c>
      <c r="J1259" s="2">
        <f>J1258-cukier4[[#This Row],[sprzedaż]]+L1258</f>
        <v>1959</v>
      </c>
      <c r="K1259" s="2">
        <f>MONTH(cukier4[[#This Row],[Data]])</f>
        <v>9</v>
      </c>
      <c r="L1259" s="2">
        <f>ROUNDUP(IF(K1260&lt;&gt;cukier4[[#This Row],[miesiąc]],5000-cukier4[[#This Row],[ilość cukru w magazynie]],0),-3)</f>
        <v>0</v>
      </c>
    </row>
    <row r="1260" spans="1:12" x14ac:dyDescent="0.45">
      <c r="A1260" s="1">
        <v>40447</v>
      </c>
      <c r="B1260" s="2" t="s">
        <v>22</v>
      </c>
      <c r="C1260">
        <v>154</v>
      </c>
      <c r="D1260">
        <f>YEAR(cukier4[[#This Row],[Data]])</f>
        <v>2010</v>
      </c>
      <c r="E1260">
        <f>VLOOKUP(cukier4[[#This Row],[rok]],cennik[],2,FALSE)</f>
        <v>2.1</v>
      </c>
      <c r="F1260" s="2">
        <f>cukier4[[#This Row],[sprzedaż]]*cukier4[[#This Row],[cena cukru]]</f>
        <v>323.40000000000003</v>
      </c>
      <c r="G1260" s="2">
        <f>SUMIFS(cukier4[sprzedaż],cukier4[Data],"&lt;="&amp;cukier4[[#This Row],[Data]],cukier4[NIP],"="&amp;cukier4[[#This Row],[NIP]])</f>
        <v>14654</v>
      </c>
      <c r="H126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60" s="2">
        <f>cukier4[[#This Row],[rabat na kg]]*cukier4[[#This Row],[sprzedaż]]</f>
        <v>30.8</v>
      </c>
      <c r="J1260" s="2">
        <f>J1259-cukier4[[#This Row],[sprzedaż]]+L1259</f>
        <v>1805</v>
      </c>
      <c r="K1260" s="2">
        <f>MONTH(cukier4[[#This Row],[Data]])</f>
        <v>9</v>
      </c>
      <c r="L1260" s="2">
        <f>ROUNDUP(IF(K1261&lt;&gt;cukier4[[#This Row],[miesiąc]],5000-cukier4[[#This Row],[ilość cukru w magazynie]],0),-3)</f>
        <v>0</v>
      </c>
    </row>
    <row r="1261" spans="1:12" x14ac:dyDescent="0.45">
      <c r="A1261" s="1">
        <v>40447</v>
      </c>
      <c r="B1261" s="2" t="s">
        <v>50</v>
      </c>
      <c r="C1261">
        <v>274</v>
      </c>
      <c r="D1261">
        <f>YEAR(cukier4[[#This Row],[Data]])</f>
        <v>2010</v>
      </c>
      <c r="E1261">
        <f>VLOOKUP(cukier4[[#This Row],[rok]],cennik[],2,FALSE)</f>
        <v>2.1</v>
      </c>
      <c r="F1261" s="2">
        <f>cukier4[[#This Row],[sprzedaż]]*cukier4[[#This Row],[cena cukru]]</f>
        <v>575.4</v>
      </c>
      <c r="G1261" s="2">
        <f>SUMIFS(cukier4[sprzedaż],cukier4[Data],"&lt;="&amp;cukier4[[#This Row],[Data]],cukier4[NIP],"="&amp;cukier4[[#This Row],[NIP]])</f>
        <v>15602</v>
      </c>
      <c r="H126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61" s="2">
        <f>cukier4[[#This Row],[rabat na kg]]*cukier4[[#This Row],[sprzedaż]]</f>
        <v>54.800000000000004</v>
      </c>
      <c r="J1261" s="2">
        <f>J1260-cukier4[[#This Row],[sprzedaż]]+L1260</f>
        <v>1531</v>
      </c>
      <c r="K1261" s="2">
        <f>MONTH(cukier4[[#This Row],[Data]])</f>
        <v>9</v>
      </c>
      <c r="L1261" s="2">
        <f>ROUNDUP(IF(K1262&lt;&gt;cukier4[[#This Row],[miesiąc]],5000-cukier4[[#This Row],[ilość cukru w magazynie]],0),-3)</f>
        <v>0</v>
      </c>
    </row>
    <row r="1262" spans="1:12" x14ac:dyDescent="0.45">
      <c r="A1262" s="1">
        <v>40448</v>
      </c>
      <c r="B1262" s="2" t="s">
        <v>14</v>
      </c>
      <c r="C1262">
        <v>219</v>
      </c>
      <c r="D1262">
        <f>YEAR(cukier4[[#This Row],[Data]])</f>
        <v>2010</v>
      </c>
      <c r="E1262">
        <f>VLOOKUP(cukier4[[#This Row],[rok]],cennik[],2,FALSE)</f>
        <v>2.1</v>
      </c>
      <c r="F1262" s="2">
        <f>cukier4[[#This Row],[sprzedaż]]*cukier4[[#This Row],[cena cukru]]</f>
        <v>459.90000000000003</v>
      </c>
      <c r="G1262" s="2">
        <f>SUMIFS(cukier4[sprzedaż],cukier4[Data],"&lt;="&amp;cukier4[[#This Row],[Data]],cukier4[NIP],"="&amp;cukier4[[#This Row],[NIP]])</f>
        <v>14242</v>
      </c>
      <c r="H126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62" s="2">
        <f>cukier4[[#This Row],[rabat na kg]]*cukier4[[#This Row],[sprzedaż]]</f>
        <v>43.800000000000004</v>
      </c>
      <c r="J1262" s="2">
        <f>J1261-cukier4[[#This Row],[sprzedaż]]+L1261</f>
        <v>1312</v>
      </c>
      <c r="K1262" s="2">
        <f>MONTH(cukier4[[#This Row],[Data]])</f>
        <v>9</v>
      </c>
      <c r="L1262" s="2">
        <f>ROUNDUP(IF(K1263&lt;&gt;cukier4[[#This Row],[miesiąc]],5000-cukier4[[#This Row],[ilość cukru w magazynie]],0),-3)</f>
        <v>0</v>
      </c>
    </row>
    <row r="1263" spans="1:12" x14ac:dyDescent="0.45">
      <c r="A1263" s="1">
        <v>40449</v>
      </c>
      <c r="B1263" s="2" t="s">
        <v>30</v>
      </c>
      <c r="C1263">
        <v>57</v>
      </c>
      <c r="D1263">
        <f>YEAR(cukier4[[#This Row],[Data]])</f>
        <v>2010</v>
      </c>
      <c r="E1263">
        <f>VLOOKUP(cukier4[[#This Row],[rok]],cennik[],2,FALSE)</f>
        <v>2.1</v>
      </c>
      <c r="F1263" s="2">
        <f>cukier4[[#This Row],[sprzedaż]]*cukier4[[#This Row],[cena cukru]]</f>
        <v>119.7</v>
      </c>
      <c r="G1263" s="2">
        <f>SUMIFS(cukier4[sprzedaż],cukier4[Data],"&lt;="&amp;cukier4[[#This Row],[Data]],cukier4[NIP],"="&amp;cukier4[[#This Row],[NIP]])</f>
        <v>3457</v>
      </c>
      <c r="H12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63" s="2">
        <f>cukier4[[#This Row],[rabat na kg]]*cukier4[[#This Row],[sprzedaż]]</f>
        <v>5.7</v>
      </c>
      <c r="J1263" s="2">
        <f>J1262-cukier4[[#This Row],[sprzedaż]]+L1262</f>
        <v>1255</v>
      </c>
      <c r="K1263" s="2">
        <f>MONTH(cukier4[[#This Row],[Data]])</f>
        <v>9</v>
      </c>
      <c r="L1263" s="2">
        <f>ROUNDUP(IF(K1264&lt;&gt;cukier4[[#This Row],[miesiąc]],5000-cukier4[[#This Row],[ilość cukru w magazynie]],0),-3)</f>
        <v>0</v>
      </c>
    </row>
    <row r="1264" spans="1:12" x14ac:dyDescent="0.45">
      <c r="A1264" s="1">
        <v>40449</v>
      </c>
      <c r="B1264" s="2" t="s">
        <v>12</v>
      </c>
      <c r="C1264">
        <v>152</v>
      </c>
      <c r="D1264">
        <f>YEAR(cukier4[[#This Row],[Data]])</f>
        <v>2010</v>
      </c>
      <c r="E1264">
        <f>VLOOKUP(cukier4[[#This Row],[rok]],cennik[],2,FALSE)</f>
        <v>2.1</v>
      </c>
      <c r="F1264" s="2">
        <f>cukier4[[#This Row],[sprzedaż]]*cukier4[[#This Row],[cena cukru]]</f>
        <v>319.2</v>
      </c>
      <c r="G1264" s="2">
        <f>SUMIFS(cukier4[sprzedaż],cukier4[Data],"&lt;="&amp;cukier4[[#This Row],[Data]],cukier4[NIP],"="&amp;cukier4[[#This Row],[NIP]])</f>
        <v>2994</v>
      </c>
      <c r="H12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64" s="2">
        <f>cukier4[[#This Row],[rabat na kg]]*cukier4[[#This Row],[sprzedaż]]</f>
        <v>15.200000000000001</v>
      </c>
      <c r="J1264" s="2">
        <f>J1263-cukier4[[#This Row],[sprzedaż]]+L1263</f>
        <v>1103</v>
      </c>
      <c r="K1264" s="2">
        <f>MONTH(cukier4[[#This Row],[Data]])</f>
        <v>9</v>
      </c>
      <c r="L1264" s="2">
        <f>ROUNDUP(IF(K1265&lt;&gt;cukier4[[#This Row],[miesiąc]],5000-cukier4[[#This Row],[ilość cukru w magazynie]],0),-3)</f>
        <v>4000</v>
      </c>
    </row>
    <row r="1265" spans="1:12" x14ac:dyDescent="0.45">
      <c r="A1265" s="1">
        <v>40454</v>
      </c>
      <c r="B1265" s="2" t="s">
        <v>45</v>
      </c>
      <c r="C1265">
        <v>263</v>
      </c>
      <c r="D1265">
        <f>YEAR(cukier4[[#This Row],[Data]])</f>
        <v>2010</v>
      </c>
      <c r="E1265">
        <f>VLOOKUP(cukier4[[#This Row],[rok]],cennik[],2,FALSE)</f>
        <v>2.1</v>
      </c>
      <c r="F1265" s="2">
        <f>cukier4[[#This Row],[sprzedaż]]*cukier4[[#This Row],[cena cukru]]</f>
        <v>552.30000000000007</v>
      </c>
      <c r="G1265" s="2">
        <f>SUMIFS(cukier4[sprzedaż],cukier4[Data],"&lt;="&amp;cukier4[[#This Row],[Data]],cukier4[NIP],"="&amp;cukier4[[#This Row],[NIP]])</f>
        <v>16262</v>
      </c>
      <c r="H126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65" s="2">
        <f>cukier4[[#This Row],[rabat na kg]]*cukier4[[#This Row],[sprzedaż]]</f>
        <v>52.6</v>
      </c>
      <c r="J1265" s="2">
        <f>J1264-cukier4[[#This Row],[sprzedaż]]+L1264</f>
        <v>4840</v>
      </c>
      <c r="K1265" s="2">
        <f>MONTH(cukier4[[#This Row],[Data]])</f>
        <v>10</v>
      </c>
      <c r="L1265" s="2">
        <f>ROUNDUP(IF(K1266&lt;&gt;cukier4[[#This Row],[miesiąc]],5000-cukier4[[#This Row],[ilość cukru w magazynie]],0),-3)</f>
        <v>0</v>
      </c>
    </row>
    <row r="1266" spans="1:12" x14ac:dyDescent="0.45">
      <c r="A1266" s="1">
        <v>40456</v>
      </c>
      <c r="B1266" s="2" t="s">
        <v>28</v>
      </c>
      <c r="C1266">
        <v>61</v>
      </c>
      <c r="D1266">
        <f>YEAR(cukier4[[#This Row],[Data]])</f>
        <v>2010</v>
      </c>
      <c r="E1266">
        <f>VLOOKUP(cukier4[[#This Row],[rok]],cennik[],2,FALSE)</f>
        <v>2.1</v>
      </c>
      <c r="F1266" s="2">
        <f>cukier4[[#This Row],[sprzedaż]]*cukier4[[#This Row],[cena cukru]]</f>
        <v>128.1</v>
      </c>
      <c r="G1266" s="2">
        <f>SUMIFS(cukier4[sprzedaż],cukier4[Data],"&lt;="&amp;cukier4[[#This Row],[Data]],cukier4[NIP],"="&amp;cukier4[[#This Row],[NIP]])</f>
        <v>2715</v>
      </c>
      <c r="H12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66" s="2">
        <f>cukier4[[#This Row],[rabat na kg]]*cukier4[[#This Row],[sprzedaż]]</f>
        <v>6.1000000000000005</v>
      </c>
      <c r="J1266" s="2">
        <f>J1265-cukier4[[#This Row],[sprzedaż]]+L1265</f>
        <v>4779</v>
      </c>
      <c r="K1266" s="2">
        <f>MONTH(cukier4[[#This Row],[Data]])</f>
        <v>10</v>
      </c>
      <c r="L1266" s="2">
        <f>ROUNDUP(IF(K1267&lt;&gt;cukier4[[#This Row],[miesiąc]],5000-cukier4[[#This Row],[ilość cukru w magazynie]],0),-3)</f>
        <v>0</v>
      </c>
    </row>
    <row r="1267" spans="1:12" x14ac:dyDescent="0.45">
      <c r="A1267" s="1">
        <v>40456</v>
      </c>
      <c r="B1267" s="2" t="s">
        <v>50</v>
      </c>
      <c r="C1267">
        <v>217</v>
      </c>
      <c r="D1267">
        <f>YEAR(cukier4[[#This Row],[Data]])</f>
        <v>2010</v>
      </c>
      <c r="E1267">
        <f>VLOOKUP(cukier4[[#This Row],[rok]],cennik[],2,FALSE)</f>
        <v>2.1</v>
      </c>
      <c r="F1267" s="2">
        <f>cukier4[[#This Row],[sprzedaż]]*cukier4[[#This Row],[cena cukru]]</f>
        <v>455.70000000000005</v>
      </c>
      <c r="G1267" s="2">
        <f>SUMIFS(cukier4[sprzedaż],cukier4[Data],"&lt;="&amp;cukier4[[#This Row],[Data]],cukier4[NIP],"="&amp;cukier4[[#This Row],[NIP]])</f>
        <v>15819</v>
      </c>
      <c r="H126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67" s="2">
        <f>cukier4[[#This Row],[rabat na kg]]*cukier4[[#This Row],[sprzedaż]]</f>
        <v>43.400000000000006</v>
      </c>
      <c r="J1267" s="2">
        <f>J1266-cukier4[[#This Row],[sprzedaż]]+L1266</f>
        <v>4562</v>
      </c>
      <c r="K1267" s="2">
        <f>MONTH(cukier4[[#This Row],[Data]])</f>
        <v>10</v>
      </c>
      <c r="L1267" s="2">
        <f>ROUNDUP(IF(K1268&lt;&gt;cukier4[[#This Row],[miesiąc]],5000-cukier4[[#This Row],[ilość cukru w magazynie]],0),-3)</f>
        <v>0</v>
      </c>
    </row>
    <row r="1268" spans="1:12" x14ac:dyDescent="0.45">
      <c r="A1268" s="1">
        <v>40457</v>
      </c>
      <c r="B1268" s="2" t="s">
        <v>61</v>
      </c>
      <c r="C1268">
        <v>28</v>
      </c>
      <c r="D1268">
        <f>YEAR(cukier4[[#This Row],[Data]])</f>
        <v>2010</v>
      </c>
      <c r="E1268">
        <f>VLOOKUP(cukier4[[#This Row],[rok]],cennik[],2,FALSE)</f>
        <v>2.1</v>
      </c>
      <c r="F1268" s="2">
        <f>cukier4[[#This Row],[sprzedaż]]*cukier4[[#This Row],[cena cukru]]</f>
        <v>58.800000000000004</v>
      </c>
      <c r="G1268" s="2">
        <f>SUMIFS(cukier4[sprzedaż],cukier4[Data],"&lt;="&amp;cukier4[[#This Row],[Data]],cukier4[NIP],"="&amp;cukier4[[#This Row],[NIP]])</f>
        <v>2062</v>
      </c>
      <c r="H126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68" s="2">
        <f>cukier4[[#This Row],[rabat na kg]]*cukier4[[#This Row],[sprzedaż]]</f>
        <v>2.8000000000000003</v>
      </c>
      <c r="J1268" s="2">
        <f>J1267-cukier4[[#This Row],[sprzedaż]]+L1267</f>
        <v>4534</v>
      </c>
      <c r="K1268" s="2">
        <f>MONTH(cukier4[[#This Row],[Data]])</f>
        <v>10</v>
      </c>
      <c r="L1268" s="2">
        <f>ROUNDUP(IF(K1269&lt;&gt;cukier4[[#This Row],[miesiąc]],5000-cukier4[[#This Row],[ilość cukru w magazynie]],0),-3)</f>
        <v>0</v>
      </c>
    </row>
    <row r="1269" spans="1:12" x14ac:dyDescent="0.45">
      <c r="A1269" s="1">
        <v>40457</v>
      </c>
      <c r="B1269" s="2" t="s">
        <v>45</v>
      </c>
      <c r="C1269">
        <v>299</v>
      </c>
      <c r="D1269">
        <f>YEAR(cukier4[[#This Row],[Data]])</f>
        <v>2010</v>
      </c>
      <c r="E1269">
        <f>VLOOKUP(cukier4[[#This Row],[rok]],cennik[],2,FALSE)</f>
        <v>2.1</v>
      </c>
      <c r="F1269" s="2">
        <f>cukier4[[#This Row],[sprzedaż]]*cukier4[[#This Row],[cena cukru]]</f>
        <v>627.9</v>
      </c>
      <c r="G1269" s="2">
        <f>SUMIFS(cukier4[sprzedaż],cukier4[Data],"&lt;="&amp;cukier4[[#This Row],[Data]],cukier4[NIP],"="&amp;cukier4[[#This Row],[NIP]])</f>
        <v>16561</v>
      </c>
      <c r="H126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69" s="2">
        <f>cukier4[[#This Row],[rabat na kg]]*cukier4[[#This Row],[sprzedaż]]</f>
        <v>59.800000000000004</v>
      </c>
      <c r="J1269" s="2">
        <f>J1268-cukier4[[#This Row],[sprzedaż]]+L1268</f>
        <v>4235</v>
      </c>
      <c r="K1269" s="2">
        <f>MONTH(cukier4[[#This Row],[Data]])</f>
        <v>10</v>
      </c>
      <c r="L1269" s="2">
        <f>ROUNDUP(IF(K1270&lt;&gt;cukier4[[#This Row],[miesiąc]],5000-cukier4[[#This Row],[ilość cukru w magazynie]],0),-3)</f>
        <v>0</v>
      </c>
    </row>
    <row r="1270" spans="1:12" x14ac:dyDescent="0.45">
      <c r="A1270" s="1">
        <v>40460</v>
      </c>
      <c r="B1270" s="2" t="s">
        <v>14</v>
      </c>
      <c r="C1270">
        <v>429</v>
      </c>
      <c r="D1270">
        <f>YEAR(cukier4[[#This Row],[Data]])</f>
        <v>2010</v>
      </c>
      <c r="E1270">
        <f>VLOOKUP(cukier4[[#This Row],[rok]],cennik[],2,FALSE)</f>
        <v>2.1</v>
      </c>
      <c r="F1270" s="2">
        <f>cukier4[[#This Row],[sprzedaż]]*cukier4[[#This Row],[cena cukru]]</f>
        <v>900.90000000000009</v>
      </c>
      <c r="G1270" s="2">
        <f>SUMIFS(cukier4[sprzedaż],cukier4[Data],"&lt;="&amp;cukier4[[#This Row],[Data]],cukier4[NIP],"="&amp;cukier4[[#This Row],[NIP]])</f>
        <v>14671</v>
      </c>
      <c r="H127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70" s="2">
        <f>cukier4[[#This Row],[rabat na kg]]*cukier4[[#This Row],[sprzedaż]]</f>
        <v>85.800000000000011</v>
      </c>
      <c r="J1270" s="2">
        <f>J1269-cukier4[[#This Row],[sprzedaż]]+L1269</f>
        <v>3806</v>
      </c>
      <c r="K1270" s="2">
        <f>MONTH(cukier4[[#This Row],[Data]])</f>
        <v>10</v>
      </c>
      <c r="L1270" s="2">
        <f>ROUNDUP(IF(K1271&lt;&gt;cukier4[[#This Row],[miesiąc]],5000-cukier4[[#This Row],[ilość cukru w magazynie]],0),-3)</f>
        <v>0</v>
      </c>
    </row>
    <row r="1271" spans="1:12" x14ac:dyDescent="0.45">
      <c r="A1271" s="1">
        <v>40463</v>
      </c>
      <c r="B1271" s="2" t="s">
        <v>14</v>
      </c>
      <c r="C1271">
        <v>427</v>
      </c>
      <c r="D1271">
        <f>YEAR(cukier4[[#This Row],[Data]])</f>
        <v>2010</v>
      </c>
      <c r="E1271">
        <f>VLOOKUP(cukier4[[#This Row],[rok]],cennik[],2,FALSE)</f>
        <v>2.1</v>
      </c>
      <c r="F1271" s="2">
        <f>cukier4[[#This Row],[sprzedaż]]*cukier4[[#This Row],[cena cukru]]</f>
        <v>896.7</v>
      </c>
      <c r="G1271" s="2">
        <f>SUMIFS(cukier4[sprzedaż],cukier4[Data],"&lt;="&amp;cukier4[[#This Row],[Data]],cukier4[NIP],"="&amp;cukier4[[#This Row],[NIP]])</f>
        <v>15098</v>
      </c>
      <c r="H127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71" s="2">
        <f>cukier4[[#This Row],[rabat na kg]]*cukier4[[#This Row],[sprzedaż]]</f>
        <v>85.4</v>
      </c>
      <c r="J1271" s="2">
        <f>J1270-cukier4[[#This Row],[sprzedaż]]+L1270</f>
        <v>3379</v>
      </c>
      <c r="K1271" s="2">
        <f>MONTH(cukier4[[#This Row],[Data]])</f>
        <v>10</v>
      </c>
      <c r="L1271" s="2">
        <f>ROUNDUP(IF(K1272&lt;&gt;cukier4[[#This Row],[miesiąc]],5000-cukier4[[#This Row],[ilość cukru w magazynie]],0),-3)</f>
        <v>0</v>
      </c>
    </row>
    <row r="1272" spans="1:12" x14ac:dyDescent="0.45">
      <c r="A1272" s="1">
        <v>40463</v>
      </c>
      <c r="B1272" s="2" t="s">
        <v>12</v>
      </c>
      <c r="C1272">
        <v>87</v>
      </c>
      <c r="D1272">
        <f>YEAR(cukier4[[#This Row],[Data]])</f>
        <v>2010</v>
      </c>
      <c r="E1272">
        <f>VLOOKUP(cukier4[[#This Row],[rok]],cennik[],2,FALSE)</f>
        <v>2.1</v>
      </c>
      <c r="F1272" s="2">
        <f>cukier4[[#This Row],[sprzedaż]]*cukier4[[#This Row],[cena cukru]]</f>
        <v>182.70000000000002</v>
      </c>
      <c r="G1272" s="2">
        <f>SUMIFS(cukier4[sprzedaż],cukier4[Data],"&lt;="&amp;cukier4[[#This Row],[Data]],cukier4[NIP],"="&amp;cukier4[[#This Row],[NIP]])</f>
        <v>3081</v>
      </c>
      <c r="H127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72" s="2">
        <f>cukier4[[#This Row],[rabat na kg]]*cukier4[[#This Row],[sprzedaż]]</f>
        <v>8.7000000000000011</v>
      </c>
      <c r="J1272" s="2">
        <f>J1271-cukier4[[#This Row],[sprzedaż]]+L1271</f>
        <v>3292</v>
      </c>
      <c r="K1272" s="2">
        <f>MONTH(cukier4[[#This Row],[Data]])</f>
        <v>10</v>
      </c>
      <c r="L1272" s="2">
        <f>ROUNDUP(IF(K1273&lt;&gt;cukier4[[#This Row],[miesiąc]],5000-cukier4[[#This Row],[ilość cukru w magazynie]],0),-3)</f>
        <v>0</v>
      </c>
    </row>
    <row r="1273" spans="1:12" x14ac:dyDescent="0.45">
      <c r="A1273" s="1">
        <v>40463</v>
      </c>
      <c r="B1273" s="2" t="s">
        <v>141</v>
      </c>
      <c r="C1273">
        <v>17</v>
      </c>
      <c r="D1273">
        <f>YEAR(cukier4[[#This Row],[Data]])</f>
        <v>2010</v>
      </c>
      <c r="E1273">
        <f>VLOOKUP(cukier4[[#This Row],[rok]],cennik[],2,FALSE)</f>
        <v>2.1</v>
      </c>
      <c r="F1273" s="2">
        <f>cukier4[[#This Row],[sprzedaż]]*cukier4[[#This Row],[cena cukru]]</f>
        <v>35.700000000000003</v>
      </c>
      <c r="G1273" s="2">
        <f>SUMIFS(cukier4[sprzedaż],cukier4[Data],"&lt;="&amp;cukier4[[#This Row],[Data]],cukier4[NIP],"="&amp;cukier4[[#This Row],[NIP]])</f>
        <v>29</v>
      </c>
      <c r="H12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73" s="2">
        <f>cukier4[[#This Row],[rabat na kg]]*cukier4[[#This Row],[sprzedaż]]</f>
        <v>0</v>
      </c>
      <c r="J1273" s="2">
        <f>J1272-cukier4[[#This Row],[sprzedaż]]+L1272</f>
        <v>3275</v>
      </c>
      <c r="K1273" s="2">
        <f>MONTH(cukier4[[#This Row],[Data]])</f>
        <v>10</v>
      </c>
      <c r="L1273" s="2">
        <f>ROUNDUP(IF(K1274&lt;&gt;cukier4[[#This Row],[miesiąc]],5000-cukier4[[#This Row],[ilość cukru w magazynie]],0),-3)</f>
        <v>0</v>
      </c>
    </row>
    <row r="1274" spans="1:12" x14ac:dyDescent="0.45">
      <c r="A1274" s="1">
        <v>40465</v>
      </c>
      <c r="B1274" s="2" t="s">
        <v>35</v>
      </c>
      <c r="C1274">
        <v>124</v>
      </c>
      <c r="D1274">
        <f>YEAR(cukier4[[#This Row],[Data]])</f>
        <v>2010</v>
      </c>
      <c r="E1274">
        <f>VLOOKUP(cukier4[[#This Row],[rok]],cennik[],2,FALSE)</f>
        <v>2.1</v>
      </c>
      <c r="F1274" s="2">
        <f>cukier4[[#This Row],[sprzedaż]]*cukier4[[#This Row],[cena cukru]]</f>
        <v>260.40000000000003</v>
      </c>
      <c r="G1274" s="2">
        <f>SUMIFS(cukier4[sprzedaż],cukier4[Data],"&lt;="&amp;cukier4[[#This Row],[Data]],cukier4[NIP],"="&amp;cukier4[[#This Row],[NIP]])</f>
        <v>2345</v>
      </c>
      <c r="H127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74" s="2">
        <f>cukier4[[#This Row],[rabat na kg]]*cukier4[[#This Row],[sprzedaż]]</f>
        <v>12.4</v>
      </c>
      <c r="J1274" s="2">
        <f>J1273-cukier4[[#This Row],[sprzedaż]]+L1273</f>
        <v>3151</v>
      </c>
      <c r="K1274" s="2">
        <f>MONTH(cukier4[[#This Row],[Data]])</f>
        <v>10</v>
      </c>
      <c r="L1274" s="2">
        <f>ROUNDUP(IF(K1275&lt;&gt;cukier4[[#This Row],[miesiąc]],5000-cukier4[[#This Row],[ilość cukru w magazynie]],0),-3)</f>
        <v>0</v>
      </c>
    </row>
    <row r="1275" spans="1:12" x14ac:dyDescent="0.45">
      <c r="A1275" s="1">
        <v>40467</v>
      </c>
      <c r="B1275" s="2" t="s">
        <v>7</v>
      </c>
      <c r="C1275">
        <v>406</v>
      </c>
      <c r="D1275">
        <f>YEAR(cukier4[[#This Row],[Data]])</f>
        <v>2010</v>
      </c>
      <c r="E1275">
        <f>VLOOKUP(cukier4[[#This Row],[rok]],cennik[],2,FALSE)</f>
        <v>2.1</v>
      </c>
      <c r="F1275" s="2">
        <f>cukier4[[#This Row],[sprzedaż]]*cukier4[[#This Row],[cena cukru]]</f>
        <v>852.6</v>
      </c>
      <c r="G1275" s="2">
        <f>SUMIFS(cukier4[sprzedaż],cukier4[Data],"&lt;="&amp;cukier4[[#This Row],[Data]],cukier4[NIP],"="&amp;cukier4[[#This Row],[NIP]])</f>
        <v>17427</v>
      </c>
      <c r="H127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75" s="2">
        <f>cukier4[[#This Row],[rabat na kg]]*cukier4[[#This Row],[sprzedaż]]</f>
        <v>81.2</v>
      </c>
      <c r="J1275" s="2">
        <f>J1274-cukier4[[#This Row],[sprzedaż]]+L1274</f>
        <v>2745</v>
      </c>
      <c r="K1275" s="2">
        <f>MONTH(cukier4[[#This Row],[Data]])</f>
        <v>10</v>
      </c>
      <c r="L1275" s="2">
        <f>ROUNDUP(IF(K1276&lt;&gt;cukier4[[#This Row],[miesiąc]],5000-cukier4[[#This Row],[ilość cukru w magazynie]],0),-3)</f>
        <v>0</v>
      </c>
    </row>
    <row r="1276" spans="1:12" x14ac:dyDescent="0.45">
      <c r="A1276" s="1">
        <v>40467</v>
      </c>
      <c r="B1276" s="2" t="s">
        <v>52</v>
      </c>
      <c r="C1276">
        <v>136</v>
      </c>
      <c r="D1276">
        <f>YEAR(cukier4[[#This Row],[Data]])</f>
        <v>2010</v>
      </c>
      <c r="E1276">
        <f>VLOOKUP(cukier4[[#This Row],[rok]],cennik[],2,FALSE)</f>
        <v>2.1</v>
      </c>
      <c r="F1276" s="2">
        <f>cukier4[[#This Row],[sprzedaż]]*cukier4[[#This Row],[cena cukru]]</f>
        <v>285.60000000000002</v>
      </c>
      <c r="G1276" s="2">
        <f>SUMIFS(cukier4[sprzedaż],cukier4[Data],"&lt;="&amp;cukier4[[#This Row],[Data]],cukier4[NIP],"="&amp;cukier4[[#This Row],[NIP]])</f>
        <v>2880</v>
      </c>
      <c r="H12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76" s="2">
        <f>cukier4[[#This Row],[rabat na kg]]*cukier4[[#This Row],[sprzedaż]]</f>
        <v>13.600000000000001</v>
      </c>
      <c r="J1276" s="2">
        <f>J1275-cukier4[[#This Row],[sprzedaż]]+L1275</f>
        <v>2609</v>
      </c>
      <c r="K1276" s="2">
        <f>MONTH(cukier4[[#This Row],[Data]])</f>
        <v>10</v>
      </c>
      <c r="L1276" s="2">
        <f>ROUNDUP(IF(K1277&lt;&gt;cukier4[[#This Row],[miesiąc]],5000-cukier4[[#This Row],[ilość cukru w magazynie]],0),-3)</f>
        <v>0</v>
      </c>
    </row>
    <row r="1277" spans="1:12" x14ac:dyDescent="0.45">
      <c r="A1277" s="1">
        <v>40468</v>
      </c>
      <c r="B1277" s="2" t="s">
        <v>25</v>
      </c>
      <c r="C1277">
        <v>44</v>
      </c>
      <c r="D1277">
        <f>YEAR(cukier4[[#This Row],[Data]])</f>
        <v>2010</v>
      </c>
      <c r="E1277">
        <f>VLOOKUP(cukier4[[#This Row],[rok]],cennik[],2,FALSE)</f>
        <v>2.1</v>
      </c>
      <c r="F1277" s="2">
        <f>cukier4[[#This Row],[sprzedaż]]*cukier4[[#This Row],[cena cukru]]</f>
        <v>92.4</v>
      </c>
      <c r="G1277" s="2">
        <f>SUMIFS(cukier4[sprzedaż],cukier4[Data],"&lt;="&amp;cukier4[[#This Row],[Data]],cukier4[NIP],"="&amp;cukier4[[#This Row],[NIP]])</f>
        <v>1383</v>
      </c>
      <c r="H127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77" s="2">
        <f>cukier4[[#This Row],[rabat na kg]]*cukier4[[#This Row],[sprzedaż]]</f>
        <v>4.4000000000000004</v>
      </c>
      <c r="J1277" s="2">
        <f>J1276-cukier4[[#This Row],[sprzedaż]]+L1276</f>
        <v>2565</v>
      </c>
      <c r="K1277" s="2">
        <f>MONTH(cukier4[[#This Row],[Data]])</f>
        <v>10</v>
      </c>
      <c r="L1277" s="2">
        <f>ROUNDUP(IF(K1278&lt;&gt;cukier4[[#This Row],[miesiąc]],5000-cukier4[[#This Row],[ilość cukru w magazynie]],0),-3)</f>
        <v>0</v>
      </c>
    </row>
    <row r="1278" spans="1:12" x14ac:dyDescent="0.45">
      <c r="A1278" s="1">
        <v>40470</v>
      </c>
      <c r="B1278" s="2" t="s">
        <v>39</v>
      </c>
      <c r="C1278">
        <v>76</v>
      </c>
      <c r="D1278">
        <f>YEAR(cukier4[[#This Row],[Data]])</f>
        <v>2010</v>
      </c>
      <c r="E1278">
        <f>VLOOKUP(cukier4[[#This Row],[rok]],cennik[],2,FALSE)</f>
        <v>2.1</v>
      </c>
      <c r="F1278" s="2">
        <f>cukier4[[#This Row],[sprzedaż]]*cukier4[[#This Row],[cena cukru]]</f>
        <v>159.6</v>
      </c>
      <c r="G1278" s="2">
        <f>SUMIFS(cukier4[sprzedaż],cukier4[Data],"&lt;="&amp;cukier4[[#This Row],[Data]],cukier4[NIP],"="&amp;cukier4[[#This Row],[NIP]])</f>
        <v>1615</v>
      </c>
      <c r="H12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78" s="2">
        <f>cukier4[[#This Row],[rabat na kg]]*cukier4[[#This Row],[sprzedaż]]</f>
        <v>7.6000000000000005</v>
      </c>
      <c r="J1278" s="2">
        <f>J1277-cukier4[[#This Row],[sprzedaż]]+L1277</f>
        <v>2489</v>
      </c>
      <c r="K1278" s="2">
        <f>MONTH(cukier4[[#This Row],[Data]])</f>
        <v>10</v>
      </c>
      <c r="L1278" s="2">
        <f>ROUNDUP(IF(K1279&lt;&gt;cukier4[[#This Row],[miesiąc]],5000-cukier4[[#This Row],[ilość cukru w magazynie]],0),-3)</f>
        <v>0</v>
      </c>
    </row>
    <row r="1279" spans="1:12" x14ac:dyDescent="0.45">
      <c r="A1279" s="1">
        <v>40473</v>
      </c>
      <c r="B1279" s="2" t="s">
        <v>19</v>
      </c>
      <c r="C1279">
        <v>104</v>
      </c>
      <c r="D1279">
        <f>YEAR(cukier4[[#This Row],[Data]])</f>
        <v>2010</v>
      </c>
      <c r="E1279">
        <f>VLOOKUP(cukier4[[#This Row],[rok]],cennik[],2,FALSE)</f>
        <v>2.1</v>
      </c>
      <c r="F1279" s="2">
        <f>cukier4[[#This Row],[sprzedaż]]*cukier4[[#This Row],[cena cukru]]</f>
        <v>218.4</v>
      </c>
      <c r="G1279" s="2">
        <f>SUMIFS(cukier4[sprzedaż],cukier4[Data],"&lt;="&amp;cukier4[[#This Row],[Data]],cukier4[NIP],"="&amp;cukier4[[#This Row],[NIP]])</f>
        <v>2628</v>
      </c>
      <c r="H127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79" s="2">
        <f>cukier4[[#This Row],[rabat na kg]]*cukier4[[#This Row],[sprzedaż]]</f>
        <v>10.4</v>
      </c>
      <c r="J1279" s="2">
        <f>J1278-cukier4[[#This Row],[sprzedaż]]+L1278</f>
        <v>2385</v>
      </c>
      <c r="K1279" s="2">
        <f>MONTH(cukier4[[#This Row],[Data]])</f>
        <v>10</v>
      </c>
      <c r="L1279" s="2">
        <f>ROUNDUP(IF(K1280&lt;&gt;cukier4[[#This Row],[miesiąc]],5000-cukier4[[#This Row],[ilość cukru w magazynie]],0),-3)</f>
        <v>0</v>
      </c>
    </row>
    <row r="1280" spans="1:12" x14ac:dyDescent="0.45">
      <c r="A1280" s="1">
        <v>40474</v>
      </c>
      <c r="B1280" s="2" t="s">
        <v>12</v>
      </c>
      <c r="C1280">
        <v>107</v>
      </c>
      <c r="D1280">
        <f>YEAR(cukier4[[#This Row],[Data]])</f>
        <v>2010</v>
      </c>
      <c r="E1280">
        <f>VLOOKUP(cukier4[[#This Row],[rok]],cennik[],2,FALSE)</f>
        <v>2.1</v>
      </c>
      <c r="F1280" s="2">
        <f>cukier4[[#This Row],[sprzedaż]]*cukier4[[#This Row],[cena cukru]]</f>
        <v>224.70000000000002</v>
      </c>
      <c r="G1280" s="2">
        <f>SUMIFS(cukier4[sprzedaż],cukier4[Data],"&lt;="&amp;cukier4[[#This Row],[Data]],cukier4[NIP],"="&amp;cukier4[[#This Row],[NIP]])</f>
        <v>3188</v>
      </c>
      <c r="H128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80" s="2">
        <f>cukier4[[#This Row],[rabat na kg]]*cukier4[[#This Row],[sprzedaż]]</f>
        <v>10.700000000000001</v>
      </c>
      <c r="J1280" s="2">
        <f>J1279-cukier4[[#This Row],[sprzedaż]]+L1279</f>
        <v>2278</v>
      </c>
      <c r="K1280" s="2">
        <f>MONTH(cukier4[[#This Row],[Data]])</f>
        <v>10</v>
      </c>
      <c r="L1280" s="2">
        <f>ROUNDUP(IF(K1281&lt;&gt;cukier4[[#This Row],[miesiąc]],5000-cukier4[[#This Row],[ilość cukru w magazynie]],0),-3)</f>
        <v>0</v>
      </c>
    </row>
    <row r="1281" spans="1:12" x14ac:dyDescent="0.45">
      <c r="A1281" s="1">
        <v>40477</v>
      </c>
      <c r="B1281" s="2" t="s">
        <v>22</v>
      </c>
      <c r="C1281">
        <v>339</v>
      </c>
      <c r="D1281">
        <f>YEAR(cukier4[[#This Row],[Data]])</f>
        <v>2010</v>
      </c>
      <c r="E1281">
        <f>VLOOKUP(cukier4[[#This Row],[rok]],cennik[],2,FALSE)</f>
        <v>2.1</v>
      </c>
      <c r="F1281" s="2">
        <f>cukier4[[#This Row],[sprzedaż]]*cukier4[[#This Row],[cena cukru]]</f>
        <v>711.9</v>
      </c>
      <c r="G1281" s="2">
        <f>SUMIFS(cukier4[sprzedaż],cukier4[Data],"&lt;="&amp;cukier4[[#This Row],[Data]],cukier4[NIP],"="&amp;cukier4[[#This Row],[NIP]])</f>
        <v>14993</v>
      </c>
      <c r="H128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81" s="2">
        <f>cukier4[[#This Row],[rabat na kg]]*cukier4[[#This Row],[sprzedaż]]</f>
        <v>67.8</v>
      </c>
      <c r="J1281" s="2">
        <f>J1280-cukier4[[#This Row],[sprzedaż]]+L1280</f>
        <v>1939</v>
      </c>
      <c r="K1281" s="2">
        <f>MONTH(cukier4[[#This Row],[Data]])</f>
        <v>10</v>
      </c>
      <c r="L1281" s="2">
        <f>ROUNDUP(IF(K1282&lt;&gt;cukier4[[#This Row],[miesiąc]],5000-cukier4[[#This Row],[ilość cukru w magazynie]],0),-3)</f>
        <v>0</v>
      </c>
    </row>
    <row r="1282" spans="1:12" x14ac:dyDescent="0.45">
      <c r="A1282" s="1">
        <v>40480</v>
      </c>
      <c r="B1282" s="2" t="s">
        <v>45</v>
      </c>
      <c r="C1282">
        <v>313</v>
      </c>
      <c r="D1282">
        <f>YEAR(cukier4[[#This Row],[Data]])</f>
        <v>2010</v>
      </c>
      <c r="E1282">
        <f>VLOOKUP(cukier4[[#This Row],[rok]],cennik[],2,FALSE)</f>
        <v>2.1</v>
      </c>
      <c r="F1282" s="2">
        <f>cukier4[[#This Row],[sprzedaż]]*cukier4[[#This Row],[cena cukru]]</f>
        <v>657.30000000000007</v>
      </c>
      <c r="G1282" s="2">
        <f>SUMIFS(cukier4[sprzedaż],cukier4[Data],"&lt;="&amp;cukier4[[#This Row],[Data]],cukier4[NIP],"="&amp;cukier4[[#This Row],[NIP]])</f>
        <v>16874</v>
      </c>
      <c r="H128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82" s="2">
        <f>cukier4[[#This Row],[rabat na kg]]*cukier4[[#This Row],[sprzedaż]]</f>
        <v>62.6</v>
      </c>
      <c r="J1282" s="2">
        <f>J1281-cukier4[[#This Row],[sprzedaż]]+L1281</f>
        <v>1626</v>
      </c>
      <c r="K1282" s="2">
        <f>MONTH(cukier4[[#This Row],[Data]])</f>
        <v>10</v>
      </c>
      <c r="L1282" s="2">
        <f>ROUNDUP(IF(K1283&lt;&gt;cukier4[[#This Row],[miesiąc]],5000-cukier4[[#This Row],[ilość cukru w magazynie]],0),-3)</f>
        <v>0</v>
      </c>
    </row>
    <row r="1283" spans="1:12" x14ac:dyDescent="0.45">
      <c r="A1283" s="1">
        <v>40481</v>
      </c>
      <c r="B1283" s="2" t="s">
        <v>45</v>
      </c>
      <c r="C1283">
        <v>251</v>
      </c>
      <c r="D1283">
        <f>YEAR(cukier4[[#This Row],[Data]])</f>
        <v>2010</v>
      </c>
      <c r="E1283">
        <f>VLOOKUP(cukier4[[#This Row],[rok]],cennik[],2,FALSE)</f>
        <v>2.1</v>
      </c>
      <c r="F1283" s="2">
        <f>cukier4[[#This Row],[sprzedaż]]*cukier4[[#This Row],[cena cukru]]</f>
        <v>527.1</v>
      </c>
      <c r="G1283" s="2">
        <f>SUMIFS(cukier4[sprzedaż],cukier4[Data],"&lt;="&amp;cukier4[[#This Row],[Data]],cukier4[NIP],"="&amp;cukier4[[#This Row],[NIP]])</f>
        <v>17125</v>
      </c>
      <c r="H128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83" s="2">
        <f>cukier4[[#This Row],[rabat na kg]]*cukier4[[#This Row],[sprzedaż]]</f>
        <v>50.2</v>
      </c>
      <c r="J1283" s="2">
        <f>J1282-cukier4[[#This Row],[sprzedaż]]+L1282</f>
        <v>1375</v>
      </c>
      <c r="K1283" s="2">
        <f>MONTH(cukier4[[#This Row],[Data]])</f>
        <v>10</v>
      </c>
      <c r="L1283" s="2">
        <f>ROUNDUP(IF(K1284&lt;&gt;cukier4[[#This Row],[miesiąc]],5000-cukier4[[#This Row],[ilość cukru w magazynie]],0),-3)</f>
        <v>0</v>
      </c>
    </row>
    <row r="1284" spans="1:12" x14ac:dyDescent="0.45">
      <c r="A1284" s="1">
        <v>40481</v>
      </c>
      <c r="B1284" s="2" t="s">
        <v>14</v>
      </c>
      <c r="C1284">
        <v>126</v>
      </c>
      <c r="D1284">
        <f>YEAR(cukier4[[#This Row],[Data]])</f>
        <v>2010</v>
      </c>
      <c r="E1284">
        <f>VLOOKUP(cukier4[[#This Row],[rok]],cennik[],2,FALSE)</f>
        <v>2.1</v>
      </c>
      <c r="F1284" s="2">
        <f>cukier4[[#This Row],[sprzedaż]]*cukier4[[#This Row],[cena cukru]]</f>
        <v>264.60000000000002</v>
      </c>
      <c r="G1284" s="2">
        <f>SUMIFS(cukier4[sprzedaż],cukier4[Data],"&lt;="&amp;cukier4[[#This Row],[Data]],cukier4[NIP],"="&amp;cukier4[[#This Row],[NIP]])</f>
        <v>15224</v>
      </c>
      <c r="H128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84" s="2">
        <f>cukier4[[#This Row],[rabat na kg]]*cukier4[[#This Row],[sprzedaż]]</f>
        <v>25.200000000000003</v>
      </c>
      <c r="J1284" s="2">
        <f>J1283-cukier4[[#This Row],[sprzedaż]]+L1283</f>
        <v>1249</v>
      </c>
      <c r="K1284" s="2">
        <f>MONTH(cukier4[[#This Row],[Data]])</f>
        <v>10</v>
      </c>
      <c r="L1284" s="2">
        <f>ROUNDUP(IF(K1285&lt;&gt;cukier4[[#This Row],[miesiąc]],5000-cukier4[[#This Row],[ilość cukru w magazynie]],0),-3)</f>
        <v>4000</v>
      </c>
    </row>
    <row r="1285" spans="1:12" x14ac:dyDescent="0.45">
      <c r="A1285" s="1">
        <v>40483</v>
      </c>
      <c r="B1285" s="2" t="s">
        <v>25</v>
      </c>
      <c r="C1285">
        <v>20</v>
      </c>
      <c r="D1285">
        <f>YEAR(cukier4[[#This Row],[Data]])</f>
        <v>2010</v>
      </c>
      <c r="E1285">
        <f>VLOOKUP(cukier4[[#This Row],[rok]],cennik[],2,FALSE)</f>
        <v>2.1</v>
      </c>
      <c r="F1285" s="2">
        <f>cukier4[[#This Row],[sprzedaż]]*cukier4[[#This Row],[cena cukru]]</f>
        <v>42</v>
      </c>
      <c r="G1285" s="2">
        <f>SUMIFS(cukier4[sprzedaż],cukier4[Data],"&lt;="&amp;cukier4[[#This Row],[Data]],cukier4[NIP],"="&amp;cukier4[[#This Row],[NIP]])</f>
        <v>1403</v>
      </c>
      <c r="H128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85" s="2">
        <f>cukier4[[#This Row],[rabat na kg]]*cukier4[[#This Row],[sprzedaż]]</f>
        <v>2</v>
      </c>
      <c r="J1285" s="2">
        <f>J1284-cukier4[[#This Row],[sprzedaż]]+L1284</f>
        <v>5229</v>
      </c>
      <c r="K1285" s="2">
        <f>MONTH(cukier4[[#This Row],[Data]])</f>
        <v>11</v>
      </c>
      <c r="L1285" s="2">
        <f>ROUNDUP(IF(K1286&lt;&gt;cukier4[[#This Row],[miesiąc]],5000-cukier4[[#This Row],[ilość cukru w magazynie]],0),-3)</f>
        <v>0</v>
      </c>
    </row>
    <row r="1286" spans="1:12" x14ac:dyDescent="0.45">
      <c r="A1286" s="1">
        <v>40484</v>
      </c>
      <c r="B1286" s="2" t="s">
        <v>69</v>
      </c>
      <c r="C1286">
        <v>80</v>
      </c>
      <c r="D1286">
        <f>YEAR(cukier4[[#This Row],[Data]])</f>
        <v>2010</v>
      </c>
      <c r="E1286">
        <f>VLOOKUP(cukier4[[#This Row],[rok]],cennik[],2,FALSE)</f>
        <v>2.1</v>
      </c>
      <c r="F1286" s="2">
        <f>cukier4[[#This Row],[sprzedaż]]*cukier4[[#This Row],[cena cukru]]</f>
        <v>168</v>
      </c>
      <c r="G1286" s="2">
        <f>SUMIFS(cukier4[sprzedaż],cukier4[Data],"&lt;="&amp;cukier4[[#This Row],[Data]],cukier4[NIP],"="&amp;cukier4[[#This Row],[NIP]])</f>
        <v>2333</v>
      </c>
      <c r="H128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86" s="2">
        <f>cukier4[[#This Row],[rabat na kg]]*cukier4[[#This Row],[sprzedaż]]</f>
        <v>8</v>
      </c>
      <c r="J1286" s="2">
        <f>J1285-cukier4[[#This Row],[sprzedaż]]+L1285</f>
        <v>5149</v>
      </c>
      <c r="K1286" s="2">
        <f>MONTH(cukier4[[#This Row],[Data]])</f>
        <v>11</v>
      </c>
      <c r="L1286" s="2">
        <f>ROUNDUP(IF(K1287&lt;&gt;cukier4[[#This Row],[miesiąc]],5000-cukier4[[#This Row],[ilość cukru w magazynie]],0),-3)</f>
        <v>0</v>
      </c>
    </row>
    <row r="1287" spans="1:12" x14ac:dyDescent="0.45">
      <c r="A1287" s="1">
        <v>40485</v>
      </c>
      <c r="B1287" s="2" t="s">
        <v>136</v>
      </c>
      <c r="C1287">
        <v>9</v>
      </c>
      <c r="D1287">
        <f>YEAR(cukier4[[#This Row],[Data]])</f>
        <v>2010</v>
      </c>
      <c r="E1287">
        <f>VLOOKUP(cukier4[[#This Row],[rok]],cennik[],2,FALSE)</f>
        <v>2.1</v>
      </c>
      <c r="F1287" s="2">
        <f>cukier4[[#This Row],[sprzedaż]]*cukier4[[#This Row],[cena cukru]]</f>
        <v>18.900000000000002</v>
      </c>
      <c r="G1287" s="2">
        <f>SUMIFS(cukier4[sprzedaż],cukier4[Data],"&lt;="&amp;cukier4[[#This Row],[Data]],cukier4[NIP],"="&amp;cukier4[[#This Row],[NIP]])</f>
        <v>35</v>
      </c>
      <c r="H128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87" s="2">
        <f>cukier4[[#This Row],[rabat na kg]]*cukier4[[#This Row],[sprzedaż]]</f>
        <v>0</v>
      </c>
      <c r="J1287" s="2">
        <f>J1286-cukier4[[#This Row],[sprzedaż]]+L1286</f>
        <v>5140</v>
      </c>
      <c r="K1287" s="2">
        <f>MONTH(cukier4[[#This Row],[Data]])</f>
        <v>11</v>
      </c>
      <c r="L1287" s="2">
        <f>ROUNDUP(IF(K1288&lt;&gt;cukier4[[#This Row],[miesiąc]],5000-cukier4[[#This Row],[ilość cukru w magazynie]],0),-3)</f>
        <v>0</v>
      </c>
    </row>
    <row r="1288" spans="1:12" x14ac:dyDescent="0.45">
      <c r="A1288" s="1">
        <v>40487</v>
      </c>
      <c r="B1288" s="2" t="s">
        <v>19</v>
      </c>
      <c r="C1288">
        <v>50</v>
      </c>
      <c r="D1288">
        <f>YEAR(cukier4[[#This Row],[Data]])</f>
        <v>2010</v>
      </c>
      <c r="E1288">
        <f>VLOOKUP(cukier4[[#This Row],[rok]],cennik[],2,FALSE)</f>
        <v>2.1</v>
      </c>
      <c r="F1288" s="2">
        <f>cukier4[[#This Row],[sprzedaż]]*cukier4[[#This Row],[cena cukru]]</f>
        <v>105</v>
      </c>
      <c r="G1288" s="2">
        <f>SUMIFS(cukier4[sprzedaż],cukier4[Data],"&lt;="&amp;cukier4[[#This Row],[Data]],cukier4[NIP],"="&amp;cukier4[[#This Row],[NIP]])</f>
        <v>2678</v>
      </c>
      <c r="H128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88" s="2">
        <f>cukier4[[#This Row],[rabat na kg]]*cukier4[[#This Row],[sprzedaż]]</f>
        <v>5</v>
      </c>
      <c r="J1288" s="2">
        <f>J1287-cukier4[[#This Row],[sprzedaż]]+L1287</f>
        <v>5090</v>
      </c>
      <c r="K1288" s="2">
        <f>MONTH(cukier4[[#This Row],[Data]])</f>
        <v>11</v>
      </c>
      <c r="L1288" s="2">
        <f>ROUNDUP(IF(K1289&lt;&gt;cukier4[[#This Row],[miesiąc]],5000-cukier4[[#This Row],[ilość cukru w magazynie]],0),-3)</f>
        <v>0</v>
      </c>
    </row>
    <row r="1289" spans="1:12" x14ac:dyDescent="0.45">
      <c r="A1289" s="1">
        <v>40488</v>
      </c>
      <c r="B1289" s="2" t="s">
        <v>23</v>
      </c>
      <c r="C1289">
        <v>100</v>
      </c>
      <c r="D1289">
        <f>YEAR(cukier4[[#This Row],[Data]])</f>
        <v>2010</v>
      </c>
      <c r="E1289">
        <f>VLOOKUP(cukier4[[#This Row],[rok]],cennik[],2,FALSE)</f>
        <v>2.1</v>
      </c>
      <c r="F1289" s="2">
        <f>cukier4[[#This Row],[sprzedaż]]*cukier4[[#This Row],[cena cukru]]</f>
        <v>210</v>
      </c>
      <c r="G1289" s="2">
        <f>SUMIFS(cukier4[sprzedaż],cukier4[Data],"&lt;="&amp;cukier4[[#This Row],[Data]],cukier4[NIP],"="&amp;cukier4[[#This Row],[NIP]])</f>
        <v>2910</v>
      </c>
      <c r="H12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89" s="2">
        <f>cukier4[[#This Row],[rabat na kg]]*cukier4[[#This Row],[sprzedaż]]</f>
        <v>10</v>
      </c>
      <c r="J1289" s="2">
        <f>J1288-cukier4[[#This Row],[sprzedaż]]+L1288</f>
        <v>4990</v>
      </c>
      <c r="K1289" s="2">
        <f>MONTH(cukier4[[#This Row],[Data]])</f>
        <v>11</v>
      </c>
      <c r="L1289" s="2">
        <f>ROUNDUP(IF(K1290&lt;&gt;cukier4[[#This Row],[miesiąc]],5000-cukier4[[#This Row],[ilość cukru w magazynie]],0),-3)</f>
        <v>0</v>
      </c>
    </row>
    <row r="1290" spans="1:12" x14ac:dyDescent="0.45">
      <c r="A1290" s="1">
        <v>40489</v>
      </c>
      <c r="B1290" s="2" t="s">
        <v>142</v>
      </c>
      <c r="C1290">
        <v>2</v>
      </c>
      <c r="D1290">
        <f>YEAR(cukier4[[#This Row],[Data]])</f>
        <v>2010</v>
      </c>
      <c r="E1290">
        <f>VLOOKUP(cukier4[[#This Row],[rok]],cennik[],2,FALSE)</f>
        <v>2.1</v>
      </c>
      <c r="F1290" s="2">
        <f>cukier4[[#This Row],[sprzedaż]]*cukier4[[#This Row],[cena cukru]]</f>
        <v>4.2</v>
      </c>
      <c r="G1290" s="2">
        <f>SUMIFS(cukier4[sprzedaż],cukier4[Data],"&lt;="&amp;cukier4[[#This Row],[Data]],cukier4[NIP],"="&amp;cukier4[[#This Row],[NIP]])</f>
        <v>30</v>
      </c>
      <c r="H129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90" s="2">
        <f>cukier4[[#This Row],[rabat na kg]]*cukier4[[#This Row],[sprzedaż]]</f>
        <v>0</v>
      </c>
      <c r="J1290" s="2">
        <f>J1289-cukier4[[#This Row],[sprzedaż]]+L1289</f>
        <v>4988</v>
      </c>
      <c r="K1290" s="2">
        <f>MONTH(cukier4[[#This Row],[Data]])</f>
        <v>11</v>
      </c>
      <c r="L1290" s="2">
        <f>ROUNDUP(IF(K1291&lt;&gt;cukier4[[#This Row],[miesiąc]],5000-cukier4[[#This Row],[ilość cukru w magazynie]],0),-3)</f>
        <v>0</v>
      </c>
    </row>
    <row r="1291" spans="1:12" x14ac:dyDescent="0.45">
      <c r="A1291" s="1">
        <v>40490</v>
      </c>
      <c r="B1291" s="2" t="s">
        <v>17</v>
      </c>
      <c r="C1291">
        <v>214</v>
      </c>
      <c r="D1291">
        <f>YEAR(cukier4[[#This Row],[Data]])</f>
        <v>2010</v>
      </c>
      <c r="E1291">
        <f>VLOOKUP(cukier4[[#This Row],[rok]],cennik[],2,FALSE)</f>
        <v>2.1</v>
      </c>
      <c r="F1291" s="2">
        <f>cukier4[[#This Row],[sprzedaż]]*cukier4[[#This Row],[cena cukru]]</f>
        <v>449.40000000000003</v>
      </c>
      <c r="G1291" s="2">
        <f>SUMIFS(cukier4[sprzedaż],cukier4[Data],"&lt;="&amp;cukier4[[#This Row],[Data]],cukier4[NIP],"="&amp;cukier4[[#This Row],[NIP]])</f>
        <v>11577</v>
      </c>
      <c r="H129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91" s="2">
        <f>cukier4[[#This Row],[rabat na kg]]*cukier4[[#This Row],[sprzedaż]]</f>
        <v>42.800000000000004</v>
      </c>
      <c r="J1291" s="2">
        <f>J1290-cukier4[[#This Row],[sprzedaż]]+L1290</f>
        <v>4774</v>
      </c>
      <c r="K1291" s="2">
        <f>MONTH(cukier4[[#This Row],[Data]])</f>
        <v>11</v>
      </c>
      <c r="L1291" s="2">
        <f>ROUNDUP(IF(K1292&lt;&gt;cukier4[[#This Row],[miesiąc]],5000-cukier4[[#This Row],[ilość cukru w magazynie]],0),-3)</f>
        <v>0</v>
      </c>
    </row>
    <row r="1292" spans="1:12" x14ac:dyDescent="0.45">
      <c r="A1292" s="1">
        <v>40491</v>
      </c>
      <c r="B1292" s="2" t="s">
        <v>70</v>
      </c>
      <c r="C1292">
        <v>17</v>
      </c>
      <c r="D1292">
        <f>YEAR(cukier4[[#This Row],[Data]])</f>
        <v>2010</v>
      </c>
      <c r="E1292">
        <f>VLOOKUP(cukier4[[#This Row],[rok]],cennik[],2,FALSE)</f>
        <v>2.1</v>
      </c>
      <c r="F1292" s="2">
        <f>cukier4[[#This Row],[sprzedaż]]*cukier4[[#This Row],[cena cukru]]</f>
        <v>35.700000000000003</v>
      </c>
      <c r="G1292" s="2">
        <f>SUMIFS(cukier4[sprzedaż],cukier4[Data],"&lt;="&amp;cukier4[[#This Row],[Data]],cukier4[NIP],"="&amp;cukier4[[#This Row],[NIP]])</f>
        <v>39</v>
      </c>
      <c r="H129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92" s="2">
        <f>cukier4[[#This Row],[rabat na kg]]*cukier4[[#This Row],[sprzedaż]]</f>
        <v>0</v>
      </c>
      <c r="J1292" s="2">
        <f>J1291-cukier4[[#This Row],[sprzedaż]]+L1291</f>
        <v>4757</v>
      </c>
      <c r="K1292" s="2">
        <f>MONTH(cukier4[[#This Row],[Data]])</f>
        <v>11</v>
      </c>
      <c r="L1292" s="2">
        <f>ROUNDUP(IF(K1293&lt;&gt;cukier4[[#This Row],[miesiąc]],5000-cukier4[[#This Row],[ilość cukru w magazynie]],0),-3)</f>
        <v>0</v>
      </c>
    </row>
    <row r="1293" spans="1:12" x14ac:dyDescent="0.45">
      <c r="A1293" s="1">
        <v>40492</v>
      </c>
      <c r="B1293" s="2" t="s">
        <v>45</v>
      </c>
      <c r="C1293">
        <v>269</v>
      </c>
      <c r="D1293">
        <f>YEAR(cukier4[[#This Row],[Data]])</f>
        <v>2010</v>
      </c>
      <c r="E1293">
        <f>VLOOKUP(cukier4[[#This Row],[rok]],cennik[],2,FALSE)</f>
        <v>2.1</v>
      </c>
      <c r="F1293" s="2">
        <f>cukier4[[#This Row],[sprzedaż]]*cukier4[[#This Row],[cena cukru]]</f>
        <v>564.9</v>
      </c>
      <c r="G1293" s="2">
        <f>SUMIFS(cukier4[sprzedaż],cukier4[Data],"&lt;="&amp;cukier4[[#This Row],[Data]],cukier4[NIP],"="&amp;cukier4[[#This Row],[NIP]])</f>
        <v>17394</v>
      </c>
      <c r="H129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93" s="2">
        <f>cukier4[[#This Row],[rabat na kg]]*cukier4[[#This Row],[sprzedaż]]</f>
        <v>53.800000000000004</v>
      </c>
      <c r="J1293" s="2">
        <f>J1292-cukier4[[#This Row],[sprzedaż]]+L1292</f>
        <v>4488</v>
      </c>
      <c r="K1293" s="2">
        <f>MONTH(cukier4[[#This Row],[Data]])</f>
        <v>11</v>
      </c>
      <c r="L1293" s="2">
        <f>ROUNDUP(IF(K1294&lt;&gt;cukier4[[#This Row],[miesiąc]],5000-cukier4[[#This Row],[ilość cukru w magazynie]],0),-3)</f>
        <v>0</v>
      </c>
    </row>
    <row r="1294" spans="1:12" x14ac:dyDescent="0.45">
      <c r="A1294" s="1">
        <v>40496</v>
      </c>
      <c r="B1294" s="2" t="s">
        <v>172</v>
      </c>
      <c r="C1294">
        <v>2</v>
      </c>
      <c r="D1294">
        <f>YEAR(cukier4[[#This Row],[Data]])</f>
        <v>2010</v>
      </c>
      <c r="E1294">
        <f>VLOOKUP(cukier4[[#This Row],[rok]],cennik[],2,FALSE)</f>
        <v>2.1</v>
      </c>
      <c r="F1294" s="2">
        <f>cukier4[[#This Row],[sprzedaż]]*cukier4[[#This Row],[cena cukru]]</f>
        <v>4.2</v>
      </c>
      <c r="G1294" s="2">
        <f>SUMIFS(cukier4[sprzedaż],cukier4[Data],"&lt;="&amp;cukier4[[#This Row],[Data]],cukier4[NIP],"="&amp;cukier4[[#This Row],[NIP]])</f>
        <v>36</v>
      </c>
      <c r="H129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294" s="2">
        <f>cukier4[[#This Row],[rabat na kg]]*cukier4[[#This Row],[sprzedaż]]</f>
        <v>0</v>
      </c>
      <c r="J1294" s="2">
        <f>J1293-cukier4[[#This Row],[sprzedaż]]+L1293</f>
        <v>4486</v>
      </c>
      <c r="K1294" s="2">
        <f>MONTH(cukier4[[#This Row],[Data]])</f>
        <v>11</v>
      </c>
      <c r="L1294" s="2">
        <f>ROUNDUP(IF(K1295&lt;&gt;cukier4[[#This Row],[miesiąc]],5000-cukier4[[#This Row],[ilość cukru w magazynie]],0),-3)</f>
        <v>0</v>
      </c>
    </row>
    <row r="1295" spans="1:12" x14ac:dyDescent="0.45">
      <c r="A1295" s="1">
        <v>40503</v>
      </c>
      <c r="B1295" s="2" t="s">
        <v>12</v>
      </c>
      <c r="C1295">
        <v>159</v>
      </c>
      <c r="D1295">
        <f>YEAR(cukier4[[#This Row],[Data]])</f>
        <v>2010</v>
      </c>
      <c r="E1295">
        <f>VLOOKUP(cukier4[[#This Row],[rok]],cennik[],2,FALSE)</f>
        <v>2.1</v>
      </c>
      <c r="F1295" s="2">
        <f>cukier4[[#This Row],[sprzedaż]]*cukier4[[#This Row],[cena cukru]]</f>
        <v>333.90000000000003</v>
      </c>
      <c r="G1295" s="2">
        <f>SUMIFS(cukier4[sprzedaż],cukier4[Data],"&lt;="&amp;cukier4[[#This Row],[Data]],cukier4[NIP],"="&amp;cukier4[[#This Row],[NIP]])</f>
        <v>3347</v>
      </c>
      <c r="H12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95" s="2">
        <f>cukier4[[#This Row],[rabat na kg]]*cukier4[[#This Row],[sprzedaż]]</f>
        <v>15.9</v>
      </c>
      <c r="J1295" s="2">
        <f>J1294-cukier4[[#This Row],[sprzedaż]]+L1294</f>
        <v>4327</v>
      </c>
      <c r="K1295" s="2">
        <f>MONTH(cukier4[[#This Row],[Data]])</f>
        <v>11</v>
      </c>
      <c r="L1295" s="2">
        <f>ROUNDUP(IF(K1296&lt;&gt;cukier4[[#This Row],[miesiąc]],5000-cukier4[[#This Row],[ilość cukru w magazynie]],0),-3)</f>
        <v>0</v>
      </c>
    </row>
    <row r="1296" spans="1:12" x14ac:dyDescent="0.45">
      <c r="A1296" s="1">
        <v>40504</v>
      </c>
      <c r="B1296" s="2" t="s">
        <v>28</v>
      </c>
      <c r="C1296">
        <v>167</v>
      </c>
      <c r="D1296">
        <f>YEAR(cukier4[[#This Row],[Data]])</f>
        <v>2010</v>
      </c>
      <c r="E1296">
        <f>VLOOKUP(cukier4[[#This Row],[rok]],cennik[],2,FALSE)</f>
        <v>2.1</v>
      </c>
      <c r="F1296" s="2">
        <f>cukier4[[#This Row],[sprzedaż]]*cukier4[[#This Row],[cena cukru]]</f>
        <v>350.7</v>
      </c>
      <c r="G1296" s="2">
        <f>SUMIFS(cukier4[sprzedaż],cukier4[Data],"&lt;="&amp;cukier4[[#This Row],[Data]],cukier4[NIP],"="&amp;cukier4[[#This Row],[NIP]])</f>
        <v>2882</v>
      </c>
      <c r="H129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96" s="2">
        <f>cukier4[[#This Row],[rabat na kg]]*cukier4[[#This Row],[sprzedaż]]</f>
        <v>16.7</v>
      </c>
      <c r="J1296" s="2">
        <f>J1295-cukier4[[#This Row],[sprzedaż]]+L1295</f>
        <v>4160</v>
      </c>
      <c r="K1296" s="2">
        <f>MONTH(cukier4[[#This Row],[Data]])</f>
        <v>11</v>
      </c>
      <c r="L1296" s="2">
        <f>ROUNDUP(IF(K1297&lt;&gt;cukier4[[#This Row],[miesiąc]],5000-cukier4[[#This Row],[ilość cukru w magazynie]],0),-3)</f>
        <v>0</v>
      </c>
    </row>
    <row r="1297" spans="1:12" x14ac:dyDescent="0.45">
      <c r="A1297" s="1">
        <v>40505</v>
      </c>
      <c r="B1297" s="2" t="s">
        <v>37</v>
      </c>
      <c r="C1297">
        <v>123</v>
      </c>
      <c r="D1297">
        <f>YEAR(cukier4[[#This Row],[Data]])</f>
        <v>2010</v>
      </c>
      <c r="E1297">
        <f>VLOOKUP(cukier4[[#This Row],[rok]],cennik[],2,FALSE)</f>
        <v>2.1</v>
      </c>
      <c r="F1297" s="2">
        <f>cukier4[[#This Row],[sprzedaż]]*cukier4[[#This Row],[cena cukru]]</f>
        <v>258.3</v>
      </c>
      <c r="G1297" s="2">
        <f>SUMIFS(cukier4[sprzedaż],cukier4[Data],"&lt;="&amp;cukier4[[#This Row],[Data]],cukier4[NIP],"="&amp;cukier4[[#This Row],[NIP]])</f>
        <v>3171</v>
      </c>
      <c r="H129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97" s="2">
        <f>cukier4[[#This Row],[rabat na kg]]*cukier4[[#This Row],[sprzedaż]]</f>
        <v>12.3</v>
      </c>
      <c r="J1297" s="2">
        <f>J1296-cukier4[[#This Row],[sprzedaż]]+L1296</f>
        <v>4037</v>
      </c>
      <c r="K1297" s="2">
        <f>MONTH(cukier4[[#This Row],[Data]])</f>
        <v>11</v>
      </c>
      <c r="L1297" s="2">
        <f>ROUNDUP(IF(K1298&lt;&gt;cukier4[[#This Row],[miesiąc]],5000-cukier4[[#This Row],[ilość cukru w magazynie]],0),-3)</f>
        <v>0</v>
      </c>
    </row>
    <row r="1298" spans="1:12" x14ac:dyDescent="0.45">
      <c r="A1298" s="1">
        <v>40505</v>
      </c>
      <c r="B1298" s="2" t="s">
        <v>28</v>
      </c>
      <c r="C1298">
        <v>32</v>
      </c>
      <c r="D1298">
        <f>YEAR(cukier4[[#This Row],[Data]])</f>
        <v>2010</v>
      </c>
      <c r="E1298">
        <f>VLOOKUP(cukier4[[#This Row],[rok]],cennik[],2,FALSE)</f>
        <v>2.1</v>
      </c>
      <c r="F1298" s="2">
        <f>cukier4[[#This Row],[sprzedaż]]*cukier4[[#This Row],[cena cukru]]</f>
        <v>67.2</v>
      </c>
      <c r="G1298" s="2">
        <f>SUMIFS(cukier4[sprzedaż],cukier4[Data],"&lt;="&amp;cukier4[[#This Row],[Data]],cukier4[NIP],"="&amp;cukier4[[#This Row],[NIP]])</f>
        <v>2914</v>
      </c>
      <c r="H129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298" s="2">
        <f>cukier4[[#This Row],[rabat na kg]]*cukier4[[#This Row],[sprzedaż]]</f>
        <v>3.2</v>
      </c>
      <c r="J1298" s="2">
        <f>J1297-cukier4[[#This Row],[sprzedaż]]+L1297</f>
        <v>4005</v>
      </c>
      <c r="K1298" s="2">
        <f>MONTH(cukier4[[#This Row],[Data]])</f>
        <v>11</v>
      </c>
      <c r="L1298" s="2">
        <f>ROUNDUP(IF(K1299&lt;&gt;cukier4[[#This Row],[miesiąc]],5000-cukier4[[#This Row],[ilość cukru w magazynie]],0),-3)</f>
        <v>0</v>
      </c>
    </row>
    <row r="1299" spans="1:12" x14ac:dyDescent="0.45">
      <c r="A1299" s="1">
        <v>40505</v>
      </c>
      <c r="B1299" s="2" t="s">
        <v>7</v>
      </c>
      <c r="C1299">
        <v>276</v>
      </c>
      <c r="D1299">
        <f>YEAR(cukier4[[#This Row],[Data]])</f>
        <v>2010</v>
      </c>
      <c r="E1299">
        <f>VLOOKUP(cukier4[[#This Row],[rok]],cennik[],2,FALSE)</f>
        <v>2.1</v>
      </c>
      <c r="F1299" s="2">
        <f>cukier4[[#This Row],[sprzedaż]]*cukier4[[#This Row],[cena cukru]]</f>
        <v>579.6</v>
      </c>
      <c r="G1299" s="2">
        <f>SUMIFS(cukier4[sprzedaż],cukier4[Data],"&lt;="&amp;cukier4[[#This Row],[Data]],cukier4[NIP],"="&amp;cukier4[[#This Row],[NIP]])</f>
        <v>17703</v>
      </c>
      <c r="H129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299" s="2">
        <f>cukier4[[#This Row],[rabat na kg]]*cukier4[[#This Row],[sprzedaż]]</f>
        <v>55.2</v>
      </c>
      <c r="J1299" s="2">
        <f>J1298-cukier4[[#This Row],[sprzedaż]]+L1298</f>
        <v>3729</v>
      </c>
      <c r="K1299" s="2">
        <f>MONTH(cukier4[[#This Row],[Data]])</f>
        <v>11</v>
      </c>
      <c r="L1299" s="2">
        <f>ROUNDUP(IF(K1300&lt;&gt;cukier4[[#This Row],[miesiąc]],5000-cukier4[[#This Row],[ilość cukru w magazynie]],0),-3)</f>
        <v>0</v>
      </c>
    </row>
    <row r="1300" spans="1:12" x14ac:dyDescent="0.45">
      <c r="A1300" s="1">
        <v>40508</v>
      </c>
      <c r="B1300" s="2" t="s">
        <v>14</v>
      </c>
      <c r="C1300">
        <v>191</v>
      </c>
      <c r="D1300">
        <f>YEAR(cukier4[[#This Row],[Data]])</f>
        <v>2010</v>
      </c>
      <c r="E1300">
        <f>VLOOKUP(cukier4[[#This Row],[rok]],cennik[],2,FALSE)</f>
        <v>2.1</v>
      </c>
      <c r="F1300" s="2">
        <f>cukier4[[#This Row],[sprzedaż]]*cukier4[[#This Row],[cena cukru]]</f>
        <v>401.1</v>
      </c>
      <c r="G1300" s="2">
        <f>SUMIFS(cukier4[sprzedaż],cukier4[Data],"&lt;="&amp;cukier4[[#This Row],[Data]],cukier4[NIP],"="&amp;cukier4[[#This Row],[NIP]])</f>
        <v>15415</v>
      </c>
      <c r="H130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00" s="2">
        <f>cukier4[[#This Row],[rabat na kg]]*cukier4[[#This Row],[sprzedaż]]</f>
        <v>38.200000000000003</v>
      </c>
      <c r="J1300" s="2">
        <f>J1299-cukier4[[#This Row],[sprzedaż]]+L1299</f>
        <v>3538</v>
      </c>
      <c r="K1300" s="2">
        <f>MONTH(cukier4[[#This Row],[Data]])</f>
        <v>11</v>
      </c>
      <c r="L1300" s="2">
        <f>ROUNDUP(IF(K1301&lt;&gt;cukier4[[#This Row],[miesiąc]],5000-cukier4[[#This Row],[ilość cukru w magazynie]],0),-3)</f>
        <v>0</v>
      </c>
    </row>
    <row r="1301" spans="1:12" x14ac:dyDescent="0.45">
      <c r="A1301" s="1">
        <v>40510</v>
      </c>
      <c r="B1301" s="2" t="s">
        <v>215</v>
      </c>
      <c r="C1301">
        <v>9</v>
      </c>
      <c r="D1301">
        <f>YEAR(cukier4[[#This Row],[Data]])</f>
        <v>2010</v>
      </c>
      <c r="E1301">
        <f>VLOOKUP(cukier4[[#This Row],[rok]],cennik[],2,FALSE)</f>
        <v>2.1</v>
      </c>
      <c r="F1301" s="2">
        <f>cukier4[[#This Row],[sprzedaż]]*cukier4[[#This Row],[cena cukru]]</f>
        <v>18.900000000000002</v>
      </c>
      <c r="G1301" s="2">
        <f>SUMIFS(cukier4[sprzedaż],cukier4[Data],"&lt;="&amp;cukier4[[#This Row],[Data]],cukier4[NIP],"="&amp;cukier4[[#This Row],[NIP]])</f>
        <v>9</v>
      </c>
      <c r="H130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01" s="2">
        <f>cukier4[[#This Row],[rabat na kg]]*cukier4[[#This Row],[sprzedaż]]</f>
        <v>0</v>
      </c>
      <c r="J1301" s="2">
        <f>J1300-cukier4[[#This Row],[sprzedaż]]+L1300</f>
        <v>3529</v>
      </c>
      <c r="K1301" s="2">
        <f>MONTH(cukier4[[#This Row],[Data]])</f>
        <v>11</v>
      </c>
      <c r="L1301" s="2">
        <f>ROUNDUP(IF(K1302&lt;&gt;cukier4[[#This Row],[miesiąc]],5000-cukier4[[#This Row],[ilość cukru w magazynie]],0),-3)</f>
        <v>0</v>
      </c>
    </row>
    <row r="1302" spans="1:12" x14ac:dyDescent="0.45">
      <c r="A1302" s="1">
        <v>40511</v>
      </c>
      <c r="B1302" s="2" t="s">
        <v>30</v>
      </c>
      <c r="C1302">
        <v>174</v>
      </c>
      <c r="D1302">
        <f>YEAR(cukier4[[#This Row],[Data]])</f>
        <v>2010</v>
      </c>
      <c r="E1302">
        <f>VLOOKUP(cukier4[[#This Row],[rok]],cennik[],2,FALSE)</f>
        <v>2.1</v>
      </c>
      <c r="F1302" s="2">
        <f>cukier4[[#This Row],[sprzedaż]]*cukier4[[#This Row],[cena cukru]]</f>
        <v>365.40000000000003</v>
      </c>
      <c r="G1302" s="2">
        <f>SUMIFS(cukier4[sprzedaż],cukier4[Data],"&lt;="&amp;cukier4[[#This Row],[Data]],cukier4[NIP],"="&amp;cukier4[[#This Row],[NIP]])</f>
        <v>3631</v>
      </c>
      <c r="H13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02" s="2">
        <f>cukier4[[#This Row],[rabat na kg]]*cukier4[[#This Row],[sprzedaż]]</f>
        <v>17.400000000000002</v>
      </c>
      <c r="J1302" s="2">
        <f>J1301-cukier4[[#This Row],[sprzedaż]]+L1301</f>
        <v>3355</v>
      </c>
      <c r="K1302" s="2">
        <f>MONTH(cukier4[[#This Row],[Data]])</f>
        <v>11</v>
      </c>
      <c r="L1302" s="2">
        <f>ROUNDUP(IF(K1303&lt;&gt;cukier4[[#This Row],[miesiąc]],5000-cukier4[[#This Row],[ilość cukru w magazynie]],0),-3)</f>
        <v>0</v>
      </c>
    </row>
    <row r="1303" spans="1:12" x14ac:dyDescent="0.45">
      <c r="A1303" s="1">
        <v>40512</v>
      </c>
      <c r="B1303" s="2" t="s">
        <v>69</v>
      </c>
      <c r="C1303">
        <v>39</v>
      </c>
      <c r="D1303">
        <f>YEAR(cukier4[[#This Row],[Data]])</f>
        <v>2010</v>
      </c>
      <c r="E1303">
        <f>VLOOKUP(cukier4[[#This Row],[rok]],cennik[],2,FALSE)</f>
        <v>2.1</v>
      </c>
      <c r="F1303" s="2">
        <f>cukier4[[#This Row],[sprzedaż]]*cukier4[[#This Row],[cena cukru]]</f>
        <v>81.900000000000006</v>
      </c>
      <c r="G1303" s="2">
        <f>SUMIFS(cukier4[sprzedaż],cukier4[Data],"&lt;="&amp;cukier4[[#This Row],[Data]],cukier4[NIP],"="&amp;cukier4[[#This Row],[NIP]])</f>
        <v>2372</v>
      </c>
      <c r="H130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03" s="2">
        <f>cukier4[[#This Row],[rabat na kg]]*cukier4[[#This Row],[sprzedaż]]</f>
        <v>3.9000000000000004</v>
      </c>
      <c r="J1303" s="2">
        <f>J1302-cukier4[[#This Row],[sprzedaż]]+L1302</f>
        <v>3316</v>
      </c>
      <c r="K1303" s="2">
        <f>MONTH(cukier4[[#This Row],[Data]])</f>
        <v>11</v>
      </c>
      <c r="L1303" s="2">
        <f>ROUNDUP(IF(K1304&lt;&gt;cukier4[[#This Row],[miesiąc]],5000-cukier4[[#This Row],[ilość cukru w magazynie]],0),-3)</f>
        <v>2000</v>
      </c>
    </row>
    <row r="1304" spans="1:12" x14ac:dyDescent="0.45">
      <c r="A1304" s="1">
        <v>40513</v>
      </c>
      <c r="B1304" s="2" t="s">
        <v>7</v>
      </c>
      <c r="C1304">
        <v>330</v>
      </c>
      <c r="D1304">
        <f>YEAR(cukier4[[#This Row],[Data]])</f>
        <v>2010</v>
      </c>
      <c r="E1304">
        <f>VLOOKUP(cukier4[[#This Row],[rok]],cennik[],2,FALSE)</f>
        <v>2.1</v>
      </c>
      <c r="F1304" s="2">
        <f>cukier4[[#This Row],[sprzedaż]]*cukier4[[#This Row],[cena cukru]]</f>
        <v>693</v>
      </c>
      <c r="G1304" s="2">
        <f>SUMIFS(cukier4[sprzedaż],cukier4[Data],"&lt;="&amp;cukier4[[#This Row],[Data]],cukier4[NIP],"="&amp;cukier4[[#This Row],[NIP]])</f>
        <v>18033</v>
      </c>
      <c r="H130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04" s="2">
        <f>cukier4[[#This Row],[rabat na kg]]*cukier4[[#This Row],[sprzedaż]]</f>
        <v>66</v>
      </c>
      <c r="J1304" s="2">
        <f>J1303-cukier4[[#This Row],[sprzedaż]]+L1303</f>
        <v>4986</v>
      </c>
      <c r="K1304" s="2">
        <f>MONTH(cukier4[[#This Row],[Data]])</f>
        <v>12</v>
      </c>
      <c r="L1304" s="2">
        <f>ROUNDUP(IF(K1305&lt;&gt;cukier4[[#This Row],[miesiąc]],5000-cukier4[[#This Row],[ilość cukru w magazynie]],0),-3)</f>
        <v>0</v>
      </c>
    </row>
    <row r="1305" spans="1:12" x14ac:dyDescent="0.45">
      <c r="A1305" s="1">
        <v>40513</v>
      </c>
      <c r="B1305" s="2" t="s">
        <v>146</v>
      </c>
      <c r="C1305">
        <v>5</v>
      </c>
      <c r="D1305">
        <f>YEAR(cukier4[[#This Row],[Data]])</f>
        <v>2010</v>
      </c>
      <c r="E1305">
        <f>VLOOKUP(cukier4[[#This Row],[rok]],cennik[],2,FALSE)</f>
        <v>2.1</v>
      </c>
      <c r="F1305" s="2">
        <f>cukier4[[#This Row],[sprzedaż]]*cukier4[[#This Row],[cena cukru]]</f>
        <v>10.5</v>
      </c>
      <c r="G1305" s="2">
        <f>SUMIFS(cukier4[sprzedaż],cukier4[Data],"&lt;="&amp;cukier4[[#This Row],[Data]],cukier4[NIP],"="&amp;cukier4[[#This Row],[NIP]])</f>
        <v>32</v>
      </c>
      <c r="H130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05" s="2">
        <f>cukier4[[#This Row],[rabat na kg]]*cukier4[[#This Row],[sprzedaż]]</f>
        <v>0</v>
      </c>
      <c r="J1305" s="2">
        <f>J1304-cukier4[[#This Row],[sprzedaż]]+L1304</f>
        <v>4981</v>
      </c>
      <c r="K1305" s="2">
        <f>MONTH(cukier4[[#This Row],[Data]])</f>
        <v>12</v>
      </c>
      <c r="L1305" s="2">
        <f>ROUNDUP(IF(K1306&lt;&gt;cukier4[[#This Row],[miesiąc]],5000-cukier4[[#This Row],[ilość cukru w magazynie]],0),-3)</f>
        <v>0</v>
      </c>
    </row>
    <row r="1306" spans="1:12" x14ac:dyDescent="0.45">
      <c r="A1306" s="1">
        <v>40516</v>
      </c>
      <c r="B1306" s="2" t="s">
        <v>14</v>
      </c>
      <c r="C1306">
        <v>175</v>
      </c>
      <c r="D1306">
        <f>YEAR(cukier4[[#This Row],[Data]])</f>
        <v>2010</v>
      </c>
      <c r="E1306">
        <f>VLOOKUP(cukier4[[#This Row],[rok]],cennik[],2,FALSE)</f>
        <v>2.1</v>
      </c>
      <c r="F1306" s="2">
        <f>cukier4[[#This Row],[sprzedaż]]*cukier4[[#This Row],[cena cukru]]</f>
        <v>367.5</v>
      </c>
      <c r="G1306" s="2">
        <f>SUMIFS(cukier4[sprzedaż],cukier4[Data],"&lt;="&amp;cukier4[[#This Row],[Data]],cukier4[NIP],"="&amp;cukier4[[#This Row],[NIP]])</f>
        <v>15590</v>
      </c>
      <c r="H130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06" s="2">
        <f>cukier4[[#This Row],[rabat na kg]]*cukier4[[#This Row],[sprzedaż]]</f>
        <v>35</v>
      </c>
      <c r="J1306" s="2">
        <f>J1305-cukier4[[#This Row],[sprzedaż]]+L1305</f>
        <v>4806</v>
      </c>
      <c r="K1306" s="2">
        <f>MONTH(cukier4[[#This Row],[Data]])</f>
        <v>12</v>
      </c>
      <c r="L1306" s="2">
        <f>ROUNDUP(IF(K1307&lt;&gt;cukier4[[#This Row],[miesiąc]],5000-cukier4[[#This Row],[ilość cukru w magazynie]],0),-3)</f>
        <v>0</v>
      </c>
    </row>
    <row r="1307" spans="1:12" x14ac:dyDescent="0.45">
      <c r="A1307" s="1">
        <v>40520</v>
      </c>
      <c r="B1307" s="2" t="s">
        <v>131</v>
      </c>
      <c r="C1307">
        <v>183</v>
      </c>
      <c r="D1307">
        <f>YEAR(cukier4[[#This Row],[Data]])</f>
        <v>2010</v>
      </c>
      <c r="E1307">
        <f>VLOOKUP(cukier4[[#This Row],[rok]],cennik[],2,FALSE)</f>
        <v>2.1</v>
      </c>
      <c r="F1307" s="2">
        <f>cukier4[[#This Row],[sprzedaż]]*cukier4[[#This Row],[cena cukru]]</f>
        <v>384.3</v>
      </c>
      <c r="G1307" s="2">
        <f>SUMIFS(cukier4[sprzedaż],cukier4[Data],"&lt;="&amp;cukier4[[#This Row],[Data]],cukier4[NIP],"="&amp;cukier4[[#This Row],[NIP]])</f>
        <v>546</v>
      </c>
      <c r="H130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07" s="2">
        <f>cukier4[[#This Row],[rabat na kg]]*cukier4[[#This Row],[sprzedaż]]</f>
        <v>9.15</v>
      </c>
      <c r="J1307" s="2">
        <f>J1306-cukier4[[#This Row],[sprzedaż]]+L1306</f>
        <v>4623</v>
      </c>
      <c r="K1307" s="2">
        <f>MONTH(cukier4[[#This Row],[Data]])</f>
        <v>12</v>
      </c>
      <c r="L1307" s="2">
        <f>ROUNDUP(IF(K1308&lt;&gt;cukier4[[#This Row],[miesiąc]],5000-cukier4[[#This Row],[ilość cukru w magazynie]],0),-3)</f>
        <v>0</v>
      </c>
    </row>
    <row r="1308" spans="1:12" x14ac:dyDescent="0.45">
      <c r="A1308" s="1">
        <v>40520</v>
      </c>
      <c r="B1308" s="2" t="s">
        <v>45</v>
      </c>
      <c r="C1308">
        <v>423</v>
      </c>
      <c r="D1308">
        <f>YEAR(cukier4[[#This Row],[Data]])</f>
        <v>2010</v>
      </c>
      <c r="E1308">
        <f>VLOOKUP(cukier4[[#This Row],[rok]],cennik[],2,FALSE)</f>
        <v>2.1</v>
      </c>
      <c r="F1308" s="2">
        <f>cukier4[[#This Row],[sprzedaż]]*cukier4[[#This Row],[cena cukru]]</f>
        <v>888.30000000000007</v>
      </c>
      <c r="G1308" s="2">
        <f>SUMIFS(cukier4[sprzedaż],cukier4[Data],"&lt;="&amp;cukier4[[#This Row],[Data]],cukier4[NIP],"="&amp;cukier4[[#This Row],[NIP]])</f>
        <v>17817</v>
      </c>
      <c r="H130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08" s="2">
        <f>cukier4[[#This Row],[rabat na kg]]*cukier4[[#This Row],[sprzedaż]]</f>
        <v>84.600000000000009</v>
      </c>
      <c r="J1308" s="2">
        <f>J1307-cukier4[[#This Row],[sprzedaż]]+L1307</f>
        <v>4200</v>
      </c>
      <c r="K1308" s="2">
        <f>MONTH(cukier4[[#This Row],[Data]])</f>
        <v>12</v>
      </c>
      <c r="L1308" s="2">
        <f>ROUNDUP(IF(K1309&lt;&gt;cukier4[[#This Row],[miesiąc]],5000-cukier4[[#This Row],[ilość cukru w magazynie]],0),-3)</f>
        <v>0</v>
      </c>
    </row>
    <row r="1309" spans="1:12" x14ac:dyDescent="0.45">
      <c r="A1309" s="1">
        <v>40520</v>
      </c>
      <c r="B1309" s="2" t="s">
        <v>52</v>
      </c>
      <c r="C1309">
        <v>88</v>
      </c>
      <c r="D1309">
        <f>YEAR(cukier4[[#This Row],[Data]])</f>
        <v>2010</v>
      </c>
      <c r="E1309">
        <f>VLOOKUP(cukier4[[#This Row],[rok]],cennik[],2,FALSE)</f>
        <v>2.1</v>
      </c>
      <c r="F1309" s="2">
        <f>cukier4[[#This Row],[sprzedaż]]*cukier4[[#This Row],[cena cukru]]</f>
        <v>184.8</v>
      </c>
      <c r="G1309" s="2">
        <f>SUMIFS(cukier4[sprzedaż],cukier4[Data],"&lt;="&amp;cukier4[[#This Row],[Data]],cukier4[NIP],"="&amp;cukier4[[#This Row],[NIP]])</f>
        <v>2968</v>
      </c>
      <c r="H130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09" s="2">
        <f>cukier4[[#This Row],[rabat na kg]]*cukier4[[#This Row],[sprzedaż]]</f>
        <v>8.8000000000000007</v>
      </c>
      <c r="J1309" s="2">
        <f>J1308-cukier4[[#This Row],[sprzedaż]]+L1308</f>
        <v>4112</v>
      </c>
      <c r="K1309" s="2">
        <f>MONTH(cukier4[[#This Row],[Data]])</f>
        <v>12</v>
      </c>
      <c r="L1309" s="2">
        <f>ROUNDUP(IF(K1310&lt;&gt;cukier4[[#This Row],[miesiąc]],5000-cukier4[[#This Row],[ilość cukru w magazynie]],0),-3)</f>
        <v>0</v>
      </c>
    </row>
    <row r="1310" spans="1:12" x14ac:dyDescent="0.45">
      <c r="A1310" s="1">
        <v>40521</v>
      </c>
      <c r="B1310" s="2" t="s">
        <v>17</v>
      </c>
      <c r="C1310">
        <v>241</v>
      </c>
      <c r="D1310">
        <f>YEAR(cukier4[[#This Row],[Data]])</f>
        <v>2010</v>
      </c>
      <c r="E1310">
        <f>VLOOKUP(cukier4[[#This Row],[rok]],cennik[],2,FALSE)</f>
        <v>2.1</v>
      </c>
      <c r="F1310" s="2">
        <f>cukier4[[#This Row],[sprzedaż]]*cukier4[[#This Row],[cena cukru]]</f>
        <v>506.1</v>
      </c>
      <c r="G1310" s="2">
        <f>SUMIFS(cukier4[sprzedaż],cukier4[Data],"&lt;="&amp;cukier4[[#This Row],[Data]],cukier4[NIP],"="&amp;cukier4[[#This Row],[NIP]])</f>
        <v>11818</v>
      </c>
      <c r="H131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10" s="2">
        <f>cukier4[[#This Row],[rabat na kg]]*cukier4[[#This Row],[sprzedaż]]</f>
        <v>48.2</v>
      </c>
      <c r="J1310" s="2">
        <f>J1309-cukier4[[#This Row],[sprzedaż]]+L1309</f>
        <v>3871</v>
      </c>
      <c r="K1310" s="2">
        <f>MONTH(cukier4[[#This Row],[Data]])</f>
        <v>12</v>
      </c>
      <c r="L1310" s="2">
        <f>ROUNDUP(IF(K1311&lt;&gt;cukier4[[#This Row],[miesiąc]],5000-cukier4[[#This Row],[ilość cukru w magazynie]],0),-3)</f>
        <v>0</v>
      </c>
    </row>
    <row r="1311" spans="1:12" x14ac:dyDescent="0.45">
      <c r="A1311" s="1">
        <v>40522</v>
      </c>
      <c r="B1311" s="2" t="s">
        <v>12</v>
      </c>
      <c r="C1311">
        <v>37</v>
      </c>
      <c r="D1311">
        <f>YEAR(cukier4[[#This Row],[Data]])</f>
        <v>2010</v>
      </c>
      <c r="E1311">
        <f>VLOOKUP(cukier4[[#This Row],[rok]],cennik[],2,FALSE)</f>
        <v>2.1</v>
      </c>
      <c r="F1311" s="2">
        <f>cukier4[[#This Row],[sprzedaż]]*cukier4[[#This Row],[cena cukru]]</f>
        <v>77.7</v>
      </c>
      <c r="G1311" s="2">
        <f>SUMIFS(cukier4[sprzedaż],cukier4[Data],"&lt;="&amp;cukier4[[#This Row],[Data]],cukier4[NIP],"="&amp;cukier4[[#This Row],[NIP]])</f>
        <v>3384</v>
      </c>
      <c r="H13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11" s="2">
        <f>cukier4[[#This Row],[rabat na kg]]*cukier4[[#This Row],[sprzedaż]]</f>
        <v>3.7</v>
      </c>
      <c r="J1311" s="2">
        <f>J1310-cukier4[[#This Row],[sprzedaż]]+L1310</f>
        <v>3834</v>
      </c>
      <c r="K1311" s="2">
        <f>MONTH(cukier4[[#This Row],[Data]])</f>
        <v>12</v>
      </c>
      <c r="L1311" s="2">
        <f>ROUNDUP(IF(K1312&lt;&gt;cukier4[[#This Row],[miesiąc]],5000-cukier4[[#This Row],[ilość cukru w magazynie]],0),-3)</f>
        <v>0</v>
      </c>
    </row>
    <row r="1312" spans="1:12" x14ac:dyDescent="0.45">
      <c r="A1312" s="1">
        <v>40528</v>
      </c>
      <c r="B1312" s="2" t="s">
        <v>78</v>
      </c>
      <c r="C1312">
        <v>164</v>
      </c>
      <c r="D1312">
        <f>YEAR(cukier4[[#This Row],[Data]])</f>
        <v>2010</v>
      </c>
      <c r="E1312">
        <f>VLOOKUP(cukier4[[#This Row],[rok]],cennik[],2,FALSE)</f>
        <v>2.1</v>
      </c>
      <c r="F1312" s="2">
        <f>cukier4[[#This Row],[sprzedaż]]*cukier4[[#This Row],[cena cukru]]</f>
        <v>344.40000000000003</v>
      </c>
      <c r="G1312" s="2">
        <f>SUMIFS(cukier4[sprzedaż],cukier4[Data],"&lt;="&amp;cukier4[[#This Row],[Data]],cukier4[NIP],"="&amp;cukier4[[#This Row],[NIP]])</f>
        <v>1823</v>
      </c>
      <c r="H13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12" s="2">
        <f>cukier4[[#This Row],[rabat na kg]]*cukier4[[#This Row],[sprzedaż]]</f>
        <v>16.400000000000002</v>
      </c>
      <c r="J1312" s="2">
        <f>J1311-cukier4[[#This Row],[sprzedaż]]+L1311</f>
        <v>3670</v>
      </c>
      <c r="K1312" s="2">
        <f>MONTH(cukier4[[#This Row],[Data]])</f>
        <v>12</v>
      </c>
      <c r="L1312" s="2">
        <f>ROUNDUP(IF(K1313&lt;&gt;cukier4[[#This Row],[miesiąc]],5000-cukier4[[#This Row],[ilość cukru w magazynie]],0),-3)</f>
        <v>0</v>
      </c>
    </row>
    <row r="1313" spans="1:12" x14ac:dyDescent="0.45">
      <c r="A1313" s="1">
        <v>40529</v>
      </c>
      <c r="B1313" s="2" t="s">
        <v>94</v>
      </c>
      <c r="C1313">
        <v>20</v>
      </c>
      <c r="D1313">
        <f>YEAR(cukier4[[#This Row],[Data]])</f>
        <v>2010</v>
      </c>
      <c r="E1313">
        <f>VLOOKUP(cukier4[[#This Row],[rok]],cennik[],2,FALSE)</f>
        <v>2.1</v>
      </c>
      <c r="F1313" s="2">
        <f>cukier4[[#This Row],[sprzedaż]]*cukier4[[#This Row],[cena cukru]]</f>
        <v>42</v>
      </c>
      <c r="G1313" s="2">
        <f>SUMIFS(cukier4[sprzedaż],cukier4[Data],"&lt;="&amp;cukier4[[#This Row],[Data]],cukier4[NIP],"="&amp;cukier4[[#This Row],[NIP]])</f>
        <v>69</v>
      </c>
      <c r="H131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13" s="2">
        <f>cukier4[[#This Row],[rabat na kg]]*cukier4[[#This Row],[sprzedaż]]</f>
        <v>0</v>
      </c>
      <c r="J1313" s="2">
        <f>J1312-cukier4[[#This Row],[sprzedaż]]+L1312</f>
        <v>3650</v>
      </c>
      <c r="K1313" s="2">
        <f>MONTH(cukier4[[#This Row],[Data]])</f>
        <v>12</v>
      </c>
      <c r="L1313" s="2">
        <f>ROUNDUP(IF(K1314&lt;&gt;cukier4[[#This Row],[miesiąc]],5000-cukier4[[#This Row],[ilość cukru w magazynie]],0),-3)</f>
        <v>0</v>
      </c>
    </row>
    <row r="1314" spans="1:12" x14ac:dyDescent="0.45">
      <c r="A1314" s="1">
        <v>40533</v>
      </c>
      <c r="B1314" s="2" t="s">
        <v>182</v>
      </c>
      <c r="C1314">
        <v>8</v>
      </c>
      <c r="D1314">
        <f>YEAR(cukier4[[#This Row],[Data]])</f>
        <v>2010</v>
      </c>
      <c r="E1314">
        <f>VLOOKUP(cukier4[[#This Row],[rok]],cennik[],2,FALSE)</f>
        <v>2.1</v>
      </c>
      <c r="F1314" s="2">
        <f>cukier4[[#This Row],[sprzedaż]]*cukier4[[#This Row],[cena cukru]]</f>
        <v>16.8</v>
      </c>
      <c r="G1314" s="2">
        <f>SUMIFS(cukier4[sprzedaż],cukier4[Data],"&lt;="&amp;cukier4[[#This Row],[Data]],cukier4[NIP],"="&amp;cukier4[[#This Row],[NIP]])</f>
        <v>27</v>
      </c>
      <c r="H13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14" s="2">
        <f>cukier4[[#This Row],[rabat na kg]]*cukier4[[#This Row],[sprzedaż]]</f>
        <v>0</v>
      </c>
      <c r="J1314" s="2">
        <f>J1313-cukier4[[#This Row],[sprzedaż]]+L1313</f>
        <v>3642</v>
      </c>
      <c r="K1314" s="2">
        <f>MONTH(cukier4[[#This Row],[Data]])</f>
        <v>12</v>
      </c>
      <c r="L1314" s="2">
        <f>ROUNDUP(IF(K1315&lt;&gt;cukier4[[#This Row],[miesiąc]],5000-cukier4[[#This Row],[ilość cukru w magazynie]],0),-3)</f>
        <v>0</v>
      </c>
    </row>
    <row r="1315" spans="1:12" x14ac:dyDescent="0.45">
      <c r="A1315" s="1">
        <v>40533</v>
      </c>
      <c r="B1315" s="2" t="s">
        <v>156</v>
      </c>
      <c r="C1315">
        <v>4</v>
      </c>
      <c r="D1315">
        <f>YEAR(cukier4[[#This Row],[Data]])</f>
        <v>2010</v>
      </c>
      <c r="E1315">
        <f>VLOOKUP(cukier4[[#This Row],[rok]],cennik[],2,FALSE)</f>
        <v>2.1</v>
      </c>
      <c r="F1315" s="2">
        <f>cukier4[[#This Row],[sprzedaż]]*cukier4[[#This Row],[cena cukru]]</f>
        <v>8.4</v>
      </c>
      <c r="G1315" s="2">
        <f>SUMIFS(cukier4[sprzedaż],cukier4[Data],"&lt;="&amp;cukier4[[#This Row],[Data]],cukier4[NIP],"="&amp;cukier4[[#This Row],[NIP]])</f>
        <v>15</v>
      </c>
      <c r="H131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15" s="2">
        <f>cukier4[[#This Row],[rabat na kg]]*cukier4[[#This Row],[sprzedaż]]</f>
        <v>0</v>
      </c>
      <c r="J1315" s="2">
        <f>J1314-cukier4[[#This Row],[sprzedaż]]+L1314</f>
        <v>3638</v>
      </c>
      <c r="K1315" s="2">
        <f>MONTH(cukier4[[#This Row],[Data]])</f>
        <v>12</v>
      </c>
      <c r="L1315" s="2">
        <f>ROUNDUP(IF(K1316&lt;&gt;cukier4[[#This Row],[miesiąc]],5000-cukier4[[#This Row],[ilość cukru w magazynie]],0),-3)</f>
        <v>0</v>
      </c>
    </row>
    <row r="1316" spans="1:12" x14ac:dyDescent="0.45">
      <c r="A1316" s="1">
        <v>40538</v>
      </c>
      <c r="B1316" s="2" t="s">
        <v>22</v>
      </c>
      <c r="C1316">
        <v>408</v>
      </c>
      <c r="D1316">
        <f>YEAR(cukier4[[#This Row],[Data]])</f>
        <v>2010</v>
      </c>
      <c r="E1316">
        <f>VLOOKUP(cukier4[[#This Row],[rok]],cennik[],2,FALSE)</f>
        <v>2.1</v>
      </c>
      <c r="F1316" s="2">
        <f>cukier4[[#This Row],[sprzedaż]]*cukier4[[#This Row],[cena cukru]]</f>
        <v>856.80000000000007</v>
      </c>
      <c r="G1316" s="2">
        <f>SUMIFS(cukier4[sprzedaż],cukier4[Data],"&lt;="&amp;cukier4[[#This Row],[Data]],cukier4[NIP],"="&amp;cukier4[[#This Row],[NIP]])</f>
        <v>15401</v>
      </c>
      <c r="H131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16" s="2">
        <f>cukier4[[#This Row],[rabat na kg]]*cukier4[[#This Row],[sprzedaż]]</f>
        <v>81.600000000000009</v>
      </c>
      <c r="J1316" s="2">
        <f>J1315-cukier4[[#This Row],[sprzedaż]]+L1315</f>
        <v>3230</v>
      </c>
      <c r="K1316" s="2">
        <f>MONTH(cukier4[[#This Row],[Data]])</f>
        <v>12</v>
      </c>
      <c r="L1316" s="2">
        <f>ROUNDUP(IF(K1317&lt;&gt;cukier4[[#This Row],[miesiąc]],5000-cukier4[[#This Row],[ilość cukru w magazynie]],0),-3)</f>
        <v>2000</v>
      </c>
    </row>
    <row r="1317" spans="1:12" x14ac:dyDescent="0.45">
      <c r="A1317" s="1">
        <v>40544</v>
      </c>
      <c r="B1317" s="2" t="s">
        <v>142</v>
      </c>
      <c r="C1317">
        <v>20</v>
      </c>
      <c r="D1317">
        <f>YEAR(cukier4[[#This Row],[Data]])</f>
        <v>2011</v>
      </c>
      <c r="E1317">
        <f>VLOOKUP(cukier4[[#This Row],[rok]],cennik[],2,FALSE)</f>
        <v>2.2000000000000002</v>
      </c>
      <c r="F1317" s="2">
        <f>cukier4[[#This Row],[sprzedaż]]*cukier4[[#This Row],[cena cukru]]</f>
        <v>44</v>
      </c>
      <c r="G1317" s="2">
        <f>SUMIFS(cukier4[sprzedaż],cukier4[Data],"&lt;="&amp;cukier4[[#This Row],[Data]],cukier4[NIP],"="&amp;cukier4[[#This Row],[NIP]])</f>
        <v>50</v>
      </c>
      <c r="H131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17" s="2">
        <f>cukier4[[#This Row],[rabat na kg]]*cukier4[[#This Row],[sprzedaż]]</f>
        <v>0</v>
      </c>
      <c r="J1317" s="2">
        <f>J1316-cukier4[[#This Row],[sprzedaż]]+L1316</f>
        <v>5210</v>
      </c>
      <c r="K1317" s="2">
        <f>MONTH(cukier4[[#This Row],[Data]])</f>
        <v>1</v>
      </c>
      <c r="L1317" s="2">
        <f>ROUNDUP(IF(K1318&lt;&gt;cukier4[[#This Row],[miesiąc]],5000-cukier4[[#This Row],[ilość cukru w magazynie]],0),-3)</f>
        <v>0</v>
      </c>
    </row>
    <row r="1318" spans="1:12" x14ac:dyDescent="0.45">
      <c r="A1318" s="1">
        <v>40545</v>
      </c>
      <c r="B1318" s="2" t="s">
        <v>31</v>
      </c>
      <c r="C1318">
        <v>102</v>
      </c>
      <c r="D1318">
        <f>YEAR(cukier4[[#This Row],[Data]])</f>
        <v>2011</v>
      </c>
      <c r="E1318">
        <f>VLOOKUP(cukier4[[#This Row],[rok]],cennik[],2,FALSE)</f>
        <v>2.2000000000000002</v>
      </c>
      <c r="F1318" s="2">
        <f>cukier4[[#This Row],[sprzedaż]]*cukier4[[#This Row],[cena cukru]]</f>
        <v>224.4</v>
      </c>
      <c r="G1318" s="2">
        <f>SUMIFS(cukier4[sprzedaż],cukier4[Data],"&lt;="&amp;cukier4[[#This Row],[Data]],cukier4[NIP],"="&amp;cukier4[[#This Row],[NIP]])</f>
        <v>1462</v>
      </c>
      <c r="H13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18" s="2">
        <f>cukier4[[#This Row],[rabat na kg]]*cukier4[[#This Row],[sprzedaż]]</f>
        <v>10.200000000000001</v>
      </c>
      <c r="J1318" s="2">
        <f>J1317-cukier4[[#This Row],[sprzedaż]]+L1317</f>
        <v>5108</v>
      </c>
      <c r="K1318" s="2">
        <f>MONTH(cukier4[[#This Row],[Data]])</f>
        <v>1</v>
      </c>
      <c r="L1318" s="2">
        <f>ROUNDUP(IF(K1319&lt;&gt;cukier4[[#This Row],[miesiąc]],5000-cukier4[[#This Row],[ilość cukru w magazynie]],0),-3)</f>
        <v>0</v>
      </c>
    </row>
    <row r="1319" spans="1:12" x14ac:dyDescent="0.45">
      <c r="A1319" s="1">
        <v>40546</v>
      </c>
      <c r="B1319" s="2" t="s">
        <v>9</v>
      </c>
      <c r="C1319">
        <v>240</v>
      </c>
      <c r="D1319">
        <f>YEAR(cukier4[[#This Row],[Data]])</f>
        <v>2011</v>
      </c>
      <c r="E1319">
        <f>VLOOKUP(cukier4[[#This Row],[rok]],cennik[],2,FALSE)</f>
        <v>2.2000000000000002</v>
      </c>
      <c r="F1319" s="2">
        <f>cukier4[[#This Row],[sprzedaż]]*cukier4[[#This Row],[cena cukru]]</f>
        <v>528</v>
      </c>
      <c r="G1319" s="2">
        <f>SUMIFS(cukier4[sprzedaż],cukier4[Data],"&lt;="&amp;cukier4[[#This Row],[Data]],cukier4[NIP],"="&amp;cukier4[[#This Row],[NIP]])</f>
        <v>15788</v>
      </c>
      <c r="H131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19" s="2">
        <f>cukier4[[#This Row],[rabat na kg]]*cukier4[[#This Row],[sprzedaż]]</f>
        <v>48</v>
      </c>
      <c r="J1319" s="2">
        <f>J1318-cukier4[[#This Row],[sprzedaż]]+L1318</f>
        <v>4868</v>
      </c>
      <c r="K1319" s="2">
        <f>MONTH(cukier4[[#This Row],[Data]])</f>
        <v>1</v>
      </c>
      <c r="L1319" s="2">
        <f>ROUNDUP(IF(K1320&lt;&gt;cukier4[[#This Row],[miesiąc]],5000-cukier4[[#This Row],[ilość cukru w magazynie]],0),-3)</f>
        <v>0</v>
      </c>
    </row>
    <row r="1320" spans="1:12" x14ac:dyDescent="0.45">
      <c r="A1320" s="1">
        <v>40548</v>
      </c>
      <c r="B1320" s="2" t="s">
        <v>10</v>
      </c>
      <c r="C1320">
        <v>124</v>
      </c>
      <c r="D1320">
        <f>YEAR(cukier4[[#This Row],[Data]])</f>
        <v>2011</v>
      </c>
      <c r="E1320">
        <f>VLOOKUP(cukier4[[#This Row],[rok]],cennik[],2,FALSE)</f>
        <v>2.2000000000000002</v>
      </c>
      <c r="F1320" s="2">
        <f>cukier4[[#This Row],[sprzedaż]]*cukier4[[#This Row],[cena cukru]]</f>
        <v>272.8</v>
      </c>
      <c r="G1320" s="2">
        <f>SUMIFS(cukier4[sprzedaż],cukier4[Data],"&lt;="&amp;cukier4[[#This Row],[Data]],cukier4[NIP],"="&amp;cukier4[[#This Row],[NIP]])</f>
        <v>2609</v>
      </c>
      <c r="H132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20" s="2">
        <f>cukier4[[#This Row],[rabat na kg]]*cukier4[[#This Row],[sprzedaż]]</f>
        <v>12.4</v>
      </c>
      <c r="J1320" s="2">
        <f>J1319-cukier4[[#This Row],[sprzedaż]]+L1319</f>
        <v>4744</v>
      </c>
      <c r="K1320" s="2">
        <f>MONTH(cukier4[[#This Row],[Data]])</f>
        <v>1</v>
      </c>
      <c r="L1320" s="2">
        <f>ROUNDUP(IF(K1321&lt;&gt;cukier4[[#This Row],[miesiąc]],5000-cukier4[[#This Row],[ilość cukru w magazynie]],0),-3)</f>
        <v>0</v>
      </c>
    </row>
    <row r="1321" spans="1:12" x14ac:dyDescent="0.45">
      <c r="A1321" s="1">
        <v>40550</v>
      </c>
      <c r="B1321" s="2" t="s">
        <v>45</v>
      </c>
      <c r="C1321">
        <v>330</v>
      </c>
      <c r="D1321">
        <f>YEAR(cukier4[[#This Row],[Data]])</f>
        <v>2011</v>
      </c>
      <c r="E1321">
        <f>VLOOKUP(cukier4[[#This Row],[rok]],cennik[],2,FALSE)</f>
        <v>2.2000000000000002</v>
      </c>
      <c r="F1321" s="2">
        <f>cukier4[[#This Row],[sprzedaż]]*cukier4[[#This Row],[cena cukru]]</f>
        <v>726.00000000000011</v>
      </c>
      <c r="G1321" s="2">
        <f>SUMIFS(cukier4[sprzedaż],cukier4[Data],"&lt;="&amp;cukier4[[#This Row],[Data]],cukier4[NIP],"="&amp;cukier4[[#This Row],[NIP]])</f>
        <v>18147</v>
      </c>
      <c r="H132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21" s="2">
        <f>cukier4[[#This Row],[rabat na kg]]*cukier4[[#This Row],[sprzedaż]]</f>
        <v>66</v>
      </c>
      <c r="J1321" s="2">
        <f>J1320-cukier4[[#This Row],[sprzedaż]]+L1320</f>
        <v>4414</v>
      </c>
      <c r="K1321" s="2">
        <f>MONTH(cukier4[[#This Row],[Data]])</f>
        <v>1</v>
      </c>
      <c r="L1321" s="2">
        <f>ROUNDUP(IF(K1322&lt;&gt;cukier4[[#This Row],[miesiąc]],5000-cukier4[[#This Row],[ilość cukru w magazynie]],0),-3)</f>
        <v>0</v>
      </c>
    </row>
    <row r="1322" spans="1:12" x14ac:dyDescent="0.45">
      <c r="A1322" s="1">
        <v>40554</v>
      </c>
      <c r="B1322" s="2" t="s">
        <v>26</v>
      </c>
      <c r="C1322">
        <v>187</v>
      </c>
      <c r="D1322">
        <f>YEAR(cukier4[[#This Row],[Data]])</f>
        <v>2011</v>
      </c>
      <c r="E1322">
        <f>VLOOKUP(cukier4[[#This Row],[rok]],cennik[],2,FALSE)</f>
        <v>2.2000000000000002</v>
      </c>
      <c r="F1322" s="2">
        <f>cukier4[[#This Row],[sprzedaż]]*cukier4[[#This Row],[cena cukru]]</f>
        <v>411.40000000000003</v>
      </c>
      <c r="G1322" s="2">
        <f>SUMIFS(cukier4[sprzedaż],cukier4[Data],"&lt;="&amp;cukier4[[#This Row],[Data]],cukier4[NIP],"="&amp;cukier4[[#This Row],[NIP]])</f>
        <v>861</v>
      </c>
      <c r="H132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22" s="2">
        <f>cukier4[[#This Row],[rabat na kg]]*cukier4[[#This Row],[sprzedaż]]</f>
        <v>9.35</v>
      </c>
      <c r="J1322" s="2">
        <f>J1321-cukier4[[#This Row],[sprzedaż]]+L1321</f>
        <v>4227</v>
      </c>
      <c r="K1322" s="2">
        <f>MONTH(cukier4[[#This Row],[Data]])</f>
        <v>1</v>
      </c>
      <c r="L1322" s="2">
        <f>ROUNDUP(IF(K1323&lt;&gt;cukier4[[#This Row],[miesiąc]],5000-cukier4[[#This Row],[ilość cukru w magazynie]],0),-3)</f>
        <v>0</v>
      </c>
    </row>
    <row r="1323" spans="1:12" x14ac:dyDescent="0.45">
      <c r="A1323" s="1">
        <v>40561</v>
      </c>
      <c r="B1323" s="2" t="s">
        <v>52</v>
      </c>
      <c r="C1323">
        <v>165</v>
      </c>
      <c r="D1323">
        <f>YEAR(cukier4[[#This Row],[Data]])</f>
        <v>2011</v>
      </c>
      <c r="E1323">
        <f>VLOOKUP(cukier4[[#This Row],[rok]],cennik[],2,FALSE)</f>
        <v>2.2000000000000002</v>
      </c>
      <c r="F1323" s="2">
        <f>cukier4[[#This Row],[sprzedaż]]*cukier4[[#This Row],[cena cukru]]</f>
        <v>363.00000000000006</v>
      </c>
      <c r="G1323" s="2">
        <f>SUMIFS(cukier4[sprzedaż],cukier4[Data],"&lt;="&amp;cukier4[[#This Row],[Data]],cukier4[NIP],"="&amp;cukier4[[#This Row],[NIP]])</f>
        <v>3133</v>
      </c>
      <c r="H132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23" s="2">
        <f>cukier4[[#This Row],[rabat na kg]]*cukier4[[#This Row],[sprzedaż]]</f>
        <v>16.5</v>
      </c>
      <c r="J1323" s="2">
        <f>J1322-cukier4[[#This Row],[sprzedaż]]+L1322</f>
        <v>4062</v>
      </c>
      <c r="K1323" s="2">
        <f>MONTH(cukier4[[#This Row],[Data]])</f>
        <v>1</v>
      </c>
      <c r="L1323" s="2">
        <f>ROUNDUP(IF(K1324&lt;&gt;cukier4[[#This Row],[miesiąc]],5000-cukier4[[#This Row],[ilość cukru w magazynie]],0),-3)</f>
        <v>0</v>
      </c>
    </row>
    <row r="1324" spans="1:12" x14ac:dyDescent="0.45">
      <c r="A1324" s="1">
        <v>40562</v>
      </c>
      <c r="B1324" s="2" t="s">
        <v>5</v>
      </c>
      <c r="C1324">
        <v>371</v>
      </c>
      <c r="D1324">
        <f>YEAR(cukier4[[#This Row],[Data]])</f>
        <v>2011</v>
      </c>
      <c r="E1324">
        <f>VLOOKUP(cukier4[[#This Row],[rok]],cennik[],2,FALSE)</f>
        <v>2.2000000000000002</v>
      </c>
      <c r="F1324" s="2">
        <f>cukier4[[#This Row],[sprzedaż]]*cukier4[[#This Row],[cena cukru]]</f>
        <v>816.2</v>
      </c>
      <c r="G1324" s="2">
        <f>SUMIFS(cukier4[sprzedaż],cukier4[Data],"&lt;="&amp;cukier4[[#This Row],[Data]],cukier4[NIP],"="&amp;cukier4[[#This Row],[NIP]])</f>
        <v>8077</v>
      </c>
      <c r="H13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24" s="2">
        <f>cukier4[[#This Row],[rabat na kg]]*cukier4[[#This Row],[sprzedaż]]</f>
        <v>37.1</v>
      </c>
      <c r="J1324" s="2">
        <f>J1323-cukier4[[#This Row],[sprzedaż]]+L1323</f>
        <v>3691</v>
      </c>
      <c r="K1324" s="2">
        <f>MONTH(cukier4[[#This Row],[Data]])</f>
        <v>1</v>
      </c>
      <c r="L1324" s="2">
        <f>ROUNDUP(IF(K1325&lt;&gt;cukier4[[#This Row],[miesiąc]],5000-cukier4[[#This Row],[ilość cukru w magazynie]],0),-3)</f>
        <v>0</v>
      </c>
    </row>
    <row r="1325" spans="1:12" x14ac:dyDescent="0.45">
      <c r="A1325" s="1">
        <v>40564</v>
      </c>
      <c r="B1325" s="2" t="s">
        <v>39</v>
      </c>
      <c r="C1325">
        <v>185</v>
      </c>
      <c r="D1325">
        <f>YEAR(cukier4[[#This Row],[Data]])</f>
        <v>2011</v>
      </c>
      <c r="E1325">
        <f>VLOOKUP(cukier4[[#This Row],[rok]],cennik[],2,FALSE)</f>
        <v>2.2000000000000002</v>
      </c>
      <c r="F1325" s="2">
        <f>cukier4[[#This Row],[sprzedaż]]*cukier4[[#This Row],[cena cukru]]</f>
        <v>407.00000000000006</v>
      </c>
      <c r="G1325" s="2">
        <f>SUMIFS(cukier4[sprzedaż],cukier4[Data],"&lt;="&amp;cukier4[[#This Row],[Data]],cukier4[NIP],"="&amp;cukier4[[#This Row],[NIP]])</f>
        <v>1800</v>
      </c>
      <c r="H13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25" s="2">
        <f>cukier4[[#This Row],[rabat na kg]]*cukier4[[#This Row],[sprzedaż]]</f>
        <v>18.5</v>
      </c>
      <c r="J1325" s="2">
        <f>J1324-cukier4[[#This Row],[sprzedaż]]+L1324</f>
        <v>3506</v>
      </c>
      <c r="K1325" s="2">
        <f>MONTH(cukier4[[#This Row],[Data]])</f>
        <v>1</v>
      </c>
      <c r="L1325" s="2">
        <f>ROUNDUP(IF(K1326&lt;&gt;cukier4[[#This Row],[miesiąc]],5000-cukier4[[#This Row],[ilość cukru w magazynie]],0),-3)</f>
        <v>0</v>
      </c>
    </row>
    <row r="1326" spans="1:12" x14ac:dyDescent="0.45">
      <c r="A1326" s="1">
        <v>40566</v>
      </c>
      <c r="B1326" s="2" t="s">
        <v>9</v>
      </c>
      <c r="C1326">
        <v>401</v>
      </c>
      <c r="D1326">
        <f>YEAR(cukier4[[#This Row],[Data]])</f>
        <v>2011</v>
      </c>
      <c r="E1326">
        <f>VLOOKUP(cukier4[[#This Row],[rok]],cennik[],2,FALSE)</f>
        <v>2.2000000000000002</v>
      </c>
      <c r="F1326" s="2">
        <f>cukier4[[#This Row],[sprzedaż]]*cukier4[[#This Row],[cena cukru]]</f>
        <v>882.2</v>
      </c>
      <c r="G1326" s="2">
        <f>SUMIFS(cukier4[sprzedaż],cukier4[Data],"&lt;="&amp;cukier4[[#This Row],[Data]],cukier4[NIP],"="&amp;cukier4[[#This Row],[NIP]])</f>
        <v>16189</v>
      </c>
      <c r="H132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26" s="2">
        <f>cukier4[[#This Row],[rabat na kg]]*cukier4[[#This Row],[sprzedaż]]</f>
        <v>80.2</v>
      </c>
      <c r="J1326" s="2">
        <f>J1325-cukier4[[#This Row],[sprzedaż]]+L1325</f>
        <v>3105</v>
      </c>
      <c r="K1326" s="2">
        <f>MONTH(cukier4[[#This Row],[Data]])</f>
        <v>1</v>
      </c>
      <c r="L1326" s="2">
        <f>ROUNDUP(IF(K1327&lt;&gt;cukier4[[#This Row],[miesiąc]],5000-cukier4[[#This Row],[ilość cukru w magazynie]],0),-3)</f>
        <v>0</v>
      </c>
    </row>
    <row r="1327" spans="1:12" x14ac:dyDescent="0.45">
      <c r="A1327" s="1">
        <v>40568</v>
      </c>
      <c r="B1327" s="2" t="s">
        <v>55</v>
      </c>
      <c r="C1327">
        <v>25</v>
      </c>
      <c r="D1327">
        <f>YEAR(cukier4[[#This Row],[Data]])</f>
        <v>2011</v>
      </c>
      <c r="E1327">
        <f>VLOOKUP(cukier4[[#This Row],[rok]],cennik[],2,FALSE)</f>
        <v>2.2000000000000002</v>
      </c>
      <c r="F1327" s="2">
        <f>cukier4[[#This Row],[sprzedaż]]*cukier4[[#This Row],[cena cukru]]</f>
        <v>55.000000000000007</v>
      </c>
      <c r="G1327" s="2">
        <f>SUMIFS(cukier4[sprzedaż],cukier4[Data],"&lt;="&amp;cukier4[[#This Row],[Data]],cukier4[NIP],"="&amp;cukier4[[#This Row],[NIP]])</f>
        <v>3038</v>
      </c>
      <c r="H13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27" s="2">
        <f>cukier4[[#This Row],[rabat na kg]]*cukier4[[#This Row],[sprzedaż]]</f>
        <v>2.5</v>
      </c>
      <c r="J1327" s="2">
        <f>J1326-cukier4[[#This Row],[sprzedaż]]+L1326</f>
        <v>3080</v>
      </c>
      <c r="K1327" s="2">
        <f>MONTH(cukier4[[#This Row],[Data]])</f>
        <v>1</v>
      </c>
      <c r="L1327" s="2">
        <f>ROUNDUP(IF(K1328&lt;&gt;cukier4[[#This Row],[miesiąc]],5000-cukier4[[#This Row],[ilość cukru w magazynie]],0),-3)</f>
        <v>0</v>
      </c>
    </row>
    <row r="1328" spans="1:12" x14ac:dyDescent="0.45">
      <c r="A1328" s="1">
        <v>40568</v>
      </c>
      <c r="B1328" s="2" t="s">
        <v>93</v>
      </c>
      <c r="C1328">
        <v>3</v>
      </c>
      <c r="D1328">
        <f>YEAR(cukier4[[#This Row],[Data]])</f>
        <v>2011</v>
      </c>
      <c r="E1328">
        <f>VLOOKUP(cukier4[[#This Row],[rok]],cennik[],2,FALSE)</f>
        <v>2.2000000000000002</v>
      </c>
      <c r="F1328" s="2">
        <f>cukier4[[#This Row],[sprzedaż]]*cukier4[[#This Row],[cena cukru]]</f>
        <v>6.6000000000000005</v>
      </c>
      <c r="G1328" s="2">
        <f>SUMIFS(cukier4[sprzedaż],cukier4[Data],"&lt;="&amp;cukier4[[#This Row],[Data]],cukier4[NIP],"="&amp;cukier4[[#This Row],[NIP]])</f>
        <v>19</v>
      </c>
      <c r="H132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28" s="2">
        <f>cukier4[[#This Row],[rabat na kg]]*cukier4[[#This Row],[sprzedaż]]</f>
        <v>0</v>
      </c>
      <c r="J1328" s="2">
        <f>J1327-cukier4[[#This Row],[sprzedaż]]+L1327</f>
        <v>3077</v>
      </c>
      <c r="K1328" s="2">
        <f>MONTH(cukier4[[#This Row],[Data]])</f>
        <v>1</v>
      </c>
      <c r="L1328" s="2">
        <f>ROUNDUP(IF(K1329&lt;&gt;cukier4[[#This Row],[miesiąc]],5000-cukier4[[#This Row],[ilość cukru w magazynie]],0),-3)</f>
        <v>0</v>
      </c>
    </row>
    <row r="1329" spans="1:12" x14ac:dyDescent="0.45">
      <c r="A1329" s="1">
        <v>40568</v>
      </c>
      <c r="B1329" s="2" t="s">
        <v>170</v>
      </c>
      <c r="C1329">
        <v>11</v>
      </c>
      <c r="D1329">
        <f>YEAR(cukier4[[#This Row],[Data]])</f>
        <v>2011</v>
      </c>
      <c r="E1329">
        <f>VLOOKUP(cukier4[[#This Row],[rok]],cennik[],2,FALSE)</f>
        <v>2.2000000000000002</v>
      </c>
      <c r="F1329" s="2">
        <f>cukier4[[#This Row],[sprzedaż]]*cukier4[[#This Row],[cena cukru]]</f>
        <v>24.200000000000003</v>
      </c>
      <c r="G1329" s="2">
        <f>SUMIFS(cukier4[sprzedaż],cukier4[Data],"&lt;="&amp;cukier4[[#This Row],[Data]],cukier4[NIP],"="&amp;cukier4[[#This Row],[NIP]])</f>
        <v>47</v>
      </c>
      <c r="H132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29" s="2">
        <f>cukier4[[#This Row],[rabat na kg]]*cukier4[[#This Row],[sprzedaż]]</f>
        <v>0</v>
      </c>
      <c r="J1329" s="2">
        <f>J1328-cukier4[[#This Row],[sprzedaż]]+L1328</f>
        <v>3066</v>
      </c>
      <c r="K1329" s="2">
        <f>MONTH(cukier4[[#This Row],[Data]])</f>
        <v>1</v>
      </c>
      <c r="L1329" s="2">
        <f>ROUNDUP(IF(K1330&lt;&gt;cukier4[[#This Row],[miesiąc]],5000-cukier4[[#This Row],[ilość cukru w magazynie]],0),-3)</f>
        <v>0</v>
      </c>
    </row>
    <row r="1330" spans="1:12" x14ac:dyDescent="0.45">
      <c r="A1330" s="1">
        <v>40573</v>
      </c>
      <c r="B1330" s="2" t="s">
        <v>216</v>
      </c>
      <c r="C1330">
        <v>18</v>
      </c>
      <c r="D1330">
        <f>YEAR(cukier4[[#This Row],[Data]])</f>
        <v>2011</v>
      </c>
      <c r="E1330">
        <f>VLOOKUP(cukier4[[#This Row],[rok]],cennik[],2,FALSE)</f>
        <v>2.2000000000000002</v>
      </c>
      <c r="F1330" s="2">
        <f>cukier4[[#This Row],[sprzedaż]]*cukier4[[#This Row],[cena cukru]]</f>
        <v>39.6</v>
      </c>
      <c r="G1330" s="2">
        <f>SUMIFS(cukier4[sprzedaż],cukier4[Data],"&lt;="&amp;cukier4[[#This Row],[Data]],cukier4[NIP],"="&amp;cukier4[[#This Row],[NIP]])</f>
        <v>18</v>
      </c>
      <c r="H133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30" s="2">
        <f>cukier4[[#This Row],[rabat na kg]]*cukier4[[#This Row],[sprzedaż]]</f>
        <v>0</v>
      </c>
      <c r="J1330" s="2">
        <f>J1329-cukier4[[#This Row],[sprzedaż]]+L1329</f>
        <v>3048</v>
      </c>
      <c r="K1330" s="2">
        <f>MONTH(cukier4[[#This Row],[Data]])</f>
        <v>1</v>
      </c>
      <c r="L1330" s="2">
        <f>ROUNDUP(IF(K1331&lt;&gt;cukier4[[#This Row],[miesiąc]],5000-cukier4[[#This Row],[ilość cukru w magazynie]],0),-3)</f>
        <v>0</v>
      </c>
    </row>
    <row r="1331" spans="1:12" x14ac:dyDescent="0.45">
      <c r="A1331" s="1">
        <v>40573</v>
      </c>
      <c r="B1331" s="2" t="s">
        <v>45</v>
      </c>
      <c r="C1331">
        <v>154</v>
      </c>
      <c r="D1331">
        <f>YEAR(cukier4[[#This Row],[Data]])</f>
        <v>2011</v>
      </c>
      <c r="E1331">
        <f>VLOOKUP(cukier4[[#This Row],[rok]],cennik[],2,FALSE)</f>
        <v>2.2000000000000002</v>
      </c>
      <c r="F1331" s="2">
        <f>cukier4[[#This Row],[sprzedaż]]*cukier4[[#This Row],[cena cukru]]</f>
        <v>338.8</v>
      </c>
      <c r="G1331" s="2">
        <f>SUMIFS(cukier4[sprzedaż],cukier4[Data],"&lt;="&amp;cukier4[[#This Row],[Data]],cukier4[NIP],"="&amp;cukier4[[#This Row],[NIP]])</f>
        <v>18301</v>
      </c>
      <c r="H133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31" s="2">
        <f>cukier4[[#This Row],[rabat na kg]]*cukier4[[#This Row],[sprzedaż]]</f>
        <v>30.8</v>
      </c>
      <c r="J1331" s="2">
        <f>J1330-cukier4[[#This Row],[sprzedaż]]+L1330</f>
        <v>2894</v>
      </c>
      <c r="K1331" s="2">
        <f>MONTH(cukier4[[#This Row],[Data]])</f>
        <v>1</v>
      </c>
      <c r="L1331" s="2">
        <f>ROUNDUP(IF(K1332&lt;&gt;cukier4[[#This Row],[miesiąc]],5000-cukier4[[#This Row],[ilość cukru w magazynie]],0),-3)</f>
        <v>0</v>
      </c>
    </row>
    <row r="1332" spans="1:12" x14ac:dyDescent="0.45">
      <c r="A1332" s="1">
        <v>40574</v>
      </c>
      <c r="B1332" s="2" t="s">
        <v>50</v>
      </c>
      <c r="C1332">
        <v>423</v>
      </c>
      <c r="D1332">
        <f>YEAR(cukier4[[#This Row],[Data]])</f>
        <v>2011</v>
      </c>
      <c r="E1332">
        <f>VLOOKUP(cukier4[[#This Row],[rok]],cennik[],2,FALSE)</f>
        <v>2.2000000000000002</v>
      </c>
      <c r="F1332" s="2">
        <f>cukier4[[#This Row],[sprzedaż]]*cukier4[[#This Row],[cena cukru]]</f>
        <v>930.6</v>
      </c>
      <c r="G1332" s="2">
        <f>SUMIFS(cukier4[sprzedaż],cukier4[Data],"&lt;="&amp;cukier4[[#This Row],[Data]],cukier4[NIP],"="&amp;cukier4[[#This Row],[NIP]])</f>
        <v>16242</v>
      </c>
      <c r="H133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32" s="2">
        <f>cukier4[[#This Row],[rabat na kg]]*cukier4[[#This Row],[sprzedaż]]</f>
        <v>84.600000000000009</v>
      </c>
      <c r="J1332" s="2">
        <f>J1331-cukier4[[#This Row],[sprzedaż]]+L1331</f>
        <v>2471</v>
      </c>
      <c r="K1332" s="2">
        <f>MONTH(cukier4[[#This Row],[Data]])</f>
        <v>1</v>
      </c>
      <c r="L1332" s="2">
        <f>ROUNDUP(IF(K1333&lt;&gt;cukier4[[#This Row],[miesiąc]],5000-cukier4[[#This Row],[ilość cukru w magazynie]],0),-3)</f>
        <v>3000</v>
      </c>
    </row>
    <row r="1333" spans="1:12" x14ac:dyDescent="0.45">
      <c r="A1333" s="1">
        <v>40576</v>
      </c>
      <c r="B1333" s="2" t="s">
        <v>127</v>
      </c>
      <c r="C1333">
        <v>6</v>
      </c>
      <c r="D1333">
        <f>YEAR(cukier4[[#This Row],[Data]])</f>
        <v>2011</v>
      </c>
      <c r="E1333">
        <f>VLOOKUP(cukier4[[#This Row],[rok]],cennik[],2,FALSE)</f>
        <v>2.2000000000000002</v>
      </c>
      <c r="F1333" s="2">
        <f>cukier4[[#This Row],[sprzedaż]]*cukier4[[#This Row],[cena cukru]]</f>
        <v>13.200000000000001</v>
      </c>
      <c r="G1333" s="2">
        <f>SUMIFS(cukier4[sprzedaż],cukier4[Data],"&lt;="&amp;cukier4[[#This Row],[Data]],cukier4[NIP],"="&amp;cukier4[[#This Row],[NIP]])</f>
        <v>26</v>
      </c>
      <c r="H133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33" s="2">
        <f>cukier4[[#This Row],[rabat na kg]]*cukier4[[#This Row],[sprzedaż]]</f>
        <v>0</v>
      </c>
      <c r="J1333" s="2">
        <f>J1332-cukier4[[#This Row],[sprzedaż]]+L1332</f>
        <v>5465</v>
      </c>
      <c r="K1333" s="2">
        <f>MONTH(cukier4[[#This Row],[Data]])</f>
        <v>2</v>
      </c>
      <c r="L1333" s="2">
        <f>ROUNDUP(IF(K1334&lt;&gt;cukier4[[#This Row],[miesiąc]],5000-cukier4[[#This Row],[ilość cukru w magazynie]],0),-3)</f>
        <v>0</v>
      </c>
    </row>
    <row r="1334" spans="1:12" x14ac:dyDescent="0.45">
      <c r="A1334" s="1">
        <v>40580</v>
      </c>
      <c r="B1334" s="2" t="s">
        <v>28</v>
      </c>
      <c r="C1334">
        <v>62</v>
      </c>
      <c r="D1334">
        <f>YEAR(cukier4[[#This Row],[Data]])</f>
        <v>2011</v>
      </c>
      <c r="E1334">
        <f>VLOOKUP(cukier4[[#This Row],[rok]],cennik[],2,FALSE)</f>
        <v>2.2000000000000002</v>
      </c>
      <c r="F1334" s="2">
        <f>cukier4[[#This Row],[sprzedaż]]*cukier4[[#This Row],[cena cukru]]</f>
        <v>136.4</v>
      </c>
      <c r="G1334" s="2">
        <f>SUMIFS(cukier4[sprzedaż],cukier4[Data],"&lt;="&amp;cukier4[[#This Row],[Data]],cukier4[NIP],"="&amp;cukier4[[#This Row],[NIP]])</f>
        <v>2976</v>
      </c>
      <c r="H133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34" s="2">
        <f>cukier4[[#This Row],[rabat na kg]]*cukier4[[#This Row],[sprzedaż]]</f>
        <v>6.2</v>
      </c>
      <c r="J1334" s="2">
        <f>J1333-cukier4[[#This Row],[sprzedaż]]+L1333</f>
        <v>5403</v>
      </c>
      <c r="K1334" s="2">
        <f>MONTH(cukier4[[#This Row],[Data]])</f>
        <v>2</v>
      </c>
      <c r="L1334" s="2">
        <f>ROUNDUP(IF(K1335&lt;&gt;cukier4[[#This Row],[miesiąc]],5000-cukier4[[#This Row],[ilość cukru w magazynie]],0),-3)</f>
        <v>0</v>
      </c>
    </row>
    <row r="1335" spans="1:12" x14ac:dyDescent="0.45">
      <c r="A1335" s="1">
        <v>40581</v>
      </c>
      <c r="B1335" s="2" t="s">
        <v>136</v>
      </c>
      <c r="C1335">
        <v>15</v>
      </c>
      <c r="D1335">
        <f>YEAR(cukier4[[#This Row],[Data]])</f>
        <v>2011</v>
      </c>
      <c r="E1335">
        <f>VLOOKUP(cukier4[[#This Row],[rok]],cennik[],2,FALSE)</f>
        <v>2.2000000000000002</v>
      </c>
      <c r="F1335" s="2">
        <f>cukier4[[#This Row],[sprzedaż]]*cukier4[[#This Row],[cena cukru]]</f>
        <v>33</v>
      </c>
      <c r="G1335" s="2">
        <f>SUMIFS(cukier4[sprzedaż],cukier4[Data],"&lt;="&amp;cukier4[[#This Row],[Data]],cukier4[NIP],"="&amp;cukier4[[#This Row],[NIP]])</f>
        <v>50</v>
      </c>
      <c r="H133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35" s="2">
        <f>cukier4[[#This Row],[rabat na kg]]*cukier4[[#This Row],[sprzedaż]]</f>
        <v>0</v>
      </c>
      <c r="J1335" s="2">
        <f>J1334-cukier4[[#This Row],[sprzedaż]]+L1334</f>
        <v>5388</v>
      </c>
      <c r="K1335" s="2">
        <f>MONTH(cukier4[[#This Row],[Data]])</f>
        <v>2</v>
      </c>
      <c r="L1335" s="2">
        <f>ROUNDUP(IF(K1336&lt;&gt;cukier4[[#This Row],[miesiąc]],5000-cukier4[[#This Row],[ilość cukru w magazynie]],0),-3)</f>
        <v>0</v>
      </c>
    </row>
    <row r="1336" spans="1:12" x14ac:dyDescent="0.45">
      <c r="A1336" s="1">
        <v>40583</v>
      </c>
      <c r="B1336" s="2" t="s">
        <v>9</v>
      </c>
      <c r="C1336">
        <v>311</v>
      </c>
      <c r="D1336">
        <f>YEAR(cukier4[[#This Row],[Data]])</f>
        <v>2011</v>
      </c>
      <c r="E1336">
        <f>VLOOKUP(cukier4[[#This Row],[rok]],cennik[],2,FALSE)</f>
        <v>2.2000000000000002</v>
      </c>
      <c r="F1336" s="2">
        <f>cukier4[[#This Row],[sprzedaż]]*cukier4[[#This Row],[cena cukru]]</f>
        <v>684.2</v>
      </c>
      <c r="G1336" s="2">
        <f>SUMIFS(cukier4[sprzedaż],cukier4[Data],"&lt;="&amp;cukier4[[#This Row],[Data]],cukier4[NIP],"="&amp;cukier4[[#This Row],[NIP]])</f>
        <v>16500</v>
      </c>
      <c r="H133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36" s="2">
        <f>cukier4[[#This Row],[rabat na kg]]*cukier4[[#This Row],[sprzedaż]]</f>
        <v>62.2</v>
      </c>
      <c r="J1336" s="2">
        <f>J1335-cukier4[[#This Row],[sprzedaż]]+L1335</f>
        <v>5077</v>
      </c>
      <c r="K1336" s="2">
        <f>MONTH(cukier4[[#This Row],[Data]])</f>
        <v>2</v>
      </c>
      <c r="L1336" s="2">
        <f>ROUNDUP(IF(K1337&lt;&gt;cukier4[[#This Row],[miesiąc]],5000-cukier4[[#This Row],[ilość cukru w magazynie]],0),-3)</f>
        <v>0</v>
      </c>
    </row>
    <row r="1337" spans="1:12" x14ac:dyDescent="0.45">
      <c r="A1337" s="1">
        <v>40584</v>
      </c>
      <c r="B1337" s="2" t="s">
        <v>19</v>
      </c>
      <c r="C1337">
        <v>127</v>
      </c>
      <c r="D1337">
        <f>YEAR(cukier4[[#This Row],[Data]])</f>
        <v>2011</v>
      </c>
      <c r="E1337">
        <f>VLOOKUP(cukier4[[#This Row],[rok]],cennik[],2,FALSE)</f>
        <v>2.2000000000000002</v>
      </c>
      <c r="F1337" s="2">
        <f>cukier4[[#This Row],[sprzedaż]]*cukier4[[#This Row],[cena cukru]]</f>
        <v>279.40000000000003</v>
      </c>
      <c r="G1337" s="2">
        <f>SUMIFS(cukier4[sprzedaż],cukier4[Data],"&lt;="&amp;cukier4[[#This Row],[Data]],cukier4[NIP],"="&amp;cukier4[[#This Row],[NIP]])</f>
        <v>2805</v>
      </c>
      <c r="H13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37" s="2">
        <f>cukier4[[#This Row],[rabat na kg]]*cukier4[[#This Row],[sprzedaż]]</f>
        <v>12.700000000000001</v>
      </c>
      <c r="J1337" s="2">
        <f>J1336-cukier4[[#This Row],[sprzedaż]]+L1336</f>
        <v>4950</v>
      </c>
      <c r="K1337" s="2">
        <f>MONTH(cukier4[[#This Row],[Data]])</f>
        <v>2</v>
      </c>
      <c r="L1337" s="2">
        <f>ROUNDUP(IF(K1338&lt;&gt;cukier4[[#This Row],[miesiąc]],5000-cukier4[[#This Row],[ilość cukru w magazynie]],0),-3)</f>
        <v>0</v>
      </c>
    </row>
    <row r="1338" spans="1:12" x14ac:dyDescent="0.45">
      <c r="A1338" s="1">
        <v>40585</v>
      </c>
      <c r="B1338" s="2" t="s">
        <v>22</v>
      </c>
      <c r="C1338">
        <v>483</v>
      </c>
      <c r="D1338">
        <f>YEAR(cukier4[[#This Row],[Data]])</f>
        <v>2011</v>
      </c>
      <c r="E1338">
        <f>VLOOKUP(cukier4[[#This Row],[rok]],cennik[],2,FALSE)</f>
        <v>2.2000000000000002</v>
      </c>
      <c r="F1338" s="2">
        <f>cukier4[[#This Row],[sprzedaż]]*cukier4[[#This Row],[cena cukru]]</f>
        <v>1062.6000000000001</v>
      </c>
      <c r="G1338" s="2">
        <f>SUMIFS(cukier4[sprzedaż],cukier4[Data],"&lt;="&amp;cukier4[[#This Row],[Data]],cukier4[NIP],"="&amp;cukier4[[#This Row],[NIP]])</f>
        <v>15884</v>
      </c>
      <c r="H133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38" s="2">
        <f>cukier4[[#This Row],[rabat na kg]]*cukier4[[#This Row],[sprzedaż]]</f>
        <v>96.600000000000009</v>
      </c>
      <c r="J1338" s="2">
        <f>J1337-cukier4[[#This Row],[sprzedaż]]+L1337</f>
        <v>4467</v>
      </c>
      <c r="K1338" s="2">
        <f>MONTH(cukier4[[#This Row],[Data]])</f>
        <v>2</v>
      </c>
      <c r="L1338" s="2">
        <f>ROUNDUP(IF(K1339&lt;&gt;cukier4[[#This Row],[miesiąc]],5000-cukier4[[#This Row],[ilość cukru w magazynie]],0),-3)</f>
        <v>0</v>
      </c>
    </row>
    <row r="1339" spans="1:12" x14ac:dyDescent="0.45">
      <c r="A1339" s="1">
        <v>40588</v>
      </c>
      <c r="B1339" s="2" t="s">
        <v>217</v>
      </c>
      <c r="C1339">
        <v>9</v>
      </c>
      <c r="D1339">
        <f>YEAR(cukier4[[#This Row],[Data]])</f>
        <v>2011</v>
      </c>
      <c r="E1339">
        <f>VLOOKUP(cukier4[[#This Row],[rok]],cennik[],2,FALSE)</f>
        <v>2.2000000000000002</v>
      </c>
      <c r="F1339" s="2">
        <f>cukier4[[#This Row],[sprzedaż]]*cukier4[[#This Row],[cena cukru]]</f>
        <v>19.8</v>
      </c>
      <c r="G1339" s="2">
        <f>SUMIFS(cukier4[sprzedaż],cukier4[Data],"&lt;="&amp;cukier4[[#This Row],[Data]],cukier4[NIP],"="&amp;cukier4[[#This Row],[NIP]])</f>
        <v>9</v>
      </c>
      <c r="H133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39" s="2">
        <f>cukier4[[#This Row],[rabat na kg]]*cukier4[[#This Row],[sprzedaż]]</f>
        <v>0</v>
      </c>
      <c r="J1339" s="2">
        <f>J1338-cukier4[[#This Row],[sprzedaż]]+L1338</f>
        <v>4458</v>
      </c>
      <c r="K1339" s="2">
        <f>MONTH(cukier4[[#This Row],[Data]])</f>
        <v>2</v>
      </c>
      <c r="L1339" s="2">
        <f>ROUNDUP(IF(K1340&lt;&gt;cukier4[[#This Row],[miesiąc]],5000-cukier4[[#This Row],[ilość cukru w magazynie]],0),-3)</f>
        <v>0</v>
      </c>
    </row>
    <row r="1340" spans="1:12" x14ac:dyDescent="0.45">
      <c r="A1340" s="1">
        <v>40593</v>
      </c>
      <c r="B1340" s="2" t="s">
        <v>20</v>
      </c>
      <c r="C1340">
        <v>75</v>
      </c>
      <c r="D1340">
        <f>YEAR(cukier4[[#This Row],[Data]])</f>
        <v>2011</v>
      </c>
      <c r="E1340">
        <f>VLOOKUP(cukier4[[#This Row],[rok]],cennik[],2,FALSE)</f>
        <v>2.2000000000000002</v>
      </c>
      <c r="F1340" s="2">
        <f>cukier4[[#This Row],[sprzedaż]]*cukier4[[#This Row],[cena cukru]]</f>
        <v>165</v>
      </c>
      <c r="G1340" s="2">
        <f>SUMIFS(cukier4[sprzedaż],cukier4[Data],"&lt;="&amp;cukier4[[#This Row],[Data]],cukier4[NIP],"="&amp;cukier4[[#This Row],[NIP]])</f>
        <v>789</v>
      </c>
      <c r="H134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40" s="2">
        <f>cukier4[[#This Row],[rabat na kg]]*cukier4[[#This Row],[sprzedaż]]</f>
        <v>3.75</v>
      </c>
      <c r="J1340" s="2">
        <f>J1339-cukier4[[#This Row],[sprzedaż]]+L1339</f>
        <v>4383</v>
      </c>
      <c r="K1340" s="2">
        <f>MONTH(cukier4[[#This Row],[Data]])</f>
        <v>2</v>
      </c>
      <c r="L1340" s="2">
        <f>ROUNDUP(IF(K1341&lt;&gt;cukier4[[#This Row],[miesiąc]],5000-cukier4[[#This Row],[ilość cukru w magazynie]],0),-3)</f>
        <v>0</v>
      </c>
    </row>
    <row r="1341" spans="1:12" x14ac:dyDescent="0.45">
      <c r="A1341" s="1">
        <v>40598</v>
      </c>
      <c r="B1341" s="2" t="s">
        <v>218</v>
      </c>
      <c r="C1341">
        <v>7</v>
      </c>
      <c r="D1341">
        <f>YEAR(cukier4[[#This Row],[Data]])</f>
        <v>2011</v>
      </c>
      <c r="E1341">
        <f>VLOOKUP(cukier4[[#This Row],[rok]],cennik[],2,FALSE)</f>
        <v>2.2000000000000002</v>
      </c>
      <c r="F1341" s="2">
        <f>cukier4[[#This Row],[sprzedaż]]*cukier4[[#This Row],[cena cukru]]</f>
        <v>15.400000000000002</v>
      </c>
      <c r="G1341" s="2">
        <f>SUMIFS(cukier4[sprzedaż],cukier4[Data],"&lt;="&amp;cukier4[[#This Row],[Data]],cukier4[NIP],"="&amp;cukier4[[#This Row],[NIP]])</f>
        <v>7</v>
      </c>
      <c r="H13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41" s="2">
        <f>cukier4[[#This Row],[rabat na kg]]*cukier4[[#This Row],[sprzedaż]]</f>
        <v>0</v>
      </c>
      <c r="J1341" s="2">
        <f>J1340-cukier4[[#This Row],[sprzedaż]]+L1340</f>
        <v>4376</v>
      </c>
      <c r="K1341" s="2">
        <f>MONTH(cukier4[[#This Row],[Data]])</f>
        <v>2</v>
      </c>
      <c r="L1341" s="2">
        <f>ROUNDUP(IF(K1342&lt;&gt;cukier4[[#This Row],[miesiąc]],5000-cukier4[[#This Row],[ilość cukru w magazynie]],0),-3)</f>
        <v>0</v>
      </c>
    </row>
    <row r="1342" spans="1:12" x14ac:dyDescent="0.45">
      <c r="A1342" s="1">
        <v>40602</v>
      </c>
      <c r="B1342" s="2" t="s">
        <v>35</v>
      </c>
      <c r="C1342">
        <v>114</v>
      </c>
      <c r="D1342">
        <f>YEAR(cukier4[[#This Row],[Data]])</f>
        <v>2011</v>
      </c>
      <c r="E1342">
        <f>VLOOKUP(cukier4[[#This Row],[rok]],cennik[],2,FALSE)</f>
        <v>2.2000000000000002</v>
      </c>
      <c r="F1342" s="2">
        <f>cukier4[[#This Row],[sprzedaż]]*cukier4[[#This Row],[cena cukru]]</f>
        <v>250.8</v>
      </c>
      <c r="G1342" s="2">
        <f>SUMIFS(cukier4[sprzedaż],cukier4[Data],"&lt;="&amp;cukier4[[#This Row],[Data]],cukier4[NIP],"="&amp;cukier4[[#This Row],[NIP]])</f>
        <v>2459</v>
      </c>
      <c r="H13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42" s="2">
        <f>cukier4[[#This Row],[rabat na kg]]*cukier4[[#This Row],[sprzedaż]]</f>
        <v>11.4</v>
      </c>
      <c r="J1342" s="2">
        <f>J1341-cukier4[[#This Row],[sprzedaż]]+L1341</f>
        <v>4262</v>
      </c>
      <c r="K1342" s="2">
        <f>MONTH(cukier4[[#This Row],[Data]])</f>
        <v>2</v>
      </c>
      <c r="L1342" s="2">
        <f>ROUNDUP(IF(K1343&lt;&gt;cukier4[[#This Row],[miesiąc]],5000-cukier4[[#This Row],[ilość cukru w magazynie]],0),-3)</f>
        <v>1000</v>
      </c>
    </row>
    <row r="1343" spans="1:12" x14ac:dyDescent="0.45">
      <c r="A1343" s="1">
        <v>40605</v>
      </c>
      <c r="B1343" s="2" t="s">
        <v>123</v>
      </c>
      <c r="C1343">
        <v>151</v>
      </c>
      <c r="D1343">
        <f>YEAR(cukier4[[#This Row],[Data]])</f>
        <v>2011</v>
      </c>
      <c r="E1343">
        <f>VLOOKUP(cukier4[[#This Row],[rok]],cennik[],2,FALSE)</f>
        <v>2.2000000000000002</v>
      </c>
      <c r="F1343" s="2">
        <f>cukier4[[#This Row],[sprzedaż]]*cukier4[[#This Row],[cena cukru]]</f>
        <v>332.20000000000005</v>
      </c>
      <c r="G1343" s="2">
        <f>SUMIFS(cukier4[sprzedaż],cukier4[Data],"&lt;="&amp;cukier4[[#This Row],[Data]],cukier4[NIP],"="&amp;cukier4[[#This Row],[NIP]])</f>
        <v>503</v>
      </c>
      <c r="H134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43" s="2">
        <f>cukier4[[#This Row],[rabat na kg]]*cukier4[[#This Row],[sprzedaż]]</f>
        <v>7.5500000000000007</v>
      </c>
      <c r="J1343" s="2">
        <f>J1342-cukier4[[#This Row],[sprzedaż]]+L1342</f>
        <v>5111</v>
      </c>
      <c r="K1343" s="2">
        <f>MONTH(cukier4[[#This Row],[Data]])</f>
        <v>3</v>
      </c>
      <c r="L1343" s="2">
        <f>ROUNDUP(IF(K1344&lt;&gt;cukier4[[#This Row],[miesiąc]],5000-cukier4[[#This Row],[ilość cukru w magazynie]],0),-3)</f>
        <v>0</v>
      </c>
    </row>
    <row r="1344" spans="1:12" x14ac:dyDescent="0.45">
      <c r="A1344" s="1">
        <v>40608</v>
      </c>
      <c r="B1344" s="2" t="s">
        <v>10</v>
      </c>
      <c r="C1344">
        <v>116</v>
      </c>
      <c r="D1344">
        <f>YEAR(cukier4[[#This Row],[Data]])</f>
        <v>2011</v>
      </c>
      <c r="E1344">
        <f>VLOOKUP(cukier4[[#This Row],[rok]],cennik[],2,FALSE)</f>
        <v>2.2000000000000002</v>
      </c>
      <c r="F1344" s="2">
        <f>cukier4[[#This Row],[sprzedaż]]*cukier4[[#This Row],[cena cukru]]</f>
        <v>255.20000000000002</v>
      </c>
      <c r="G1344" s="2">
        <f>SUMIFS(cukier4[sprzedaż],cukier4[Data],"&lt;="&amp;cukier4[[#This Row],[Data]],cukier4[NIP],"="&amp;cukier4[[#This Row],[NIP]])</f>
        <v>2725</v>
      </c>
      <c r="H13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44" s="2">
        <f>cukier4[[#This Row],[rabat na kg]]*cukier4[[#This Row],[sprzedaż]]</f>
        <v>11.600000000000001</v>
      </c>
      <c r="J1344" s="2">
        <f>J1343-cukier4[[#This Row],[sprzedaż]]+L1343</f>
        <v>4995</v>
      </c>
      <c r="K1344" s="2">
        <f>MONTH(cukier4[[#This Row],[Data]])</f>
        <v>3</v>
      </c>
      <c r="L1344" s="2">
        <f>ROUNDUP(IF(K1345&lt;&gt;cukier4[[#This Row],[miesiąc]],5000-cukier4[[#This Row],[ilość cukru w magazynie]],0),-3)</f>
        <v>0</v>
      </c>
    </row>
    <row r="1345" spans="1:12" x14ac:dyDescent="0.45">
      <c r="A1345" s="1">
        <v>40609</v>
      </c>
      <c r="B1345" s="2" t="s">
        <v>12</v>
      </c>
      <c r="C1345">
        <v>76</v>
      </c>
      <c r="D1345">
        <f>YEAR(cukier4[[#This Row],[Data]])</f>
        <v>2011</v>
      </c>
      <c r="E1345">
        <f>VLOOKUP(cukier4[[#This Row],[rok]],cennik[],2,FALSE)</f>
        <v>2.2000000000000002</v>
      </c>
      <c r="F1345" s="2">
        <f>cukier4[[#This Row],[sprzedaż]]*cukier4[[#This Row],[cena cukru]]</f>
        <v>167.20000000000002</v>
      </c>
      <c r="G1345" s="2">
        <f>SUMIFS(cukier4[sprzedaż],cukier4[Data],"&lt;="&amp;cukier4[[#This Row],[Data]],cukier4[NIP],"="&amp;cukier4[[#This Row],[NIP]])</f>
        <v>3460</v>
      </c>
      <c r="H13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45" s="2">
        <f>cukier4[[#This Row],[rabat na kg]]*cukier4[[#This Row],[sprzedaż]]</f>
        <v>7.6000000000000005</v>
      </c>
      <c r="J1345" s="2">
        <f>J1344-cukier4[[#This Row],[sprzedaż]]+L1344</f>
        <v>4919</v>
      </c>
      <c r="K1345" s="2">
        <f>MONTH(cukier4[[#This Row],[Data]])</f>
        <v>3</v>
      </c>
      <c r="L1345" s="2">
        <f>ROUNDUP(IF(K1346&lt;&gt;cukier4[[#This Row],[miesiąc]],5000-cukier4[[#This Row],[ilość cukru w magazynie]],0),-3)</f>
        <v>0</v>
      </c>
    </row>
    <row r="1346" spans="1:12" x14ac:dyDescent="0.45">
      <c r="A1346" s="1">
        <v>40610</v>
      </c>
      <c r="B1346" s="2" t="s">
        <v>6</v>
      </c>
      <c r="C1346">
        <v>25</v>
      </c>
      <c r="D1346">
        <f>YEAR(cukier4[[#This Row],[Data]])</f>
        <v>2011</v>
      </c>
      <c r="E1346">
        <f>VLOOKUP(cukier4[[#This Row],[rok]],cennik[],2,FALSE)</f>
        <v>2.2000000000000002</v>
      </c>
      <c r="F1346" s="2">
        <f>cukier4[[#This Row],[sprzedaż]]*cukier4[[#This Row],[cena cukru]]</f>
        <v>55.000000000000007</v>
      </c>
      <c r="G1346" s="2">
        <f>SUMIFS(cukier4[sprzedaż],cukier4[Data],"&lt;="&amp;cukier4[[#This Row],[Data]],cukier4[NIP],"="&amp;cukier4[[#This Row],[NIP]])</f>
        <v>1853</v>
      </c>
      <c r="H13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46" s="2">
        <f>cukier4[[#This Row],[rabat na kg]]*cukier4[[#This Row],[sprzedaż]]</f>
        <v>2.5</v>
      </c>
      <c r="J1346" s="2">
        <f>J1345-cukier4[[#This Row],[sprzedaż]]+L1345</f>
        <v>4894</v>
      </c>
      <c r="K1346" s="2">
        <f>MONTH(cukier4[[#This Row],[Data]])</f>
        <v>3</v>
      </c>
      <c r="L1346" s="2">
        <f>ROUNDUP(IF(K1347&lt;&gt;cukier4[[#This Row],[miesiąc]],5000-cukier4[[#This Row],[ilość cukru w magazynie]],0),-3)</f>
        <v>0</v>
      </c>
    </row>
    <row r="1347" spans="1:12" x14ac:dyDescent="0.45">
      <c r="A1347" s="1">
        <v>40614</v>
      </c>
      <c r="B1347" s="2" t="s">
        <v>31</v>
      </c>
      <c r="C1347">
        <v>37</v>
      </c>
      <c r="D1347">
        <f>YEAR(cukier4[[#This Row],[Data]])</f>
        <v>2011</v>
      </c>
      <c r="E1347">
        <f>VLOOKUP(cukier4[[#This Row],[rok]],cennik[],2,FALSE)</f>
        <v>2.2000000000000002</v>
      </c>
      <c r="F1347" s="2">
        <f>cukier4[[#This Row],[sprzedaż]]*cukier4[[#This Row],[cena cukru]]</f>
        <v>81.400000000000006</v>
      </c>
      <c r="G1347" s="2">
        <f>SUMIFS(cukier4[sprzedaż],cukier4[Data],"&lt;="&amp;cukier4[[#This Row],[Data]],cukier4[NIP],"="&amp;cukier4[[#This Row],[NIP]])</f>
        <v>1499</v>
      </c>
      <c r="H13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47" s="2">
        <f>cukier4[[#This Row],[rabat na kg]]*cukier4[[#This Row],[sprzedaż]]</f>
        <v>3.7</v>
      </c>
      <c r="J1347" s="2">
        <f>J1346-cukier4[[#This Row],[sprzedaż]]+L1346</f>
        <v>4857</v>
      </c>
      <c r="K1347" s="2">
        <f>MONTH(cukier4[[#This Row],[Data]])</f>
        <v>3</v>
      </c>
      <c r="L1347" s="2">
        <f>ROUNDUP(IF(K1348&lt;&gt;cukier4[[#This Row],[miesiąc]],5000-cukier4[[#This Row],[ilość cukru w magazynie]],0),-3)</f>
        <v>0</v>
      </c>
    </row>
    <row r="1348" spans="1:12" x14ac:dyDescent="0.45">
      <c r="A1348" s="1">
        <v>40616</v>
      </c>
      <c r="B1348" s="2" t="s">
        <v>80</v>
      </c>
      <c r="C1348">
        <v>108</v>
      </c>
      <c r="D1348">
        <f>YEAR(cukier4[[#This Row],[Data]])</f>
        <v>2011</v>
      </c>
      <c r="E1348">
        <f>VLOOKUP(cukier4[[#This Row],[rok]],cennik[],2,FALSE)</f>
        <v>2.2000000000000002</v>
      </c>
      <c r="F1348" s="2">
        <f>cukier4[[#This Row],[sprzedaż]]*cukier4[[#This Row],[cena cukru]]</f>
        <v>237.60000000000002</v>
      </c>
      <c r="G1348" s="2">
        <f>SUMIFS(cukier4[sprzedaż],cukier4[Data],"&lt;="&amp;cukier4[[#This Row],[Data]],cukier4[NIP],"="&amp;cukier4[[#This Row],[NIP]])</f>
        <v>745</v>
      </c>
      <c r="H134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48" s="2">
        <f>cukier4[[#This Row],[rabat na kg]]*cukier4[[#This Row],[sprzedaż]]</f>
        <v>5.4</v>
      </c>
      <c r="J1348" s="2">
        <f>J1347-cukier4[[#This Row],[sprzedaż]]+L1347</f>
        <v>4749</v>
      </c>
      <c r="K1348" s="2">
        <f>MONTH(cukier4[[#This Row],[Data]])</f>
        <v>3</v>
      </c>
      <c r="L1348" s="2">
        <f>ROUNDUP(IF(K1349&lt;&gt;cukier4[[#This Row],[miesiąc]],5000-cukier4[[#This Row],[ilość cukru w magazynie]],0),-3)</f>
        <v>0</v>
      </c>
    </row>
    <row r="1349" spans="1:12" x14ac:dyDescent="0.45">
      <c r="A1349" s="1">
        <v>40617</v>
      </c>
      <c r="B1349" s="2" t="s">
        <v>7</v>
      </c>
      <c r="C1349">
        <v>199</v>
      </c>
      <c r="D1349">
        <f>YEAR(cukier4[[#This Row],[Data]])</f>
        <v>2011</v>
      </c>
      <c r="E1349">
        <f>VLOOKUP(cukier4[[#This Row],[rok]],cennik[],2,FALSE)</f>
        <v>2.2000000000000002</v>
      </c>
      <c r="F1349" s="2">
        <f>cukier4[[#This Row],[sprzedaż]]*cukier4[[#This Row],[cena cukru]]</f>
        <v>437.8</v>
      </c>
      <c r="G1349" s="2">
        <f>SUMIFS(cukier4[sprzedaż],cukier4[Data],"&lt;="&amp;cukier4[[#This Row],[Data]],cukier4[NIP],"="&amp;cukier4[[#This Row],[NIP]])</f>
        <v>18232</v>
      </c>
      <c r="H134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49" s="2">
        <f>cukier4[[#This Row],[rabat na kg]]*cukier4[[#This Row],[sprzedaż]]</f>
        <v>39.800000000000004</v>
      </c>
      <c r="J1349" s="2">
        <f>J1348-cukier4[[#This Row],[sprzedaż]]+L1348</f>
        <v>4550</v>
      </c>
      <c r="K1349" s="2">
        <f>MONTH(cukier4[[#This Row],[Data]])</f>
        <v>3</v>
      </c>
      <c r="L1349" s="2">
        <f>ROUNDUP(IF(K1350&lt;&gt;cukier4[[#This Row],[miesiąc]],5000-cukier4[[#This Row],[ilość cukru w magazynie]],0),-3)</f>
        <v>0</v>
      </c>
    </row>
    <row r="1350" spans="1:12" x14ac:dyDescent="0.45">
      <c r="A1350" s="1">
        <v>40617</v>
      </c>
      <c r="B1350" s="2" t="s">
        <v>45</v>
      </c>
      <c r="C1350">
        <v>128</v>
      </c>
      <c r="D1350">
        <f>YEAR(cukier4[[#This Row],[Data]])</f>
        <v>2011</v>
      </c>
      <c r="E1350">
        <f>VLOOKUP(cukier4[[#This Row],[rok]],cennik[],2,FALSE)</f>
        <v>2.2000000000000002</v>
      </c>
      <c r="F1350" s="2">
        <f>cukier4[[#This Row],[sprzedaż]]*cukier4[[#This Row],[cena cukru]]</f>
        <v>281.60000000000002</v>
      </c>
      <c r="G1350" s="2">
        <f>SUMIFS(cukier4[sprzedaż],cukier4[Data],"&lt;="&amp;cukier4[[#This Row],[Data]],cukier4[NIP],"="&amp;cukier4[[#This Row],[NIP]])</f>
        <v>18429</v>
      </c>
      <c r="H135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50" s="2">
        <f>cukier4[[#This Row],[rabat na kg]]*cukier4[[#This Row],[sprzedaż]]</f>
        <v>25.6</v>
      </c>
      <c r="J1350" s="2">
        <f>J1349-cukier4[[#This Row],[sprzedaż]]+L1349</f>
        <v>4422</v>
      </c>
      <c r="K1350" s="2">
        <f>MONTH(cukier4[[#This Row],[Data]])</f>
        <v>3</v>
      </c>
      <c r="L1350" s="2">
        <f>ROUNDUP(IF(K1351&lt;&gt;cukier4[[#This Row],[miesiąc]],5000-cukier4[[#This Row],[ilość cukru w magazynie]],0),-3)</f>
        <v>0</v>
      </c>
    </row>
    <row r="1351" spans="1:12" x14ac:dyDescent="0.45">
      <c r="A1351" s="1">
        <v>40618</v>
      </c>
      <c r="B1351" s="2" t="s">
        <v>58</v>
      </c>
      <c r="C1351">
        <v>32</v>
      </c>
      <c r="D1351">
        <f>YEAR(cukier4[[#This Row],[Data]])</f>
        <v>2011</v>
      </c>
      <c r="E1351">
        <f>VLOOKUP(cukier4[[#This Row],[rok]],cennik[],2,FALSE)</f>
        <v>2.2000000000000002</v>
      </c>
      <c r="F1351" s="2">
        <f>cukier4[[#This Row],[sprzedaż]]*cukier4[[#This Row],[cena cukru]]</f>
        <v>70.400000000000006</v>
      </c>
      <c r="G1351" s="2">
        <f>SUMIFS(cukier4[sprzedaż],cukier4[Data],"&lt;="&amp;cukier4[[#This Row],[Data]],cukier4[NIP],"="&amp;cukier4[[#This Row],[NIP]])</f>
        <v>557</v>
      </c>
      <c r="H135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51" s="2">
        <f>cukier4[[#This Row],[rabat na kg]]*cukier4[[#This Row],[sprzedaż]]</f>
        <v>1.6</v>
      </c>
      <c r="J1351" s="2">
        <f>J1350-cukier4[[#This Row],[sprzedaż]]+L1350</f>
        <v>4390</v>
      </c>
      <c r="K1351" s="2">
        <f>MONTH(cukier4[[#This Row],[Data]])</f>
        <v>3</v>
      </c>
      <c r="L1351" s="2">
        <f>ROUNDUP(IF(K1352&lt;&gt;cukier4[[#This Row],[miesiąc]],5000-cukier4[[#This Row],[ilość cukru w magazynie]],0),-3)</f>
        <v>0</v>
      </c>
    </row>
    <row r="1352" spans="1:12" x14ac:dyDescent="0.45">
      <c r="A1352" s="1">
        <v>40625</v>
      </c>
      <c r="B1352" s="2" t="s">
        <v>30</v>
      </c>
      <c r="C1352">
        <v>151</v>
      </c>
      <c r="D1352">
        <f>YEAR(cukier4[[#This Row],[Data]])</f>
        <v>2011</v>
      </c>
      <c r="E1352">
        <f>VLOOKUP(cukier4[[#This Row],[rok]],cennik[],2,FALSE)</f>
        <v>2.2000000000000002</v>
      </c>
      <c r="F1352" s="2">
        <f>cukier4[[#This Row],[sprzedaż]]*cukier4[[#This Row],[cena cukru]]</f>
        <v>332.20000000000005</v>
      </c>
      <c r="G1352" s="2">
        <f>SUMIFS(cukier4[sprzedaż],cukier4[Data],"&lt;="&amp;cukier4[[#This Row],[Data]],cukier4[NIP],"="&amp;cukier4[[#This Row],[NIP]])</f>
        <v>3782</v>
      </c>
      <c r="H135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52" s="2">
        <f>cukier4[[#This Row],[rabat na kg]]*cukier4[[#This Row],[sprzedaż]]</f>
        <v>15.100000000000001</v>
      </c>
      <c r="J1352" s="2">
        <f>J1351-cukier4[[#This Row],[sprzedaż]]+L1351</f>
        <v>4239</v>
      </c>
      <c r="K1352" s="2">
        <f>MONTH(cukier4[[#This Row],[Data]])</f>
        <v>3</v>
      </c>
      <c r="L1352" s="2">
        <f>ROUNDUP(IF(K1353&lt;&gt;cukier4[[#This Row],[miesiąc]],5000-cukier4[[#This Row],[ilość cukru w magazynie]],0),-3)</f>
        <v>0</v>
      </c>
    </row>
    <row r="1353" spans="1:12" x14ac:dyDescent="0.45">
      <c r="A1353" s="1">
        <v>40626</v>
      </c>
      <c r="B1353" s="2" t="s">
        <v>153</v>
      </c>
      <c r="C1353">
        <v>8</v>
      </c>
      <c r="D1353">
        <f>YEAR(cukier4[[#This Row],[Data]])</f>
        <v>2011</v>
      </c>
      <c r="E1353">
        <f>VLOOKUP(cukier4[[#This Row],[rok]],cennik[],2,FALSE)</f>
        <v>2.2000000000000002</v>
      </c>
      <c r="F1353" s="2">
        <f>cukier4[[#This Row],[sprzedaż]]*cukier4[[#This Row],[cena cukru]]</f>
        <v>17.600000000000001</v>
      </c>
      <c r="G1353" s="2">
        <f>SUMIFS(cukier4[sprzedaż],cukier4[Data],"&lt;="&amp;cukier4[[#This Row],[Data]],cukier4[NIP],"="&amp;cukier4[[#This Row],[NIP]])</f>
        <v>29</v>
      </c>
      <c r="H135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53" s="2">
        <f>cukier4[[#This Row],[rabat na kg]]*cukier4[[#This Row],[sprzedaż]]</f>
        <v>0</v>
      </c>
      <c r="J1353" s="2">
        <f>J1352-cukier4[[#This Row],[sprzedaż]]+L1352</f>
        <v>4231</v>
      </c>
      <c r="K1353" s="2">
        <f>MONTH(cukier4[[#This Row],[Data]])</f>
        <v>3</v>
      </c>
      <c r="L1353" s="2">
        <f>ROUNDUP(IF(K1354&lt;&gt;cukier4[[#This Row],[miesiąc]],5000-cukier4[[#This Row],[ilość cukru w magazynie]],0),-3)</f>
        <v>0</v>
      </c>
    </row>
    <row r="1354" spans="1:12" x14ac:dyDescent="0.45">
      <c r="A1354" s="1">
        <v>40627</v>
      </c>
      <c r="B1354" s="2" t="s">
        <v>14</v>
      </c>
      <c r="C1354">
        <v>411</v>
      </c>
      <c r="D1354">
        <f>YEAR(cukier4[[#This Row],[Data]])</f>
        <v>2011</v>
      </c>
      <c r="E1354">
        <f>VLOOKUP(cukier4[[#This Row],[rok]],cennik[],2,FALSE)</f>
        <v>2.2000000000000002</v>
      </c>
      <c r="F1354" s="2">
        <f>cukier4[[#This Row],[sprzedaż]]*cukier4[[#This Row],[cena cukru]]</f>
        <v>904.2</v>
      </c>
      <c r="G1354" s="2">
        <f>SUMIFS(cukier4[sprzedaż],cukier4[Data],"&lt;="&amp;cukier4[[#This Row],[Data]],cukier4[NIP],"="&amp;cukier4[[#This Row],[NIP]])</f>
        <v>16001</v>
      </c>
      <c r="H135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54" s="2">
        <f>cukier4[[#This Row],[rabat na kg]]*cukier4[[#This Row],[sprzedaż]]</f>
        <v>82.2</v>
      </c>
      <c r="J1354" s="2">
        <f>J1353-cukier4[[#This Row],[sprzedaż]]+L1353</f>
        <v>3820</v>
      </c>
      <c r="K1354" s="2">
        <f>MONTH(cukier4[[#This Row],[Data]])</f>
        <v>3</v>
      </c>
      <c r="L1354" s="2">
        <f>ROUNDUP(IF(K1355&lt;&gt;cukier4[[#This Row],[miesiąc]],5000-cukier4[[#This Row],[ilość cukru w magazynie]],0),-3)</f>
        <v>0</v>
      </c>
    </row>
    <row r="1355" spans="1:12" x14ac:dyDescent="0.45">
      <c r="A1355" s="1">
        <v>40628</v>
      </c>
      <c r="B1355" s="2" t="s">
        <v>52</v>
      </c>
      <c r="C1355">
        <v>119</v>
      </c>
      <c r="D1355">
        <f>YEAR(cukier4[[#This Row],[Data]])</f>
        <v>2011</v>
      </c>
      <c r="E1355">
        <f>VLOOKUP(cukier4[[#This Row],[rok]],cennik[],2,FALSE)</f>
        <v>2.2000000000000002</v>
      </c>
      <c r="F1355" s="2">
        <f>cukier4[[#This Row],[sprzedaż]]*cukier4[[#This Row],[cena cukru]]</f>
        <v>261.8</v>
      </c>
      <c r="G1355" s="2">
        <f>SUMIFS(cukier4[sprzedaż],cukier4[Data],"&lt;="&amp;cukier4[[#This Row],[Data]],cukier4[NIP],"="&amp;cukier4[[#This Row],[NIP]])</f>
        <v>3252</v>
      </c>
      <c r="H135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55" s="2">
        <f>cukier4[[#This Row],[rabat na kg]]*cukier4[[#This Row],[sprzedaż]]</f>
        <v>11.9</v>
      </c>
      <c r="J1355" s="2">
        <f>J1354-cukier4[[#This Row],[sprzedaż]]+L1354</f>
        <v>3701</v>
      </c>
      <c r="K1355" s="2">
        <f>MONTH(cukier4[[#This Row],[Data]])</f>
        <v>3</v>
      </c>
      <c r="L1355" s="2">
        <f>ROUNDUP(IF(K1356&lt;&gt;cukier4[[#This Row],[miesiąc]],5000-cukier4[[#This Row],[ilość cukru w magazynie]],0),-3)</f>
        <v>0</v>
      </c>
    </row>
    <row r="1356" spans="1:12" x14ac:dyDescent="0.45">
      <c r="A1356" s="1">
        <v>40630</v>
      </c>
      <c r="B1356" s="2" t="s">
        <v>17</v>
      </c>
      <c r="C1356">
        <v>366</v>
      </c>
      <c r="D1356">
        <f>YEAR(cukier4[[#This Row],[Data]])</f>
        <v>2011</v>
      </c>
      <c r="E1356">
        <f>VLOOKUP(cukier4[[#This Row],[rok]],cennik[],2,FALSE)</f>
        <v>2.2000000000000002</v>
      </c>
      <c r="F1356" s="2">
        <f>cukier4[[#This Row],[sprzedaż]]*cukier4[[#This Row],[cena cukru]]</f>
        <v>805.2</v>
      </c>
      <c r="G1356" s="2">
        <f>SUMIFS(cukier4[sprzedaż],cukier4[Data],"&lt;="&amp;cukier4[[#This Row],[Data]],cukier4[NIP],"="&amp;cukier4[[#This Row],[NIP]])</f>
        <v>12184</v>
      </c>
      <c r="H135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56" s="2">
        <f>cukier4[[#This Row],[rabat na kg]]*cukier4[[#This Row],[sprzedaż]]</f>
        <v>73.2</v>
      </c>
      <c r="J1356" s="2">
        <f>J1355-cukier4[[#This Row],[sprzedaż]]+L1355</f>
        <v>3335</v>
      </c>
      <c r="K1356" s="2">
        <f>MONTH(cukier4[[#This Row],[Data]])</f>
        <v>3</v>
      </c>
      <c r="L1356" s="2">
        <f>ROUNDUP(IF(K1357&lt;&gt;cukier4[[#This Row],[miesiąc]],5000-cukier4[[#This Row],[ilość cukru w magazynie]],0),-3)</f>
        <v>0</v>
      </c>
    </row>
    <row r="1357" spans="1:12" x14ac:dyDescent="0.45">
      <c r="A1357" s="1">
        <v>40633</v>
      </c>
      <c r="B1357" s="2" t="s">
        <v>69</v>
      </c>
      <c r="C1357">
        <v>20</v>
      </c>
      <c r="D1357">
        <f>YEAR(cukier4[[#This Row],[Data]])</f>
        <v>2011</v>
      </c>
      <c r="E1357">
        <f>VLOOKUP(cukier4[[#This Row],[rok]],cennik[],2,FALSE)</f>
        <v>2.2000000000000002</v>
      </c>
      <c r="F1357" s="2">
        <f>cukier4[[#This Row],[sprzedaż]]*cukier4[[#This Row],[cena cukru]]</f>
        <v>44</v>
      </c>
      <c r="G1357" s="2">
        <f>SUMIFS(cukier4[sprzedaż],cukier4[Data],"&lt;="&amp;cukier4[[#This Row],[Data]],cukier4[NIP],"="&amp;cukier4[[#This Row],[NIP]])</f>
        <v>2392</v>
      </c>
      <c r="H135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57" s="2">
        <f>cukier4[[#This Row],[rabat na kg]]*cukier4[[#This Row],[sprzedaż]]</f>
        <v>2</v>
      </c>
      <c r="J1357" s="2">
        <f>J1356-cukier4[[#This Row],[sprzedaż]]+L1356</f>
        <v>3315</v>
      </c>
      <c r="K1357" s="2">
        <f>MONTH(cukier4[[#This Row],[Data]])</f>
        <v>3</v>
      </c>
      <c r="L1357" s="2">
        <f>ROUNDUP(IF(K1358&lt;&gt;cukier4[[#This Row],[miesiąc]],5000-cukier4[[#This Row],[ilość cukru w magazynie]],0),-3)</f>
        <v>2000</v>
      </c>
    </row>
    <row r="1358" spans="1:12" x14ac:dyDescent="0.45">
      <c r="A1358" s="1">
        <v>40635</v>
      </c>
      <c r="B1358" s="2" t="s">
        <v>123</v>
      </c>
      <c r="C1358">
        <v>124</v>
      </c>
      <c r="D1358">
        <f>YEAR(cukier4[[#This Row],[Data]])</f>
        <v>2011</v>
      </c>
      <c r="E1358">
        <f>VLOOKUP(cukier4[[#This Row],[rok]],cennik[],2,FALSE)</f>
        <v>2.2000000000000002</v>
      </c>
      <c r="F1358" s="2">
        <f>cukier4[[#This Row],[sprzedaż]]*cukier4[[#This Row],[cena cukru]]</f>
        <v>272.8</v>
      </c>
      <c r="G1358" s="2">
        <f>SUMIFS(cukier4[sprzedaż],cukier4[Data],"&lt;="&amp;cukier4[[#This Row],[Data]],cukier4[NIP],"="&amp;cukier4[[#This Row],[NIP]])</f>
        <v>627</v>
      </c>
      <c r="H135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58" s="2">
        <f>cukier4[[#This Row],[rabat na kg]]*cukier4[[#This Row],[sprzedaż]]</f>
        <v>6.2</v>
      </c>
      <c r="J1358" s="2">
        <f>J1357-cukier4[[#This Row],[sprzedaż]]+L1357</f>
        <v>5191</v>
      </c>
      <c r="K1358" s="2">
        <f>MONTH(cukier4[[#This Row],[Data]])</f>
        <v>4</v>
      </c>
      <c r="L1358" s="2">
        <f>ROUNDUP(IF(K1359&lt;&gt;cukier4[[#This Row],[miesiąc]],5000-cukier4[[#This Row],[ilość cukru w magazynie]],0),-3)</f>
        <v>0</v>
      </c>
    </row>
    <row r="1359" spans="1:12" x14ac:dyDescent="0.45">
      <c r="A1359" s="1">
        <v>40635</v>
      </c>
      <c r="B1359" s="2" t="s">
        <v>10</v>
      </c>
      <c r="C1359">
        <v>30</v>
      </c>
      <c r="D1359">
        <f>YEAR(cukier4[[#This Row],[Data]])</f>
        <v>2011</v>
      </c>
      <c r="E1359">
        <f>VLOOKUP(cukier4[[#This Row],[rok]],cennik[],2,FALSE)</f>
        <v>2.2000000000000002</v>
      </c>
      <c r="F1359" s="2">
        <f>cukier4[[#This Row],[sprzedaż]]*cukier4[[#This Row],[cena cukru]]</f>
        <v>66</v>
      </c>
      <c r="G1359" s="2">
        <f>SUMIFS(cukier4[sprzedaż],cukier4[Data],"&lt;="&amp;cukier4[[#This Row],[Data]],cukier4[NIP],"="&amp;cukier4[[#This Row],[NIP]])</f>
        <v>2755</v>
      </c>
      <c r="H135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59" s="2">
        <f>cukier4[[#This Row],[rabat na kg]]*cukier4[[#This Row],[sprzedaż]]</f>
        <v>3</v>
      </c>
      <c r="J1359" s="2">
        <f>J1358-cukier4[[#This Row],[sprzedaż]]+L1358</f>
        <v>5161</v>
      </c>
      <c r="K1359" s="2">
        <f>MONTH(cukier4[[#This Row],[Data]])</f>
        <v>4</v>
      </c>
      <c r="L1359" s="2">
        <f>ROUNDUP(IF(K1360&lt;&gt;cukier4[[#This Row],[miesiąc]],5000-cukier4[[#This Row],[ilość cukru w magazynie]],0),-3)</f>
        <v>0</v>
      </c>
    </row>
    <row r="1360" spans="1:12" x14ac:dyDescent="0.45">
      <c r="A1360" s="1">
        <v>40636</v>
      </c>
      <c r="B1360" s="2" t="s">
        <v>14</v>
      </c>
      <c r="C1360">
        <v>237</v>
      </c>
      <c r="D1360">
        <f>YEAR(cukier4[[#This Row],[Data]])</f>
        <v>2011</v>
      </c>
      <c r="E1360">
        <f>VLOOKUP(cukier4[[#This Row],[rok]],cennik[],2,FALSE)</f>
        <v>2.2000000000000002</v>
      </c>
      <c r="F1360" s="2">
        <f>cukier4[[#This Row],[sprzedaż]]*cukier4[[#This Row],[cena cukru]]</f>
        <v>521.40000000000009</v>
      </c>
      <c r="G1360" s="2">
        <f>SUMIFS(cukier4[sprzedaż],cukier4[Data],"&lt;="&amp;cukier4[[#This Row],[Data]],cukier4[NIP],"="&amp;cukier4[[#This Row],[NIP]])</f>
        <v>16238</v>
      </c>
      <c r="H136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60" s="2">
        <f>cukier4[[#This Row],[rabat na kg]]*cukier4[[#This Row],[sprzedaż]]</f>
        <v>47.400000000000006</v>
      </c>
      <c r="J1360" s="2">
        <f>J1359-cukier4[[#This Row],[sprzedaż]]+L1359</f>
        <v>4924</v>
      </c>
      <c r="K1360" s="2">
        <f>MONTH(cukier4[[#This Row],[Data]])</f>
        <v>4</v>
      </c>
      <c r="L1360" s="2">
        <f>ROUNDUP(IF(K1361&lt;&gt;cukier4[[#This Row],[miesiąc]],5000-cukier4[[#This Row],[ilość cukru w magazynie]],0),-3)</f>
        <v>0</v>
      </c>
    </row>
    <row r="1361" spans="1:12" x14ac:dyDescent="0.45">
      <c r="A1361" s="1">
        <v>40638</v>
      </c>
      <c r="B1361" s="2" t="s">
        <v>22</v>
      </c>
      <c r="C1361">
        <v>355</v>
      </c>
      <c r="D1361">
        <f>YEAR(cukier4[[#This Row],[Data]])</f>
        <v>2011</v>
      </c>
      <c r="E1361">
        <f>VLOOKUP(cukier4[[#This Row],[rok]],cennik[],2,FALSE)</f>
        <v>2.2000000000000002</v>
      </c>
      <c r="F1361" s="2">
        <f>cukier4[[#This Row],[sprzedaż]]*cukier4[[#This Row],[cena cukru]]</f>
        <v>781.00000000000011</v>
      </c>
      <c r="G1361" s="2">
        <f>SUMIFS(cukier4[sprzedaż],cukier4[Data],"&lt;="&amp;cukier4[[#This Row],[Data]],cukier4[NIP],"="&amp;cukier4[[#This Row],[NIP]])</f>
        <v>16239</v>
      </c>
      <c r="H136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61" s="2">
        <f>cukier4[[#This Row],[rabat na kg]]*cukier4[[#This Row],[sprzedaż]]</f>
        <v>71</v>
      </c>
      <c r="J1361" s="2">
        <f>J1360-cukier4[[#This Row],[sprzedaż]]+L1360</f>
        <v>4569</v>
      </c>
      <c r="K1361" s="2">
        <f>MONTH(cukier4[[#This Row],[Data]])</f>
        <v>4</v>
      </c>
      <c r="L1361" s="2">
        <f>ROUNDUP(IF(K1362&lt;&gt;cukier4[[#This Row],[miesiąc]],5000-cukier4[[#This Row],[ilość cukru w magazynie]],0),-3)</f>
        <v>0</v>
      </c>
    </row>
    <row r="1362" spans="1:12" x14ac:dyDescent="0.45">
      <c r="A1362" s="1">
        <v>40642</v>
      </c>
      <c r="B1362" s="2" t="s">
        <v>45</v>
      </c>
      <c r="C1362">
        <v>162</v>
      </c>
      <c r="D1362">
        <f>YEAR(cukier4[[#This Row],[Data]])</f>
        <v>2011</v>
      </c>
      <c r="E1362">
        <f>VLOOKUP(cukier4[[#This Row],[rok]],cennik[],2,FALSE)</f>
        <v>2.2000000000000002</v>
      </c>
      <c r="F1362" s="2">
        <f>cukier4[[#This Row],[sprzedaż]]*cukier4[[#This Row],[cena cukru]]</f>
        <v>356.40000000000003</v>
      </c>
      <c r="G1362" s="2">
        <f>SUMIFS(cukier4[sprzedaż],cukier4[Data],"&lt;="&amp;cukier4[[#This Row],[Data]],cukier4[NIP],"="&amp;cukier4[[#This Row],[NIP]])</f>
        <v>18591</v>
      </c>
      <c r="H136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62" s="2">
        <f>cukier4[[#This Row],[rabat na kg]]*cukier4[[#This Row],[sprzedaż]]</f>
        <v>32.4</v>
      </c>
      <c r="J1362" s="2">
        <f>J1361-cukier4[[#This Row],[sprzedaż]]+L1361</f>
        <v>4407</v>
      </c>
      <c r="K1362" s="2">
        <f>MONTH(cukier4[[#This Row],[Data]])</f>
        <v>4</v>
      </c>
      <c r="L1362" s="2">
        <f>ROUNDUP(IF(K1363&lt;&gt;cukier4[[#This Row],[miesiąc]],5000-cukier4[[#This Row],[ilość cukru w magazynie]],0),-3)</f>
        <v>0</v>
      </c>
    </row>
    <row r="1363" spans="1:12" x14ac:dyDescent="0.45">
      <c r="A1363" s="1">
        <v>40647</v>
      </c>
      <c r="B1363" s="2" t="s">
        <v>35</v>
      </c>
      <c r="C1363">
        <v>46</v>
      </c>
      <c r="D1363">
        <f>YEAR(cukier4[[#This Row],[Data]])</f>
        <v>2011</v>
      </c>
      <c r="E1363">
        <f>VLOOKUP(cukier4[[#This Row],[rok]],cennik[],2,FALSE)</f>
        <v>2.2000000000000002</v>
      </c>
      <c r="F1363" s="2">
        <f>cukier4[[#This Row],[sprzedaż]]*cukier4[[#This Row],[cena cukru]]</f>
        <v>101.2</v>
      </c>
      <c r="G1363" s="2">
        <f>SUMIFS(cukier4[sprzedaż],cukier4[Data],"&lt;="&amp;cukier4[[#This Row],[Data]],cukier4[NIP],"="&amp;cukier4[[#This Row],[NIP]])</f>
        <v>2505</v>
      </c>
      <c r="H13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63" s="2">
        <f>cukier4[[#This Row],[rabat na kg]]*cukier4[[#This Row],[sprzedaż]]</f>
        <v>4.6000000000000005</v>
      </c>
      <c r="J1363" s="2">
        <f>J1362-cukier4[[#This Row],[sprzedaż]]+L1362</f>
        <v>4361</v>
      </c>
      <c r="K1363" s="2">
        <f>MONTH(cukier4[[#This Row],[Data]])</f>
        <v>4</v>
      </c>
      <c r="L1363" s="2">
        <f>ROUNDUP(IF(K1364&lt;&gt;cukier4[[#This Row],[miesiąc]],5000-cukier4[[#This Row],[ilość cukru w magazynie]],0),-3)</f>
        <v>0</v>
      </c>
    </row>
    <row r="1364" spans="1:12" x14ac:dyDescent="0.45">
      <c r="A1364" s="1">
        <v>40647</v>
      </c>
      <c r="B1364" s="2" t="s">
        <v>219</v>
      </c>
      <c r="C1364">
        <v>13</v>
      </c>
      <c r="D1364">
        <f>YEAR(cukier4[[#This Row],[Data]])</f>
        <v>2011</v>
      </c>
      <c r="E1364">
        <f>VLOOKUP(cukier4[[#This Row],[rok]],cennik[],2,FALSE)</f>
        <v>2.2000000000000002</v>
      </c>
      <c r="F1364" s="2">
        <f>cukier4[[#This Row],[sprzedaż]]*cukier4[[#This Row],[cena cukru]]</f>
        <v>28.6</v>
      </c>
      <c r="G1364" s="2">
        <f>SUMIFS(cukier4[sprzedaż],cukier4[Data],"&lt;="&amp;cukier4[[#This Row],[Data]],cukier4[NIP],"="&amp;cukier4[[#This Row],[NIP]])</f>
        <v>13</v>
      </c>
      <c r="H136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64" s="2">
        <f>cukier4[[#This Row],[rabat na kg]]*cukier4[[#This Row],[sprzedaż]]</f>
        <v>0</v>
      </c>
      <c r="J1364" s="2">
        <f>J1363-cukier4[[#This Row],[sprzedaż]]+L1363</f>
        <v>4348</v>
      </c>
      <c r="K1364" s="2">
        <f>MONTH(cukier4[[#This Row],[Data]])</f>
        <v>4</v>
      </c>
      <c r="L1364" s="2">
        <f>ROUNDUP(IF(K1365&lt;&gt;cukier4[[#This Row],[miesiąc]],5000-cukier4[[#This Row],[ilość cukru w magazynie]],0),-3)</f>
        <v>0</v>
      </c>
    </row>
    <row r="1365" spans="1:12" x14ac:dyDescent="0.45">
      <c r="A1365" s="1">
        <v>40647</v>
      </c>
      <c r="B1365" s="2" t="s">
        <v>118</v>
      </c>
      <c r="C1365">
        <v>14</v>
      </c>
      <c r="D1365">
        <f>YEAR(cukier4[[#This Row],[Data]])</f>
        <v>2011</v>
      </c>
      <c r="E1365">
        <f>VLOOKUP(cukier4[[#This Row],[rok]],cennik[],2,FALSE)</f>
        <v>2.2000000000000002</v>
      </c>
      <c r="F1365" s="2">
        <f>cukier4[[#This Row],[sprzedaż]]*cukier4[[#This Row],[cena cukru]]</f>
        <v>30.800000000000004</v>
      </c>
      <c r="G1365" s="2">
        <f>SUMIFS(cukier4[sprzedaż],cukier4[Data],"&lt;="&amp;cukier4[[#This Row],[Data]],cukier4[NIP],"="&amp;cukier4[[#This Row],[NIP]])</f>
        <v>53</v>
      </c>
      <c r="H136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65" s="2">
        <f>cukier4[[#This Row],[rabat na kg]]*cukier4[[#This Row],[sprzedaż]]</f>
        <v>0</v>
      </c>
      <c r="J1365" s="2">
        <f>J1364-cukier4[[#This Row],[sprzedaż]]+L1364</f>
        <v>4334</v>
      </c>
      <c r="K1365" s="2">
        <f>MONTH(cukier4[[#This Row],[Data]])</f>
        <v>4</v>
      </c>
      <c r="L1365" s="2">
        <f>ROUNDUP(IF(K1366&lt;&gt;cukier4[[#This Row],[miesiąc]],5000-cukier4[[#This Row],[ilość cukru w magazynie]],0),-3)</f>
        <v>0</v>
      </c>
    </row>
    <row r="1366" spans="1:12" x14ac:dyDescent="0.45">
      <c r="A1366" s="1">
        <v>40647</v>
      </c>
      <c r="B1366" s="2" t="s">
        <v>220</v>
      </c>
      <c r="C1366">
        <v>4</v>
      </c>
      <c r="D1366">
        <f>YEAR(cukier4[[#This Row],[Data]])</f>
        <v>2011</v>
      </c>
      <c r="E1366">
        <f>VLOOKUP(cukier4[[#This Row],[rok]],cennik[],2,FALSE)</f>
        <v>2.2000000000000002</v>
      </c>
      <c r="F1366" s="2">
        <f>cukier4[[#This Row],[sprzedaż]]*cukier4[[#This Row],[cena cukru]]</f>
        <v>8.8000000000000007</v>
      </c>
      <c r="G1366" s="2">
        <f>SUMIFS(cukier4[sprzedaż],cukier4[Data],"&lt;="&amp;cukier4[[#This Row],[Data]],cukier4[NIP],"="&amp;cukier4[[#This Row],[NIP]])</f>
        <v>4</v>
      </c>
      <c r="H136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66" s="2">
        <f>cukier4[[#This Row],[rabat na kg]]*cukier4[[#This Row],[sprzedaż]]</f>
        <v>0</v>
      </c>
      <c r="J1366" s="2">
        <f>J1365-cukier4[[#This Row],[sprzedaż]]+L1365</f>
        <v>4330</v>
      </c>
      <c r="K1366" s="2">
        <f>MONTH(cukier4[[#This Row],[Data]])</f>
        <v>4</v>
      </c>
      <c r="L1366" s="2">
        <f>ROUNDUP(IF(K1367&lt;&gt;cukier4[[#This Row],[miesiąc]],5000-cukier4[[#This Row],[ilość cukru w magazynie]],0),-3)</f>
        <v>0</v>
      </c>
    </row>
    <row r="1367" spans="1:12" x14ac:dyDescent="0.45">
      <c r="A1367" s="1">
        <v>40651</v>
      </c>
      <c r="B1367" s="2" t="s">
        <v>9</v>
      </c>
      <c r="C1367">
        <v>470</v>
      </c>
      <c r="D1367">
        <f>YEAR(cukier4[[#This Row],[Data]])</f>
        <v>2011</v>
      </c>
      <c r="E1367">
        <f>VLOOKUP(cukier4[[#This Row],[rok]],cennik[],2,FALSE)</f>
        <v>2.2000000000000002</v>
      </c>
      <c r="F1367" s="2">
        <f>cukier4[[#This Row],[sprzedaż]]*cukier4[[#This Row],[cena cukru]]</f>
        <v>1034</v>
      </c>
      <c r="G1367" s="2">
        <f>SUMIFS(cukier4[sprzedaż],cukier4[Data],"&lt;="&amp;cukier4[[#This Row],[Data]],cukier4[NIP],"="&amp;cukier4[[#This Row],[NIP]])</f>
        <v>16970</v>
      </c>
      <c r="H136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67" s="2">
        <f>cukier4[[#This Row],[rabat na kg]]*cukier4[[#This Row],[sprzedaż]]</f>
        <v>94</v>
      </c>
      <c r="J1367" s="2">
        <f>J1366-cukier4[[#This Row],[sprzedaż]]+L1366</f>
        <v>3860</v>
      </c>
      <c r="K1367" s="2">
        <f>MONTH(cukier4[[#This Row],[Data]])</f>
        <v>4</v>
      </c>
      <c r="L1367" s="2">
        <f>ROUNDUP(IF(K1368&lt;&gt;cukier4[[#This Row],[miesiąc]],5000-cukier4[[#This Row],[ilość cukru w magazynie]],0),-3)</f>
        <v>0</v>
      </c>
    </row>
    <row r="1368" spans="1:12" x14ac:dyDescent="0.45">
      <c r="A1368" s="1">
        <v>40651</v>
      </c>
      <c r="B1368" s="2" t="s">
        <v>221</v>
      </c>
      <c r="C1368">
        <v>9</v>
      </c>
      <c r="D1368">
        <f>YEAR(cukier4[[#This Row],[Data]])</f>
        <v>2011</v>
      </c>
      <c r="E1368">
        <f>VLOOKUP(cukier4[[#This Row],[rok]],cennik[],2,FALSE)</f>
        <v>2.2000000000000002</v>
      </c>
      <c r="F1368" s="2">
        <f>cukier4[[#This Row],[sprzedaż]]*cukier4[[#This Row],[cena cukru]]</f>
        <v>19.8</v>
      </c>
      <c r="G1368" s="2">
        <f>SUMIFS(cukier4[sprzedaż],cukier4[Data],"&lt;="&amp;cukier4[[#This Row],[Data]],cukier4[NIP],"="&amp;cukier4[[#This Row],[NIP]])</f>
        <v>9</v>
      </c>
      <c r="H136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68" s="2">
        <f>cukier4[[#This Row],[rabat na kg]]*cukier4[[#This Row],[sprzedaż]]</f>
        <v>0</v>
      </c>
      <c r="J1368" s="2">
        <f>J1367-cukier4[[#This Row],[sprzedaż]]+L1367</f>
        <v>3851</v>
      </c>
      <c r="K1368" s="2">
        <f>MONTH(cukier4[[#This Row],[Data]])</f>
        <v>4</v>
      </c>
      <c r="L1368" s="2">
        <f>ROUNDUP(IF(K1369&lt;&gt;cukier4[[#This Row],[miesiąc]],5000-cukier4[[#This Row],[ilość cukru w magazynie]],0),-3)</f>
        <v>0</v>
      </c>
    </row>
    <row r="1369" spans="1:12" x14ac:dyDescent="0.45">
      <c r="A1369" s="1">
        <v>40651</v>
      </c>
      <c r="B1369" s="2" t="s">
        <v>58</v>
      </c>
      <c r="C1369">
        <v>37</v>
      </c>
      <c r="D1369">
        <f>YEAR(cukier4[[#This Row],[Data]])</f>
        <v>2011</v>
      </c>
      <c r="E1369">
        <f>VLOOKUP(cukier4[[#This Row],[rok]],cennik[],2,FALSE)</f>
        <v>2.2000000000000002</v>
      </c>
      <c r="F1369" s="2">
        <f>cukier4[[#This Row],[sprzedaż]]*cukier4[[#This Row],[cena cukru]]</f>
        <v>81.400000000000006</v>
      </c>
      <c r="G1369" s="2">
        <f>SUMIFS(cukier4[sprzedaż],cukier4[Data],"&lt;="&amp;cukier4[[#This Row],[Data]],cukier4[NIP],"="&amp;cukier4[[#This Row],[NIP]])</f>
        <v>594</v>
      </c>
      <c r="H136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369" s="2">
        <f>cukier4[[#This Row],[rabat na kg]]*cukier4[[#This Row],[sprzedaż]]</f>
        <v>1.85</v>
      </c>
      <c r="J1369" s="2">
        <f>J1368-cukier4[[#This Row],[sprzedaż]]+L1368</f>
        <v>3814</v>
      </c>
      <c r="K1369" s="2">
        <f>MONTH(cukier4[[#This Row],[Data]])</f>
        <v>4</v>
      </c>
      <c r="L1369" s="2">
        <f>ROUNDUP(IF(K1370&lt;&gt;cukier4[[#This Row],[miesiąc]],5000-cukier4[[#This Row],[ilość cukru w magazynie]],0),-3)</f>
        <v>0</v>
      </c>
    </row>
    <row r="1370" spans="1:12" x14ac:dyDescent="0.45">
      <c r="A1370" s="1">
        <v>40652</v>
      </c>
      <c r="B1370" s="2" t="s">
        <v>28</v>
      </c>
      <c r="C1370">
        <v>55</v>
      </c>
      <c r="D1370">
        <f>YEAR(cukier4[[#This Row],[Data]])</f>
        <v>2011</v>
      </c>
      <c r="E1370">
        <f>VLOOKUP(cukier4[[#This Row],[rok]],cennik[],2,FALSE)</f>
        <v>2.2000000000000002</v>
      </c>
      <c r="F1370" s="2">
        <f>cukier4[[#This Row],[sprzedaż]]*cukier4[[#This Row],[cena cukru]]</f>
        <v>121.00000000000001</v>
      </c>
      <c r="G1370" s="2">
        <f>SUMIFS(cukier4[sprzedaż],cukier4[Data],"&lt;="&amp;cukier4[[#This Row],[Data]],cukier4[NIP],"="&amp;cukier4[[#This Row],[NIP]])</f>
        <v>3031</v>
      </c>
      <c r="H137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70" s="2">
        <f>cukier4[[#This Row],[rabat na kg]]*cukier4[[#This Row],[sprzedaż]]</f>
        <v>5.5</v>
      </c>
      <c r="J1370" s="2">
        <f>J1369-cukier4[[#This Row],[sprzedaż]]+L1369</f>
        <v>3759</v>
      </c>
      <c r="K1370" s="2">
        <f>MONTH(cukier4[[#This Row],[Data]])</f>
        <v>4</v>
      </c>
      <c r="L1370" s="2">
        <f>ROUNDUP(IF(K1371&lt;&gt;cukier4[[#This Row],[miesiąc]],5000-cukier4[[#This Row],[ilość cukru w magazynie]],0),-3)</f>
        <v>0</v>
      </c>
    </row>
    <row r="1371" spans="1:12" x14ac:dyDescent="0.45">
      <c r="A1371" s="1">
        <v>40654</v>
      </c>
      <c r="B1371" s="2" t="s">
        <v>55</v>
      </c>
      <c r="C1371">
        <v>140</v>
      </c>
      <c r="D1371">
        <f>YEAR(cukier4[[#This Row],[Data]])</f>
        <v>2011</v>
      </c>
      <c r="E1371">
        <f>VLOOKUP(cukier4[[#This Row],[rok]],cennik[],2,FALSE)</f>
        <v>2.2000000000000002</v>
      </c>
      <c r="F1371" s="2">
        <f>cukier4[[#This Row],[sprzedaż]]*cukier4[[#This Row],[cena cukru]]</f>
        <v>308</v>
      </c>
      <c r="G1371" s="2">
        <f>SUMIFS(cukier4[sprzedaż],cukier4[Data],"&lt;="&amp;cukier4[[#This Row],[Data]],cukier4[NIP],"="&amp;cukier4[[#This Row],[NIP]])</f>
        <v>3178</v>
      </c>
      <c r="H137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71" s="2">
        <f>cukier4[[#This Row],[rabat na kg]]*cukier4[[#This Row],[sprzedaż]]</f>
        <v>14</v>
      </c>
      <c r="J1371" s="2">
        <f>J1370-cukier4[[#This Row],[sprzedaż]]+L1370</f>
        <v>3619</v>
      </c>
      <c r="K1371" s="2">
        <f>MONTH(cukier4[[#This Row],[Data]])</f>
        <v>4</v>
      </c>
      <c r="L1371" s="2">
        <f>ROUNDUP(IF(K1372&lt;&gt;cukier4[[#This Row],[miesiąc]],5000-cukier4[[#This Row],[ilość cukru w magazynie]],0),-3)</f>
        <v>0</v>
      </c>
    </row>
    <row r="1372" spans="1:12" x14ac:dyDescent="0.45">
      <c r="A1372" s="1">
        <v>40656</v>
      </c>
      <c r="B1372" s="2" t="s">
        <v>222</v>
      </c>
      <c r="C1372">
        <v>12</v>
      </c>
      <c r="D1372">
        <f>YEAR(cukier4[[#This Row],[Data]])</f>
        <v>2011</v>
      </c>
      <c r="E1372">
        <f>VLOOKUP(cukier4[[#This Row],[rok]],cennik[],2,FALSE)</f>
        <v>2.2000000000000002</v>
      </c>
      <c r="F1372" s="2">
        <f>cukier4[[#This Row],[sprzedaż]]*cukier4[[#This Row],[cena cukru]]</f>
        <v>26.400000000000002</v>
      </c>
      <c r="G1372" s="2">
        <f>SUMIFS(cukier4[sprzedaż],cukier4[Data],"&lt;="&amp;cukier4[[#This Row],[Data]],cukier4[NIP],"="&amp;cukier4[[#This Row],[NIP]])</f>
        <v>12</v>
      </c>
      <c r="H137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72" s="2">
        <f>cukier4[[#This Row],[rabat na kg]]*cukier4[[#This Row],[sprzedaż]]</f>
        <v>0</v>
      </c>
      <c r="J1372" s="2">
        <f>J1371-cukier4[[#This Row],[sprzedaż]]+L1371</f>
        <v>3607</v>
      </c>
      <c r="K1372" s="2">
        <f>MONTH(cukier4[[#This Row],[Data]])</f>
        <v>4</v>
      </c>
      <c r="L1372" s="2">
        <f>ROUNDUP(IF(K1373&lt;&gt;cukier4[[#This Row],[miesiąc]],5000-cukier4[[#This Row],[ilość cukru w magazynie]],0),-3)</f>
        <v>0</v>
      </c>
    </row>
    <row r="1373" spans="1:12" x14ac:dyDescent="0.45">
      <c r="A1373" s="1">
        <v>40658</v>
      </c>
      <c r="B1373" s="2" t="s">
        <v>12</v>
      </c>
      <c r="C1373">
        <v>20</v>
      </c>
      <c r="D1373">
        <f>YEAR(cukier4[[#This Row],[Data]])</f>
        <v>2011</v>
      </c>
      <c r="E1373">
        <f>VLOOKUP(cukier4[[#This Row],[rok]],cennik[],2,FALSE)</f>
        <v>2.2000000000000002</v>
      </c>
      <c r="F1373" s="2">
        <f>cukier4[[#This Row],[sprzedaż]]*cukier4[[#This Row],[cena cukru]]</f>
        <v>44</v>
      </c>
      <c r="G1373" s="2">
        <f>SUMIFS(cukier4[sprzedaż],cukier4[Data],"&lt;="&amp;cukier4[[#This Row],[Data]],cukier4[NIP],"="&amp;cukier4[[#This Row],[NIP]])</f>
        <v>3480</v>
      </c>
      <c r="H137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73" s="2">
        <f>cukier4[[#This Row],[rabat na kg]]*cukier4[[#This Row],[sprzedaż]]</f>
        <v>2</v>
      </c>
      <c r="J1373" s="2">
        <f>J1372-cukier4[[#This Row],[sprzedaż]]+L1372</f>
        <v>3587</v>
      </c>
      <c r="K1373" s="2">
        <f>MONTH(cukier4[[#This Row],[Data]])</f>
        <v>4</v>
      </c>
      <c r="L1373" s="2">
        <f>ROUNDUP(IF(K1374&lt;&gt;cukier4[[#This Row],[miesiąc]],5000-cukier4[[#This Row],[ilość cukru w magazynie]],0),-3)</f>
        <v>0</v>
      </c>
    </row>
    <row r="1374" spans="1:12" x14ac:dyDescent="0.45">
      <c r="A1374" s="1">
        <v>40662</v>
      </c>
      <c r="B1374" s="2" t="s">
        <v>50</v>
      </c>
      <c r="C1374">
        <v>478</v>
      </c>
      <c r="D1374">
        <f>YEAR(cukier4[[#This Row],[Data]])</f>
        <v>2011</v>
      </c>
      <c r="E1374">
        <f>VLOOKUP(cukier4[[#This Row],[rok]],cennik[],2,FALSE)</f>
        <v>2.2000000000000002</v>
      </c>
      <c r="F1374" s="2">
        <f>cukier4[[#This Row],[sprzedaż]]*cukier4[[#This Row],[cena cukru]]</f>
        <v>1051.6000000000001</v>
      </c>
      <c r="G1374" s="2">
        <f>SUMIFS(cukier4[sprzedaż],cukier4[Data],"&lt;="&amp;cukier4[[#This Row],[Data]],cukier4[NIP],"="&amp;cukier4[[#This Row],[NIP]])</f>
        <v>16720</v>
      </c>
      <c r="H137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74" s="2">
        <f>cukier4[[#This Row],[rabat na kg]]*cukier4[[#This Row],[sprzedaż]]</f>
        <v>95.600000000000009</v>
      </c>
      <c r="J1374" s="2">
        <f>J1373-cukier4[[#This Row],[sprzedaż]]+L1373</f>
        <v>3109</v>
      </c>
      <c r="K1374" s="2">
        <f>MONTH(cukier4[[#This Row],[Data]])</f>
        <v>4</v>
      </c>
      <c r="L1374" s="2">
        <f>ROUNDUP(IF(K1375&lt;&gt;cukier4[[#This Row],[miesiąc]],5000-cukier4[[#This Row],[ilość cukru w magazynie]],0),-3)</f>
        <v>2000</v>
      </c>
    </row>
    <row r="1375" spans="1:12" x14ac:dyDescent="0.45">
      <c r="A1375" s="1">
        <v>40664</v>
      </c>
      <c r="B1375" s="2" t="s">
        <v>22</v>
      </c>
      <c r="C1375">
        <v>289</v>
      </c>
      <c r="D1375">
        <f>YEAR(cukier4[[#This Row],[Data]])</f>
        <v>2011</v>
      </c>
      <c r="E1375">
        <f>VLOOKUP(cukier4[[#This Row],[rok]],cennik[],2,FALSE)</f>
        <v>2.2000000000000002</v>
      </c>
      <c r="F1375" s="2">
        <f>cukier4[[#This Row],[sprzedaż]]*cukier4[[#This Row],[cena cukru]]</f>
        <v>635.80000000000007</v>
      </c>
      <c r="G1375" s="2">
        <f>SUMIFS(cukier4[sprzedaż],cukier4[Data],"&lt;="&amp;cukier4[[#This Row],[Data]],cukier4[NIP],"="&amp;cukier4[[#This Row],[NIP]])</f>
        <v>16528</v>
      </c>
      <c r="H137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75" s="2">
        <f>cukier4[[#This Row],[rabat na kg]]*cukier4[[#This Row],[sprzedaż]]</f>
        <v>57.800000000000004</v>
      </c>
      <c r="J1375" s="2">
        <f>J1374-cukier4[[#This Row],[sprzedaż]]+L1374</f>
        <v>4820</v>
      </c>
      <c r="K1375" s="2">
        <f>MONTH(cukier4[[#This Row],[Data]])</f>
        <v>5</v>
      </c>
      <c r="L1375" s="2">
        <f>ROUNDUP(IF(K1376&lt;&gt;cukier4[[#This Row],[miesiąc]],5000-cukier4[[#This Row],[ilość cukru w magazynie]],0),-3)</f>
        <v>0</v>
      </c>
    </row>
    <row r="1376" spans="1:12" x14ac:dyDescent="0.45">
      <c r="A1376" s="1">
        <v>40665</v>
      </c>
      <c r="B1376" s="2" t="s">
        <v>57</v>
      </c>
      <c r="C1376">
        <v>1</v>
      </c>
      <c r="D1376">
        <f>YEAR(cukier4[[#This Row],[Data]])</f>
        <v>2011</v>
      </c>
      <c r="E1376">
        <f>VLOOKUP(cukier4[[#This Row],[rok]],cennik[],2,FALSE)</f>
        <v>2.2000000000000002</v>
      </c>
      <c r="F1376" s="2">
        <f>cukier4[[#This Row],[sprzedaż]]*cukier4[[#This Row],[cena cukru]]</f>
        <v>2.2000000000000002</v>
      </c>
      <c r="G1376" s="2">
        <f>SUMIFS(cukier4[sprzedaż],cukier4[Data],"&lt;="&amp;cukier4[[#This Row],[Data]],cukier4[NIP],"="&amp;cukier4[[#This Row],[NIP]])</f>
        <v>30</v>
      </c>
      <c r="H137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76" s="2">
        <f>cukier4[[#This Row],[rabat na kg]]*cukier4[[#This Row],[sprzedaż]]</f>
        <v>0</v>
      </c>
      <c r="J1376" s="2">
        <f>J1375-cukier4[[#This Row],[sprzedaż]]+L1375</f>
        <v>4819</v>
      </c>
      <c r="K1376" s="2">
        <f>MONTH(cukier4[[#This Row],[Data]])</f>
        <v>5</v>
      </c>
      <c r="L1376" s="2">
        <f>ROUNDUP(IF(K1377&lt;&gt;cukier4[[#This Row],[miesiąc]],5000-cukier4[[#This Row],[ilość cukru w magazynie]],0),-3)</f>
        <v>0</v>
      </c>
    </row>
    <row r="1377" spans="1:12" x14ac:dyDescent="0.45">
      <c r="A1377" s="1">
        <v>40665</v>
      </c>
      <c r="B1377" s="2" t="s">
        <v>149</v>
      </c>
      <c r="C1377">
        <v>15</v>
      </c>
      <c r="D1377">
        <f>YEAR(cukier4[[#This Row],[Data]])</f>
        <v>2011</v>
      </c>
      <c r="E1377">
        <f>VLOOKUP(cukier4[[#This Row],[rok]],cennik[],2,FALSE)</f>
        <v>2.2000000000000002</v>
      </c>
      <c r="F1377" s="2">
        <f>cukier4[[#This Row],[sprzedaż]]*cukier4[[#This Row],[cena cukru]]</f>
        <v>33</v>
      </c>
      <c r="G1377" s="2">
        <f>SUMIFS(cukier4[sprzedaż],cukier4[Data],"&lt;="&amp;cukier4[[#This Row],[Data]],cukier4[NIP],"="&amp;cukier4[[#This Row],[NIP]])</f>
        <v>19</v>
      </c>
      <c r="H13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77" s="2">
        <f>cukier4[[#This Row],[rabat na kg]]*cukier4[[#This Row],[sprzedaż]]</f>
        <v>0</v>
      </c>
      <c r="J1377" s="2">
        <f>J1376-cukier4[[#This Row],[sprzedaż]]+L1376</f>
        <v>4804</v>
      </c>
      <c r="K1377" s="2">
        <f>MONTH(cukier4[[#This Row],[Data]])</f>
        <v>5</v>
      </c>
      <c r="L1377" s="2">
        <f>ROUNDUP(IF(K1378&lt;&gt;cukier4[[#This Row],[miesiąc]],5000-cukier4[[#This Row],[ilość cukru w magazynie]],0),-3)</f>
        <v>0</v>
      </c>
    </row>
    <row r="1378" spans="1:12" x14ac:dyDescent="0.45">
      <c r="A1378" s="1">
        <v>40668</v>
      </c>
      <c r="B1378" s="2" t="s">
        <v>7</v>
      </c>
      <c r="C1378">
        <v>400</v>
      </c>
      <c r="D1378">
        <f>YEAR(cukier4[[#This Row],[Data]])</f>
        <v>2011</v>
      </c>
      <c r="E1378">
        <f>VLOOKUP(cukier4[[#This Row],[rok]],cennik[],2,FALSE)</f>
        <v>2.2000000000000002</v>
      </c>
      <c r="F1378" s="2">
        <f>cukier4[[#This Row],[sprzedaż]]*cukier4[[#This Row],[cena cukru]]</f>
        <v>880.00000000000011</v>
      </c>
      <c r="G1378" s="2">
        <f>SUMIFS(cukier4[sprzedaż],cukier4[Data],"&lt;="&amp;cukier4[[#This Row],[Data]],cukier4[NIP],"="&amp;cukier4[[#This Row],[NIP]])</f>
        <v>18632</v>
      </c>
      <c r="H137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78" s="2">
        <f>cukier4[[#This Row],[rabat na kg]]*cukier4[[#This Row],[sprzedaż]]</f>
        <v>80</v>
      </c>
      <c r="J1378" s="2">
        <f>J1377-cukier4[[#This Row],[sprzedaż]]+L1377</f>
        <v>4404</v>
      </c>
      <c r="K1378" s="2">
        <f>MONTH(cukier4[[#This Row],[Data]])</f>
        <v>5</v>
      </c>
      <c r="L1378" s="2">
        <f>ROUNDUP(IF(K1379&lt;&gt;cukier4[[#This Row],[miesiąc]],5000-cukier4[[#This Row],[ilość cukru w magazynie]],0),-3)</f>
        <v>0</v>
      </c>
    </row>
    <row r="1379" spans="1:12" x14ac:dyDescent="0.45">
      <c r="A1379" s="1">
        <v>40669</v>
      </c>
      <c r="B1379" s="2" t="s">
        <v>108</v>
      </c>
      <c r="C1379">
        <v>1</v>
      </c>
      <c r="D1379">
        <f>YEAR(cukier4[[#This Row],[Data]])</f>
        <v>2011</v>
      </c>
      <c r="E1379">
        <f>VLOOKUP(cukier4[[#This Row],[rok]],cennik[],2,FALSE)</f>
        <v>2.2000000000000002</v>
      </c>
      <c r="F1379" s="2">
        <f>cukier4[[#This Row],[sprzedaż]]*cukier4[[#This Row],[cena cukru]]</f>
        <v>2.2000000000000002</v>
      </c>
      <c r="G1379" s="2">
        <f>SUMIFS(cukier4[sprzedaż],cukier4[Data],"&lt;="&amp;cukier4[[#This Row],[Data]],cukier4[NIP],"="&amp;cukier4[[#This Row],[NIP]])</f>
        <v>30</v>
      </c>
      <c r="H137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79" s="2">
        <f>cukier4[[#This Row],[rabat na kg]]*cukier4[[#This Row],[sprzedaż]]</f>
        <v>0</v>
      </c>
      <c r="J1379" s="2">
        <f>J1378-cukier4[[#This Row],[sprzedaż]]+L1378</f>
        <v>4403</v>
      </c>
      <c r="K1379" s="2">
        <f>MONTH(cukier4[[#This Row],[Data]])</f>
        <v>5</v>
      </c>
      <c r="L1379" s="2">
        <f>ROUNDUP(IF(K1380&lt;&gt;cukier4[[#This Row],[miesiąc]],5000-cukier4[[#This Row],[ilość cukru w magazynie]],0),-3)</f>
        <v>0</v>
      </c>
    </row>
    <row r="1380" spans="1:12" x14ac:dyDescent="0.45">
      <c r="A1380" s="1">
        <v>40670</v>
      </c>
      <c r="B1380" s="2" t="s">
        <v>8</v>
      </c>
      <c r="C1380">
        <v>184</v>
      </c>
      <c r="D1380">
        <f>YEAR(cukier4[[#This Row],[Data]])</f>
        <v>2011</v>
      </c>
      <c r="E1380">
        <f>VLOOKUP(cukier4[[#This Row],[rok]],cennik[],2,FALSE)</f>
        <v>2.2000000000000002</v>
      </c>
      <c r="F1380" s="2">
        <f>cukier4[[#This Row],[sprzedaż]]*cukier4[[#This Row],[cena cukru]]</f>
        <v>404.8</v>
      </c>
      <c r="G1380" s="2">
        <f>SUMIFS(cukier4[sprzedaż],cukier4[Data],"&lt;="&amp;cukier4[[#This Row],[Data]],cukier4[NIP],"="&amp;cukier4[[#This Row],[NIP]])</f>
        <v>2276</v>
      </c>
      <c r="H138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80" s="2">
        <f>cukier4[[#This Row],[rabat na kg]]*cukier4[[#This Row],[sprzedaż]]</f>
        <v>18.400000000000002</v>
      </c>
      <c r="J1380" s="2">
        <f>J1379-cukier4[[#This Row],[sprzedaż]]+L1379</f>
        <v>4219</v>
      </c>
      <c r="K1380" s="2">
        <f>MONTH(cukier4[[#This Row],[Data]])</f>
        <v>5</v>
      </c>
      <c r="L1380" s="2">
        <f>ROUNDUP(IF(K1381&lt;&gt;cukier4[[#This Row],[miesiąc]],5000-cukier4[[#This Row],[ilość cukru w magazynie]],0),-3)</f>
        <v>0</v>
      </c>
    </row>
    <row r="1381" spans="1:12" x14ac:dyDescent="0.45">
      <c r="A1381" s="1">
        <v>40670</v>
      </c>
      <c r="B1381" s="2" t="s">
        <v>6</v>
      </c>
      <c r="C1381">
        <v>99</v>
      </c>
      <c r="D1381">
        <f>YEAR(cukier4[[#This Row],[Data]])</f>
        <v>2011</v>
      </c>
      <c r="E1381">
        <f>VLOOKUP(cukier4[[#This Row],[rok]],cennik[],2,FALSE)</f>
        <v>2.2000000000000002</v>
      </c>
      <c r="F1381" s="2">
        <f>cukier4[[#This Row],[sprzedaż]]*cukier4[[#This Row],[cena cukru]]</f>
        <v>217.8</v>
      </c>
      <c r="G1381" s="2">
        <f>SUMIFS(cukier4[sprzedaż],cukier4[Data],"&lt;="&amp;cukier4[[#This Row],[Data]],cukier4[NIP],"="&amp;cukier4[[#This Row],[NIP]])</f>
        <v>1952</v>
      </c>
      <c r="H138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81" s="2">
        <f>cukier4[[#This Row],[rabat na kg]]*cukier4[[#This Row],[sprzedaż]]</f>
        <v>9.9</v>
      </c>
      <c r="J1381" s="2">
        <f>J1380-cukier4[[#This Row],[sprzedaż]]+L1380</f>
        <v>4120</v>
      </c>
      <c r="K1381" s="2">
        <f>MONTH(cukier4[[#This Row],[Data]])</f>
        <v>5</v>
      </c>
      <c r="L1381" s="2">
        <f>ROUNDUP(IF(K1382&lt;&gt;cukier4[[#This Row],[miesiąc]],5000-cukier4[[#This Row],[ilość cukru w magazynie]],0),-3)</f>
        <v>0</v>
      </c>
    </row>
    <row r="1382" spans="1:12" x14ac:dyDescent="0.45">
      <c r="A1382" s="1">
        <v>40671</v>
      </c>
      <c r="B1382" s="2" t="s">
        <v>10</v>
      </c>
      <c r="C1382">
        <v>143</v>
      </c>
      <c r="D1382">
        <f>YEAR(cukier4[[#This Row],[Data]])</f>
        <v>2011</v>
      </c>
      <c r="E1382">
        <f>VLOOKUP(cukier4[[#This Row],[rok]],cennik[],2,FALSE)</f>
        <v>2.2000000000000002</v>
      </c>
      <c r="F1382" s="2">
        <f>cukier4[[#This Row],[sprzedaż]]*cukier4[[#This Row],[cena cukru]]</f>
        <v>314.60000000000002</v>
      </c>
      <c r="G1382" s="2">
        <f>SUMIFS(cukier4[sprzedaż],cukier4[Data],"&lt;="&amp;cukier4[[#This Row],[Data]],cukier4[NIP],"="&amp;cukier4[[#This Row],[NIP]])</f>
        <v>2898</v>
      </c>
      <c r="H138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82" s="2">
        <f>cukier4[[#This Row],[rabat na kg]]*cukier4[[#This Row],[sprzedaż]]</f>
        <v>14.3</v>
      </c>
      <c r="J1382" s="2">
        <f>J1381-cukier4[[#This Row],[sprzedaż]]+L1381</f>
        <v>3977</v>
      </c>
      <c r="K1382" s="2">
        <f>MONTH(cukier4[[#This Row],[Data]])</f>
        <v>5</v>
      </c>
      <c r="L1382" s="2">
        <f>ROUNDUP(IF(K1383&lt;&gt;cukier4[[#This Row],[miesiąc]],5000-cukier4[[#This Row],[ilość cukru w magazynie]],0),-3)</f>
        <v>0</v>
      </c>
    </row>
    <row r="1383" spans="1:12" x14ac:dyDescent="0.45">
      <c r="A1383" s="1">
        <v>40672</v>
      </c>
      <c r="B1383" s="2" t="s">
        <v>30</v>
      </c>
      <c r="C1383">
        <v>184</v>
      </c>
      <c r="D1383">
        <f>YEAR(cukier4[[#This Row],[Data]])</f>
        <v>2011</v>
      </c>
      <c r="E1383">
        <f>VLOOKUP(cukier4[[#This Row],[rok]],cennik[],2,FALSE)</f>
        <v>2.2000000000000002</v>
      </c>
      <c r="F1383" s="2">
        <f>cukier4[[#This Row],[sprzedaż]]*cukier4[[#This Row],[cena cukru]]</f>
        <v>404.8</v>
      </c>
      <c r="G1383" s="2">
        <f>SUMIFS(cukier4[sprzedaż],cukier4[Data],"&lt;="&amp;cukier4[[#This Row],[Data]],cukier4[NIP],"="&amp;cukier4[[#This Row],[NIP]])</f>
        <v>3966</v>
      </c>
      <c r="H138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83" s="2">
        <f>cukier4[[#This Row],[rabat na kg]]*cukier4[[#This Row],[sprzedaż]]</f>
        <v>18.400000000000002</v>
      </c>
      <c r="J1383" s="2">
        <f>J1382-cukier4[[#This Row],[sprzedaż]]+L1382</f>
        <v>3793</v>
      </c>
      <c r="K1383" s="2">
        <f>MONTH(cukier4[[#This Row],[Data]])</f>
        <v>5</v>
      </c>
      <c r="L1383" s="2">
        <f>ROUNDUP(IF(K1384&lt;&gt;cukier4[[#This Row],[miesiąc]],5000-cukier4[[#This Row],[ilość cukru w magazynie]],0),-3)</f>
        <v>0</v>
      </c>
    </row>
    <row r="1384" spans="1:12" x14ac:dyDescent="0.45">
      <c r="A1384" s="1">
        <v>40676</v>
      </c>
      <c r="B1384" s="2" t="s">
        <v>163</v>
      </c>
      <c r="C1384">
        <v>3</v>
      </c>
      <c r="D1384">
        <f>YEAR(cukier4[[#This Row],[Data]])</f>
        <v>2011</v>
      </c>
      <c r="E1384">
        <f>VLOOKUP(cukier4[[#This Row],[rok]],cennik[],2,FALSE)</f>
        <v>2.2000000000000002</v>
      </c>
      <c r="F1384" s="2">
        <f>cukier4[[#This Row],[sprzedaż]]*cukier4[[#This Row],[cena cukru]]</f>
        <v>6.6000000000000005</v>
      </c>
      <c r="G1384" s="2">
        <f>SUMIFS(cukier4[sprzedaż],cukier4[Data],"&lt;="&amp;cukier4[[#This Row],[Data]],cukier4[NIP],"="&amp;cukier4[[#This Row],[NIP]])</f>
        <v>13</v>
      </c>
      <c r="H138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84" s="2">
        <f>cukier4[[#This Row],[rabat na kg]]*cukier4[[#This Row],[sprzedaż]]</f>
        <v>0</v>
      </c>
      <c r="J1384" s="2">
        <f>J1383-cukier4[[#This Row],[sprzedaż]]+L1383</f>
        <v>3790</v>
      </c>
      <c r="K1384" s="2">
        <f>MONTH(cukier4[[#This Row],[Data]])</f>
        <v>5</v>
      </c>
      <c r="L1384" s="2">
        <f>ROUNDUP(IF(K1385&lt;&gt;cukier4[[#This Row],[miesiąc]],5000-cukier4[[#This Row],[ilość cukru w magazynie]],0),-3)</f>
        <v>0</v>
      </c>
    </row>
    <row r="1385" spans="1:12" x14ac:dyDescent="0.45">
      <c r="A1385" s="1">
        <v>40676</v>
      </c>
      <c r="B1385" s="2" t="s">
        <v>18</v>
      </c>
      <c r="C1385">
        <v>197</v>
      </c>
      <c r="D1385">
        <f>YEAR(cukier4[[#This Row],[Data]])</f>
        <v>2011</v>
      </c>
      <c r="E1385">
        <f>VLOOKUP(cukier4[[#This Row],[rok]],cennik[],2,FALSE)</f>
        <v>2.2000000000000002</v>
      </c>
      <c r="F1385" s="2">
        <f>cukier4[[#This Row],[sprzedaż]]*cukier4[[#This Row],[cena cukru]]</f>
        <v>433.40000000000003</v>
      </c>
      <c r="G1385" s="2">
        <f>SUMIFS(cukier4[sprzedaż],cukier4[Data],"&lt;="&amp;cukier4[[#This Row],[Data]],cukier4[NIP],"="&amp;cukier4[[#This Row],[NIP]])</f>
        <v>3888</v>
      </c>
      <c r="H138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85" s="2">
        <f>cukier4[[#This Row],[rabat na kg]]*cukier4[[#This Row],[sprzedaż]]</f>
        <v>19.700000000000003</v>
      </c>
      <c r="J1385" s="2">
        <f>J1384-cukier4[[#This Row],[sprzedaż]]+L1384</f>
        <v>3593</v>
      </c>
      <c r="K1385" s="2">
        <f>MONTH(cukier4[[#This Row],[Data]])</f>
        <v>5</v>
      </c>
      <c r="L1385" s="2">
        <f>ROUNDUP(IF(K1386&lt;&gt;cukier4[[#This Row],[miesiąc]],5000-cukier4[[#This Row],[ilość cukru w magazynie]],0),-3)</f>
        <v>0</v>
      </c>
    </row>
    <row r="1386" spans="1:12" x14ac:dyDescent="0.45">
      <c r="A1386" s="1">
        <v>40680</v>
      </c>
      <c r="B1386" s="2" t="s">
        <v>4</v>
      </c>
      <c r="C1386">
        <v>18</v>
      </c>
      <c r="D1386">
        <f>YEAR(cukier4[[#This Row],[Data]])</f>
        <v>2011</v>
      </c>
      <c r="E1386">
        <f>VLOOKUP(cukier4[[#This Row],[rok]],cennik[],2,FALSE)</f>
        <v>2.2000000000000002</v>
      </c>
      <c r="F1386" s="2">
        <f>cukier4[[#This Row],[sprzedaż]]*cukier4[[#This Row],[cena cukru]]</f>
        <v>39.6</v>
      </c>
      <c r="G1386" s="2">
        <f>SUMIFS(cukier4[sprzedaż],cukier4[Data],"&lt;="&amp;cukier4[[#This Row],[Data]],cukier4[NIP],"="&amp;cukier4[[#This Row],[NIP]])</f>
        <v>37</v>
      </c>
      <c r="H138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86" s="2">
        <f>cukier4[[#This Row],[rabat na kg]]*cukier4[[#This Row],[sprzedaż]]</f>
        <v>0</v>
      </c>
      <c r="J1386" s="2">
        <f>J1385-cukier4[[#This Row],[sprzedaż]]+L1385</f>
        <v>3575</v>
      </c>
      <c r="K1386" s="2">
        <f>MONTH(cukier4[[#This Row],[Data]])</f>
        <v>5</v>
      </c>
      <c r="L1386" s="2">
        <f>ROUNDUP(IF(K1387&lt;&gt;cukier4[[#This Row],[miesiąc]],5000-cukier4[[#This Row],[ilość cukru w magazynie]],0),-3)</f>
        <v>0</v>
      </c>
    </row>
    <row r="1387" spans="1:12" x14ac:dyDescent="0.45">
      <c r="A1387" s="1">
        <v>40685</v>
      </c>
      <c r="B1387" s="2" t="s">
        <v>0</v>
      </c>
      <c r="C1387">
        <v>7</v>
      </c>
      <c r="D1387">
        <f>YEAR(cukier4[[#This Row],[Data]])</f>
        <v>2011</v>
      </c>
      <c r="E1387">
        <f>VLOOKUP(cukier4[[#This Row],[rok]],cennik[],2,FALSE)</f>
        <v>2.2000000000000002</v>
      </c>
      <c r="F1387" s="2">
        <f>cukier4[[#This Row],[sprzedaż]]*cukier4[[#This Row],[cena cukru]]</f>
        <v>15.400000000000002</v>
      </c>
      <c r="G1387" s="2">
        <f>SUMIFS(cukier4[sprzedaż],cukier4[Data],"&lt;="&amp;cukier4[[#This Row],[Data]],cukier4[NIP],"="&amp;cukier4[[#This Row],[NIP]])</f>
        <v>60</v>
      </c>
      <c r="H138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87" s="2">
        <f>cukier4[[#This Row],[rabat na kg]]*cukier4[[#This Row],[sprzedaż]]</f>
        <v>0</v>
      </c>
      <c r="J1387" s="2">
        <f>J1386-cukier4[[#This Row],[sprzedaż]]+L1386</f>
        <v>3568</v>
      </c>
      <c r="K1387" s="2">
        <f>MONTH(cukier4[[#This Row],[Data]])</f>
        <v>5</v>
      </c>
      <c r="L1387" s="2">
        <f>ROUNDUP(IF(K1388&lt;&gt;cukier4[[#This Row],[miesiąc]],5000-cukier4[[#This Row],[ilość cukru w magazynie]],0),-3)</f>
        <v>0</v>
      </c>
    </row>
    <row r="1388" spans="1:12" x14ac:dyDescent="0.45">
      <c r="A1388" s="1">
        <v>40686</v>
      </c>
      <c r="B1388" s="2" t="s">
        <v>9</v>
      </c>
      <c r="C1388">
        <v>381</v>
      </c>
      <c r="D1388">
        <f>YEAR(cukier4[[#This Row],[Data]])</f>
        <v>2011</v>
      </c>
      <c r="E1388">
        <f>VLOOKUP(cukier4[[#This Row],[rok]],cennik[],2,FALSE)</f>
        <v>2.2000000000000002</v>
      </c>
      <c r="F1388" s="2">
        <f>cukier4[[#This Row],[sprzedaż]]*cukier4[[#This Row],[cena cukru]]</f>
        <v>838.2</v>
      </c>
      <c r="G1388" s="2">
        <f>SUMIFS(cukier4[sprzedaż],cukier4[Data],"&lt;="&amp;cukier4[[#This Row],[Data]],cukier4[NIP],"="&amp;cukier4[[#This Row],[NIP]])</f>
        <v>17351</v>
      </c>
      <c r="H138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88" s="2">
        <f>cukier4[[#This Row],[rabat na kg]]*cukier4[[#This Row],[sprzedaż]]</f>
        <v>76.2</v>
      </c>
      <c r="J1388" s="2">
        <f>J1387-cukier4[[#This Row],[sprzedaż]]+L1387</f>
        <v>3187</v>
      </c>
      <c r="K1388" s="2">
        <f>MONTH(cukier4[[#This Row],[Data]])</f>
        <v>5</v>
      </c>
      <c r="L1388" s="2">
        <f>ROUNDUP(IF(K1389&lt;&gt;cukier4[[#This Row],[miesiąc]],5000-cukier4[[#This Row],[ilość cukru w magazynie]],0),-3)</f>
        <v>0</v>
      </c>
    </row>
    <row r="1389" spans="1:12" x14ac:dyDescent="0.45">
      <c r="A1389" s="1">
        <v>40689</v>
      </c>
      <c r="B1389" s="2" t="s">
        <v>61</v>
      </c>
      <c r="C1389">
        <v>45</v>
      </c>
      <c r="D1389">
        <f>YEAR(cukier4[[#This Row],[Data]])</f>
        <v>2011</v>
      </c>
      <c r="E1389">
        <f>VLOOKUP(cukier4[[#This Row],[rok]],cennik[],2,FALSE)</f>
        <v>2.2000000000000002</v>
      </c>
      <c r="F1389" s="2">
        <f>cukier4[[#This Row],[sprzedaż]]*cukier4[[#This Row],[cena cukru]]</f>
        <v>99.000000000000014</v>
      </c>
      <c r="G1389" s="2">
        <f>SUMIFS(cukier4[sprzedaż],cukier4[Data],"&lt;="&amp;cukier4[[#This Row],[Data]],cukier4[NIP],"="&amp;cukier4[[#This Row],[NIP]])</f>
        <v>2107</v>
      </c>
      <c r="H13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89" s="2">
        <f>cukier4[[#This Row],[rabat na kg]]*cukier4[[#This Row],[sprzedaż]]</f>
        <v>4.5</v>
      </c>
      <c r="J1389" s="2">
        <f>J1388-cukier4[[#This Row],[sprzedaż]]+L1388</f>
        <v>3142</v>
      </c>
      <c r="K1389" s="2">
        <f>MONTH(cukier4[[#This Row],[Data]])</f>
        <v>5</v>
      </c>
      <c r="L1389" s="2">
        <f>ROUNDUP(IF(K1390&lt;&gt;cukier4[[#This Row],[miesiąc]],5000-cukier4[[#This Row],[ilość cukru w magazynie]],0),-3)</f>
        <v>0</v>
      </c>
    </row>
    <row r="1390" spans="1:12" x14ac:dyDescent="0.45">
      <c r="A1390" s="1">
        <v>40691</v>
      </c>
      <c r="B1390" s="2" t="s">
        <v>17</v>
      </c>
      <c r="C1390">
        <v>499</v>
      </c>
      <c r="D1390">
        <f>YEAR(cukier4[[#This Row],[Data]])</f>
        <v>2011</v>
      </c>
      <c r="E1390">
        <f>VLOOKUP(cukier4[[#This Row],[rok]],cennik[],2,FALSE)</f>
        <v>2.2000000000000002</v>
      </c>
      <c r="F1390" s="2">
        <f>cukier4[[#This Row],[sprzedaż]]*cukier4[[#This Row],[cena cukru]]</f>
        <v>1097.8000000000002</v>
      </c>
      <c r="G1390" s="2">
        <f>SUMIFS(cukier4[sprzedaż],cukier4[Data],"&lt;="&amp;cukier4[[#This Row],[Data]],cukier4[NIP],"="&amp;cukier4[[#This Row],[NIP]])</f>
        <v>12683</v>
      </c>
      <c r="H139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90" s="2">
        <f>cukier4[[#This Row],[rabat na kg]]*cukier4[[#This Row],[sprzedaż]]</f>
        <v>99.800000000000011</v>
      </c>
      <c r="J1390" s="2">
        <f>J1389-cukier4[[#This Row],[sprzedaż]]+L1389</f>
        <v>2643</v>
      </c>
      <c r="K1390" s="2">
        <f>MONTH(cukier4[[#This Row],[Data]])</f>
        <v>5</v>
      </c>
      <c r="L1390" s="2">
        <f>ROUNDUP(IF(K1391&lt;&gt;cukier4[[#This Row],[miesiąc]],5000-cukier4[[#This Row],[ilość cukru w magazynie]],0),-3)</f>
        <v>3000</v>
      </c>
    </row>
    <row r="1391" spans="1:12" x14ac:dyDescent="0.45">
      <c r="A1391" s="1">
        <v>40695</v>
      </c>
      <c r="B1391" s="2" t="s">
        <v>17</v>
      </c>
      <c r="C1391">
        <v>134</v>
      </c>
      <c r="D1391">
        <f>YEAR(cukier4[[#This Row],[Data]])</f>
        <v>2011</v>
      </c>
      <c r="E1391">
        <f>VLOOKUP(cukier4[[#This Row],[rok]],cennik[],2,FALSE)</f>
        <v>2.2000000000000002</v>
      </c>
      <c r="F1391" s="2">
        <f>cukier4[[#This Row],[sprzedaż]]*cukier4[[#This Row],[cena cukru]]</f>
        <v>294.8</v>
      </c>
      <c r="G1391" s="2">
        <f>SUMIFS(cukier4[sprzedaż],cukier4[Data],"&lt;="&amp;cukier4[[#This Row],[Data]],cukier4[NIP],"="&amp;cukier4[[#This Row],[NIP]])</f>
        <v>12817</v>
      </c>
      <c r="H139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91" s="2">
        <f>cukier4[[#This Row],[rabat na kg]]*cukier4[[#This Row],[sprzedaż]]</f>
        <v>26.8</v>
      </c>
      <c r="J1391" s="2">
        <f>J1390-cukier4[[#This Row],[sprzedaż]]+L1390</f>
        <v>5509</v>
      </c>
      <c r="K1391" s="2">
        <f>MONTH(cukier4[[#This Row],[Data]])</f>
        <v>6</v>
      </c>
      <c r="L1391" s="2">
        <f>ROUNDUP(IF(K1392&lt;&gt;cukier4[[#This Row],[miesiąc]],5000-cukier4[[#This Row],[ilość cukru w magazynie]],0),-3)</f>
        <v>0</v>
      </c>
    </row>
    <row r="1392" spans="1:12" x14ac:dyDescent="0.45">
      <c r="A1392" s="1">
        <v>40695</v>
      </c>
      <c r="B1392" s="2" t="s">
        <v>52</v>
      </c>
      <c r="C1392">
        <v>132</v>
      </c>
      <c r="D1392">
        <f>YEAR(cukier4[[#This Row],[Data]])</f>
        <v>2011</v>
      </c>
      <c r="E1392">
        <f>VLOOKUP(cukier4[[#This Row],[rok]],cennik[],2,FALSE)</f>
        <v>2.2000000000000002</v>
      </c>
      <c r="F1392" s="2">
        <f>cukier4[[#This Row],[sprzedaż]]*cukier4[[#This Row],[cena cukru]]</f>
        <v>290.40000000000003</v>
      </c>
      <c r="G1392" s="2">
        <f>SUMIFS(cukier4[sprzedaż],cukier4[Data],"&lt;="&amp;cukier4[[#This Row],[Data]],cukier4[NIP],"="&amp;cukier4[[#This Row],[NIP]])</f>
        <v>3384</v>
      </c>
      <c r="H13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92" s="2">
        <f>cukier4[[#This Row],[rabat na kg]]*cukier4[[#This Row],[sprzedaż]]</f>
        <v>13.200000000000001</v>
      </c>
      <c r="J1392" s="2">
        <f>J1391-cukier4[[#This Row],[sprzedaż]]+L1391</f>
        <v>5377</v>
      </c>
      <c r="K1392" s="2">
        <f>MONTH(cukier4[[#This Row],[Data]])</f>
        <v>6</v>
      </c>
      <c r="L1392" s="2">
        <f>ROUNDUP(IF(K1393&lt;&gt;cukier4[[#This Row],[miesiąc]],5000-cukier4[[#This Row],[ilość cukru w magazynie]],0),-3)</f>
        <v>0</v>
      </c>
    </row>
    <row r="1393" spans="1:12" x14ac:dyDescent="0.45">
      <c r="A1393" s="1">
        <v>40696</v>
      </c>
      <c r="B1393" s="2" t="s">
        <v>19</v>
      </c>
      <c r="C1393">
        <v>180</v>
      </c>
      <c r="D1393">
        <f>YEAR(cukier4[[#This Row],[Data]])</f>
        <v>2011</v>
      </c>
      <c r="E1393">
        <f>VLOOKUP(cukier4[[#This Row],[rok]],cennik[],2,FALSE)</f>
        <v>2.2000000000000002</v>
      </c>
      <c r="F1393" s="2">
        <f>cukier4[[#This Row],[sprzedaż]]*cukier4[[#This Row],[cena cukru]]</f>
        <v>396.00000000000006</v>
      </c>
      <c r="G1393" s="2">
        <f>SUMIFS(cukier4[sprzedaż],cukier4[Data],"&lt;="&amp;cukier4[[#This Row],[Data]],cukier4[NIP],"="&amp;cukier4[[#This Row],[NIP]])</f>
        <v>2985</v>
      </c>
      <c r="H139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93" s="2">
        <f>cukier4[[#This Row],[rabat na kg]]*cukier4[[#This Row],[sprzedaż]]</f>
        <v>18</v>
      </c>
      <c r="J1393" s="2">
        <f>J1392-cukier4[[#This Row],[sprzedaż]]+L1392</f>
        <v>5197</v>
      </c>
      <c r="K1393" s="2">
        <f>MONTH(cukier4[[#This Row],[Data]])</f>
        <v>6</v>
      </c>
      <c r="L1393" s="2">
        <f>ROUNDUP(IF(K1394&lt;&gt;cukier4[[#This Row],[miesiąc]],5000-cukier4[[#This Row],[ilość cukru w magazynie]],0),-3)</f>
        <v>0</v>
      </c>
    </row>
    <row r="1394" spans="1:12" x14ac:dyDescent="0.45">
      <c r="A1394" s="1">
        <v>40699</v>
      </c>
      <c r="B1394" s="2" t="s">
        <v>221</v>
      </c>
      <c r="C1394">
        <v>5</v>
      </c>
      <c r="D1394">
        <f>YEAR(cukier4[[#This Row],[Data]])</f>
        <v>2011</v>
      </c>
      <c r="E1394">
        <f>VLOOKUP(cukier4[[#This Row],[rok]],cennik[],2,FALSE)</f>
        <v>2.2000000000000002</v>
      </c>
      <c r="F1394" s="2">
        <f>cukier4[[#This Row],[sprzedaż]]*cukier4[[#This Row],[cena cukru]]</f>
        <v>11</v>
      </c>
      <c r="G1394" s="2">
        <f>SUMIFS(cukier4[sprzedaż],cukier4[Data],"&lt;="&amp;cukier4[[#This Row],[Data]],cukier4[NIP],"="&amp;cukier4[[#This Row],[NIP]])</f>
        <v>14</v>
      </c>
      <c r="H139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94" s="2">
        <f>cukier4[[#This Row],[rabat na kg]]*cukier4[[#This Row],[sprzedaż]]</f>
        <v>0</v>
      </c>
      <c r="J1394" s="2">
        <f>J1393-cukier4[[#This Row],[sprzedaż]]+L1393</f>
        <v>5192</v>
      </c>
      <c r="K1394" s="2">
        <f>MONTH(cukier4[[#This Row],[Data]])</f>
        <v>6</v>
      </c>
      <c r="L1394" s="2">
        <f>ROUNDUP(IF(K1395&lt;&gt;cukier4[[#This Row],[miesiąc]],5000-cukier4[[#This Row],[ilość cukru w magazynie]],0),-3)</f>
        <v>0</v>
      </c>
    </row>
    <row r="1395" spans="1:12" x14ac:dyDescent="0.45">
      <c r="A1395" s="1">
        <v>40701</v>
      </c>
      <c r="B1395" s="2" t="s">
        <v>24</v>
      </c>
      <c r="C1395">
        <v>110</v>
      </c>
      <c r="D1395">
        <f>YEAR(cukier4[[#This Row],[Data]])</f>
        <v>2011</v>
      </c>
      <c r="E1395">
        <f>VLOOKUP(cukier4[[#This Row],[rok]],cennik[],2,FALSE)</f>
        <v>2.2000000000000002</v>
      </c>
      <c r="F1395" s="2">
        <f>cukier4[[#This Row],[sprzedaż]]*cukier4[[#This Row],[cena cukru]]</f>
        <v>242.00000000000003</v>
      </c>
      <c r="G1395" s="2">
        <f>SUMIFS(cukier4[sprzedaż],cukier4[Data],"&lt;="&amp;cukier4[[#This Row],[Data]],cukier4[NIP],"="&amp;cukier4[[#This Row],[NIP]])</f>
        <v>4113</v>
      </c>
      <c r="H13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95" s="2">
        <f>cukier4[[#This Row],[rabat na kg]]*cukier4[[#This Row],[sprzedaż]]</f>
        <v>11</v>
      </c>
      <c r="J1395" s="2">
        <f>J1394-cukier4[[#This Row],[sprzedaż]]+L1394</f>
        <v>5082</v>
      </c>
      <c r="K1395" s="2">
        <f>MONTH(cukier4[[#This Row],[Data]])</f>
        <v>6</v>
      </c>
      <c r="L1395" s="2">
        <f>ROUNDUP(IF(K1396&lt;&gt;cukier4[[#This Row],[miesiąc]],5000-cukier4[[#This Row],[ilość cukru w magazynie]],0),-3)</f>
        <v>0</v>
      </c>
    </row>
    <row r="1396" spans="1:12" x14ac:dyDescent="0.45">
      <c r="A1396" s="1">
        <v>40702</v>
      </c>
      <c r="B1396" s="2" t="s">
        <v>52</v>
      </c>
      <c r="C1396">
        <v>54</v>
      </c>
      <c r="D1396">
        <f>YEAR(cukier4[[#This Row],[Data]])</f>
        <v>2011</v>
      </c>
      <c r="E1396">
        <f>VLOOKUP(cukier4[[#This Row],[rok]],cennik[],2,FALSE)</f>
        <v>2.2000000000000002</v>
      </c>
      <c r="F1396" s="2">
        <f>cukier4[[#This Row],[sprzedaż]]*cukier4[[#This Row],[cena cukru]]</f>
        <v>118.80000000000001</v>
      </c>
      <c r="G1396" s="2">
        <f>SUMIFS(cukier4[sprzedaż],cukier4[Data],"&lt;="&amp;cukier4[[#This Row],[Data]],cukier4[NIP],"="&amp;cukier4[[#This Row],[NIP]])</f>
        <v>3438</v>
      </c>
      <c r="H139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96" s="2">
        <f>cukier4[[#This Row],[rabat na kg]]*cukier4[[#This Row],[sprzedaż]]</f>
        <v>5.4</v>
      </c>
      <c r="J1396" s="2">
        <f>J1395-cukier4[[#This Row],[sprzedaż]]+L1395</f>
        <v>5028</v>
      </c>
      <c r="K1396" s="2">
        <f>MONTH(cukier4[[#This Row],[Data]])</f>
        <v>6</v>
      </c>
      <c r="L1396" s="2">
        <f>ROUNDUP(IF(K1397&lt;&gt;cukier4[[#This Row],[miesiąc]],5000-cukier4[[#This Row],[ilość cukru w magazynie]],0),-3)</f>
        <v>0</v>
      </c>
    </row>
    <row r="1397" spans="1:12" x14ac:dyDescent="0.45">
      <c r="A1397" s="1">
        <v>40703</v>
      </c>
      <c r="B1397" s="2" t="s">
        <v>209</v>
      </c>
      <c r="C1397">
        <v>6</v>
      </c>
      <c r="D1397">
        <f>YEAR(cukier4[[#This Row],[Data]])</f>
        <v>2011</v>
      </c>
      <c r="E1397">
        <f>VLOOKUP(cukier4[[#This Row],[rok]],cennik[],2,FALSE)</f>
        <v>2.2000000000000002</v>
      </c>
      <c r="F1397" s="2">
        <f>cukier4[[#This Row],[sprzedaż]]*cukier4[[#This Row],[cena cukru]]</f>
        <v>13.200000000000001</v>
      </c>
      <c r="G1397" s="2">
        <f>SUMIFS(cukier4[sprzedaż],cukier4[Data],"&lt;="&amp;cukier4[[#This Row],[Data]],cukier4[NIP],"="&amp;cukier4[[#This Row],[NIP]])</f>
        <v>12</v>
      </c>
      <c r="H139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397" s="2">
        <f>cukier4[[#This Row],[rabat na kg]]*cukier4[[#This Row],[sprzedaż]]</f>
        <v>0</v>
      </c>
      <c r="J1397" s="2">
        <f>J1396-cukier4[[#This Row],[sprzedaż]]+L1396</f>
        <v>5022</v>
      </c>
      <c r="K1397" s="2">
        <f>MONTH(cukier4[[#This Row],[Data]])</f>
        <v>6</v>
      </c>
      <c r="L1397" s="2">
        <f>ROUNDUP(IF(K1398&lt;&gt;cukier4[[#This Row],[miesiąc]],5000-cukier4[[#This Row],[ilość cukru w magazynie]],0),-3)</f>
        <v>0</v>
      </c>
    </row>
    <row r="1398" spans="1:12" x14ac:dyDescent="0.45">
      <c r="A1398" s="1">
        <v>40704</v>
      </c>
      <c r="B1398" s="2" t="s">
        <v>50</v>
      </c>
      <c r="C1398">
        <v>476</v>
      </c>
      <c r="D1398">
        <f>YEAR(cukier4[[#This Row],[Data]])</f>
        <v>2011</v>
      </c>
      <c r="E1398">
        <f>VLOOKUP(cukier4[[#This Row],[rok]],cennik[],2,FALSE)</f>
        <v>2.2000000000000002</v>
      </c>
      <c r="F1398" s="2">
        <f>cukier4[[#This Row],[sprzedaż]]*cukier4[[#This Row],[cena cukru]]</f>
        <v>1047.2</v>
      </c>
      <c r="G1398" s="2">
        <f>SUMIFS(cukier4[sprzedaż],cukier4[Data],"&lt;="&amp;cukier4[[#This Row],[Data]],cukier4[NIP],"="&amp;cukier4[[#This Row],[NIP]])</f>
        <v>17196</v>
      </c>
      <c r="H139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398" s="2">
        <f>cukier4[[#This Row],[rabat na kg]]*cukier4[[#This Row],[sprzedaż]]</f>
        <v>95.2</v>
      </c>
      <c r="J1398" s="2">
        <f>J1397-cukier4[[#This Row],[sprzedaż]]+L1397</f>
        <v>4546</v>
      </c>
      <c r="K1398" s="2">
        <f>MONTH(cukier4[[#This Row],[Data]])</f>
        <v>6</v>
      </c>
      <c r="L1398" s="2">
        <f>ROUNDUP(IF(K1399&lt;&gt;cukier4[[#This Row],[miesiąc]],5000-cukier4[[#This Row],[ilość cukru w magazynie]],0),-3)</f>
        <v>0</v>
      </c>
    </row>
    <row r="1399" spans="1:12" x14ac:dyDescent="0.45">
      <c r="A1399" s="1">
        <v>40704</v>
      </c>
      <c r="B1399" s="2" t="s">
        <v>19</v>
      </c>
      <c r="C1399">
        <v>104</v>
      </c>
      <c r="D1399">
        <f>YEAR(cukier4[[#This Row],[Data]])</f>
        <v>2011</v>
      </c>
      <c r="E1399">
        <f>VLOOKUP(cukier4[[#This Row],[rok]],cennik[],2,FALSE)</f>
        <v>2.2000000000000002</v>
      </c>
      <c r="F1399" s="2">
        <f>cukier4[[#This Row],[sprzedaż]]*cukier4[[#This Row],[cena cukru]]</f>
        <v>228.8</v>
      </c>
      <c r="G1399" s="2">
        <f>SUMIFS(cukier4[sprzedaż],cukier4[Data],"&lt;="&amp;cukier4[[#This Row],[Data]],cukier4[NIP],"="&amp;cukier4[[#This Row],[NIP]])</f>
        <v>3089</v>
      </c>
      <c r="H139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399" s="2">
        <f>cukier4[[#This Row],[rabat na kg]]*cukier4[[#This Row],[sprzedaż]]</f>
        <v>10.4</v>
      </c>
      <c r="J1399" s="2">
        <f>J1398-cukier4[[#This Row],[sprzedaż]]+L1398</f>
        <v>4442</v>
      </c>
      <c r="K1399" s="2">
        <f>MONTH(cukier4[[#This Row],[Data]])</f>
        <v>6</v>
      </c>
      <c r="L1399" s="2">
        <f>ROUNDUP(IF(K1400&lt;&gt;cukier4[[#This Row],[miesiąc]],5000-cukier4[[#This Row],[ilość cukru w magazynie]],0),-3)</f>
        <v>0</v>
      </c>
    </row>
    <row r="1400" spans="1:12" x14ac:dyDescent="0.45">
      <c r="A1400" s="1">
        <v>40704</v>
      </c>
      <c r="B1400" s="2" t="s">
        <v>31</v>
      </c>
      <c r="C1400">
        <v>104</v>
      </c>
      <c r="D1400">
        <f>YEAR(cukier4[[#This Row],[Data]])</f>
        <v>2011</v>
      </c>
      <c r="E1400">
        <f>VLOOKUP(cukier4[[#This Row],[rok]],cennik[],2,FALSE)</f>
        <v>2.2000000000000002</v>
      </c>
      <c r="F1400" s="2">
        <f>cukier4[[#This Row],[sprzedaż]]*cukier4[[#This Row],[cena cukru]]</f>
        <v>228.8</v>
      </c>
      <c r="G1400" s="2">
        <f>SUMIFS(cukier4[sprzedaż],cukier4[Data],"&lt;="&amp;cukier4[[#This Row],[Data]],cukier4[NIP],"="&amp;cukier4[[#This Row],[NIP]])</f>
        <v>1603</v>
      </c>
      <c r="H140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00" s="2">
        <f>cukier4[[#This Row],[rabat na kg]]*cukier4[[#This Row],[sprzedaż]]</f>
        <v>10.4</v>
      </c>
      <c r="J1400" s="2">
        <f>J1399-cukier4[[#This Row],[sprzedaż]]+L1399</f>
        <v>4338</v>
      </c>
      <c r="K1400" s="2">
        <f>MONTH(cukier4[[#This Row],[Data]])</f>
        <v>6</v>
      </c>
      <c r="L1400" s="2">
        <f>ROUNDUP(IF(K1401&lt;&gt;cukier4[[#This Row],[miesiąc]],5000-cukier4[[#This Row],[ilość cukru w magazynie]],0),-3)</f>
        <v>0</v>
      </c>
    </row>
    <row r="1401" spans="1:12" x14ac:dyDescent="0.45">
      <c r="A1401" s="1">
        <v>40706</v>
      </c>
      <c r="B1401" s="2" t="s">
        <v>18</v>
      </c>
      <c r="C1401">
        <v>47</v>
      </c>
      <c r="D1401">
        <f>YEAR(cukier4[[#This Row],[Data]])</f>
        <v>2011</v>
      </c>
      <c r="E1401">
        <f>VLOOKUP(cukier4[[#This Row],[rok]],cennik[],2,FALSE)</f>
        <v>2.2000000000000002</v>
      </c>
      <c r="F1401" s="2">
        <f>cukier4[[#This Row],[sprzedaż]]*cukier4[[#This Row],[cena cukru]]</f>
        <v>103.4</v>
      </c>
      <c r="G1401" s="2">
        <f>SUMIFS(cukier4[sprzedaż],cukier4[Data],"&lt;="&amp;cukier4[[#This Row],[Data]],cukier4[NIP],"="&amp;cukier4[[#This Row],[NIP]])</f>
        <v>3935</v>
      </c>
      <c r="H14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01" s="2">
        <f>cukier4[[#This Row],[rabat na kg]]*cukier4[[#This Row],[sprzedaż]]</f>
        <v>4.7</v>
      </c>
      <c r="J1401" s="2">
        <f>J1400-cukier4[[#This Row],[sprzedaż]]+L1400</f>
        <v>4291</v>
      </c>
      <c r="K1401" s="2">
        <f>MONTH(cukier4[[#This Row],[Data]])</f>
        <v>6</v>
      </c>
      <c r="L1401" s="2">
        <f>ROUNDUP(IF(K1402&lt;&gt;cukier4[[#This Row],[miesiąc]],5000-cukier4[[#This Row],[ilość cukru w magazynie]],0),-3)</f>
        <v>0</v>
      </c>
    </row>
    <row r="1402" spans="1:12" x14ac:dyDescent="0.45">
      <c r="A1402" s="1">
        <v>40706</v>
      </c>
      <c r="B1402" s="2" t="s">
        <v>35</v>
      </c>
      <c r="C1402">
        <v>127</v>
      </c>
      <c r="D1402">
        <f>YEAR(cukier4[[#This Row],[Data]])</f>
        <v>2011</v>
      </c>
      <c r="E1402">
        <f>VLOOKUP(cukier4[[#This Row],[rok]],cennik[],2,FALSE)</f>
        <v>2.2000000000000002</v>
      </c>
      <c r="F1402" s="2">
        <f>cukier4[[#This Row],[sprzedaż]]*cukier4[[#This Row],[cena cukru]]</f>
        <v>279.40000000000003</v>
      </c>
      <c r="G1402" s="2">
        <f>SUMIFS(cukier4[sprzedaż],cukier4[Data],"&lt;="&amp;cukier4[[#This Row],[Data]],cukier4[NIP],"="&amp;cukier4[[#This Row],[NIP]])</f>
        <v>2632</v>
      </c>
      <c r="H14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02" s="2">
        <f>cukier4[[#This Row],[rabat na kg]]*cukier4[[#This Row],[sprzedaż]]</f>
        <v>12.700000000000001</v>
      </c>
      <c r="J1402" s="2">
        <f>J1401-cukier4[[#This Row],[sprzedaż]]+L1401</f>
        <v>4164</v>
      </c>
      <c r="K1402" s="2">
        <f>MONTH(cukier4[[#This Row],[Data]])</f>
        <v>6</v>
      </c>
      <c r="L1402" s="2">
        <f>ROUNDUP(IF(K1403&lt;&gt;cukier4[[#This Row],[miesiąc]],5000-cukier4[[#This Row],[ilość cukru w magazynie]],0),-3)</f>
        <v>0</v>
      </c>
    </row>
    <row r="1403" spans="1:12" x14ac:dyDescent="0.45">
      <c r="A1403" s="1">
        <v>40708</v>
      </c>
      <c r="B1403" s="2" t="s">
        <v>25</v>
      </c>
      <c r="C1403">
        <v>143</v>
      </c>
      <c r="D1403">
        <f>YEAR(cukier4[[#This Row],[Data]])</f>
        <v>2011</v>
      </c>
      <c r="E1403">
        <f>VLOOKUP(cukier4[[#This Row],[rok]],cennik[],2,FALSE)</f>
        <v>2.2000000000000002</v>
      </c>
      <c r="F1403" s="2">
        <f>cukier4[[#This Row],[sprzedaż]]*cukier4[[#This Row],[cena cukru]]</f>
        <v>314.60000000000002</v>
      </c>
      <c r="G1403" s="2">
        <f>SUMIFS(cukier4[sprzedaż],cukier4[Data],"&lt;="&amp;cukier4[[#This Row],[Data]],cukier4[NIP],"="&amp;cukier4[[#This Row],[NIP]])</f>
        <v>1546</v>
      </c>
      <c r="H140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03" s="2">
        <f>cukier4[[#This Row],[rabat na kg]]*cukier4[[#This Row],[sprzedaż]]</f>
        <v>14.3</v>
      </c>
      <c r="J1403" s="2">
        <f>J1402-cukier4[[#This Row],[sprzedaż]]+L1402</f>
        <v>4021</v>
      </c>
      <c r="K1403" s="2">
        <f>MONTH(cukier4[[#This Row],[Data]])</f>
        <v>6</v>
      </c>
      <c r="L1403" s="2">
        <f>ROUNDUP(IF(K1404&lt;&gt;cukier4[[#This Row],[miesiąc]],5000-cukier4[[#This Row],[ilość cukru w magazynie]],0),-3)</f>
        <v>0</v>
      </c>
    </row>
    <row r="1404" spans="1:12" x14ac:dyDescent="0.45">
      <c r="A1404" s="1">
        <v>40711</v>
      </c>
      <c r="B1404" s="2" t="s">
        <v>58</v>
      </c>
      <c r="C1404">
        <v>181</v>
      </c>
      <c r="D1404">
        <f>YEAR(cukier4[[#This Row],[Data]])</f>
        <v>2011</v>
      </c>
      <c r="E1404">
        <f>VLOOKUP(cukier4[[#This Row],[rok]],cennik[],2,FALSE)</f>
        <v>2.2000000000000002</v>
      </c>
      <c r="F1404" s="2">
        <f>cukier4[[#This Row],[sprzedaż]]*cukier4[[#This Row],[cena cukru]]</f>
        <v>398.20000000000005</v>
      </c>
      <c r="G1404" s="2">
        <f>SUMIFS(cukier4[sprzedaż],cukier4[Data],"&lt;="&amp;cukier4[[#This Row],[Data]],cukier4[NIP],"="&amp;cukier4[[#This Row],[NIP]])</f>
        <v>775</v>
      </c>
      <c r="H140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04" s="2">
        <f>cukier4[[#This Row],[rabat na kg]]*cukier4[[#This Row],[sprzedaż]]</f>
        <v>9.0500000000000007</v>
      </c>
      <c r="J1404" s="2">
        <f>J1403-cukier4[[#This Row],[sprzedaż]]+L1403</f>
        <v>3840</v>
      </c>
      <c r="K1404" s="2">
        <f>MONTH(cukier4[[#This Row],[Data]])</f>
        <v>6</v>
      </c>
      <c r="L1404" s="2">
        <f>ROUNDUP(IF(K1405&lt;&gt;cukier4[[#This Row],[miesiąc]],5000-cukier4[[#This Row],[ilość cukru w magazynie]],0),-3)</f>
        <v>0</v>
      </c>
    </row>
    <row r="1405" spans="1:12" x14ac:dyDescent="0.45">
      <c r="A1405" s="1">
        <v>40714</v>
      </c>
      <c r="B1405" s="2" t="s">
        <v>19</v>
      </c>
      <c r="C1405">
        <v>139</v>
      </c>
      <c r="D1405">
        <f>YEAR(cukier4[[#This Row],[Data]])</f>
        <v>2011</v>
      </c>
      <c r="E1405">
        <f>VLOOKUP(cukier4[[#This Row],[rok]],cennik[],2,FALSE)</f>
        <v>2.2000000000000002</v>
      </c>
      <c r="F1405" s="2">
        <f>cukier4[[#This Row],[sprzedaż]]*cukier4[[#This Row],[cena cukru]]</f>
        <v>305.8</v>
      </c>
      <c r="G1405" s="2">
        <f>SUMIFS(cukier4[sprzedaż],cukier4[Data],"&lt;="&amp;cukier4[[#This Row],[Data]],cukier4[NIP],"="&amp;cukier4[[#This Row],[NIP]])</f>
        <v>3228</v>
      </c>
      <c r="H14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05" s="2">
        <f>cukier4[[#This Row],[rabat na kg]]*cukier4[[#This Row],[sprzedaż]]</f>
        <v>13.9</v>
      </c>
      <c r="J1405" s="2">
        <f>J1404-cukier4[[#This Row],[sprzedaż]]+L1404</f>
        <v>3701</v>
      </c>
      <c r="K1405" s="2">
        <f>MONTH(cukier4[[#This Row],[Data]])</f>
        <v>6</v>
      </c>
      <c r="L1405" s="2">
        <f>ROUNDUP(IF(K1406&lt;&gt;cukier4[[#This Row],[miesiąc]],5000-cukier4[[#This Row],[ilość cukru w magazynie]],0),-3)</f>
        <v>0</v>
      </c>
    </row>
    <row r="1406" spans="1:12" x14ac:dyDescent="0.45">
      <c r="A1406" s="1">
        <v>40717</v>
      </c>
      <c r="B1406" s="2" t="s">
        <v>52</v>
      </c>
      <c r="C1406">
        <v>187</v>
      </c>
      <c r="D1406">
        <f>YEAR(cukier4[[#This Row],[Data]])</f>
        <v>2011</v>
      </c>
      <c r="E1406">
        <f>VLOOKUP(cukier4[[#This Row],[rok]],cennik[],2,FALSE)</f>
        <v>2.2000000000000002</v>
      </c>
      <c r="F1406" s="2">
        <f>cukier4[[#This Row],[sprzedaż]]*cukier4[[#This Row],[cena cukru]]</f>
        <v>411.40000000000003</v>
      </c>
      <c r="G1406" s="2">
        <f>SUMIFS(cukier4[sprzedaż],cukier4[Data],"&lt;="&amp;cukier4[[#This Row],[Data]],cukier4[NIP],"="&amp;cukier4[[#This Row],[NIP]])</f>
        <v>3625</v>
      </c>
      <c r="H140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06" s="2">
        <f>cukier4[[#This Row],[rabat na kg]]*cukier4[[#This Row],[sprzedaż]]</f>
        <v>18.7</v>
      </c>
      <c r="J1406" s="2">
        <f>J1405-cukier4[[#This Row],[sprzedaż]]+L1405</f>
        <v>3514</v>
      </c>
      <c r="K1406" s="2">
        <f>MONTH(cukier4[[#This Row],[Data]])</f>
        <v>6</v>
      </c>
      <c r="L1406" s="2">
        <f>ROUNDUP(IF(K1407&lt;&gt;cukier4[[#This Row],[miesiąc]],5000-cukier4[[#This Row],[ilość cukru w magazynie]],0),-3)</f>
        <v>0</v>
      </c>
    </row>
    <row r="1407" spans="1:12" x14ac:dyDescent="0.45">
      <c r="A1407" s="1">
        <v>40717</v>
      </c>
      <c r="B1407" s="2" t="s">
        <v>201</v>
      </c>
      <c r="C1407">
        <v>11</v>
      </c>
      <c r="D1407">
        <f>YEAR(cukier4[[#This Row],[Data]])</f>
        <v>2011</v>
      </c>
      <c r="E1407">
        <f>VLOOKUP(cukier4[[#This Row],[rok]],cennik[],2,FALSE)</f>
        <v>2.2000000000000002</v>
      </c>
      <c r="F1407" s="2">
        <f>cukier4[[#This Row],[sprzedaż]]*cukier4[[#This Row],[cena cukru]]</f>
        <v>24.200000000000003</v>
      </c>
      <c r="G1407" s="2">
        <f>SUMIFS(cukier4[sprzedaż],cukier4[Data],"&lt;="&amp;cukier4[[#This Row],[Data]],cukier4[NIP],"="&amp;cukier4[[#This Row],[NIP]])</f>
        <v>13</v>
      </c>
      <c r="H140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07" s="2">
        <f>cukier4[[#This Row],[rabat na kg]]*cukier4[[#This Row],[sprzedaż]]</f>
        <v>0</v>
      </c>
      <c r="J1407" s="2">
        <f>J1406-cukier4[[#This Row],[sprzedaż]]+L1406</f>
        <v>3503</v>
      </c>
      <c r="K1407" s="2">
        <f>MONTH(cukier4[[#This Row],[Data]])</f>
        <v>6</v>
      </c>
      <c r="L1407" s="2">
        <f>ROUNDUP(IF(K1408&lt;&gt;cukier4[[#This Row],[miesiąc]],5000-cukier4[[#This Row],[ilość cukru w magazynie]],0),-3)</f>
        <v>0</v>
      </c>
    </row>
    <row r="1408" spans="1:12" x14ac:dyDescent="0.45">
      <c r="A1408" s="1">
        <v>40718</v>
      </c>
      <c r="B1408" s="2" t="s">
        <v>55</v>
      </c>
      <c r="C1408">
        <v>170</v>
      </c>
      <c r="D1408">
        <f>YEAR(cukier4[[#This Row],[Data]])</f>
        <v>2011</v>
      </c>
      <c r="E1408">
        <f>VLOOKUP(cukier4[[#This Row],[rok]],cennik[],2,FALSE)</f>
        <v>2.2000000000000002</v>
      </c>
      <c r="F1408" s="2">
        <f>cukier4[[#This Row],[sprzedaż]]*cukier4[[#This Row],[cena cukru]]</f>
        <v>374.00000000000006</v>
      </c>
      <c r="G1408" s="2">
        <f>SUMIFS(cukier4[sprzedaż],cukier4[Data],"&lt;="&amp;cukier4[[#This Row],[Data]],cukier4[NIP],"="&amp;cukier4[[#This Row],[NIP]])</f>
        <v>3348</v>
      </c>
      <c r="H14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08" s="2">
        <f>cukier4[[#This Row],[rabat na kg]]*cukier4[[#This Row],[sprzedaż]]</f>
        <v>17</v>
      </c>
      <c r="J1408" s="2">
        <f>J1407-cukier4[[#This Row],[sprzedaż]]+L1407</f>
        <v>3333</v>
      </c>
      <c r="K1408" s="2">
        <f>MONTH(cukier4[[#This Row],[Data]])</f>
        <v>6</v>
      </c>
      <c r="L1408" s="2">
        <f>ROUNDUP(IF(K1409&lt;&gt;cukier4[[#This Row],[miesiąc]],5000-cukier4[[#This Row],[ilość cukru w magazynie]],0),-3)</f>
        <v>0</v>
      </c>
    </row>
    <row r="1409" spans="1:12" x14ac:dyDescent="0.45">
      <c r="A1409" s="1">
        <v>40723</v>
      </c>
      <c r="B1409" s="2" t="s">
        <v>116</v>
      </c>
      <c r="C1409">
        <v>7</v>
      </c>
      <c r="D1409">
        <f>YEAR(cukier4[[#This Row],[Data]])</f>
        <v>2011</v>
      </c>
      <c r="E1409">
        <f>VLOOKUP(cukier4[[#This Row],[rok]],cennik[],2,FALSE)</f>
        <v>2.2000000000000002</v>
      </c>
      <c r="F1409" s="2">
        <f>cukier4[[#This Row],[sprzedaż]]*cukier4[[#This Row],[cena cukru]]</f>
        <v>15.400000000000002</v>
      </c>
      <c r="G1409" s="2">
        <f>SUMIFS(cukier4[sprzedaż],cukier4[Data],"&lt;="&amp;cukier4[[#This Row],[Data]],cukier4[NIP],"="&amp;cukier4[[#This Row],[NIP]])</f>
        <v>27</v>
      </c>
      <c r="H140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09" s="2">
        <f>cukier4[[#This Row],[rabat na kg]]*cukier4[[#This Row],[sprzedaż]]</f>
        <v>0</v>
      </c>
      <c r="J1409" s="2">
        <f>J1408-cukier4[[#This Row],[sprzedaż]]+L1408</f>
        <v>3326</v>
      </c>
      <c r="K1409" s="2">
        <f>MONTH(cukier4[[#This Row],[Data]])</f>
        <v>6</v>
      </c>
      <c r="L1409" s="2">
        <f>ROUNDUP(IF(K1410&lt;&gt;cukier4[[#This Row],[miesiąc]],5000-cukier4[[#This Row],[ilość cukru w magazynie]],0),-3)</f>
        <v>2000</v>
      </c>
    </row>
    <row r="1410" spans="1:12" x14ac:dyDescent="0.45">
      <c r="A1410" s="1">
        <v>40727</v>
      </c>
      <c r="B1410" s="2" t="s">
        <v>12</v>
      </c>
      <c r="C1410">
        <v>168</v>
      </c>
      <c r="D1410">
        <f>YEAR(cukier4[[#This Row],[Data]])</f>
        <v>2011</v>
      </c>
      <c r="E1410">
        <f>VLOOKUP(cukier4[[#This Row],[rok]],cennik[],2,FALSE)</f>
        <v>2.2000000000000002</v>
      </c>
      <c r="F1410" s="2">
        <f>cukier4[[#This Row],[sprzedaż]]*cukier4[[#This Row],[cena cukru]]</f>
        <v>369.6</v>
      </c>
      <c r="G1410" s="2">
        <f>SUMIFS(cukier4[sprzedaż],cukier4[Data],"&lt;="&amp;cukier4[[#This Row],[Data]],cukier4[NIP],"="&amp;cukier4[[#This Row],[NIP]])</f>
        <v>3648</v>
      </c>
      <c r="H141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10" s="2">
        <f>cukier4[[#This Row],[rabat na kg]]*cukier4[[#This Row],[sprzedaż]]</f>
        <v>16.8</v>
      </c>
      <c r="J1410" s="2">
        <f>J1409-cukier4[[#This Row],[sprzedaż]]+L1409</f>
        <v>5158</v>
      </c>
      <c r="K1410" s="2">
        <f>MONTH(cukier4[[#This Row],[Data]])</f>
        <v>7</v>
      </c>
      <c r="L1410" s="2">
        <f>ROUNDUP(IF(K1411&lt;&gt;cukier4[[#This Row],[miesiąc]],5000-cukier4[[#This Row],[ilość cukru w magazynie]],0),-3)</f>
        <v>0</v>
      </c>
    </row>
    <row r="1411" spans="1:12" x14ac:dyDescent="0.45">
      <c r="A1411" s="1">
        <v>40727</v>
      </c>
      <c r="B1411" s="2" t="s">
        <v>205</v>
      </c>
      <c r="C1411">
        <v>4</v>
      </c>
      <c r="D1411">
        <f>YEAR(cukier4[[#This Row],[Data]])</f>
        <v>2011</v>
      </c>
      <c r="E1411">
        <f>VLOOKUP(cukier4[[#This Row],[rok]],cennik[],2,FALSE)</f>
        <v>2.2000000000000002</v>
      </c>
      <c r="F1411" s="2">
        <f>cukier4[[#This Row],[sprzedaż]]*cukier4[[#This Row],[cena cukru]]</f>
        <v>8.8000000000000007</v>
      </c>
      <c r="G1411" s="2">
        <f>SUMIFS(cukier4[sprzedaż],cukier4[Data],"&lt;="&amp;cukier4[[#This Row],[Data]],cukier4[NIP],"="&amp;cukier4[[#This Row],[NIP]])</f>
        <v>5</v>
      </c>
      <c r="H141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11" s="2">
        <f>cukier4[[#This Row],[rabat na kg]]*cukier4[[#This Row],[sprzedaż]]</f>
        <v>0</v>
      </c>
      <c r="J1411" s="2">
        <f>J1410-cukier4[[#This Row],[sprzedaż]]+L1410</f>
        <v>5154</v>
      </c>
      <c r="K1411" s="2">
        <f>MONTH(cukier4[[#This Row],[Data]])</f>
        <v>7</v>
      </c>
      <c r="L1411" s="2">
        <f>ROUNDUP(IF(K1412&lt;&gt;cukier4[[#This Row],[miesiąc]],5000-cukier4[[#This Row],[ilość cukru w magazynie]],0),-3)</f>
        <v>0</v>
      </c>
    </row>
    <row r="1412" spans="1:12" x14ac:dyDescent="0.45">
      <c r="A1412" s="1">
        <v>40727</v>
      </c>
      <c r="B1412" s="2" t="s">
        <v>9</v>
      </c>
      <c r="C1412">
        <v>145</v>
      </c>
      <c r="D1412">
        <f>YEAR(cukier4[[#This Row],[Data]])</f>
        <v>2011</v>
      </c>
      <c r="E1412">
        <f>VLOOKUP(cukier4[[#This Row],[rok]],cennik[],2,FALSE)</f>
        <v>2.2000000000000002</v>
      </c>
      <c r="F1412" s="2">
        <f>cukier4[[#This Row],[sprzedaż]]*cukier4[[#This Row],[cena cukru]]</f>
        <v>319</v>
      </c>
      <c r="G1412" s="2">
        <f>SUMIFS(cukier4[sprzedaż],cukier4[Data],"&lt;="&amp;cukier4[[#This Row],[Data]],cukier4[NIP],"="&amp;cukier4[[#This Row],[NIP]])</f>
        <v>17496</v>
      </c>
      <c r="H141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12" s="2">
        <f>cukier4[[#This Row],[rabat na kg]]*cukier4[[#This Row],[sprzedaż]]</f>
        <v>29</v>
      </c>
      <c r="J1412" s="2">
        <f>J1411-cukier4[[#This Row],[sprzedaż]]+L1411</f>
        <v>5009</v>
      </c>
      <c r="K1412" s="2">
        <f>MONTH(cukier4[[#This Row],[Data]])</f>
        <v>7</v>
      </c>
      <c r="L1412" s="2">
        <f>ROUNDUP(IF(K1413&lt;&gt;cukier4[[#This Row],[miesiąc]],5000-cukier4[[#This Row],[ilość cukru w magazynie]],0),-3)</f>
        <v>0</v>
      </c>
    </row>
    <row r="1413" spans="1:12" x14ac:dyDescent="0.45">
      <c r="A1413" s="1">
        <v>40730</v>
      </c>
      <c r="B1413" s="2" t="s">
        <v>19</v>
      </c>
      <c r="C1413">
        <v>103</v>
      </c>
      <c r="D1413">
        <f>YEAR(cukier4[[#This Row],[Data]])</f>
        <v>2011</v>
      </c>
      <c r="E1413">
        <f>VLOOKUP(cukier4[[#This Row],[rok]],cennik[],2,FALSE)</f>
        <v>2.2000000000000002</v>
      </c>
      <c r="F1413" s="2">
        <f>cukier4[[#This Row],[sprzedaż]]*cukier4[[#This Row],[cena cukru]]</f>
        <v>226.60000000000002</v>
      </c>
      <c r="G1413" s="2">
        <f>SUMIFS(cukier4[sprzedaż],cukier4[Data],"&lt;="&amp;cukier4[[#This Row],[Data]],cukier4[NIP],"="&amp;cukier4[[#This Row],[NIP]])</f>
        <v>3331</v>
      </c>
      <c r="H141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13" s="2">
        <f>cukier4[[#This Row],[rabat na kg]]*cukier4[[#This Row],[sprzedaż]]</f>
        <v>10.3</v>
      </c>
      <c r="J1413" s="2">
        <f>J1412-cukier4[[#This Row],[sprzedaż]]+L1412</f>
        <v>4906</v>
      </c>
      <c r="K1413" s="2">
        <f>MONTH(cukier4[[#This Row],[Data]])</f>
        <v>7</v>
      </c>
      <c r="L1413" s="2">
        <f>ROUNDUP(IF(K1414&lt;&gt;cukier4[[#This Row],[miesiąc]],5000-cukier4[[#This Row],[ilość cukru w magazynie]],0),-3)</f>
        <v>0</v>
      </c>
    </row>
    <row r="1414" spans="1:12" x14ac:dyDescent="0.45">
      <c r="A1414" s="1">
        <v>40732</v>
      </c>
      <c r="B1414" s="2" t="s">
        <v>17</v>
      </c>
      <c r="C1414">
        <v>101</v>
      </c>
      <c r="D1414">
        <f>YEAR(cukier4[[#This Row],[Data]])</f>
        <v>2011</v>
      </c>
      <c r="E1414">
        <f>VLOOKUP(cukier4[[#This Row],[rok]],cennik[],2,FALSE)</f>
        <v>2.2000000000000002</v>
      </c>
      <c r="F1414" s="2">
        <f>cukier4[[#This Row],[sprzedaż]]*cukier4[[#This Row],[cena cukru]]</f>
        <v>222.20000000000002</v>
      </c>
      <c r="G1414" s="2">
        <f>SUMIFS(cukier4[sprzedaż],cukier4[Data],"&lt;="&amp;cukier4[[#This Row],[Data]],cukier4[NIP],"="&amp;cukier4[[#This Row],[NIP]])</f>
        <v>12918</v>
      </c>
      <c r="H141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14" s="2">
        <f>cukier4[[#This Row],[rabat na kg]]*cukier4[[#This Row],[sprzedaż]]</f>
        <v>20.200000000000003</v>
      </c>
      <c r="J1414" s="2">
        <f>J1413-cukier4[[#This Row],[sprzedaż]]+L1413</f>
        <v>4805</v>
      </c>
      <c r="K1414" s="2">
        <f>MONTH(cukier4[[#This Row],[Data]])</f>
        <v>7</v>
      </c>
      <c r="L1414" s="2">
        <f>ROUNDUP(IF(K1415&lt;&gt;cukier4[[#This Row],[miesiąc]],5000-cukier4[[#This Row],[ilość cukru w magazynie]],0),-3)</f>
        <v>0</v>
      </c>
    </row>
    <row r="1415" spans="1:12" x14ac:dyDescent="0.45">
      <c r="A1415" s="1">
        <v>40733</v>
      </c>
      <c r="B1415" s="2" t="s">
        <v>35</v>
      </c>
      <c r="C1415">
        <v>141</v>
      </c>
      <c r="D1415">
        <f>YEAR(cukier4[[#This Row],[Data]])</f>
        <v>2011</v>
      </c>
      <c r="E1415">
        <f>VLOOKUP(cukier4[[#This Row],[rok]],cennik[],2,FALSE)</f>
        <v>2.2000000000000002</v>
      </c>
      <c r="F1415" s="2">
        <f>cukier4[[#This Row],[sprzedaż]]*cukier4[[#This Row],[cena cukru]]</f>
        <v>310.20000000000005</v>
      </c>
      <c r="G1415" s="2">
        <f>SUMIFS(cukier4[sprzedaż],cukier4[Data],"&lt;="&amp;cukier4[[#This Row],[Data]],cukier4[NIP],"="&amp;cukier4[[#This Row],[NIP]])</f>
        <v>2773</v>
      </c>
      <c r="H141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15" s="2">
        <f>cukier4[[#This Row],[rabat na kg]]*cukier4[[#This Row],[sprzedaż]]</f>
        <v>14.100000000000001</v>
      </c>
      <c r="J1415" s="2">
        <f>J1414-cukier4[[#This Row],[sprzedaż]]+L1414</f>
        <v>4664</v>
      </c>
      <c r="K1415" s="2">
        <f>MONTH(cukier4[[#This Row],[Data]])</f>
        <v>7</v>
      </c>
      <c r="L1415" s="2">
        <f>ROUNDUP(IF(K1416&lt;&gt;cukier4[[#This Row],[miesiąc]],5000-cukier4[[#This Row],[ilość cukru w magazynie]],0),-3)</f>
        <v>0</v>
      </c>
    </row>
    <row r="1416" spans="1:12" x14ac:dyDescent="0.45">
      <c r="A1416" s="1">
        <v>40733</v>
      </c>
      <c r="B1416" s="2" t="s">
        <v>194</v>
      </c>
      <c r="C1416">
        <v>6</v>
      </c>
      <c r="D1416">
        <f>YEAR(cukier4[[#This Row],[Data]])</f>
        <v>2011</v>
      </c>
      <c r="E1416">
        <f>VLOOKUP(cukier4[[#This Row],[rok]],cennik[],2,FALSE)</f>
        <v>2.2000000000000002</v>
      </c>
      <c r="F1416" s="2">
        <f>cukier4[[#This Row],[sprzedaż]]*cukier4[[#This Row],[cena cukru]]</f>
        <v>13.200000000000001</v>
      </c>
      <c r="G1416" s="2">
        <f>SUMIFS(cukier4[sprzedaż],cukier4[Data],"&lt;="&amp;cukier4[[#This Row],[Data]],cukier4[NIP],"="&amp;cukier4[[#This Row],[NIP]])</f>
        <v>19</v>
      </c>
      <c r="H141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16" s="2">
        <f>cukier4[[#This Row],[rabat na kg]]*cukier4[[#This Row],[sprzedaż]]</f>
        <v>0</v>
      </c>
      <c r="J1416" s="2">
        <f>J1415-cukier4[[#This Row],[sprzedaż]]+L1415</f>
        <v>4658</v>
      </c>
      <c r="K1416" s="2">
        <f>MONTH(cukier4[[#This Row],[Data]])</f>
        <v>7</v>
      </c>
      <c r="L1416" s="2">
        <f>ROUNDUP(IF(K1417&lt;&gt;cukier4[[#This Row],[miesiąc]],5000-cukier4[[#This Row],[ilość cukru w magazynie]],0),-3)</f>
        <v>0</v>
      </c>
    </row>
    <row r="1417" spans="1:12" x14ac:dyDescent="0.45">
      <c r="A1417" s="1">
        <v>40733</v>
      </c>
      <c r="B1417" s="2" t="s">
        <v>178</v>
      </c>
      <c r="C1417">
        <v>16</v>
      </c>
      <c r="D1417">
        <f>YEAR(cukier4[[#This Row],[Data]])</f>
        <v>2011</v>
      </c>
      <c r="E1417">
        <f>VLOOKUP(cukier4[[#This Row],[rok]],cennik[],2,FALSE)</f>
        <v>2.2000000000000002</v>
      </c>
      <c r="F1417" s="2">
        <f>cukier4[[#This Row],[sprzedaż]]*cukier4[[#This Row],[cena cukru]]</f>
        <v>35.200000000000003</v>
      </c>
      <c r="G1417" s="2">
        <f>SUMIFS(cukier4[sprzedaż],cukier4[Data],"&lt;="&amp;cukier4[[#This Row],[Data]],cukier4[NIP],"="&amp;cukier4[[#This Row],[NIP]])</f>
        <v>18</v>
      </c>
      <c r="H141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17" s="2">
        <f>cukier4[[#This Row],[rabat na kg]]*cukier4[[#This Row],[sprzedaż]]</f>
        <v>0</v>
      </c>
      <c r="J1417" s="2">
        <f>J1416-cukier4[[#This Row],[sprzedaż]]+L1416</f>
        <v>4642</v>
      </c>
      <c r="K1417" s="2">
        <f>MONTH(cukier4[[#This Row],[Data]])</f>
        <v>7</v>
      </c>
      <c r="L1417" s="2">
        <f>ROUNDUP(IF(K1418&lt;&gt;cukier4[[#This Row],[miesiąc]],5000-cukier4[[#This Row],[ilość cukru w magazynie]],0),-3)</f>
        <v>0</v>
      </c>
    </row>
    <row r="1418" spans="1:12" x14ac:dyDescent="0.45">
      <c r="A1418" s="1">
        <v>40735</v>
      </c>
      <c r="B1418" s="2" t="s">
        <v>17</v>
      </c>
      <c r="C1418">
        <v>276</v>
      </c>
      <c r="D1418">
        <f>YEAR(cukier4[[#This Row],[Data]])</f>
        <v>2011</v>
      </c>
      <c r="E1418">
        <f>VLOOKUP(cukier4[[#This Row],[rok]],cennik[],2,FALSE)</f>
        <v>2.2000000000000002</v>
      </c>
      <c r="F1418" s="2">
        <f>cukier4[[#This Row],[sprzedaż]]*cukier4[[#This Row],[cena cukru]]</f>
        <v>607.20000000000005</v>
      </c>
      <c r="G1418" s="2">
        <f>SUMIFS(cukier4[sprzedaż],cukier4[Data],"&lt;="&amp;cukier4[[#This Row],[Data]],cukier4[NIP],"="&amp;cukier4[[#This Row],[NIP]])</f>
        <v>13194</v>
      </c>
      <c r="H141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18" s="2">
        <f>cukier4[[#This Row],[rabat na kg]]*cukier4[[#This Row],[sprzedaż]]</f>
        <v>55.2</v>
      </c>
      <c r="J1418" s="2">
        <f>J1417-cukier4[[#This Row],[sprzedaż]]+L1417</f>
        <v>4366</v>
      </c>
      <c r="K1418" s="2">
        <f>MONTH(cukier4[[#This Row],[Data]])</f>
        <v>7</v>
      </c>
      <c r="L1418" s="2">
        <f>ROUNDUP(IF(K1419&lt;&gt;cukier4[[#This Row],[miesiąc]],5000-cukier4[[#This Row],[ilość cukru w magazynie]],0),-3)</f>
        <v>0</v>
      </c>
    </row>
    <row r="1419" spans="1:12" x14ac:dyDescent="0.45">
      <c r="A1419" s="1">
        <v>40736</v>
      </c>
      <c r="B1419" s="2" t="s">
        <v>102</v>
      </c>
      <c r="C1419">
        <v>329</v>
      </c>
      <c r="D1419">
        <f>YEAR(cukier4[[#This Row],[Data]])</f>
        <v>2011</v>
      </c>
      <c r="E1419">
        <f>VLOOKUP(cukier4[[#This Row],[rok]],cennik[],2,FALSE)</f>
        <v>2.2000000000000002</v>
      </c>
      <c r="F1419" s="2">
        <f>cukier4[[#This Row],[sprzedaż]]*cukier4[[#This Row],[cena cukru]]</f>
        <v>723.80000000000007</v>
      </c>
      <c r="G1419" s="2">
        <f>SUMIFS(cukier4[sprzedaż],cukier4[Data],"&lt;="&amp;cukier4[[#This Row],[Data]],cukier4[NIP],"="&amp;cukier4[[#This Row],[NIP]])</f>
        <v>3875</v>
      </c>
      <c r="H141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19" s="2">
        <f>cukier4[[#This Row],[rabat na kg]]*cukier4[[#This Row],[sprzedaż]]</f>
        <v>32.9</v>
      </c>
      <c r="J1419" s="2">
        <f>J1418-cukier4[[#This Row],[sprzedaż]]+L1418</f>
        <v>4037</v>
      </c>
      <c r="K1419" s="2">
        <f>MONTH(cukier4[[#This Row],[Data]])</f>
        <v>7</v>
      </c>
      <c r="L1419" s="2">
        <f>ROUNDUP(IF(K1420&lt;&gt;cukier4[[#This Row],[miesiąc]],5000-cukier4[[#This Row],[ilość cukru w magazynie]],0),-3)</f>
        <v>0</v>
      </c>
    </row>
    <row r="1420" spans="1:12" x14ac:dyDescent="0.45">
      <c r="A1420" s="1">
        <v>40737</v>
      </c>
      <c r="B1420" s="2" t="s">
        <v>52</v>
      </c>
      <c r="C1420">
        <v>200</v>
      </c>
      <c r="D1420">
        <f>YEAR(cukier4[[#This Row],[Data]])</f>
        <v>2011</v>
      </c>
      <c r="E1420">
        <f>VLOOKUP(cukier4[[#This Row],[rok]],cennik[],2,FALSE)</f>
        <v>2.2000000000000002</v>
      </c>
      <c r="F1420" s="2">
        <f>cukier4[[#This Row],[sprzedaż]]*cukier4[[#This Row],[cena cukru]]</f>
        <v>440.00000000000006</v>
      </c>
      <c r="G1420" s="2">
        <f>SUMIFS(cukier4[sprzedaż],cukier4[Data],"&lt;="&amp;cukier4[[#This Row],[Data]],cukier4[NIP],"="&amp;cukier4[[#This Row],[NIP]])</f>
        <v>3825</v>
      </c>
      <c r="H142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20" s="2">
        <f>cukier4[[#This Row],[rabat na kg]]*cukier4[[#This Row],[sprzedaż]]</f>
        <v>20</v>
      </c>
      <c r="J1420" s="2">
        <f>J1419-cukier4[[#This Row],[sprzedaż]]+L1419</f>
        <v>3837</v>
      </c>
      <c r="K1420" s="2">
        <f>MONTH(cukier4[[#This Row],[Data]])</f>
        <v>7</v>
      </c>
      <c r="L1420" s="2">
        <f>ROUNDUP(IF(K1421&lt;&gt;cukier4[[#This Row],[miesiąc]],5000-cukier4[[#This Row],[ilość cukru w magazynie]],0),-3)</f>
        <v>0</v>
      </c>
    </row>
    <row r="1421" spans="1:12" x14ac:dyDescent="0.45">
      <c r="A1421" s="1">
        <v>40740</v>
      </c>
      <c r="B1421" s="2" t="s">
        <v>10</v>
      </c>
      <c r="C1421">
        <v>82</v>
      </c>
      <c r="D1421">
        <f>YEAR(cukier4[[#This Row],[Data]])</f>
        <v>2011</v>
      </c>
      <c r="E1421">
        <f>VLOOKUP(cukier4[[#This Row],[rok]],cennik[],2,FALSE)</f>
        <v>2.2000000000000002</v>
      </c>
      <c r="F1421" s="2">
        <f>cukier4[[#This Row],[sprzedaż]]*cukier4[[#This Row],[cena cukru]]</f>
        <v>180.4</v>
      </c>
      <c r="G1421" s="2">
        <f>SUMIFS(cukier4[sprzedaż],cukier4[Data],"&lt;="&amp;cukier4[[#This Row],[Data]],cukier4[NIP],"="&amp;cukier4[[#This Row],[NIP]])</f>
        <v>2980</v>
      </c>
      <c r="H14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21" s="2">
        <f>cukier4[[#This Row],[rabat na kg]]*cukier4[[#This Row],[sprzedaż]]</f>
        <v>8.2000000000000011</v>
      </c>
      <c r="J1421" s="2">
        <f>J1420-cukier4[[#This Row],[sprzedaż]]+L1420</f>
        <v>3755</v>
      </c>
      <c r="K1421" s="2">
        <f>MONTH(cukier4[[#This Row],[Data]])</f>
        <v>7</v>
      </c>
      <c r="L1421" s="2">
        <f>ROUNDUP(IF(K1422&lt;&gt;cukier4[[#This Row],[miesiąc]],5000-cukier4[[#This Row],[ilość cukru w magazynie]],0),-3)</f>
        <v>0</v>
      </c>
    </row>
    <row r="1422" spans="1:12" x14ac:dyDescent="0.45">
      <c r="A1422" s="1">
        <v>40740</v>
      </c>
      <c r="B1422" s="2" t="s">
        <v>37</v>
      </c>
      <c r="C1422">
        <v>66</v>
      </c>
      <c r="D1422">
        <f>YEAR(cukier4[[#This Row],[Data]])</f>
        <v>2011</v>
      </c>
      <c r="E1422">
        <f>VLOOKUP(cukier4[[#This Row],[rok]],cennik[],2,FALSE)</f>
        <v>2.2000000000000002</v>
      </c>
      <c r="F1422" s="2">
        <f>cukier4[[#This Row],[sprzedaż]]*cukier4[[#This Row],[cena cukru]]</f>
        <v>145.20000000000002</v>
      </c>
      <c r="G1422" s="2">
        <f>SUMIFS(cukier4[sprzedaż],cukier4[Data],"&lt;="&amp;cukier4[[#This Row],[Data]],cukier4[NIP],"="&amp;cukier4[[#This Row],[NIP]])</f>
        <v>3237</v>
      </c>
      <c r="H14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22" s="2">
        <f>cukier4[[#This Row],[rabat na kg]]*cukier4[[#This Row],[sprzedaż]]</f>
        <v>6.6000000000000005</v>
      </c>
      <c r="J1422" s="2">
        <f>J1421-cukier4[[#This Row],[sprzedaż]]+L1421</f>
        <v>3689</v>
      </c>
      <c r="K1422" s="2">
        <f>MONTH(cukier4[[#This Row],[Data]])</f>
        <v>7</v>
      </c>
      <c r="L1422" s="2">
        <f>ROUNDUP(IF(K1423&lt;&gt;cukier4[[#This Row],[miesiąc]],5000-cukier4[[#This Row],[ilość cukru w magazynie]],0),-3)</f>
        <v>0</v>
      </c>
    </row>
    <row r="1423" spans="1:12" x14ac:dyDescent="0.45">
      <c r="A1423" s="1">
        <v>40745</v>
      </c>
      <c r="B1423" s="2" t="s">
        <v>22</v>
      </c>
      <c r="C1423">
        <v>150</v>
      </c>
      <c r="D1423">
        <f>YEAR(cukier4[[#This Row],[Data]])</f>
        <v>2011</v>
      </c>
      <c r="E1423">
        <f>VLOOKUP(cukier4[[#This Row],[rok]],cennik[],2,FALSE)</f>
        <v>2.2000000000000002</v>
      </c>
      <c r="F1423" s="2">
        <f>cukier4[[#This Row],[sprzedaż]]*cukier4[[#This Row],[cena cukru]]</f>
        <v>330</v>
      </c>
      <c r="G1423" s="2">
        <f>SUMIFS(cukier4[sprzedaż],cukier4[Data],"&lt;="&amp;cukier4[[#This Row],[Data]],cukier4[NIP],"="&amp;cukier4[[#This Row],[NIP]])</f>
        <v>16678</v>
      </c>
      <c r="H142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23" s="2">
        <f>cukier4[[#This Row],[rabat na kg]]*cukier4[[#This Row],[sprzedaż]]</f>
        <v>30</v>
      </c>
      <c r="J1423" s="2">
        <f>J1422-cukier4[[#This Row],[sprzedaż]]+L1422</f>
        <v>3539</v>
      </c>
      <c r="K1423" s="2">
        <f>MONTH(cukier4[[#This Row],[Data]])</f>
        <v>7</v>
      </c>
      <c r="L1423" s="2">
        <f>ROUNDUP(IF(K1424&lt;&gt;cukier4[[#This Row],[miesiąc]],5000-cukier4[[#This Row],[ilość cukru w magazynie]],0),-3)</f>
        <v>0</v>
      </c>
    </row>
    <row r="1424" spans="1:12" x14ac:dyDescent="0.45">
      <c r="A1424" s="1">
        <v>40745</v>
      </c>
      <c r="B1424" s="2" t="s">
        <v>69</v>
      </c>
      <c r="C1424">
        <v>63</v>
      </c>
      <c r="D1424">
        <f>YEAR(cukier4[[#This Row],[Data]])</f>
        <v>2011</v>
      </c>
      <c r="E1424">
        <f>VLOOKUP(cukier4[[#This Row],[rok]],cennik[],2,FALSE)</f>
        <v>2.2000000000000002</v>
      </c>
      <c r="F1424" s="2">
        <f>cukier4[[#This Row],[sprzedaż]]*cukier4[[#This Row],[cena cukru]]</f>
        <v>138.60000000000002</v>
      </c>
      <c r="G1424" s="2">
        <f>SUMIFS(cukier4[sprzedaż],cukier4[Data],"&lt;="&amp;cukier4[[#This Row],[Data]],cukier4[NIP],"="&amp;cukier4[[#This Row],[NIP]])</f>
        <v>2455</v>
      </c>
      <c r="H14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24" s="2">
        <f>cukier4[[#This Row],[rabat na kg]]*cukier4[[#This Row],[sprzedaż]]</f>
        <v>6.3000000000000007</v>
      </c>
      <c r="J1424" s="2">
        <f>J1423-cukier4[[#This Row],[sprzedaż]]+L1423</f>
        <v>3476</v>
      </c>
      <c r="K1424" s="2">
        <f>MONTH(cukier4[[#This Row],[Data]])</f>
        <v>7</v>
      </c>
      <c r="L1424" s="2">
        <f>ROUNDUP(IF(K1425&lt;&gt;cukier4[[#This Row],[miesiąc]],5000-cukier4[[#This Row],[ilość cukru w magazynie]],0),-3)</f>
        <v>0</v>
      </c>
    </row>
    <row r="1425" spans="1:12" x14ac:dyDescent="0.45">
      <c r="A1425" s="1">
        <v>40746</v>
      </c>
      <c r="B1425" s="2" t="s">
        <v>66</v>
      </c>
      <c r="C1425">
        <v>120</v>
      </c>
      <c r="D1425">
        <f>YEAR(cukier4[[#This Row],[Data]])</f>
        <v>2011</v>
      </c>
      <c r="E1425">
        <f>VLOOKUP(cukier4[[#This Row],[rok]],cennik[],2,FALSE)</f>
        <v>2.2000000000000002</v>
      </c>
      <c r="F1425" s="2">
        <f>cukier4[[#This Row],[sprzedaż]]*cukier4[[#This Row],[cena cukru]]</f>
        <v>264</v>
      </c>
      <c r="G1425" s="2">
        <f>SUMIFS(cukier4[sprzedaż],cukier4[Data],"&lt;="&amp;cukier4[[#This Row],[Data]],cukier4[NIP],"="&amp;cukier4[[#This Row],[NIP]])</f>
        <v>2492</v>
      </c>
      <c r="H14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25" s="2">
        <f>cukier4[[#This Row],[rabat na kg]]*cukier4[[#This Row],[sprzedaż]]</f>
        <v>12</v>
      </c>
      <c r="J1425" s="2">
        <f>J1424-cukier4[[#This Row],[sprzedaż]]+L1424</f>
        <v>3356</v>
      </c>
      <c r="K1425" s="2">
        <f>MONTH(cukier4[[#This Row],[Data]])</f>
        <v>7</v>
      </c>
      <c r="L1425" s="2">
        <f>ROUNDUP(IF(K1426&lt;&gt;cukier4[[#This Row],[miesiąc]],5000-cukier4[[#This Row],[ilość cukru w magazynie]],0),-3)</f>
        <v>0</v>
      </c>
    </row>
    <row r="1426" spans="1:12" x14ac:dyDescent="0.45">
      <c r="A1426" s="1">
        <v>40747</v>
      </c>
      <c r="B1426" s="2" t="s">
        <v>7</v>
      </c>
      <c r="C1426">
        <v>155</v>
      </c>
      <c r="D1426">
        <f>YEAR(cukier4[[#This Row],[Data]])</f>
        <v>2011</v>
      </c>
      <c r="E1426">
        <f>VLOOKUP(cukier4[[#This Row],[rok]],cennik[],2,FALSE)</f>
        <v>2.2000000000000002</v>
      </c>
      <c r="F1426" s="2">
        <f>cukier4[[#This Row],[sprzedaż]]*cukier4[[#This Row],[cena cukru]]</f>
        <v>341</v>
      </c>
      <c r="G1426" s="2">
        <f>SUMIFS(cukier4[sprzedaż],cukier4[Data],"&lt;="&amp;cukier4[[#This Row],[Data]],cukier4[NIP],"="&amp;cukier4[[#This Row],[NIP]])</f>
        <v>18787</v>
      </c>
      <c r="H142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26" s="2">
        <f>cukier4[[#This Row],[rabat na kg]]*cukier4[[#This Row],[sprzedaż]]</f>
        <v>31</v>
      </c>
      <c r="J1426" s="2">
        <f>J1425-cukier4[[#This Row],[sprzedaż]]+L1425</f>
        <v>3201</v>
      </c>
      <c r="K1426" s="2">
        <f>MONTH(cukier4[[#This Row],[Data]])</f>
        <v>7</v>
      </c>
      <c r="L1426" s="2">
        <f>ROUNDUP(IF(K1427&lt;&gt;cukier4[[#This Row],[miesiąc]],5000-cukier4[[#This Row],[ilość cukru w magazynie]],0),-3)</f>
        <v>0</v>
      </c>
    </row>
    <row r="1427" spans="1:12" x14ac:dyDescent="0.45">
      <c r="A1427" s="1">
        <v>40748</v>
      </c>
      <c r="B1427" s="2" t="s">
        <v>19</v>
      </c>
      <c r="C1427">
        <v>30</v>
      </c>
      <c r="D1427">
        <f>YEAR(cukier4[[#This Row],[Data]])</f>
        <v>2011</v>
      </c>
      <c r="E1427">
        <f>VLOOKUP(cukier4[[#This Row],[rok]],cennik[],2,FALSE)</f>
        <v>2.2000000000000002</v>
      </c>
      <c r="F1427" s="2">
        <f>cukier4[[#This Row],[sprzedaż]]*cukier4[[#This Row],[cena cukru]]</f>
        <v>66</v>
      </c>
      <c r="G1427" s="2">
        <f>SUMIFS(cukier4[sprzedaż],cukier4[Data],"&lt;="&amp;cukier4[[#This Row],[Data]],cukier4[NIP],"="&amp;cukier4[[#This Row],[NIP]])</f>
        <v>3361</v>
      </c>
      <c r="H14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27" s="2">
        <f>cukier4[[#This Row],[rabat na kg]]*cukier4[[#This Row],[sprzedaż]]</f>
        <v>3</v>
      </c>
      <c r="J1427" s="2">
        <f>J1426-cukier4[[#This Row],[sprzedaż]]+L1426</f>
        <v>3171</v>
      </c>
      <c r="K1427" s="2">
        <f>MONTH(cukier4[[#This Row],[Data]])</f>
        <v>7</v>
      </c>
      <c r="L1427" s="2">
        <f>ROUNDUP(IF(K1428&lt;&gt;cukier4[[#This Row],[miesiąc]],5000-cukier4[[#This Row],[ilość cukru w magazynie]],0),-3)</f>
        <v>0</v>
      </c>
    </row>
    <row r="1428" spans="1:12" x14ac:dyDescent="0.45">
      <c r="A1428" s="1">
        <v>40748</v>
      </c>
      <c r="B1428" s="2" t="s">
        <v>71</v>
      </c>
      <c r="C1428">
        <v>34</v>
      </c>
      <c r="D1428">
        <f>YEAR(cukier4[[#This Row],[Data]])</f>
        <v>2011</v>
      </c>
      <c r="E1428">
        <f>VLOOKUP(cukier4[[#This Row],[rok]],cennik[],2,FALSE)</f>
        <v>2.2000000000000002</v>
      </c>
      <c r="F1428" s="2">
        <f>cukier4[[#This Row],[sprzedaż]]*cukier4[[#This Row],[cena cukru]]</f>
        <v>74.800000000000011</v>
      </c>
      <c r="G1428" s="2">
        <f>SUMIFS(cukier4[sprzedaż],cukier4[Data],"&lt;="&amp;cukier4[[#This Row],[Data]],cukier4[NIP],"="&amp;cukier4[[#This Row],[NIP]])</f>
        <v>1810</v>
      </c>
      <c r="H14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28" s="2">
        <f>cukier4[[#This Row],[rabat na kg]]*cukier4[[#This Row],[sprzedaż]]</f>
        <v>3.4000000000000004</v>
      </c>
      <c r="J1428" s="2">
        <f>J1427-cukier4[[#This Row],[sprzedaż]]+L1427</f>
        <v>3137</v>
      </c>
      <c r="K1428" s="2">
        <f>MONTH(cukier4[[#This Row],[Data]])</f>
        <v>7</v>
      </c>
      <c r="L1428" s="2">
        <f>ROUNDUP(IF(K1429&lt;&gt;cukier4[[#This Row],[miesiąc]],5000-cukier4[[#This Row],[ilość cukru w magazynie]],0),-3)</f>
        <v>0</v>
      </c>
    </row>
    <row r="1429" spans="1:12" x14ac:dyDescent="0.45">
      <c r="A1429" s="1">
        <v>40753</v>
      </c>
      <c r="B1429" s="2" t="s">
        <v>12</v>
      </c>
      <c r="C1429">
        <v>30</v>
      </c>
      <c r="D1429">
        <f>YEAR(cukier4[[#This Row],[Data]])</f>
        <v>2011</v>
      </c>
      <c r="E1429">
        <f>VLOOKUP(cukier4[[#This Row],[rok]],cennik[],2,FALSE)</f>
        <v>2.2000000000000002</v>
      </c>
      <c r="F1429" s="2">
        <f>cukier4[[#This Row],[sprzedaż]]*cukier4[[#This Row],[cena cukru]]</f>
        <v>66</v>
      </c>
      <c r="G1429" s="2">
        <f>SUMIFS(cukier4[sprzedaż],cukier4[Data],"&lt;="&amp;cukier4[[#This Row],[Data]],cukier4[NIP],"="&amp;cukier4[[#This Row],[NIP]])</f>
        <v>3678</v>
      </c>
      <c r="H142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29" s="2">
        <f>cukier4[[#This Row],[rabat na kg]]*cukier4[[#This Row],[sprzedaż]]</f>
        <v>3</v>
      </c>
      <c r="J1429" s="2">
        <f>J1428-cukier4[[#This Row],[sprzedaż]]+L1428</f>
        <v>3107</v>
      </c>
      <c r="K1429" s="2">
        <f>MONTH(cukier4[[#This Row],[Data]])</f>
        <v>7</v>
      </c>
      <c r="L1429" s="2">
        <f>ROUNDUP(IF(K1430&lt;&gt;cukier4[[#This Row],[miesiąc]],5000-cukier4[[#This Row],[ilość cukru w magazynie]],0),-3)</f>
        <v>0</v>
      </c>
    </row>
    <row r="1430" spans="1:12" x14ac:dyDescent="0.45">
      <c r="A1430" s="1">
        <v>40753</v>
      </c>
      <c r="B1430" s="2" t="s">
        <v>6</v>
      </c>
      <c r="C1430">
        <v>162</v>
      </c>
      <c r="D1430">
        <f>YEAR(cukier4[[#This Row],[Data]])</f>
        <v>2011</v>
      </c>
      <c r="E1430">
        <f>VLOOKUP(cukier4[[#This Row],[rok]],cennik[],2,FALSE)</f>
        <v>2.2000000000000002</v>
      </c>
      <c r="F1430" s="2">
        <f>cukier4[[#This Row],[sprzedaż]]*cukier4[[#This Row],[cena cukru]]</f>
        <v>356.40000000000003</v>
      </c>
      <c r="G1430" s="2">
        <f>SUMIFS(cukier4[sprzedaż],cukier4[Data],"&lt;="&amp;cukier4[[#This Row],[Data]],cukier4[NIP],"="&amp;cukier4[[#This Row],[NIP]])</f>
        <v>2114</v>
      </c>
      <c r="H14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30" s="2">
        <f>cukier4[[#This Row],[rabat na kg]]*cukier4[[#This Row],[sprzedaż]]</f>
        <v>16.2</v>
      </c>
      <c r="J1430" s="2">
        <f>J1429-cukier4[[#This Row],[sprzedaż]]+L1429</f>
        <v>2945</v>
      </c>
      <c r="K1430" s="2">
        <f>MONTH(cukier4[[#This Row],[Data]])</f>
        <v>7</v>
      </c>
      <c r="L1430" s="2">
        <f>ROUNDUP(IF(K1431&lt;&gt;cukier4[[#This Row],[miesiąc]],5000-cukier4[[#This Row],[ilość cukru w magazynie]],0),-3)</f>
        <v>0</v>
      </c>
    </row>
    <row r="1431" spans="1:12" x14ac:dyDescent="0.45">
      <c r="A1431" s="1">
        <v>40754</v>
      </c>
      <c r="B1431" s="2" t="s">
        <v>63</v>
      </c>
      <c r="C1431">
        <v>71</v>
      </c>
      <c r="D1431">
        <f>YEAR(cukier4[[#This Row],[Data]])</f>
        <v>2011</v>
      </c>
      <c r="E1431">
        <f>VLOOKUP(cukier4[[#This Row],[rok]],cennik[],2,FALSE)</f>
        <v>2.2000000000000002</v>
      </c>
      <c r="F1431" s="2">
        <f>cukier4[[#This Row],[sprzedaż]]*cukier4[[#This Row],[cena cukru]]</f>
        <v>156.20000000000002</v>
      </c>
      <c r="G1431" s="2">
        <f>SUMIFS(cukier4[sprzedaż],cukier4[Data],"&lt;="&amp;cukier4[[#This Row],[Data]],cukier4[NIP],"="&amp;cukier4[[#This Row],[NIP]])</f>
        <v>671</v>
      </c>
      <c r="H143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31" s="2">
        <f>cukier4[[#This Row],[rabat na kg]]*cukier4[[#This Row],[sprzedaż]]</f>
        <v>3.5500000000000003</v>
      </c>
      <c r="J1431" s="2">
        <f>J1430-cukier4[[#This Row],[sprzedaż]]+L1430</f>
        <v>2874</v>
      </c>
      <c r="K1431" s="2">
        <f>MONTH(cukier4[[#This Row],[Data]])</f>
        <v>7</v>
      </c>
      <c r="L1431" s="2">
        <f>ROUNDUP(IF(K1432&lt;&gt;cukier4[[#This Row],[miesiąc]],5000-cukier4[[#This Row],[ilość cukru w magazynie]],0),-3)</f>
        <v>0</v>
      </c>
    </row>
    <row r="1432" spans="1:12" x14ac:dyDescent="0.45">
      <c r="A1432" s="1">
        <v>40755</v>
      </c>
      <c r="B1432" s="2" t="s">
        <v>155</v>
      </c>
      <c r="C1432">
        <v>16</v>
      </c>
      <c r="D1432">
        <f>YEAR(cukier4[[#This Row],[Data]])</f>
        <v>2011</v>
      </c>
      <c r="E1432">
        <f>VLOOKUP(cukier4[[#This Row],[rok]],cennik[],2,FALSE)</f>
        <v>2.2000000000000002</v>
      </c>
      <c r="F1432" s="2">
        <f>cukier4[[#This Row],[sprzedaż]]*cukier4[[#This Row],[cena cukru]]</f>
        <v>35.200000000000003</v>
      </c>
      <c r="G1432" s="2">
        <f>SUMIFS(cukier4[sprzedaż],cukier4[Data],"&lt;="&amp;cukier4[[#This Row],[Data]],cukier4[NIP],"="&amp;cukier4[[#This Row],[NIP]])</f>
        <v>50</v>
      </c>
      <c r="H143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32" s="2">
        <f>cukier4[[#This Row],[rabat na kg]]*cukier4[[#This Row],[sprzedaż]]</f>
        <v>0</v>
      </c>
      <c r="J1432" s="2">
        <f>J1431-cukier4[[#This Row],[sprzedaż]]+L1431</f>
        <v>2858</v>
      </c>
      <c r="K1432" s="2">
        <f>MONTH(cukier4[[#This Row],[Data]])</f>
        <v>7</v>
      </c>
      <c r="L1432" s="2">
        <f>ROUNDUP(IF(K1433&lt;&gt;cukier4[[#This Row],[miesiąc]],5000-cukier4[[#This Row],[ilość cukru w magazynie]],0),-3)</f>
        <v>3000</v>
      </c>
    </row>
    <row r="1433" spans="1:12" x14ac:dyDescent="0.45">
      <c r="A1433" s="1">
        <v>40759</v>
      </c>
      <c r="B1433" s="2" t="s">
        <v>35</v>
      </c>
      <c r="C1433">
        <v>165</v>
      </c>
      <c r="D1433">
        <f>YEAR(cukier4[[#This Row],[Data]])</f>
        <v>2011</v>
      </c>
      <c r="E1433">
        <f>VLOOKUP(cukier4[[#This Row],[rok]],cennik[],2,FALSE)</f>
        <v>2.2000000000000002</v>
      </c>
      <c r="F1433" s="2">
        <f>cukier4[[#This Row],[sprzedaż]]*cukier4[[#This Row],[cena cukru]]</f>
        <v>363.00000000000006</v>
      </c>
      <c r="G1433" s="2">
        <f>SUMIFS(cukier4[sprzedaż],cukier4[Data],"&lt;="&amp;cukier4[[#This Row],[Data]],cukier4[NIP],"="&amp;cukier4[[#This Row],[NIP]])</f>
        <v>2938</v>
      </c>
      <c r="H143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33" s="2">
        <f>cukier4[[#This Row],[rabat na kg]]*cukier4[[#This Row],[sprzedaż]]</f>
        <v>16.5</v>
      </c>
      <c r="J1433" s="2">
        <f>J1432-cukier4[[#This Row],[sprzedaż]]+L1432</f>
        <v>5693</v>
      </c>
      <c r="K1433" s="2">
        <f>MONTH(cukier4[[#This Row],[Data]])</f>
        <v>8</v>
      </c>
      <c r="L1433" s="2">
        <f>ROUNDUP(IF(K1434&lt;&gt;cukier4[[#This Row],[miesiąc]],5000-cukier4[[#This Row],[ilość cukru w magazynie]],0),-3)</f>
        <v>0</v>
      </c>
    </row>
    <row r="1434" spans="1:12" x14ac:dyDescent="0.45">
      <c r="A1434" s="1">
        <v>40760</v>
      </c>
      <c r="B1434" s="2" t="s">
        <v>35</v>
      </c>
      <c r="C1434">
        <v>180</v>
      </c>
      <c r="D1434">
        <f>YEAR(cukier4[[#This Row],[Data]])</f>
        <v>2011</v>
      </c>
      <c r="E1434">
        <f>VLOOKUP(cukier4[[#This Row],[rok]],cennik[],2,FALSE)</f>
        <v>2.2000000000000002</v>
      </c>
      <c r="F1434" s="2">
        <f>cukier4[[#This Row],[sprzedaż]]*cukier4[[#This Row],[cena cukru]]</f>
        <v>396.00000000000006</v>
      </c>
      <c r="G1434" s="2">
        <f>SUMIFS(cukier4[sprzedaż],cukier4[Data],"&lt;="&amp;cukier4[[#This Row],[Data]],cukier4[NIP],"="&amp;cukier4[[#This Row],[NIP]])</f>
        <v>3118</v>
      </c>
      <c r="H143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34" s="2">
        <f>cukier4[[#This Row],[rabat na kg]]*cukier4[[#This Row],[sprzedaż]]</f>
        <v>18</v>
      </c>
      <c r="J1434" s="2">
        <f>J1433-cukier4[[#This Row],[sprzedaż]]+L1433</f>
        <v>5513</v>
      </c>
      <c r="K1434" s="2">
        <f>MONTH(cukier4[[#This Row],[Data]])</f>
        <v>8</v>
      </c>
      <c r="L1434" s="2">
        <f>ROUNDUP(IF(K1435&lt;&gt;cukier4[[#This Row],[miesiąc]],5000-cukier4[[#This Row],[ilość cukru w magazynie]],0),-3)</f>
        <v>0</v>
      </c>
    </row>
    <row r="1435" spans="1:12" x14ac:dyDescent="0.45">
      <c r="A1435" s="1">
        <v>40761</v>
      </c>
      <c r="B1435" s="2" t="s">
        <v>84</v>
      </c>
      <c r="C1435">
        <v>2</v>
      </c>
      <c r="D1435">
        <f>YEAR(cukier4[[#This Row],[Data]])</f>
        <v>2011</v>
      </c>
      <c r="E1435">
        <f>VLOOKUP(cukier4[[#This Row],[rok]],cennik[],2,FALSE)</f>
        <v>2.2000000000000002</v>
      </c>
      <c r="F1435" s="2">
        <f>cukier4[[#This Row],[sprzedaż]]*cukier4[[#This Row],[cena cukru]]</f>
        <v>4.4000000000000004</v>
      </c>
      <c r="G1435" s="2">
        <f>SUMIFS(cukier4[sprzedaż],cukier4[Data],"&lt;="&amp;cukier4[[#This Row],[Data]],cukier4[NIP],"="&amp;cukier4[[#This Row],[NIP]])</f>
        <v>13</v>
      </c>
      <c r="H143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35" s="2">
        <f>cukier4[[#This Row],[rabat na kg]]*cukier4[[#This Row],[sprzedaż]]</f>
        <v>0</v>
      </c>
      <c r="J1435" s="2">
        <f>J1434-cukier4[[#This Row],[sprzedaż]]+L1434</f>
        <v>5511</v>
      </c>
      <c r="K1435" s="2">
        <f>MONTH(cukier4[[#This Row],[Data]])</f>
        <v>8</v>
      </c>
      <c r="L1435" s="2">
        <f>ROUNDUP(IF(K1436&lt;&gt;cukier4[[#This Row],[miesiąc]],5000-cukier4[[#This Row],[ilość cukru w magazynie]],0),-3)</f>
        <v>0</v>
      </c>
    </row>
    <row r="1436" spans="1:12" x14ac:dyDescent="0.45">
      <c r="A1436" s="1">
        <v>40766</v>
      </c>
      <c r="B1436" s="2" t="s">
        <v>37</v>
      </c>
      <c r="C1436">
        <v>111</v>
      </c>
      <c r="D1436">
        <f>YEAR(cukier4[[#This Row],[Data]])</f>
        <v>2011</v>
      </c>
      <c r="E1436">
        <f>VLOOKUP(cukier4[[#This Row],[rok]],cennik[],2,FALSE)</f>
        <v>2.2000000000000002</v>
      </c>
      <c r="F1436" s="2">
        <f>cukier4[[#This Row],[sprzedaż]]*cukier4[[#This Row],[cena cukru]]</f>
        <v>244.20000000000002</v>
      </c>
      <c r="G1436" s="2">
        <f>SUMIFS(cukier4[sprzedaż],cukier4[Data],"&lt;="&amp;cukier4[[#This Row],[Data]],cukier4[NIP],"="&amp;cukier4[[#This Row],[NIP]])</f>
        <v>3348</v>
      </c>
      <c r="H143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36" s="2">
        <f>cukier4[[#This Row],[rabat na kg]]*cukier4[[#This Row],[sprzedaż]]</f>
        <v>11.100000000000001</v>
      </c>
      <c r="J1436" s="2">
        <f>J1435-cukier4[[#This Row],[sprzedaż]]+L1435</f>
        <v>5400</v>
      </c>
      <c r="K1436" s="2">
        <f>MONTH(cukier4[[#This Row],[Data]])</f>
        <v>8</v>
      </c>
      <c r="L1436" s="2">
        <f>ROUNDUP(IF(K1437&lt;&gt;cukier4[[#This Row],[miesiąc]],5000-cukier4[[#This Row],[ilość cukru w magazynie]],0),-3)</f>
        <v>0</v>
      </c>
    </row>
    <row r="1437" spans="1:12" x14ac:dyDescent="0.45">
      <c r="A1437" s="1">
        <v>40767</v>
      </c>
      <c r="B1437" s="2" t="s">
        <v>35</v>
      </c>
      <c r="C1437">
        <v>128</v>
      </c>
      <c r="D1437">
        <f>YEAR(cukier4[[#This Row],[Data]])</f>
        <v>2011</v>
      </c>
      <c r="E1437">
        <f>VLOOKUP(cukier4[[#This Row],[rok]],cennik[],2,FALSE)</f>
        <v>2.2000000000000002</v>
      </c>
      <c r="F1437" s="2">
        <f>cukier4[[#This Row],[sprzedaż]]*cukier4[[#This Row],[cena cukru]]</f>
        <v>281.60000000000002</v>
      </c>
      <c r="G1437" s="2">
        <f>SUMIFS(cukier4[sprzedaż],cukier4[Data],"&lt;="&amp;cukier4[[#This Row],[Data]],cukier4[NIP],"="&amp;cukier4[[#This Row],[NIP]])</f>
        <v>3246</v>
      </c>
      <c r="H14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37" s="2">
        <f>cukier4[[#This Row],[rabat na kg]]*cukier4[[#This Row],[sprzedaż]]</f>
        <v>12.8</v>
      </c>
      <c r="J1437" s="2">
        <f>J1436-cukier4[[#This Row],[sprzedaż]]+L1436</f>
        <v>5272</v>
      </c>
      <c r="K1437" s="2">
        <f>MONTH(cukier4[[#This Row],[Data]])</f>
        <v>8</v>
      </c>
      <c r="L1437" s="2">
        <f>ROUNDUP(IF(K1438&lt;&gt;cukier4[[#This Row],[miesiąc]],5000-cukier4[[#This Row],[ilość cukru w magazynie]],0),-3)</f>
        <v>0</v>
      </c>
    </row>
    <row r="1438" spans="1:12" x14ac:dyDescent="0.45">
      <c r="A1438" s="1">
        <v>40768</v>
      </c>
      <c r="B1438" s="2" t="s">
        <v>110</v>
      </c>
      <c r="C1438">
        <v>7</v>
      </c>
      <c r="D1438">
        <f>YEAR(cukier4[[#This Row],[Data]])</f>
        <v>2011</v>
      </c>
      <c r="E1438">
        <f>VLOOKUP(cukier4[[#This Row],[rok]],cennik[],2,FALSE)</f>
        <v>2.2000000000000002</v>
      </c>
      <c r="F1438" s="2">
        <f>cukier4[[#This Row],[sprzedaż]]*cukier4[[#This Row],[cena cukru]]</f>
        <v>15.400000000000002</v>
      </c>
      <c r="G1438" s="2">
        <f>SUMIFS(cukier4[sprzedaż],cukier4[Data],"&lt;="&amp;cukier4[[#This Row],[Data]],cukier4[NIP],"="&amp;cukier4[[#This Row],[NIP]])</f>
        <v>9</v>
      </c>
      <c r="H143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38" s="2">
        <f>cukier4[[#This Row],[rabat na kg]]*cukier4[[#This Row],[sprzedaż]]</f>
        <v>0</v>
      </c>
      <c r="J1438" s="2">
        <f>J1437-cukier4[[#This Row],[sprzedaż]]+L1437</f>
        <v>5265</v>
      </c>
      <c r="K1438" s="2">
        <f>MONTH(cukier4[[#This Row],[Data]])</f>
        <v>8</v>
      </c>
      <c r="L1438" s="2">
        <f>ROUNDUP(IF(K1439&lt;&gt;cukier4[[#This Row],[miesiąc]],5000-cukier4[[#This Row],[ilość cukru w magazynie]],0),-3)</f>
        <v>0</v>
      </c>
    </row>
    <row r="1439" spans="1:12" x14ac:dyDescent="0.45">
      <c r="A1439" s="1">
        <v>40768</v>
      </c>
      <c r="B1439" s="2" t="s">
        <v>9</v>
      </c>
      <c r="C1439">
        <v>211</v>
      </c>
      <c r="D1439">
        <f>YEAR(cukier4[[#This Row],[Data]])</f>
        <v>2011</v>
      </c>
      <c r="E1439">
        <f>VLOOKUP(cukier4[[#This Row],[rok]],cennik[],2,FALSE)</f>
        <v>2.2000000000000002</v>
      </c>
      <c r="F1439" s="2">
        <f>cukier4[[#This Row],[sprzedaż]]*cukier4[[#This Row],[cena cukru]]</f>
        <v>464.20000000000005</v>
      </c>
      <c r="G1439" s="2">
        <f>SUMIFS(cukier4[sprzedaż],cukier4[Data],"&lt;="&amp;cukier4[[#This Row],[Data]],cukier4[NIP],"="&amp;cukier4[[#This Row],[NIP]])</f>
        <v>17707</v>
      </c>
      <c r="H143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39" s="2">
        <f>cukier4[[#This Row],[rabat na kg]]*cukier4[[#This Row],[sprzedaż]]</f>
        <v>42.2</v>
      </c>
      <c r="J1439" s="2">
        <f>J1438-cukier4[[#This Row],[sprzedaż]]+L1438</f>
        <v>5054</v>
      </c>
      <c r="K1439" s="2">
        <f>MONTH(cukier4[[#This Row],[Data]])</f>
        <v>8</v>
      </c>
      <c r="L1439" s="2">
        <f>ROUNDUP(IF(K1440&lt;&gt;cukier4[[#This Row],[miesiąc]],5000-cukier4[[#This Row],[ilość cukru w magazynie]],0),-3)</f>
        <v>0</v>
      </c>
    </row>
    <row r="1440" spans="1:12" x14ac:dyDescent="0.45">
      <c r="A1440" s="1">
        <v>40768</v>
      </c>
      <c r="B1440" s="2" t="s">
        <v>6</v>
      </c>
      <c r="C1440">
        <v>184</v>
      </c>
      <c r="D1440">
        <f>YEAR(cukier4[[#This Row],[Data]])</f>
        <v>2011</v>
      </c>
      <c r="E1440">
        <f>VLOOKUP(cukier4[[#This Row],[rok]],cennik[],2,FALSE)</f>
        <v>2.2000000000000002</v>
      </c>
      <c r="F1440" s="2">
        <f>cukier4[[#This Row],[sprzedaż]]*cukier4[[#This Row],[cena cukru]]</f>
        <v>404.8</v>
      </c>
      <c r="G1440" s="2">
        <f>SUMIFS(cukier4[sprzedaż],cukier4[Data],"&lt;="&amp;cukier4[[#This Row],[Data]],cukier4[NIP],"="&amp;cukier4[[#This Row],[NIP]])</f>
        <v>2298</v>
      </c>
      <c r="H14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40" s="2">
        <f>cukier4[[#This Row],[rabat na kg]]*cukier4[[#This Row],[sprzedaż]]</f>
        <v>18.400000000000002</v>
      </c>
      <c r="J1440" s="2">
        <f>J1439-cukier4[[#This Row],[sprzedaż]]+L1439</f>
        <v>4870</v>
      </c>
      <c r="K1440" s="2">
        <f>MONTH(cukier4[[#This Row],[Data]])</f>
        <v>8</v>
      </c>
      <c r="L1440" s="2">
        <f>ROUNDUP(IF(K1441&lt;&gt;cukier4[[#This Row],[miesiąc]],5000-cukier4[[#This Row],[ilość cukru w magazynie]],0),-3)</f>
        <v>0</v>
      </c>
    </row>
    <row r="1441" spans="1:12" x14ac:dyDescent="0.45">
      <c r="A1441" s="1">
        <v>40771</v>
      </c>
      <c r="B1441" s="2" t="s">
        <v>14</v>
      </c>
      <c r="C1441">
        <v>450</v>
      </c>
      <c r="D1441">
        <f>YEAR(cukier4[[#This Row],[Data]])</f>
        <v>2011</v>
      </c>
      <c r="E1441">
        <f>VLOOKUP(cukier4[[#This Row],[rok]],cennik[],2,FALSE)</f>
        <v>2.2000000000000002</v>
      </c>
      <c r="F1441" s="2">
        <f>cukier4[[#This Row],[sprzedaż]]*cukier4[[#This Row],[cena cukru]]</f>
        <v>990.00000000000011</v>
      </c>
      <c r="G1441" s="2">
        <f>SUMIFS(cukier4[sprzedaż],cukier4[Data],"&lt;="&amp;cukier4[[#This Row],[Data]],cukier4[NIP],"="&amp;cukier4[[#This Row],[NIP]])</f>
        <v>16688</v>
      </c>
      <c r="H144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41" s="2">
        <f>cukier4[[#This Row],[rabat na kg]]*cukier4[[#This Row],[sprzedaż]]</f>
        <v>90</v>
      </c>
      <c r="J1441" s="2">
        <f>J1440-cukier4[[#This Row],[sprzedaż]]+L1440</f>
        <v>4420</v>
      </c>
      <c r="K1441" s="2">
        <f>MONTH(cukier4[[#This Row],[Data]])</f>
        <v>8</v>
      </c>
      <c r="L1441" s="2">
        <f>ROUNDUP(IF(K1442&lt;&gt;cukier4[[#This Row],[miesiąc]],5000-cukier4[[#This Row],[ilość cukru w magazynie]],0),-3)</f>
        <v>0</v>
      </c>
    </row>
    <row r="1442" spans="1:12" x14ac:dyDescent="0.45">
      <c r="A1442" s="1">
        <v>40771</v>
      </c>
      <c r="B1442" s="2" t="s">
        <v>120</v>
      </c>
      <c r="C1442">
        <v>140</v>
      </c>
      <c r="D1442">
        <f>YEAR(cukier4[[#This Row],[Data]])</f>
        <v>2011</v>
      </c>
      <c r="E1442">
        <f>VLOOKUP(cukier4[[#This Row],[rok]],cennik[],2,FALSE)</f>
        <v>2.2000000000000002</v>
      </c>
      <c r="F1442" s="2">
        <f>cukier4[[#This Row],[sprzedaż]]*cukier4[[#This Row],[cena cukru]]</f>
        <v>308</v>
      </c>
      <c r="G1442" s="2">
        <f>SUMIFS(cukier4[sprzedaż],cukier4[Data],"&lt;="&amp;cukier4[[#This Row],[Data]],cukier4[NIP],"="&amp;cukier4[[#This Row],[NIP]])</f>
        <v>589</v>
      </c>
      <c r="H144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42" s="2">
        <f>cukier4[[#This Row],[rabat na kg]]*cukier4[[#This Row],[sprzedaż]]</f>
        <v>7</v>
      </c>
      <c r="J1442" s="2">
        <f>J1441-cukier4[[#This Row],[sprzedaż]]+L1441</f>
        <v>4280</v>
      </c>
      <c r="K1442" s="2">
        <f>MONTH(cukier4[[#This Row],[Data]])</f>
        <v>8</v>
      </c>
      <c r="L1442" s="2">
        <f>ROUNDUP(IF(K1443&lt;&gt;cukier4[[#This Row],[miesiąc]],5000-cukier4[[#This Row],[ilość cukru w magazynie]],0),-3)</f>
        <v>0</v>
      </c>
    </row>
    <row r="1443" spans="1:12" x14ac:dyDescent="0.45">
      <c r="A1443" s="1">
        <v>40775</v>
      </c>
      <c r="B1443" s="2" t="s">
        <v>8</v>
      </c>
      <c r="C1443">
        <v>52</v>
      </c>
      <c r="D1443">
        <f>YEAR(cukier4[[#This Row],[Data]])</f>
        <v>2011</v>
      </c>
      <c r="E1443">
        <f>VLOOKUP(cukier4[[#This Row],[rok]],cennik[],2,FALSE)</f>
        <v>2.2000000000000002</v>
      </c>
      <c r="F1443" s="2">
        <f>cukier4[[#This Row],[sprzedaż]]*cukier4[[#This Row],[cena cukru]]</f>
        <v>114.4</v>
      </c>
      <c r="G1443" s="2">
        <f>SUMIFS(cukier4[sprzedaż],cukier4[Data],"&lt;="&amp;cukier4[[#This Row],[Data]],cukier4[NIP],"="&amp;cukier4[[#This Row],[NIP]])</f>
        <v>2328</v>
      </c>
      <c r="H14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43" s="2">
        <f>cukier4[[#This Row],[rabat na kg]]*cukier4[[#This Row],[sprzedaż]]</f>
        <v>5.2</v>
      </c>
      <c r="J1443" s="2">
        <f>J1442-cukier4[[#This Row],[sprzedaż]]+L1442</f>
        <v>4228</v>
      </c>
      <c r="K1443" s="2">
        <f>MONTH(cukier4[[#This Row],[Data]])</f>
        <v>8</v>
      </c>
      <c r="L1443" s="2">
        <f>ROUNDUP(IF(K1444&lt;&gt;cukier4[[#This Row],[miesiąc]],5000-cukier4[[#This Row],[ilość cukru w magazynie]],0),-3)</f>
        <v>0</v>
      </c>
    </row>
    <row r="1444" spans="1:12" x14ac:dyDescent="0.45">
      <c r="A1444" s="1">
        <v>40777</v>
      </c>
      <c r="B1444" s="2" t="s">
        <v>181</v>
      </c>
      <c r="C1444">
        <v>2</v>
      </c>
      <c r="D1444">
        <f>YEAR(cukier4[[#This Row],[Data]])</f>
        <v>2011</v>
      </c>
      <c r="E1444">
        <f>VLOOKUP(cukier4[[#This Row],[rok]],cennik[],2,FALSE)</f>
        <v>2.2000000000000002</v>
      </c>
      <c r="F1444" s="2">
        <f>cukier4[[#This Row],[sprzedaż]]*cukier4[[#This Row],[cena cukru]]</f>
        <v>4.4000000000000004</v>
      </c>
      <c r="G1444" s="2">
        <f>SUMIFS(cukier4[sprzedaż],cukier4[Data],"&lt;="&amp;cukier4[[#This Row],[Data]],cukier4[NIP],"="&amp;cukier4[[#This Row],[NIP]])</f>
        <v>13</v>
      </c>
      <c r="H144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44" s="2">
        <f>cukier4[[#This Row],[rabat na kg]]*cukier4[[#This Row],[sprzedaż]]</f>
        <v>0</v>
      </c>
      <c r="J1444" s="2">
        <f>J1443-cukier4[[#This Row],[sprzedaż]]+L1443</f>
        <v>4226</v>
      </c>
      <c r="K1444" s="2">
        <f>MONTH(cukier4[[#This Row],[Data]])</f>
        <v>8</v>
      </c>
      <c r="L1444" s="2">
        <f>ROUNDUP(IF(K1445&lt;&gt;cukier4[[#This Row],[miesiąc]],5000-cukier4[[#This Row],[ilość cukru w magazynie]],0),-3)</f>
        <v>0</v>
      </c>
    </row>
    <row r="1445" spans="1:12" x14ac:dyDescent="0.45">
      <c r="A1445" s="1">
        <v>40777</v>
      </c>
      <c r="B1445" s="2" t="s">
        <v>96</v>
      </c>
      <c r="C1445">
        <v>13</v>
      </c>
      <c r="D1445">
        <f>YEAR(cukier4[[#This Row],[Data]])</f>
        <v>2011</v>
      </c>
      <c r="E1445">
        <f>VLOOKUP(cukier4[[#This Row],[rok]],cennik[],2,FALSE)</f>
        <v>2.2000000000000002</v>
      </c>
      <c r="F1445" s="2">
        <f>cukier4[[#This Row],[sprzedaż]]*cukier4[[#This Row],[cena cukru]]</f>
        <v>28.6</v>
      </c>
      <c r="G1445" s="2">
        <f>SUMIFS(cukier4[sprzedaż],cukier4[Data],"&lt;="&amp;cukier4[[#This Row],[Data]],cukier4[NIP],"="&amp;cukier4[[#This Row],[NIP]])</f>
        <v>34</v>
      </c>
      <c r="H144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45" s="2">
        <f>cukier4[[#This Row],[rabat na kg]]*cukier4[[#This Row],[sprzedaż]]</f>
        <v>0</v>
      </c>
      <c r="J1445" s="2">
        <f>J1444-cukier4[[#This Row],[sprzedaż]]+L1444</f>
        <v>4213</v>
      </c>
      <c r="K1445" s="2">
        <f>MONTH(cukier4[[#This Row],[Data]])</f>
        <v>8</v>
      </c>
      <c r="L1445" s="2">
        <f>ROUNDUP(IF(K1446&lt;&gt;cukier4[[#This Row],[miesiąc]],5000-cukier4[[#This Row],[ilość cukru w magazynie]],0),-3)</f>
        <v>0</v>
      </c>
    </row>
    <row r="1446" spans="1:12" x14ac:dyDescent="0.45">
      <c r="A1446" s="1">
        <v>40777</v>
      </c>
      <c r="B1446" s="2" t="s">
        <v>37</v>
      </c>
      <c r="C1446">
        <v>73</v>
      </c>
      <c r="D1446">
        <f>YEAR(cukier4[[#This Row],[Data]])</f>
        <v>2011</v>
      </c>
      <c r="E1446">
        <f>VLOOKUP(cukier4[[#This Row],[rok]],cennik[],2,FALSE)</f>
        <v>2.2000000000000002</v>
      </c>
      <c r="F1446" s="2">
        <f>cukier4[[#This Row],[sprzedaż]]*cukier4[[#This Row],[cena cukru]]</f>
        <v>160.60000000000002</v>
      </c>
      <c r="G1446" s="2">
        <f>SUMIFS(cukier4[sprzedaż],cukier4[Data],"&lt;="&amp;cukier4[[#This Row],[Data]],cukier4[NIP],"="&amp;cukier4[[#This Row],[NIP]])</f>
        <v>3421</v>
      </c>
      <c r="H14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46" s="2">
        <f>cukier4[[#This Row],[rabat na kg]]*cukier4[[#This Row],[sprzedaż]]</f>
        <v>7.3000000000000007</v>
      </c>
      <c r="J1446" s="2">
        <f>J1445-cukier4[[#This Row],[sprzedaż]]+L1445</f>
        <v>4140</v>
      </c>
      <c r="K1446" s="2">
        <f>MONTH(cukier4[[#This Row],[Data]])</f>
        <v>8</v>
      </c>
      <c r="L1446" s="2">
        <f>ROUNDUP(IF(K1447&lt;&gt;cukier4[[#This Row],[miesiąc]],5000-cukier4[[#This Row],[ilość cukru w magazynie]],0),-3)</f>
        <v>0</v>
      </c>
    </row>
    <row r="1447" spans="1:12" x14ac:dyDescent="0.45">
      <c r="A1447" s="1">
        <v>40781</v>
      </c>
      <c r="B1447" s="2" t="s">
        <v>18</v>
      </c>
      <c r="C1447">
        <v>123</v>
      </c>
      <c r="D1447">
        <f>YEAR(cukier4[[#This Row],[Data]])</f>
        <v>2011</v>
      </c>
      <c r="E1447">
        <f>VLOOKUP(cukier4[[#This Row],[rok]],cennik[],2,FALSE)</f>
        <v>2.2000000000000002</v>
      </c>
      <c r="F1447" s="2">
        <f>cukier4[[#This Row],[sprzedaż]]*cukier4[[#This Row],[cena cukru]]</f>
        <v>270.60000000000002</v>
      </c>
      <c r="G1447" s="2">
        <f>SUMIFS(cukier4[sprzedaż],cukier4[Data],"&lt;="&amp;cukier4[[#This Row],[Data]],cukier4[NIP],"="&amp;cukier4[[#This Row],[NIP]])</f>
        <v>4058</v>
      </c>
      <c r="H14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47" s="2">
        <f>cukier4[[#This Row],[rabat na kg]]*cukier4[[#This Row],[sprzedaż]]</f>
        <v>12.3</v>
      </c>
      <c r="J1447" s="2">
        <f>J1446-cukier4[[#This Row],[sprzedaż]]+L1446</f>
        <v>4017</v>
      </c>
      <c r="K1447" s="2">
        <f>MONTH(cukier4[[#This Row],[Data]])</f>
        <v>8</v>
      </c>
      <c r="L1447" s="2">
        <f>ROUNDUP(IF(K1448&lt;&gt;cukier4[[#This Row],[miesiąc]],5000-cukier4[[#This Row],[ilość cukru w magazynie]],0),-3)</f>
        <v>0</v>
      </c>
    </row>
    <row r="1448" spans="1:12" x14ac:dyDescent="0.45">
      <c r="A1448" s="1">
        <v>40783</v>
      </c>
      <c r="B1448" s="2" t="s">
        <v>68</v>
      </c>
      <c r="C1448">
        <v>3</v>
      </c>
      <c r="D1448">
        <f>YEAR(cukier4[[#This Row],[Data]])</f>
        <v>2011</v>
      </c>
      <c r="E1448">
        <f>VLOOKUP(cukier4[[#This Row],[rok]],cennik[],2,FALSE)</f>
        <v>2.2000000000000002</v>
      </c>
      <c r="F1448" s="2">
        <f>cukier4[[#This Row],[sprzedaż]]*cukier4[[#This Row],[cena cukru]]</f>
        <v>6.6000000000000005</v>
      </c>
      <c r="G1448" s="2">
        <f>SUMIFS(cukier4[sprzedaż],cukier4[Data],"&lt;="&amp;cukier4[[#This Row],[Data]],cukier4[NIP],"="&amp;cukier4[[#This Row],[NIP]])</f>
        <v>32</v>
      </c>
      <c r="H144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48" s="2">
        <f>cukier4[[#This Row],[rabat na kg]]*cukier4[[#This Row],[sprzedaż]]</f>
        <v>0</v>
      </c>
      <c r="J1448" s="2">
        <f>J1447-cukier4[[#This Row],[sprzedaż]]+L1447</f>
        <v>4014</v>
      </c>
      <c r="K1448" s="2">
        <f>MONTH(cukier4[[#This Row],[Data]])</f>
        <v>8</v>
      </c>
      <c r="L1448" s="2">
        <f>ROUNDUP(IF(K1449&lt;&gt;cukier4[[#This Row],[miesiąc]],5000-cukier4[[#This Row],[ilość cukru w magazynie]],0),-3)</f>
        <v>0</v>
      </c>
    </row>
    <row r="1449" spans="1:12" x14ac:dyDescent="0.45">
      <c r="A1449" s="1">
        <v>40784</v>
      </c>
      <c r="B1449" s="2" t="s">
        <v>12</v>
      </c>
      <c r="C1449">
        <v>93</v>
      </c>
      <c r="D1449">
        <f>YEAR(cukier4[[#This Row],[Data]])</f>
        <v>2011</v>
      </c>
      <c r="E1449">
        <f>VLOOKUP(cukier4[[#This Row],[rok]],cennik[],2,FALSE)</f>
        <v>2.2000000000000002</v>
      </c>
      <c r="F1449" s="2">
        <f>cukier4[[#This Row],[sprzedaż]]*cukier4[[#This Row],[cena cukru]]</f>
        <v>204.60000000000002</v>
      </c>
      <c r="G1449" s="2">
        <f>SUMIFS(cukier4[sprzedaż],cukier4[Data],"&lt;="&amp;cukier4[[#This Row],[Data]],cukier4[NIP],"="&amp;cukier4[[#This Row],[NIP]])</f>
        <v>3771</v>
      </c>
      <c r="H144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49" s="2">
        <f>cukier4[[#This Row],[rabat na kg]]*cukier4[[#This Row],[sprzedaż]]</f>
        <v>9.3000000000000007</v>
      </c>
      <c r="J1449" s="2">
        <f>J1448-cukier4[[#This Row],[sprzedaż]]+L1448</f>
        <v>3921</v>
      </c>
      <c r="K1449" s="2">
        <f>MONTH(cukier4[[#This Row],[Data]])</f>
        <v>8</v>
      </c>
      <c r="L1449" s="2">
        <f>ROUNDUP(IF(K1450&lt;&gt;cukier4[[#This Row],[miesiąc]],5000-cukier4[[#This Row],[ilość cukru w magazynie]],0),-3)</f>
        <v>2000</v>
      </c>
    </row>
    <row r="1450" spans="1:12" x14ac:dyDescent="0.45">
      <c r="A1450" s="1">
        <v>40789</v>
      </c>
      <c r="B1450" s="2" t="s">
        <v>24</v>
      </c>
      <c r="C1450">
        <v>310</v>
      </c>
      <c r="D1450">
        <f>YEAR(cukier4[[#This Row],[Data]])</f>
        <v>2011</v>
      </c>
      <c r="E1450">
        <f>VLOOKUP(cukier4[[#This Row],[rok]],cennik[],2,FALSE)</f>
        <v>2.2000000000000002</v>
      </c>
      <c r="F1450" s="2">
        <f>cukier4[[#This Row],[sprzedaż]]*cukier4[[#This Row],[cena cukru]]</f>
        <v>682</v>
      </c>
      <c r="G1450" s="2">
        <f>SUMIFS(cukier4[sprzedaż],cukier4[Data],"&lt;="&amp;cukier4[[#This Row],[Data]],cukier4[NIP],"="&amp;cukier4[[#This Row],[NIP]])</f>
        <v>4423</v>
      </c>
      <c r="H14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50" s="2">
        <f>cukier4[[#This Row],[rabat na kg]]*cukier4[[#This Row],[sprzedaż]]</f>
        <v>31</v>
      </c>
      <c r="J1450" s="2">
        <f>J1449-cukier4[[#This Row],[sprzedaż]]+L1449</f>
        <v>5611</v>
      </c>
      <c r="K1450" s="2">
        <f>MONTH(cukier4[[#This Row],[Data]])</f>
        <v>9</v>
      </c>
      <c r="L1450" s="2">
        <f>ROUNDUP(IF(K1451&lt;&gt;cukier4[[#This Row],[miesiąc]],5000-cukier4[[#This Row],[ilość cukru w magazynie]],0),-3)</f>
        <v>0</v>
      </c>
    </row>
    <row r="1451" spans="1:12" x14ac:dyDescent="0.45">
      <c r="A1451" s="1">
        <v>40789</v>
      </c>
      <c r="B1451" s="2" t="s">
        <v>6</v>
      </c>
      <c r="C1451">
        <v>77</v>
      </c>
      <c r="D1451">
        <f>YEAR(cukier4[[#This Row],[Data]])</f>
        <v>2011</v>
      </c>
      <c r="E1451">
        <f>VLOOKUP(cukier4[[#This Row],[rok]],cennik[],2,FALSE)</f>
        <v>2.2000000000000002</v>
      </c>
      <c r="F1451" s="2">
        <f>cukier4[[#This Row],[sprzedaż]]*cukier4[[#This Row],[cena cukru]]</f>
        <v>169.4</v>
      </c>
      <c r="G1451" s="2">
        <f>SUMIFS(cukier4[sprzedaż],cukier4[Data],"&lt;="&amp;cukier4[[#This Row],[Data]],cukier4[NIP],"="&amp;cukier4[[#This Row],[NIP]])</f>
        <v>2375</v>
      </c>
      <c r="H145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51" s="2">
        <f>cukier4[[#This Row],[rabat na kg]]*cukier4[[#This Row],[sprzedaż]]</f>
        <v>7.7</v>
      </c>
      <c r="J1451" s="2">
        <f>J1450-cukier4[[#This Row],[sprzedaż]]+L1450</f>
        <v>5534</v>
      </c>
      <c r="K1451" s="2">
        <f>MONTH(cukier4[[#This Row],[Data]])</f>
        <v>9</v>
      </c>
      <c r="L1451" s="2">
        <f>ROUNDUP(IF(K1452&lt;&gt;cukier4[[#This Row],[miesiąc]],5000-cukier4[[#This Row],[ilość cukru w magazynie]],0),-3)</f>
        <v>0</v>
      </c>
    </row>
    <row r="1452" spans="1:12" x14ac:dyDescent="0.45">
      <c r="A1452" s="1">
        <v>40793</v>
      </c>
      <c r="B1452" s="2" t="s">
        <v>10</v>
      </c>
      <c r="C1452">
        <v>21</v>
      </c>
      <c r="D1452">
        <f>YEAR(cukier4[[#This Row],[Data]])</f>
        <v>2011</v>
      </c>
      <c r="E1452">
        <f>VLOOKUP(cukier4[[#This Row],[rok]],cennik[],2,FALSE)</f>
        <v>2.2000000000000002</v>
      </c>
      <c r="F1452" s="2">
        <f>cukier4[[#This Row],[sprzedaż]]*cukier4[[#This Row],[cena cukru]]</f>
        <v>46.2</v>
      </c>
      <c r="G1452" s="2">
        <f>SUMIFS(cukier4[sprzedaż],cukier4[Data],"&lt;="&amp;cukier4[[#This Row],[Data]],cukier4[NIP],"="&amp;cukier4[[#This Row],[NIP]])</f>
        <v>3001</v>
      </c>
      <c r="H145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52" s="2">
        <f>cukier4[[#This Row],[rabat na kg]]*cukier4[[#This Row],[sprzedaż]]</f>
        <v>2.1</v>
      </c>
      <c r="J1452" s="2">
        <f>J1451-cukier4[[#This Row],[sprzedaż]]+L1451</f>
        <v>5513</v>
      </c>
      <c r="K1452" s="2">
        <f>MONTH(cukier4[[#This Row],[Data]])</f>
        <v>9</v>
      </c>
      <c r="L1452" s="2">
        <f>ROUNDUP(IF(K1453&lt;&gt;cukier4[[#This Row],[miesiąc]],5000-cukier4[[#This Row],[ilość cukru w magazynie]],0),-3)</f>
        <v>0</v>
      </c>
    </row>
    <row r="1453" spans="1:12" x14ac:dyDescent="0.45">
      <c r="A1453" s="1">
        <v>40797</v>
      </c>
      <c r="B1453" s="2" t="s">
        <v>21</v>
      </c>
      <c r="C1453">
        <v>3</v>
      </c>
      <c r="D1453">
        <f>YEAR(cukier4[[#This Row],[Data]])</f>
        <v>2011</v>
      </c>
      <c r="E1453">
        <f>VLOOKUP(cukier4[[#This Row],[rok]],cennik[],2,FALSE)</f>
        <v>2.2000000000000002</v>
      </c>
      <c r="F1453" s="2">
        <f>cukier4[[#This Row],[sprzedaż]]*cukier4[[#This Row],[cena cukru]]</f>
        <v>6.6000000000000005</v>
      </c>
      <c r="G1453" s="2">
        <f>SUMIFS(cukier4[sprzedaż],cukier4[Data],"&lt;="&amp;cukier4[[#This Row],[Data]],cukier4[NIP],"="&amp;cukier4[[#This Row],[NIP]])</f>
        <v>22</v>
      </c>
      <c r="H145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53" s="2">
        <f>cukier4[[#This Row],[rabat na kg]]*cukier4[[#This Row],[sprzedaż]]</f>
        <v>0</v>
      </c>
      <c r="J1453" s="2">
        <f>J1452-cukier4[[#This Row],[sprzedaż]]+L1452</f>
        <v>5510</v>
      </c>
      <c r="K1453" s="2">
        <f>MONTH(cukier4[[#This Row],[Data]])</f>
        <v>9</v>
      </c>
      <c r="L1453" s="2">
        <f>ROUNDUP(IF(K1454&lt;&gt;cukier4[[#This Row],[miesiąc]],5000-cukier4[[#This Row],[ilość cukru w magazynie]],0),-3)</f>
        <v>0</v>
      </c>
    </row>
    <row r="1454" spans="1:12" x14ac:dyDescent="0.45">
      <c r="A1454" s="1">
        <v>40799</v>
      </c>
      <c r="B1454" s="2" t="s">
        <v>28</v>
      </c>
      <c r="C1454">
        <v>176</v>
      </c>
      <c r="D1454">
        <f>YEAR(cukier4[[#This Row],[Data]])</f>
        <v>2011</v>
      </c>
      <c r="E1454">
        <f>VLOOKUP(cukier4[[#This Row],[rok]],cennik[],2,FALSE)</f>
        <v>2.2000000000000002</v>
      </c>
      <c r="F1454" s="2">
        <f>cukier4[[#This Row],[sprzedaż]]*cukier4[[#This Row],[cena cukru]]</f>
        <v>387.20000000000005</v>
      </c>
      <c r="G1454" s="2">
        <f>SUMIFS(cukier4[sprzedaż],cukier4[Data],"&lt;="&amp;cukier4[[#This Row],[Data]],cukier4[NIP],"="&amp;cukier4[[#This Row],[NIP]])</f>
        <v>3207</v>
      </c>
      <c r="H14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54" s="2">
        <f>cukier4[[#This Row],[rabat na kg]]*cukier4[[#This Row],[sprzedaż]]</f>
        <v>17.600000000000001</v>
      </c>
      <c r="J1454" s="2">
        <f>J1453-cukier4[[#This Row],[sprzedaż]]+L1453</f>
        <v>5334</v>
      </c>
      <c r="K1454" s="2">
        <f>MONTH(cukier4[[#This Row],[Data]])</f>
        <v>9</v>
      </c>
      <c r="L1454" s="2">
        <f>ROUNDUP(IF(K1455&lt;&gt;cukier4[[#This Row],[miesiąc]],5000-cukier4[[#This Row],[ilość cukru w magazynie]],0),-3)</f>
        <v>0</v>
      </c>
    </row>
    <row r="1455" spans="1:12" x14ac:dyDescent="0.45">
      <c r="A1455" s="1">
        <v>40799</v>
      </c>
      <c r="B1455" s="2" t="s">
        <v>13</v>
      </c>
      <c r="C1455">
        <v>20</v>
      </c>
      <c r="D1455">
        <f>YEAR(cukier4[[#This Row],[Data]])</f>
        <v>2011</v>
      </c>
      <c r="E1455">
        <f>VLOOKUP(cukier4[[#This Row],[rok]],cennik[],2,FALSE)</f>
        <v>2.2000000000000002</v>
      </c>
      <c r="F1455" s="2">
        <f>cukier4[[#This Row],[sprzedaż]]*cukier4[[#This Row],[cena cukru]]</f>
        <v>44</v>
      </c>
      <c r="G1455" s="2">
        <f>SUMIFS(cukier4[sprzedaż],cukier4[Data],"&lt;="&amp;cukier4[[#This Row],[Data]],cukier4[NIP],"="&amp;cukier4[[#This Row],[NIP]])</f>
        <v>44</v>
      </c>
      <c r="H14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55" s="2">
        <f>cukier4[[#This Row],[rabat na kg]]*cukier4[[#This Row],[sprzedaż]]</f>
        <v>0</v>
      </c>
      <c r="J1455" s="2">
        <f>J1454-cukier4[[#This Row],[sprzedaż]]+L1454</f>
        <v>5314</v>
      </c>
      <c r="K1455" s="2">
        <f>MONTH(cukier4[[#This Row],[Data]])</f>
        <v>9</v>
      </c>
      <c r="L1455" s="2">
        <f>ROUNDUP(IF(K1456&lt;&gt;cukier4[[#This Row],[miesiąc]],5000-cukier4[[#This Row],[ilość cukru w magazynie]],0),-3)</f>
        <v>0</v>
      </c>
    </row>
    <row r="1456" spans="1:12" x14ac:dyDescent="0.45">
      <c r="A1456" s="1">
        <v>40800</v>
      </c>
      <c r="B1456" s="2" t="s">
        <v>24</v>
      </c>
      <c r="C1456">
        <v>230</v>
      </c>
      <c r="D1456">
        <f>YEAR(cukier4[[#This Row],[Data]])</f>
        <v>2011</v>
      </c>
      <c r="E1456">
        <f>VLOOKUP(cukier4[[#This Row],[rok]],cennik[],2,FALSE)</f>
        <v>2.2000000000000002</v>
      </c>
      <c r="F1456" s="2">
        <f>cukier4[[#This Row],[sprzedaż]]*cukier4[[#This Row],[cena cukru]]</f>
        <v>506.00000000000006</v>
      </c>
      <c r="G1456" s="2">
        <f>SUMIFS(cukier4[sprzedaż],cukier4[Data],"&lt;="&amp;cukier4[[#This Row],[Data]],cukier4[NIP],"="&amp;cukier4[[#This Row],[NIP]])</f>
        <v>4653</v>
      </c>
      <c r="H145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56" s="2">
        <f>cukier4[[#This Row],[rabat na kg]]*cukier4[[#This Row],[sprzedaż]]</f>
        <v>23</v>
      </c>
      <c r="J1456" s="2">
        <f>J1455-cukier4[[#This Row],[sprzedaż]]+L1455</f>
        <v>5084</v>
      </c>
      <c r="K1456" s="2">
        <f>MONTH(cukier4[[#This Row],[Data]])</f>
        <v>9</v>
      </c>
      <c r="L1456" s="2">
        <f>ROUNDUP(IF(K1457&lt;&gt;cukier4[[#This Row],[miesiąc]],5000-cukier4[[#This Row],[ilość cukru w magazynie]],0),-3)</f>
        <v>0</v>
      </c>
    </row>
    <row r="1457" spans="1:12" x14ac:dyDescent="0.45">
      <c r="A1457" s="1">
        <v>40800</v>
      </c>
      <c r="B1457" s="2" t="s">
        <v>155</v>
      </c>
      <c r="C1457">
        <v>10</v>
      </c>
      <c r="D1457">
        <f>YEAR(cukier4[[#This Row],[Data]])</f>
        <v>2011</v>
      </c>
      <c r="E1457">
        <f>VLOOKUP(cukier4[[#This Row],[rok]],cennik[],2,FALSE)</f>
        <v>2.2000000000000002</v>
      </c>
      <c r="F1457" s="2">
        <f>cukier4[[#This Row],[sprzedaż]]*cukier4[[#This Row],[cena cukru]]</f>
        <v>22</v>
      </c>
      <c r="G1457" s="2">
        <f>SUMIFS(cukier4[sprzedaż],cukier4[Data],"&lt;="&amp;cukier4[[#This Row],[Data]],cukier4[NIP],"="&amp;cukier4[[#This Row],[NIP]])</f>
        <v>60</v>
      </c>
      <c r="H145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57" s="2">
        <f>cukier4[[#This Row],[rabat na kg]]*cukier4[[#This Row],[sprzedaż]]</f>
        <v>0</v>
      </c>
      <c r="J1457" s="2">
        <f>J1456-cukier4[[#This Row],[sprzedaż]]+L1456</f>
        <v>5074</v>
      </c>
      <c r="K1457" s="2">
        <f>MONTH(cukier4[[#This Row],[Data]])</f>
        <v>9</v>
      </c>
      <c r="L1457" s="2">
        <f>ROUNDUP(IF(K1458&lt;&gt;cukier4[[#This Row],[miesiąc]],5000-cukier4[[#This Row],[ilość cukru w magazynie]],0),-3)</f>
        <v>0</v>
      </c>
    </row>
    <row r="1458" spans="1:12" x14ac:dyDescent="0.45">
      <c r="A1458" s="1">
        <v>40802</v>
      </c>
      <c r="B1458" s="2" t="s">
        <v>163</v>
      </c>
      <c r="C1458">
        <v>12</v>
      </c>
      <c r="D1458">
        <f>YEAR(cukier4[[#This Row],[Data]])</f>
        <v>2011</v>
      </c>
      <c r="E1458">
        <f>VLOOKUP(cukier4[[#This Row],[rok]],cennik[],2,FALSE)</f>
        <v>2.2000000000000002</v>
      </c>
      <c r="F1458" s="2">
        <f>cukier4[[#This Row],[sprzedaż]]*cukier4[[#This Row],[cena cukru]]</f>
        <v>26.400000000000002</v>
      </c>
      <c r="G1458" s="2">
        <f>SUMIFS(cukier4[sprzedaż],cukier4[Data],"&lt;="&amp;cukier4[[#This Row],[Data]],cukier4[NIP],"="&amp;cukier4[[#This Row],[NIP]])</f>
        <v>25</v>
      </c>
      <c r="H145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58" s="2">
        <f>cukier4[[#This Row],[rabat na kg]]*cukier4[[#This Row],[sprzedaż]]</f>
        <v>0</v>
      </c>
      <c r="J1458" s="2">
        <f>J1457-cukier4[[#This Row],[sprzedaż]]+L1457</f>
        <v>5062</v>
      </c>
      <c r="K1458" s="2">
        <f>MONTH(cukier4[[#This Row],[Data]])</f>
        <v>9</v>
      </c>
      <c r="L1458" s="2">
        <f>ROUNDUP(IF(K1459&lt;&gt;cukier4[[#This Row],[miesiąc]],5000-cukier4[[#This Row],[ilość cukru w magazynie]],0),-3)</f>
        <v>0</v>
      </c>
    </row>
    <row r="1459" spans="1:12" x14ac:dyDescent="0.45">
      <c r="A1459" s="1">
        <v>40802</v>
      </c>
      <c r="B1459" s="2" t="s">
        <v>152</v>
      </c>
      <c r="C1459">
        <v>11</v>
      </c>
      <c r="D1459">
        <f>YEAR(cukier4[[#This Row],[Data]])</f>
        <v>2011</v>
      </c>
      <c r="E1459">
        <f>VLOOKUP(cukier4[[#This Row],[rok]],cennik[],2,FALSE)</f>
        <v>2.2000000000000002</v>
      </c>
      <c r="F1459" s="2">
        <f>cukier4[[#This Row],[sprzedaż]]*cukier4[[#This Row],[cena cukru]]</f>
        <v>24.200000000000003</v>
      </c>
      <c r="G1459" s="2">
        <f>SUMIFS(cukier4[sprzedaż],cukier4[Data],"&lt;="&amp;cukier4[[#This Row],[Data]],cukier4[NIP],"="&amp;cukier4[[#This Row],[NIP]])</f>
        <v>32</v>
      </c>
      <c r="H145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59" s="2">
        <f>cukier4[[#This Row],[rabat na kg]]*cukier4[[#This Row],[sprzedaż]]</f>
        <v>0</v>
      </c>
      <c r="J1459" s="2">
        <f>J1458-cukier4[[#This Row],[sprzedaż]]+L1458</f>
        <v>5051</v>
      </c>
      <c r="K1459" s="2">
        <f>MONTH(cukier4[[#This Row],[Data]])</f>
        <v>9</v>
      </c>
      <c r="L1459" s="2">
        <f>ROUNDUP(IF(K1460&lt;&gt;cukier4[[#This Row],[miesiąc]],5000-cukier4[[#This Row],[ilość cukru w magazynie]],0),-3)</f>
        <v>0</v>
      </c>
    </row>
    <row r="1460" spans="1:12" x14ac:dyDescent="0.45">
      <c r="A1460" s="1">
        <v>40803</v>
      </c>
      <c r="B1460" s="2" t="s">
        <v>9</v>
      </c>
      <c r="C1460">
        <v>383</v>
      </c>
      <c r="D1460">
        <f>YEAR(cukier4[[#This Row],[Data]])</f>
        <v>2011</v>
      </c>
      <c r="E1460">
        <f>VLOOKUP(cukier4[[#This Row],[rok]],cennik[],2,FALSE)</f>
        <v>2.2000000000000002</v>
      </c>
      <c r="F1460" s="2">
        <f>cukier4[[#This Row],[sprzedaż]]*cukier4[[#This Row],[cena cukru]]</f>
        <v>842.6</v>
      </c>
      <c r="G1460" s="2">
        <f>SUMIFS(cukier4[sprzedaż],cukier4[Data],"&lt;="&amp;cukier4[[#This Row],[Data]],cukier4[NIP],"="&amp;cukier4[[#This Row],[NIP]])</f>
        <v>18090</v>
      </c>
      <c r="H146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60" s="2">
        <f>cukier4[[#This Row],[rabat na kg]]*cukier4[[#This Row],[sprzedaż]]</f>
        <v>76.600000000000009</v>
      </c>
      <c r="J1460" s="2">
        <f>J1459-cukier4[[#This Row],[sprzedaż]]+L1459</f>
        <v>4668</v>
      </c>
      <c r="K1460" s="2">
        <f>MONTH(cukier4[[#This Row],[Data]])</f>
        <v>9</v>
      </c>
      <c r="L1460" s="2">
        <f>ROUNDUP(IF(K1461&lt;&gt;cukier4[[#This Row],[miesiąc]],5000-cukier4[[#This Row],[ilość cukru w magazynie]],0),-3)</f>
        <v>0</v>
      </c>
    </row>
    <row r="1461" spans="1:12" x14ac:dyDescent="0.45">
      <c r="A1461" s="1">
        <v>40807</v>
      </c>
      <c r="B1461" s="2" t="s">
        <v>102</v>
      </c>
      <c r="C1461">
        <v>249</v>
      </c>
      <c r="D1461">
        <f>YEAR(cukier4[[#This Row],[Data]])</f>
        <v>2011</v>
      </c>
      <c r="E1461">
        <f>VLOOKUP(cukier4[[#This Row],[rok]],cennik[],2,FALSE)</f>
        <v>2.2000000000000002</v>
      </c>
      <c r="F1461" s="2">
        <f>cukier4[[#This Row],[sprzedaż]]*cukier4[[#This Row],[cena cukru]]</f>
        <v>547.80000000000007</v>
      </c>
      <c r="G1461" s="2">
        <f>SUMIFS(cukier4[sprzedaż],cukier4[Data],"&lt;="&amp;cukier4[[#This Row],[Data]],cukier4[NIP],"="&amp;cukier4[[#This Row],[NIP]])</f>
        <v>4124</v>
      </c>
      <c r="H14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61" s="2">
        <f>cukier4[[#This Row],[rabat na kg]]*cukier4[[#This Row],[sprzedaż]]</f>
        <v>24.900000000000002</v>
      </c>
      <c r="J1461" s="2">
        <f>J1460-cukier4[[#This Row],[sprzedaż]]+L1460</f>
        <v>4419</v>
      </c>
      <c r="K1461" s="2">
        <f>MONTH(cukier4[[#This Row],[Data]])</f>
        <v>9</v>
      </c>
      <c r="L1461" s="2">
        <f>ROUNDUP(IF(K1462&lt;&gt;cukier4[[#This Row],[miesiąc]],5000-cukier4[[#This Row],[ilość cukru w magazynie]],0),-3)</f>
        <v>0</v>
      </c>
    </row>
    <row r="1462" spans="1:12" x14ac:dyDescent="0.45">
      <c r="A1462" s="1">
        <v>40810</v>
      </c>
      <c r="B1462" s="2" t="s">
        <v>164</v>
      </c>
      <c r="C1462">
        <v>8</v>
      </c>
      <c r="D1462">
        <f>YEAR(cukier4[[#This Row],[Data]])</f>
        <v>2011</v>
      </c>
      <c r="E1462">
        <f>VLOOKUP(cukier4[[#This Row],[rok]],cennik[],2,FALSE)</f>
        <v>2.2000000000000002</v>
      </c>
      <c r="F1462" s="2">
        <f>cukier4[[#This Row],[sprzedaż]]*cukier4[[#This Row],[cena cukru]]</f>
        <v>17.600000000000001</v>
      </c>
      <c r="G1462" s="2">
        <f>SUMIFS(cukier4[sprzedaż],cukier4[Data],"&lt;="&amp;cukier4[[#This Row],[Data]],cukier4[NIP],"="&amp;cukier4[[#This Row],[NIP]])</f>
        <v>27</v>
      </c>
      <c r="H146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62" s="2">
        <f>cukier4[[#This Row],[rabat na kg]]*cukier4[[#This Row],[sprzedaż]]</f>
        <v>0</v>
      </c>
      <c r="J1462" s="2">
        <f>J1461-cukier4[[#This Row],[sprzedaż]]+L1461</f>
        <v>4411</v>
      </c>
      <c r="K1462" s="2">
        <f>MONTH(cukier4[[#This Row],[Data]])</f>
        <v>9</v>
      </c>
      <c r="L1462" s="2">
        <f>ROUNDUP(IF(K1463&lt;&gt;cukier4[[#This Row],[miesiąc]],5000-cukier4[[#This Row],[ilość cukru w magazynie]],0),-3)</f>
        <v>0</v>
      </c>
    </row>
    <row r="1463" spans="1:12" x14ac:dyDescent="0.45">
      <c r="A1463" s="1">
        <v>40812</v>
      </c>
      <c r="B1463" s="2" t="s">
        <v>30</v>
      </c>
      <c r="C1463">
        <v>42</v>
      </c>
      <c r="D1463">
        <f>YEAR(cukier4[[#This Row],[Data]])</f>
        <v>2011</v>
      </c>
      <c r="E1463">
        <f>VLOOKUP(cukier4[[#This Row],[rok]],cennik[],2,FALSE)</f>
        <v>2.2000000000000002</v>
      </c>
      <c r="F1463" s="2">
        <f>cukier4[[#This Row],[sprzedaż]]*cukier4[[#This Row],[cena cukru]]</f>
        <v>92.4</v>
      </c>
      <c r="G1463" s="2">
        <f>SUMIFS(cukier4[sprzedaż],cukier4[Data],"&lt;="&amp;cukier4[[#This Row],[Data]],cukier4[NIP],"="&amp;cukier4[[#This Row],[NIP]])</f>
        <v>4008</v>
      </c>
      <c r="H14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63" s="2">
        <f>cukier4[[#This Row],[rabat na kg]]*cukier4[[#This Row],[sprzedaż]]</f>
        <v>4.2</v>
      </c>
      <c r="J1463" s="2">
        <f>J1462-cukier4[[#This Row],[sprzedaż]]+L1462</f>
        <v>4369</v>
      </c>
      <c r="K1463" s="2">
        <f>MONTH(cukier4[[#This Row],[Data]])</f>
        <v>9</v>
      </c>
      <c r="L1463" s="2">
        <f>ROUNDUP(IF(K1464&lt;&gt;cukier4[[#This Row],[miesiąc]],5000-cukier4[[#This Row],[ilość cukru w magazynie]],0),-3)</f>
        <v>0</v>
      </c>
    </row>
    <row r="1464" spans="1:12" x14ac:dyDescent="0.45">
      <c r="A1464" s="1">
        <v>40815</v>
      </c>
      <c r="B1464" s="2" t="s">
        <v>223</v>
      </c>
      <c r="C1464">
        <v>1</v>
      </c>
      <c r="D1464">
        <f>YEAR(cukier4[[#This Row],[Data]])</f>
        <v>2011</v>
      </c>
      <c r="E1464">
        <f>VLOOKUP(cukier4[[#This Row],[rok]],cennik[],2,FALSE)</f>
        <v>2.2000000000000002</v>
      </c>
      <c r="F1464" s="2">
        <f>cukier4[[#This Row],[sprzedaż]]*cukier4[[#This Row],[cena cukru]]</f>
        <v>2.2000000000000002</v>
      </c>
      <c r="G1464" s="2">
        <f>SUMIFS(cukier4[sprzedaż],cukier4[Data],"&lt;="&amp;cukier4[[#This Row],[Data]],cukier4[NIP],"="&amp;cukier4[[#This Row],[NIP]])</f>
        <v>1</v>
      </c>
      <c r="H146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64" s="2">
        <f>cukier4[[#This Row],[rabat na kg]]*cukier4[[#This Row],[sprzedaż]]</f>
        <v>0</v>
      </c>
      <c r="J1464" s="2">
        <f>J1463-cukier4[[#This Row],[sprzedaż]]+L1463</f>
        <v>4368</v>
      </c>
      <c r="K1464" s="2">
        <f>MONTH(cukier4[[#This Row],[Data]])</f>
        <v>9</v>
      </c>
      <c r="L1464" s="2">
        <f>ROUNDUP(IF(K1465&lt;&gt;cukier4[[#This Row],[miesiąc]],5000-cukier4[[#This Row],[ilość cukru w magazynie]],0),-3)</f>
        <v>0</v>
      </c>
    </row>
    <row r="1465" spans="1:12" x14ac:dyDescent="0.45">
      <c r="A1465" s="1">
        <v>40815</v>
      </c>
      <c r="B1465" s="2" t="s">
        <v>22</v>
      </c>
      <c r="C1465">
        <v>340</v>
      </c>
      <c r="D1465">
        <f>YEAR(cukier4[[#This Row],[Data]])</f>
        <v>2011</v>
      </c>
      <c r="E1465">
        <f>VLOOKUP(cukier4[[#This Row],[rok]],cennik[],2,FALSE)</f>
        <v>2.2000000000000002</v>
      </c>
      <c r="F1465" s="2">
        <f>cukier4[[#This Row],[sprzedaż]]*cukier4[[#This Row],[cena cukru]]</f>
        <v>748.00000000000011</v>
      </c>
      <c r="G1465" s="2">
        <f>SUMIFS(cukier4[sprzedaż],cukier4[Data],"&lt;="&amp;cukier4[[#This Row],[Data]],cukier4[NIP],"="&amp;cukier4[[#This Row],[NIP]])</f>
        <v>17018</v>
      </c>
      <c r="H146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65" s="2">
        <f>cukier4[[#This Row],[rabat na kg]]*cukier4[[#This Row],[sprzedaż]]</f>
        <v>68</v>
      </c>
      <c r="J1465" s="2">
        <f>J1464-cukier4[[#This Row],[sprzedaż]]+L1464</f>
        <v>4028</v>
      </c>
      <c r="K1465" s="2">
        <f>MONTH(cukier4[[#This Row],[Data]])</f>
        <v>9</v>
      </c>
      <c r="L1465" s="2">
        <f>ROUNDUP(IF(K1466&lt;&gt;cukier4[[#This Row],[miesiąc]],5000-cukier4[[#This Row],[ilość cukru w magazynie]],0),-3)</f>
        <v>1000</v>
      </c>
    </row>
    <row r="1466" spans="1:12" x14ac:dyDescent="0.45">
      <c r="A1466" s="1">
        <v>40817</v>
      </c>
      <c r="B1466" s="2" t="s">
        <v>17</v>
      </c>
      <c r="C1466">
        <v>394</v>
      </c>
      <c r="D1466">
        <f>YEAR(cukier4[[#This Row],[Data]])</f>
        <v>2011</v>
      </c>
      <c r="E1466">
        <f>VLOOKUP(cukier4[[#This Row],[rok]],cennik[],2,FALSE)</f>
        <v>2.2000000000000002</v>
      </c>
      <c r="F1466" s="2">
        <f>cukier4[[#This Row],[sprzedaż]]*cukier4[[#This Row],[cena cukru]]</f>
        <v>866.80000000000007</v>
      </c>
      <c r="G1466" s="2">
        <f>SUMIFS(cukier4[sprzedaż],cukier4[Data],"&lt;="&amp;cukier4[[#This Row],[Data]],cukier4[NIP],"="&amp;cukier4[[#This Row],[NIP]])</f>
        <v>13588</v>
      </c>
      <c r="H146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66" s="2">
        <f>cukier4[[#This Row],[rabat na kg]]*cukier4[[#This Row],[sprzedaż]]</f>
        <v>78.800000000000011</v>
      </c>
      <c r="J1466" s="2">
        <f>J1465-cukier4[[#This Row],[sprzedaż]]+L1465</f>
        <v>4634</v>
      </c>
      <c r="K1466" s="2">
        <f>MONTH(cukier4[[#This Row],[Data]])</f>
        <v>10</v>
      </c>
      <c r="L1466" s="2">
        <f>ROUNDUP(IF(K1467&lt;&gt;cukier4[[#This Row],[miesiąc]],5000-cukier4[[#This Row],[ilość cukru w magazynie]],0),-3)</f>
        <v>0</v>
      </c>
    </row>
    <row r="1467" spans="1:12" x14ac:dyDescent="0.45">
      <c r="A1467" s="1">
        <v>40817</v>
      </c>
      <c r="B1467" s="2" t="s">
        <v>5</v>
      </c>
      <c r="C1467">
        <v>176</v>
      </c>
      <c r="D1467">
        <f>YEAR(cukier4[[#This Row],[Data]])</f>
        <v>2011</v>
      </c>
      <c r="E1467">
        <f>VLOOKUP(cukier4[[#This Row],[rok]],cennik[],2,FALSE)</f>
        <v>2.2000000000000002</v>
      </c>
      <c r="F1467" s="2">
        <f>cukier4[[#This Row],[sprzedaż]]*cukier4[[#This Row],[cena cukru]]</f>
        <v>387.20000000000005</v>
      </c>
      <c r="G1467" s="2">
        <f>SUMIFS(cukier4[sprzedaż],cukier4[Data],"&lt;="&amp;cukier4[[#This Row],[Data]],cukier4[NIP],"="&amp;cukier4[[#This Row],[NIP]])</f>
        <v>8253</v>
      </c>
      <c r="H14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67" s="2">
        <f>cukier4[[#This Row],[rabat na kg]]*cukier4[[#This Row],[sprzedaż]]</f>
        <v>17.600000000000001</v>
      </c>
      <c r="J1467" s="2">
        <f>J1466-cukier4[[#This Row],[sprzedaż]]+L1466</f>
        <v>4458</v>
      </c>
      <c r="K1467" s="2">
        <f>MONTH(cukier4[[#This Row],[Data]])</f>
        <v>10</v>
      </c>
      <c r="L1467" s="2">
        <f>ROUNDUP(IF(K1468&lt;&gt;cukier4[[#This Row],[miesiąc]],5000-cukier4[[#This Row],[ilość cukru w magazynie]],0),-3)</f>
        <v>0</v>
      </c>
    </row>
    <row r="1468" spans="1:12" x14ac:dyDescent="0.45">
      <c r="A1468" s="1">
        <v>40818</v>
      </c>
      <c r="B1468" s="2" t="s">
        <v>28</v>
      </c>
      <c r="C1468">
        <v>181</v>
      </c>
      <c r="D1468">
        <f>YEAR(cukier4[[#This Row],[Data]])</f>
        <v>2011</v>
      </c>
      <c r="E1468">
        <f>VLOOKUP(cukier4[[#This Row],[rok]],cennik[],2,FALSE)</f>
        <v>2.2000000000000002</v>
      </c>
      <c r="F1468" s="2">
        <f>cukier4[[#This Row],[sprzedaż]]*cukier4[[#This Row],[cena cukru]]</f>
        <v>398.20000000000005</v>
      </c>
      <c r="G1468" s="2">
        <f>SUMIFS(cukier4[sprzedaż],cukier4[Data],"&lt;="&amp;cukier4[[#This Row],[Data]],cukier4[NIP],"="&amp;cukier4[[#This Row],[NIP]])</f>
        <v>3388</v>
      </c>
      <c r="H146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68" s="2">
        <f>cukier4[[#This Row],[rabat na kg]]*cukier4[[#This Row],[sprzedaż]]</f>
        <v>18.100000000000001</v>
      </c>
      <c r="J1468" s="2">
        <f>J1467-cukier4[[#This Row],[sprzedaż]]+L1467</f>
        <v>4277</v>
      </c>
      <c r="K1468" s="2">
        <f>MONTH(cukier4[[#This Row],[Data]])</f>
        <v>10</v>
      </c>
      <c r="L1468" s="2">
        <f>ROUNDUP(IF(K1469&lt;&gt;cukier4[[#This Row],[miesiąc]],5000-cukier4[[#This Row],[ilość cukru w magazynie]],0),-3)</f>
        <v>0</v>
      </c>
    </row>
    <row r="1469" spans="1:12" x14ac:dyDescent="0.45">
      <c r="A1469" s="1">
        <v>40822</v>
      </c>
      <c r="B1469" s="2" t="s">
        <v>55</v>
      </c>
      <c r="C1469">
        <v>26</v>
      </c>
      <c r="D1469">
        <f>YEAR(cukier4[[#This Row],[Data]])</f>
        <v>2011</v>
      </c>
      <c r="E1469">
        <f>VLOOKUP(cukier4[[#This Row],[rok]],cennik[],2,FALSE)</f>
        <v>2.2000000000000002</v>
      </c>
      <c r="F1469" s="2">
        <f>cukier4[[#This Row],[sprzedaż]]*cukier4[[#This Row],[cena cukru]]</f>
        <v>57.2</v>
      </c>
      <c r="G1469" s="2">
        <f>SUMIFS(cukier4[sprzedaż],cukier4[Data],"&lt;="&amp;cukier4[[#This Row],[Data]],cukier4[NIP],"="&amp;cukier4[[#This Row],[NIP]])</f>
        <v>3374</v>
      </c>
      <c r="H146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69" s="2">
        <f>cukier4[[#This Row],[rabat na kg]]*cukier4[[#This Row],[sprzedaż]]</f>
        <v>2.6</v>
      </c>
      <c r="J1469" s="2">
        <f>J1468-cukier4[[#This Row],[sprzedaż]]+L1468</f>
        <v>4251</v>
      </c>
      <c r="K1469" s="2">
        <f>MONTH(cukier4[[#This Row],[Data]])</f>
        <v>10</v>
      </c>
      <c r="L1469" s="2">
        <f>ROUNDUP(IF(K1470&lt;&gt;cukier4[[#This Row],[miesiąc]],5000-cukier4[[#This Row],[ilość cukru w magazynie]],0),-3)</f>
        <v>0</v>
      </c>
    </row>
    <row r="1470" spans="1:12" x14ac:dyDescent="0.45">
      <c r="A1470" s="1">
        <v>40826</v>
      </c>
      <c r="B1470" s="2" t="s">
        <v>25</v>
      </c>
      <c r="C1470">
        <v>73</v>
      </c>
      <c r="D1470">
        <f>YEAR(cukier4[[#This Row],[Data]])</f>
        <v>2011</v>
      </c>
      <c r="E1470">
        <f>VLOOKUP(cukier4[[#This Row],[rok]],cennik[],2,FALSE)</f>
        <v>2.2000000000000002</v>
      </c>
      <c r="F1470" s="2">
        <f>cukier4[[#This Row],[sprzedaż]]*cukier4[[#This Row],[cena cukru]]</f>
        <v>160.60000000000002</v>
      </c>
      <c r="G1470" s="2">
        <f>SUMIFS(cukier4[sprzedaż],cukier4[Data],"&lt;="&amp;cukier4[[#This Row],[Data]],cukier4[NIP],"="&amp;cukier4[[#This Row],[NIP]])</f>
        <v>1619</v>
      </c>
      <c r="H147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70" s="2">
        <f>cukier4[[#This Row],[rabat na kg]]*cukier4[[#This Row],[sprzedaż]]</f>
        <v>7.3000000000000007</v>
      </c>
      <c r="J1470" s="2">
        <f>J1469-cukier4[[#This Row],[sprzedaż]]+L1469</f>
        <v>4178</v>
      </c>
      <c r="K1470" s="2">
        <f>MONTH(cukier4[[#This Row],[Data]])</f>
        <v>10</v>
      </c>
      <c r="L1470" s="2">
        <f>ROUNDUP(IF(K1471&lt;&gt;cukier4[[#This Row],[miesiąc]],5000-cukier4[[#This Row],[ilość cukru w magazynie]],0),-3)</f>
        <v>0</v>
      </c>
    </row>
    <row r="1471" spans="1:12" x14ac:dyDescent="0.45">
      <c r="A1471" s="1">
        <v>40830</v>
      </c>
      <c r="B1471" s="2" t="s">
        <v>50</v>
      </c>
      <c r="C1471">
        <v>274</v>
      </c>
      <c r="D1471">
        <f>YEAR(cukier4[[#This Row],[Data]])</f>
        <v>2011</v>
      </c>
      <c r="E1471">
        <f>VLOOKUP(cukier4[[#This Row],[rok]],cennik[],2,FALSE)</f>
        <v>2.2000000000000002</v>
      </c>
      <c r="F1471" s="2">
        <f>cukier4[[#This Row],[sprzedaż]]*cukier4[[#This Row],[cena cukru]]</f>
        <v>602.80000000000007</v>
      </c>
      <c r="G1471" s="2">
        <f>SUMIFS(cukier4[sprzedaż],cukier4[Data],"&lt;="&amp;cukier4[[#This Row],[Data]],cukier4[NIP],"="&amp;cukier4[[#This Row],[NIP]])</f>
        <v>17470</v>
      </c>
      <c r="H147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71" s="2">
        <f>cukier4[[#This Row],[rabat na kg]]*cukier4[[#This Row],[sprzedaż]]</f>
        <v>54.800000000000004</v>
      </c>
      <c r="J1471" s="2">
        <f>J1470-cukier4[[#This Row],[sprzedaż]]+L1470</f>
        <v>3904</v>
      </c>
      <c r="K1471" s="2">
        <f>MONTH(cukier4[[#This Row],[Data]])</f>
        <v>10</v>
      </c>
      <c r="L1471" s="2">
        <f>ROUNDUP(IF(K1472&lt;&gt;cukier4[[#This Row],[miesiąc]],5000-cukier4[[#This Row],[ilość cukru w magazynie]],0),-3)</f>
        <v>0</v>
      </c>
    </row>
    <row r="1472" spans="1:12" x14ac:dyDescent="0.45">
      <c r="A1472" s="1">
        <v>40833</v>
      </c>
      <c r="B1472" s="2" t="s">
        <v>212</v>
      </c>
      <c r="C1472">
        <v>8</v>
      </c>
      <c r="D1472">
        <f>YEAR(cukier4[[#This Row],[Data]])</f>
        <v>2011</v>
      </c>
      <c r="E1472">
        <f>VLOOKUP(cukier4[[#This Row],[rok]],cennik[],2,FALSE)</f>
        <v>2.2000000000000002</v>
      </c>
      <c r="F1472" s="2">
        <f>cukier4[[#This Row],[sprzedaż]]*cukier4[[#This Row],[cena cukru]]</f>
        <v>17.600000000000001</v>
      </c>
      <c r="G1472" s="2">
        <f>SUMIFS(cukier4[sprzedaż],cukier4[Data],"&lt;="&amp;cukier4[[#This Row],[Data]],cukier4[NIP],"="&amp;cukier4[[#This Row],[NIP]])</f>
        <v>26</v>
      </c>
      <c r="H147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72" s="2">
        <f>cukier4[[#This Row],[rabat na kg]]*cukier4[[#This Row],[sprzedaż]]</f>
        <v>0</v>
      </c>
      <c r="J1472" s="2">
        <f>J1471-cukier4[[#This Row],[sprzedaż]]+L1471</f>
        <v>3896</v>
      </c>
      <c r="K1472" s="2">
        <f>MONTH(cukier4[[#This Row],[Data]])</f>
        <v>10</v>
      </c>
      <c r="L1472" s="2">
        <f>ROUNDUP(IF(K1473&lt;&gt;cukier4[[#This Row],[miesiąc]],5000-cukier4[[#This Row],[ilość cukru w magazynie]],0),-3)</f>
        <v>0</v>
      </c>
    </row>
    <row r="1473" spans="1:12" x14ac:dyDescent="0.45">
      <c r="A1473" s="1">
        <v>40833</v>
      </c>
      <c r="B1473" s="2" t="s">
        <v>21</v>
      </c>
      <c r="C1473">
        <v>12</v>
      </c>
      <c r="D1473">
        <f>YEAR(cukier4[[#This Row],[Data]])</f>
        <v>2011</v>
      </c>
      <c r="E1473">
        <f>VLOOKUP(cukier4[[#This Row],[rok]],cennik[],2,FALSE)</f>
        <v>2.2000000000000002</v>
      </c>
      <c r="F1473" s="2">
        <f>cukier4[[#This Row],[sprzedaż]]*cukier4[[#This Row],[cena cukru]]</f>
        <v>26.400000000000002</v>
      </c>
      <c r="G1473" s="2">
        <f>SUMIFS(cukier4[sprzedaż],cukier4[Data],"&lt;="&amp;cukier4[[#This Row],[Data]],cukier4[NIP],"="&amp;cukier4[[#This Row],[NIP]])</f>
        <v>34</v>
      </c>
      <c r="H14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73" s="2">
        <f>cukier4[[#This Row],[rabat na kg]]*cukier4[[#This Row],[sprzedaż]]</f>
        <v>0</v>
      </c>
      <c r="J1473" s="2">
        <f>J1472-cukier4[[#This Row],[sprzedaż]]+L1472</f>
        <v>3884</v>
      </c>
      <c r="K1473" s="2">
        <f>MONTH(cukier4[[#This Row],[Data]])</f>
        <v>10</v>
      </c>
      <c r="L1473" s="2">
        <f>ROUNDUP(IF(K1474&lt;&gt;cukier4[[#This Row],[miesiąc]],5000-cukier4[[#This Row],[ilość cukru w magazynie]],0),-3)</f>
        <v>0</v>
      </c>
    </row>
    <row r="1474" spans="1:12" x14ac:dyDescent="0.45">
      <c r="A1474" s="1">
        <v>40837</v>
      </c>
      <c r="B1474" s="2" t="s">
        <v>50</v>
      </c>
      <c r="C1474">
        <v>496</v>
      </c>
      <c r="D1474">
        <f>YEAR(cukier4[[#This Row],[Data]])</f>
        <v>2011</v>
      </c>
      <c r="E1474">
        <f>VLOOKUP(cukier4[[#This Row],[rok]],cennik[],2,FALSE)</f>
        <v>2.2000000000000002</v>
      </c>
      <c r="F1474" s="2">
        <f>cukier4[[#This Row],[sprzedaż]]*cukier4[[#This Row],[cena cukru]]</f>
        <v>1091.2</v>
      </c>
      <c r="G1474" s="2">
        <f>SUMIFS(cukier4[sprzedaż],cukier4[Data],"&lt;="&amp;cukier4[[#This Row],[Data]],cukier4[NIP],"="&amp;cukier4[[#This Row],[NIP]])</f>
        <v>17966</v>
      </c>
      <c r="H147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74" s="2">
        <f>cukier4[[#This Row],[rabat na kg]]*cukier4[[#This Row],[sprzedaż]]</f>
        <v>99.2</v>
      </c>
      <c r="J1474" s="2">
        <f>J1473-cukier4[[#This Row],[sprzedaż]]+L1473</f>
        <v>3388</v>
      </c>
      <c r="K1474" s="2">
        <f>MONTH(cukier4[[#This Row],[Data]])</f>
        <v>10</v>
      </c>
      <c r="L1474" s="2">
        <f>ROUNDUP(IF(K1475&lt;&gt;cukier4[[#This Row],[miesiąc]],5000-cukier4[[#This Row],[ilość cukru w magazynie]],0),-3)</f>
        <v>0</v>
      </c>
    </row>
    <row r="1475" spans="1:12" x14ac:dyDescent="0.45">
      <c r="A1475" s="1">
        <v>40838</v>
      </c>
      <c r="B1475" s="2" t="s">
        <v>184</v>
      </c>
      <c r="C1475">
        <v>5</v>
      </c>
      <c r="D1475">
        <f>YEAR(cukier4[[#This Row],[Data]])</f>
        <v>2011</v>
      </c>
      <c r="E1475">
        <f>VLOOKUP(cukier4[[#This Row],[rok]],cennik[],2,FALSE)</f>
        <v>2.2000000000000002</v>
      </c>
      <c r="F1475" s="2">
        <f>cukier4[[#This Row],[sprzedaż]]*cukier4[[#This Row],[cena cukru]]</f>
        <v>11</v>
      </c>
      <c r="G1475" s="2">
        <f>SUMIFS(cukier4[sprzedaż],cukier4[Data],"&lt;="&amp;cukier4[[#This Row],[Data]],cukier4[NIP],"="&amp;cukier4[[#This Row],[NIP]])</f>
        <v>38</v>
      </c>
      <c r="H147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75" s="2">
        <f>cukier4[[#This Row],[rabat na kg]]*cukier4[[#This Row],[sprzedaż]]</f>
        <v>0</v>
      </c>
      <c r="J1475" s="2">
        <f>J1474-cukier4[[#This Row],[sprzedaż]]+L1474</f>
        <v>3383</v>
      </c>
      <c r="K1475" s="2">
        <f>MONTH(cukier4[[#This Row],[Data]])</f>
        <v>10</v>
      </c>
      <c r="L1475" s="2">
        <f>ROUNDUP(IF(K1476&lt;&gt;cukier4[[#This Row],[miesiąc]],5000-cukier4[[#This Row],[ilość cukru w magazynie]],0),-3)</f>
        <v>0</v>
      </c>
    </row>
    <row r="1476" spans="1:12" x14ac:dyDescent="0.45">
      <c r="A1476" s="1">
        <v>40839</v>
      </c>
      <c r="B1476" s="2" t="s">
        <v>75</v>
      </c>
      <c r="C1476">
        <v>2</v>
      </c>
      <c r="D1476">
        <f>YEAR(cukier4[[#This Row],[Data]])</f>
        <v>2011</v>
      </c>
      <c r="E1476">
        <f>VLOOKUP(cukier4[[#This Row],[rok]],cennik[],2,FALSE)</f>
        <v>2.2000000000000002</v>
      </c>
      <c r="F1476" s="2">
        <f>cukier4[[#This Row],[sprzedaż]]*cukier4[[#This Row],[cena cukru]]</f>
        <v>4.4000000000000004</v>
      </c>
      <c r="G1476" s="2">
        <f>SUMIFS(cukier4[sprzedaż],cukier4[Data],"&lt;="&amp;cukier4[[#This Row],[Data]],cukier4[NIP],"="&amp;cukier4[[#This Row],[NIP]])</f>
        <v>22</v>
      </c>
      <c r="H147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76" s="2">
        <f>cukier4[[#This Row],[rabat na kg]]*cukier4[[#This Row],[sprzedaż]]</f>
        <v>0</v>
      </c>
      <c r="J1476" s="2">
        <f>J1475-cukier4[[#This Row],[sprzedaż]]+L1475</f>
        <v>3381</v>
      </c>
      <c r="K1476" s="2">
        <f>MONTH(cukier4[[#This Row],[Data]])</f>
        <v>10</v>
      </c>
      <c r="L1476" s="2">
        <f>ROUNDUP(IF(K1477&lt;&gt;cukier4[[#This Row],[miesiąc]],5000-cukier4[[#This Row],[ilość cukru w magazynie]],0),-3)</f>
        <v>0</v>
      </c>
    </row>
    <row r="1477" spans="1:12" x14ac:dyDescent="0.45">
      <c r="A1477" s="1">
        <v>40839</v>
      </c>
      <c r="B1477" s="2" t="s">
        <v>66</v>
      </c>
      <c r="C1477">
        <v>77</v>
      </c>
      <c r="D1477">
        <f>YEAR(cukier4[[#This Row],[Data]])</f>
        <v>2011</v>
      </c>
      <c r="E1477">
        <f>VLOOKUP(cukier4[[#This Row],[rok]],cennik[],2,FALSE)</f>
        <v>2.2000000000000002</v>
      </c>
      <c r="F1477" s="2">
        <f>cukier4[[#This Row],[sprzedaż]]*cukier4[[#This Row],[cena cukru]]</f>
        <v>169.4</v>
      </c>
      <c r="G1477" s="2">
        <f>SUMIFS(cukier4[sprzedaż],cukier4[Data],"&lt;="&amp;cukier4[[#This Row],[Data]],cukier4[NIP],"="&amp;cukier4[[#This Row],[NIP]])</f>
        <v>2569</v>
      </c>
      <c r="H147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77" s="2">
        <f>cukier4[[#This Row],[rabat na kg]]*cukier4[[#This Row],[sprzedaż]]</f>
        <v>7.7</v>
      </c>
      <c r="J1477" s="2">
        <f>J1476-cukier4[[#This Row],[sprzedaż]]+L1476</f>
        <v>3304</v>
      </c>
      <c r="K1477" s="2">
        <f>MONTH(cukier4[[#This Row],[Data]])</f>
        <v>10</v>
      </c>
      <c r="L1477" s="2">
        <f>ROUNDUP(IF(K1478&lt;&gt;cukier4[[#This Row],[miesiąc]],5000-cukier4[[#This Row],[ilość cukru w magazynie]],0),-3)</f>
        <v>0</v>
      </c>
    </row>
    <row r="1478" spans="1:12" x14ac:dyDescent="0.45">
      <c r="A1478" s="1">
        <v>40847</v>
      </c>
      <c r="B1478" s="2" t="s">
        <v>25</v>
      </c>
      <c r="C1478">
        <v>134</v>
      </c>
      <c r="D1478">
        <f>YEAR(cukier4[[#This Row],[Data]])</f>
        <v>2011</v>
      </c>
      <c r="E1478">
        <f>VLOOKUP(cukier4[[#This Row],[rok]],cennik[],2,FALSE)</f>
        <v>2.2000000000000002</v>
      </c>
      <c r="F1478" s="2">
        <f>cukier4[[#This Row],[sprzedaż]]*cukier4[[#This Row],[cena cukru]]</f>
        <v>294.8</v>
      </c>
      <c r="G1478" s="2">
        <f>SUMIFS(cukier4[sprzedaż],cukier4[Data],"&lt;="&amp;cukier4[[#This Row],[Data]],cukier4[NIP],"="&amp;cukier4[[#This Row],[NIP]])</f>
        <v>1753</v>
      </c>
      <c r="H14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78" s="2">
        <f>cukier4[[#This Row],[rabat na kg]]*cukier4[[#This Row],[sprzedaż]]</f>
        <v>13.4</v>
      </c>
      <c r="J1478" s="2">
        <f>J1477-cukier4[[#This Row],[sprzedaż]]+L1477</f>
        <v>3170</v>
      </c>
      <c r="K1478" s="2">
        <f>MONTH(cukier4[[#This Row],[Data]])</f>
        <v>10</v>
      </c>
      <c r="L1478" s="2">
        <f>ROUNDUP(IF(K1479&lt;&gt;cukier4[[#This Row],[miesiąc]],5000-cukier4[[#This Row],[ilość cukru w magazynie]],0),-3)</f>
        <v>2000</v>
      </c>
    </row>
    <row r="1479" spans="1:12" x14ac:dyDescent="0.45">
      <c r="A1479" s="1">
        <v>40848</v>
      </c>
      <c r="B1479" s="2" t="s">
        <v>197</v>
      </c>
      <c r="C1479">
        <v>4</v>
      </c>
      <c r="D1479">
        <f>YEAR(cukier4[[#This Row],[Data]])</f>
        <v>2011</v>
      </c>
      <c r="E1479">
        <f>VLOOKUP(cukier4[[#This Row],[rok]],cennik[],2,FALSE)</f>
        <v>2.2000000000000002</v>
      </c>
      <c r="F1479" s="2">
        <f>cukier4[[#This Row],[sprzedaż]]*cukier4[[#This Row],[cena cukru]]</f>
        <v>8.8000000000000007</v>
      </c>
      <c r="G1479" s="2">
        <f>SUMIFS(cukier4[sprzedaż],cukier4[Data],"&lt;="&amp;cukier4[[#This Row],[Data]],cukier4[NIP],"="&amp;cukier4[[#This Row],[NIP]])</f>
        <v>24</v>
      </c>
      <c r="H147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79" s="2">
        <f>cukier4[[#This Row],[rabat na kg]]*cukier4[[#This Row],[sprzedaż]]</f>
        <v>0</v>
      </c>
      <c r="J1479" s="2">
        <f>J1478-cukier4[[#This Row],[sprzedaż]]+L1478</f>
        <v>5166</v>
      </c>
      <c r="K1479" s="2">
        <f>MONTH(cukier4[[#This Row],[Data]])</f>
        <v>11</v>
      </c>
      <c r="L1479" s="2">
        <f>ROUNDUP(IF(K1480&lt;&gt;cukier4[[#This Row],[miesiąc]],5000-cukier4[[#This Row],[ilość cukru w magazynie]],0),-3)</f>
        <v>0</v>
      </c>
    </row>
    <row r="1480" spans="1:12" x14ac:dyDescent="0.45">
      <c r="A1480" s="1">
        <v>40850</v>
      </c>
      <c r="B1480" s="2" t="s">
        <v>55</v>
      </c>
      <c r="C1480">
        <v>46</v>
      </c>
      <c r="D1480">
        <f>YEAR(cukier4[[#This Row],[Data]])</f>
        <v>2011</v>
      </c>
      <c r="E1480">
        <f>VLOOKUP(cukier4[[#This Row],[rok]],cennik[],2,FALSE)</f>
        <v>2.2000000000000002</v>
      </c>
      <c r="F1480" s="2">
        <f>cukier4[[#This Row],[sprzedaż]]*cukier4[[#This Row],[cena cukru]]</f>
        <v>101.2</v>
      </c>
      <c r="G1480" s="2">
        <f>SUMIFS(cukier4[sprzedaż],cukier4[Data],"&lt;="&amp;cukier4[[#This Row],[Data]],cukier4[NIP],"="&amp;cukier4[[#This Row],[NIP]])</f>
        <v>3420</v>
      </c>
      <c r="H148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80" s="2">
        <f>cukier4[[#This Row],[rabat na kg]]*cukier4[[#This Row],[sprzedaż]]</f>
        <v>4.6000000000000005</v>
      </c>
      <c r="J1480" s="2">
        <f>J1479-cukier4[[#This Row],[sprzedaż]]+L1479</f>
        <v>5120</v>
      </c>
      <c r="K1480" s="2">
        <f>MONTH(cukier4[[#This Row],[Data]])</f>
        <v>11</v>
      </c>
      <c r="L1480" s="2">
        <f>ROUNDUP(IF(K1481&lt;&gt;cukier4[[#This Row],[miesiąc]],5000-cukier4[[#This Row],[ilość cukru w magazynie]],0),-3)</f>
        <v>0</v>
      </c>
    </row>
    <row r="1481" spans="1:12" x14ac:dyDescent="0.45">
      <c r="A1481" s="1">
        <v>40852</v>
      </c>
      <c r="B1481" s="2" t="s">
        <v>123</v>
      </c>
      <c r="C1481">
        <v>43</v>
      </c>
      <c r="D1481">
        <f>YEAR(cukier4[[#This Row],[Data]])</f>
        <v>2011</v>
      </c>
      <c r="E1481">
        <f>VLOOKUP(cukier4[[#This Row],[rok]],cennik[],2,FALSE)</f>
        <v>2.2000000000000002</v>
      </c>
      <c r="F1481" s="2">
        <f>cukier4[[#This Row],[sprzedaż]]*cukier4[[#This Row],[cena cukru]]</f>
        <v>94.600000000000009</v>
      </c>
      <c r="G1481" s="2">
        <f>SUMIFS(cukier4[sprzedaż],cukier4[Data],"&lt;="&amp;cukier4[[#This Row],[Data]],cukier4[NIP],"="&amp;cukier4[[#This Row],[NIP]])</f>
        <v>670</v>
      </c>
      <c r="H148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81" s="2">
        <f>cukier4[[#This Row],[rabat na kg]]*cukier4[[#This Row],[sprzedaż]]</f>
        <v>2.15</v>
      </c>
      <c r="J1481" s="2">
        <f>J1480-cukier4[[#This Row],[sprzedaż]]+L1480</f>
        <v>5077</v>
      </c>
      <c r="K1481" s="2">
        <f>MONTH(cukier4[[#This Row],[Data]])</f>
        <v>11</v>
      </c>
      <c r="L1481" s="2">
        <f>ROUNDUP(IF(K1482&lt;&gt;cukier4[[#This Row],[miesiąc]],5000-cukier4[[#This Row],[ilość cukru w magazynie]],0),-3)</f>
        <v>0</v>
      </c>
    </row>
    <row r="1482" spans="1:12" x14ac:dyDescent="0.45">
      <c r="A1482" s="1">
        <v>40855</v>
      </c>
      <c r="B1482" s="2" t="s">
        <v>21</v>
      </c>
      <c r="C1482">
        <v>2</v>
      </c>
      <c r="D1482">
        <f>YEAR(cukier4[[#This Row],[Data]])</f>
        <v>2011</v>
      </c>
      <c r="E1482">
        <f>VLOOKUP(cukier4[[#This Row],[rok]],cennik[],2,FALSE)</f>
        <v>2.2000000000000002</v>
      </c>
      <c r="F1482" s="2">
        <f>cukier4[[#This Row],[sprzedaż]]*cukier4[[#This Row],[cena cukru]]</f>
        <v>4.4000000000000004</v>
      </c>
      <c r="G1482" s="2">
        <f>SUMIFS(cukier4[sprzedaż],cukier4[Data],"&lt;="&amp;cukier4[[#This Row],[Data]],cukier4[NIP],"="&amp;cukier4[[#This Row],[NIP]])</f>
        <v>36</v>
      </c>
      <c r="H148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82" s="2">
        <f>cukier4[[#This Row],[rabat na kg]]*cukier4[[#This Row],[sprzedaż]]</f>
        <v>0</v>
      </c>
      <c r="J1482" s="2">
        <f>J1481-cukier4[[#This Row],[sprzedaż]]+L1481</f>
        <v>5075</v>
      </c>
      <c r="K1482" s="2">
        <f>MONTH(cukier4[[#This Row],[Data]])</f>
        <v>11</v>
      </c>
      <c r="L1482" s="2">
        <f>ROUNDUP(IF(K1483&lt;&gt;cukier4[[#This Row],[miesiąc]],5000-cukier4[[#This Row],[ilość cukru w magazynie]],0),-3)</f>
        <v>0</v>
      </c>
    </row>
    <row r="1483" spans="1:12" x14ac:dyDescent="0.45">
      <c r="A1483" s="1">
        <v>40857</v>
      </c>
      <c r="B1483" s="2" t="s">
        <v>19</v>
      </c>
      <c r="C1483">
        <v>100</v>
      </c>
      <c r="D1483">
        <f>YEAR(cukier4[[#This Row],[Data]])</f>
        <v>2011</v>
      </c>
      <c r="E1483">
        <f>VLOOKUP(cukier4[[#This Row],[rok]],cennik[],2,FALSE)</f>
        <v>2.2000000000000002</v>
      </c>
      <c r="F1483" s="2">
        <f>cukier4[[#This Row],[sprzedaż]]*cukier4[[#This Row],[cena cukru]]</f>
        <v>220.00000000000003</v>
      </c>
      <c r="G1483" s="2">
        <f>SUMIFS(cukier4[sprzedaż],cukier4[Data],"&lt;="&amp;cukier4[[#This Row],[Data]],cukier4[NIP],"="&amp;cukier4[[#This Row],[NIP]])</f>
        <v>3461</v>
      </c>
      <c r="H148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83" s="2">
        <f>cukier4[[#This Row],[rabat na kg]]*cukier4[[#This Row],[sprzedaż]]</f>
        <v>10</v>
      </c>
      <c r="J1483" s="2">
        <f>J1482-cukier4[[#This Row],[sprzedaż]]+L1482</f>
        <v>4975</v>
      </c>
      <c r="K1483" s="2">
        <f>MONTH(cukier4[[#This Row],[Data]])</f>
        <v>11</v>
      </c>
      <c r="L1483" s="2">
        <f>ROUNDUP(IF(K1484&lt;&gt;cukier4[[#This Row],[miesiąc]],5000-cukier4[[#This Row],[ilość cukru w magazynie]],0),-3)</f>
        <v>0</v>
      </c>
    </row>
    <row r="1484" spans="1:12" x14ac:dyDescent="0.45">
      <c r="A1484" s="1">
        <v>40857</v>
      </c>
      <c r="B1484" s="2" t="s">
        <v>22</v>
      </c>
      <c r="C1484">
        <v>438</v>
      </c>
      <c r="D1484">
        <f>YEAR(cukier4[[#This Row],[Data]])</f>
        <v>2011</v>
      </c>
      <c r="E1484">
        <f>VLOOKUP(cukier4[[#This Row],[rok]],cennik[],2,FALSE)</f>
        <v>2.2000000000000002</v>
      </c>
      <c r="F1484" s="2">
        <f>cukier4[[#This Row],[sprzedaż]]*cukier4[[#This Row],[cena cukru]]</f>
        <v>963.6</v>
      </c>
      <c r="G1484" s="2">
        <f>SUMIFS(cukier4[sprzedaż],cukier4[Data],"&lt;="&amp;cukier4[[#This Row],[Data]],cukier4[NIP],"="&amp;cukier4[[#This Row],[NIP]])</f>
        <v>17456</v>
      </c>
      <c r="H148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84" s="2">
        <f>cukier4[[#This Row],[rabat na kg]]*cukier4[[#This Row],[sprzedaż]]</f>
        <v>87.600000000000009</v>
      </c>
      <c r="J1484" s="2">
        <f>J1483-cukier4[[#This Row],[sprzedaż]]+L1483</f>
        <v>4537</v>
      </c>
      <c r="K1484" s="2">
        <f>MONTH(cukier4[[#This Row],[Data]])</f>
        <v>11</v>
      </c>
      <c r="L1484" s="2">
        <f>ROUNDUP(IF(K1485&lt;&gt;cukier4[[#This Row],[miesiąc]],5000-cukier4[[#This Row],[ilość cukru w magazynie]],0),-3)</f>
        <v>0</v>
      </c>
    </row>
    <row r="1485" spans="1:12" x14ac:dyDescent="0.45">
      <c r="A1485" s="1">
        <v>40859</v>
      </c>
      <c r="B1485" s="2" t="s">
        <v>26</v>
      </c>
      <c r="C1485">
        <v>69</v>
      </c>
      <c r="D1485">
        <f>YEAR(cukier4[[#This Row],[Data]])</f>
        <v>2011</v>
      </c>
      <c r="E1485">
        <f>VLOOKUP(cukier4[[#This Row],[rok]],cennik[],2,FALSE)</f>
        <v>2.2000000000000002</v>
      </c>
      <c r="F1485" s="2">
        <f>cukier4[[#This Row],[sprzedaż]]*cukier4[[#This Row],[cena cukru]]</f>
        <v>151.80000000000001</v>
      </c>
      <c r="G1485" s="2">
        <f>SUMIFS(cukier4[sprzedaż],cukier4[Data],"&lt;="&amp;cukier4[[#This Row],[Data]],cukier4[NIP],"="&amp;cukier4[[#This Row],[NIP]])</f>
        <v>930</v>
      </c>
      <c r="H1485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85" s="2">
        <f>cukier4[[#This Row],[rabat na kg]]*cukier4[[#This Row],[sprzedaż]]</f>
        <v>3.45</v>
      </c>
      <c r="J1485" s="2">
        <f>J1484-cukier4[[#This Row],[sprzedaż]]+L1484</f>
        <v>4468</v>
      </c>
      <c r="K1485" s="2">
        <f>MONTH(cukier4[[#This Row],[Data]])</f>
        <v>11</v>
      </c>
      <c r="L1485" s="2">
        <f>ROUNDUP(IF(K1486&lt;&gt;cukier4[[#This Row],[miesiąc]],5000-cukier4[[#This Row],[ilość cukru w magazynie]],0),-3)</f>
        <v>0</v>
      </c>
    </row>
    <row r="1486" spans="1:12" x14ac:dyDescent="0.45">
      <c r="A1486" s="1">
        <v>40864</v>
      </c>
      <c r="B1486" s="2" t="s">
        <v>8</v>
      </c>
      <c r="C1486">
        <v>22</v>
      </c>
      <c r="D1486">
        <f>YEAR(cukier4[[#This Row],[Data]])</f>
        <v>2011</v>
      </c>
      <c r="E1486">
        <f>VLOOKUP(cukier4[[#This Row],[rok]],cennik[],2,FALSE)</f>
        <v>2.2000000000000002</v>
      </c>
      <c r="F1486" s="2">
        <f>cukier4[[#This Row],[sprzedaż]]*cukier4[[#This Row],[cena cukru]]</f>
        <v>48.400000000000006</v>
      </c>
      <c r="G1486" s="2">
        <f>SUMIFS(cukier4[sprzedaż],cukier4[Data],"&lt;="&amp;cukier4[[#This Row],[Data]],cukier4[NIP],"="&amp;cukier4[[#This Row],[NIP]])</f>
        <v>2350</v>
      </c>
      <c r="H148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86" s="2">
        <f>cukier4[[#This Row],[rabat na kg]]*cukier4[[#This Row],[sprzedaż]]</f>
        <v>2.2000000000000002</v>
      </c>
      <c r="J1486" s="2">
        <f>J1485-cukier4[[#This Row],[sprzedaż]]+L1485</f>
        <v>4446</v>
      </c>
      <c r="K1486" s="2">
        <f>MONTH(cukier4[[#This Row],[Data]])</f>
        <v>11</v>
      </c>
      <c r="L1486" s="2">
        <f>ROUNDUP(IF(K1487&lt;&gt;cukier4[[#This Row],[miesiąc]],5000-cukier4[[#This Row],[ilość cukru w magazynie]],0),-3)</f>
        <v>0</v>
      </c>
    </row>
    <row r="1487" spans="1:12" x14ac:dyDescent="0.45">
      <c r="A1487" s="1">
        <v>40865</v>
      </c>
      <c r="B1487" s="2" t="s">
        <v>55</v>
      </c>
      <c r="C1487">
        <v>130</v>
      </c>
      <c r="D1487">
        <f>YEAR(cukier4[[#This Row],[Data]])</f>
        <v>2011</v>
      </c>
      <c r="E1487">
        <f>VLOOKUP(cukier4[[#This Row],[rok]],cennik[],2,FALSE)</f>
        <v>2.2000000000000002</v>
      </c>
      <c r="F1487" s="2">
        <f>cukier4[[#This Row],[sprzedaż]]*cukier4[[#This Row],[cena cukru]]</f>
        <v>286</v>
      </c>
      <c r="G1487" s="2">
        <f>SUMIFS(cukier4[sprzedaż],cukier4[Data],"&lt;="&amp;cukier4[[#This Row],[Data]],cukier4[NIP],"="&amp;cukier4[[#This Row],[NIP]])</f>
        <v>3550</v>
      </c>
      <c r="H148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87" s="2">
        <f>cukier4[[#This Row],[rabat na kg]]*cukier4[[#This Row],[sprzedaż]]</f>
        <v>13</v>
      </c>
      <c r="J1487" s="2">
        <f>J1486-cukier4[[#This Row],[sprzedaż]]+L1486</f>
        <v>4316</v>
      </c>
      <c r="K1487" s="2">
        <f>MONTH(cukier4[[#This Row],[Data]])</f>
        <v>11</v>
      </c>
      <c r="L1487" s="2">
        <f>ROUNDUP(IF(K1488&lt;&gt;cukier4[[#This Row],[miesiąc]],5000-cukier4[[#This Row],[ilość cukru w magazynie]],0),-3)</f>
        <v>0</v>
      </c>
    </row>
    <row r="1488" spans="1:12" x14ac:dyDescent="0.45">
      <c r="A1488" s="1">
        <v>40869</v>
      </c>
      <c r="B1488" s="2" t="s">
        <v>177</v>
      </c>
      <c r="C1488">
        <v>5</v>
      </c>
      <c r="D1488">
        <f>YEAR(cukier4[[#This Row],[Data]])</f>
        <v>2011</v>
      </c>
      <c r="E1488">
        <f>VLOOKUP(cukier4[[#This Row],[rok]],cennik[],2,FALSE)</f>
        <v>2.2000000000000002</v>
      </c>
      <c r="F1488" s="2">
        <f>cukier4[[#This Row],[sprzedaż]]*cukier4[[#This Row],[cena cukru]]</f>
        <v>11</v>
      </c>
      <c r="G1488" s="2">
        <f>SUMIFS(cukier4[sprzedaż],cukier4[Data],"&lt;="&amp;cukier4[[#This Row],[Data]],cukier4[NIP],"="&amp;cukier4[[#This Row],[NIP]])</f>
        <v>6</v>
      </c>
      <c r="H148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88" s="2">
        <f>cukier4[[#This Row],[rabat na kg]]*cukier4[[#This Row],[sprzedaż]]</f>
        <v>0</v>
      </c>
      <c r="J1488" s="2">
        <f>J1487-cukier4[[#This Row],[sprzedaż]]+L1487</f>
        <v>4311</v>
      </c>
      <c r="K1488" s="2">
        <f>MONTH(cukier4[[#This Row],[Data]])</f>
        <v>11</v>
      </c>
      <c r="L1488" s="2">
        <f>ROUNDUP(IF(K1489&lt;&gt;cukier4[[#This Row],[miesiąc]],5000-cukier4[[#This Row],[ilość cukru w magazynie]],0),-3)</f>
        <v>0</v>
      </c>
    </row>
    <row r="1489" spans="1:12" x14ac:dyDescent="0.45">
      <c r="A1489" s="1">
        <v>40872</v>
      </c>
      <c r="B1489" s="2" t="s">
        <v>58</v>
      </c>
      <c r="C1489">
        <v>62</v>
      </c>
      <c r="D1489">
        <f>YEAR(cukier4[[#This Row],[Data]])</f>
        <v>2011</v>
      </c>
      <c r="E1489">
        <f>VLOOKUP(cukier4[[#This Row],[rok]],cennik[],2,FALSE)</f>
        <v>2.2000000000000002</v>
      </c>
      <c r="F1489" s="2">
        <f>cukier4[[#This Row],[sprzedaż]]*cukier4[[#This Row],[cena cukru]]</f>
        <v>136.4</v>
      </c>
      <c r="G1489" s="2">
        <f>SUMIFS(cukier4[sprzedaż],cukier4[Data],"&lt;="&amp;cukier4[[#This Row],[Data]],cukier4[NIP],"="&amp;cukier4[[#This Row],[NIP]])</f>
        <v>837</v>
      </c>
      <c r="H148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489" s="2">
        <f>cukier4[[#This Row],[rabat na kg]]*cukier4[[#This Row],[sprzedaż]]</f>
        <v>3.1</v>
      </c>
      <c r="J1489" s="2">
        <f>J1488-cukier4[[#This Row],[sprzedaż]]+L1488</f>
        <v>4249</v>
      </c>
      <c r="K1489" s="2">
        <f>MONTH(cukier4[[#This Row],[Data]])</f>
        <v>11</v>
      </c>
      <c r="L1489" s="2">
        <f>ROUNDUP(IF(K1490&lt;&gt;cukier4[[#This Row],[miesiąc]],5000-cukier4[[#This Row],[ilość cukru w magazynie]],0),-3)</f>
        <v>0</v>
      </c>
    </row>
    <row r="1490" spans="1:12" x14ac:dyDescent="0.45">
      <c r="A1490" s="1">
        <v>40874</v>
      </c>
      <c r="B1490" s="2" t="s">
        <v>220</v>
      </c>
      <c r="C1490">
        <v>8</v>
      </c>
      <c r="D1490">
        <f>YEAR(cukier4[[#This Row],[Data]])</f>
        <v>2011</v>
      </c>
      <c r="E1490">
        <f>VLOOKUP(cukier4[[#This Row],[rok]],cennik[],2,FALSE)</f>
        <v>2.2000000000000002</v>
      </c>
      <c r="F1490" s="2">
        <f>cukier4[[#This Row],[sprzedaż]]*cukier4[[#This Row],[cena cukru]]</f>
        <v>17.600000000000001</v>
      </c>
      <c r="G1490" s="2">
        <f>SUMIFS(cukier4[sprzedaż],cukier4[Data],"&lt;="&amp;cukier4[[#This Row],[Data]],cukier4[NIP],"="&amp;cukier4[[#This Row],[NIP]])</f>
        <v>12</v>
      </c>
      <c r="H149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90" s="2">
        <f>cukier4[[#This Row],[rabat na kg]]*cukier4[[#This Row],[sprzedaż]]</f>
        <v>0</v>
      </c>
      <c r="J1490" s="2">
        <f>J1489-cukier4[[#This Row],[sprzedaż]]+L1489</f>
        <v>4241</v>
      </c>
      <c r="K1490" s="2">
        <f>MONTH(cukier4[[#This Row],[Data]])</f>
        <v>11</v>
      </c>
      <c r="L1490" s="2">
        <f>ROUNDUP(IF(K1491&lt;&gt;cukier4[[#This Row],[miesiąc]],5000-cukier4[[#This Row],[ilość cukru w magazynie]],0),-3)</f>
        <v>0</v>
      </c>
    </row>
    <row r="1491" spans="1:12" x14ac:dyDescent="0.45">
      <c r="A1491" s="1">
        <v>40876</v>
      </c>
      <c r="B1491" s="2" t="s">
        <v>56</v>
      </c>
      <c r="C1491">
        <v>18</v>
      </c>
      <c r="D1491">
        <f>YEAR(cukier4[[#This Row],[Data]])</f>
        <v>2011</v>
      </c>
      <c r="E1491">
        <f>VLOOKUP(cukier4[[#This Row],[rok]],cennik[],2,FALSE)</f>
        <v>2.2000000000000002</v>
      </c>
      <c r="F1491" s="2">
        <f>cukier4[[#This Row],[sprzedaż]]*cukier4[[#This Row],[cena cukru]]</f>
        <v>39.6</v>
      </c>
      <c r="G1491" s="2">
        <f>SUMIFS(cukier4[sprzedaż],cukier4[Data],"&lt;="&amp;cukier4[[#This Row],[Data]],cukier4[NIP],"="&amp;cukier4[[#This Row],[NIP]])</f>
        <v>48</v>
      </c>
      <c r="H149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91" s="2">
        <f>cukier4[[#This Row],[rabat na kg]]*cukier4[[#This Row],[sprzedaż]]</f>
        <v>0</v>
      </c>
      <c r="J1491" s="2">
        <f>J1490-cukier4[[#This Row],[sprzedaż]]+L1490</f>
        <v>4223</v>
      </c>
      <c r="K1491" s="2">
        <f>MONTH(cukier4[[#This Row],[Data]])</f>
        <v>11</v>
      </c>
      <c r="L1491" s="2">
        <f>ROUNDUP(IF(K1492&lt;&gt;cukier4[[#This Row],[miesiąc]],5000-cukier4[[#This Row],[ilość cukru w magazynie]],0),-3)</f>
        <v>1000</v>
      </c>
    </row>
    <row r="1492" spans="1:12" x14ac:dyDescent="0.45">
      <c r="A1492" s="1">
        <v>40881</v>
      </c>
      <c r="B1492" s="2" t="s">
        <v>25</v>
      </c>
      <c r="C1492">
        <v>146</v>
      </c>
      <c r="D1492">
        <f>YEAR(cukier4[[#This Row],[Data]])</f>
        <v>2011</v>
      </c>
      <c r="E1492">
        <f>VLOOKUP(cukier4[[#This Row],[rok]],cennik[],2,FALSE)</f>
        <v>2.2000000000000002</v>
      </c>
      <c r="F1492" s="2">
        <f>cukier4[[#This Row],[sprzedaż]]*cukier4[[#This Row],[cena cukru]]</f>
        <v>321.20000000000005</v>
      </c>
      <c r="G1492" s="2">
        <f>SUMIFS(cukier4[sprzedaż],cukier4[Data],"&lt;="&amp;cukier4[[#This Row],[Data]],cukier4[NIP],"="&amp;cukier4[[#This Row],[NIP]])</f>
        <v>1899</v>
      </c>
      <c r="H14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92" s="2">
        <f>cukier4[[#This Row],[rabat na kg]]*cukier4[[#This Row],[sprzedaż]]</f>
        <v>14.600000000000001</v>
      </c>
      <c r="J1492" s="2">
        <f>J1491-cukier4[[#This Row],[sprzedaż]]+L1491</f>
        <v>5077</v>
      </c>
      <c r="K1492" s="2">
        <f>MONTH(cukier4[[#This Row],[Data]])</f>
        <v>12</v>
      </c>
      <c r="L1492" s="2">
        <f>ROUNDUP(IF(K1493&lt;&gt;cukier4[[#This Row],[miesiąc]],5000-cukier4[[#This Row],[ilość cukru w magazynie]],0),-3)</f>
        <v>0</v>
      </c>
    </row>
    <row r="1493" spans="1:12" x14ac:dyDescent="0.45">
      <c r="A1493" s="1">
        <v>40881</v>
      </c>
      <c r="B1493" s="2" t="s">
        <v>118</v>
      </c>
      <c r="C1493">
        <v>5</v>
      </c>
      <c r="D1493">
        <f>YEAR(cukier4[[#This Row],[Data]])</f>
        <v>2011</v>
      </c>
      <c r="E1493">
        <f>VLOOKUP(cukier4[[#This Row],[rok]],cennik[],2,FALSE)</f>
        <v>2.2000000000000002</v>
      </c>
      <c r="F1493" s="2">
        <f>cukier4[[#This Row],[sprzedaż]]*cukier4[[#This Row],[cena cukru]]</f>
        <v>11</v>
      </c>
      <c r="G1493" s="2">
        <f>SUMIFS(cukier4[sprzedaż],cukier4[Data],"&lt;="&amp;cukier4[[#This Row],[Data]],cukier4[NIP],"="&amp;cukier4[[#This Row],[NIP]])</f>
        <v>58</v>
      </c>
      <c r="H149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493" s="2">
        <f>cukier4[[#This Row],[rabat na kg]]*cukier4[[#This Row],[sprzedaż]]</f>
        <v>0</v>
      </c>
      <c r="J1493" s="2">
        <f>J1492-cukier4[[#This Row],[sprzedaż]]+L1492</f>
        <v>5072</v>
      </c>
      <c r="K1493" s="2">
        <f>MONTH(cukier4[[#This Row],[Data]])</f>
        <v>12</v>
      </c>
      <c r="L1493" s="2">
        <f>ROUNDUP(IF(K1494&lt;&gt;cukier4[[#This Row],[miesiąc]],5000-cukier4[[#This Row],[ilość cukru w magazynie]],0),-3)</f>
        <v>0</v>
      </c>
    </row>
    <row r="1494" spans="1:12" x14ac:dyDescent="0.45">
      <c r="A1494" s="1">
        <v>40889</v>
      </c>
      <c r="B1494" s="2" t="s">
        <v>19</v>
      </c>
      <c r="C1494">
        <v>20</v>
      </c>
      <c r="D1494">
        <f>YEAR(cukier4[[#This Row],[Data]])</f>
        <v>2011</v>
      </c>
      <c r="E1494">
        <f>VLOOKUP(cukier4[[#This Row],[rok]],cennik[],2,FALSE)</f>
        <v>2.2000000000000002</v>
      </c>
      <c r="F1494" s="2">
        <f>cukier4[[#This Row],[sprzedaż]]*cukier4[[#This Row],[cena cukru]]</f>
        <v>44</v>
      </c>
      <c r="G1494" s="2">
        <f>SUMIFS(cukier4[sprzedaż],cukier4[Data],"&lt;="&amp;cukier4[[#This Row],[Data]],cukier4[NIP],"="&amp;cukier4[[#This Row],[NIP]])</f>
        <v>3481</v>
      </c>
      <c r="H14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94" s="2">
        <f>cukier4[[#This Row],[rabat na kg]]*cukier4[[#This Row],[sprzedaż]]</f>
        <v>2</v>
      </c>
      <c r="J1494" s="2">
        <f>J1493-cukier4[[#This Row],[sprzedaż]]+L1493</f>
        <v>5052</v>
      </c>
      <c r="K1494" s="2">
        <f>MONTH(cukier4[[#This Row],[Data]])</f>
        <v>12</v>
      </c>
      <c r="L1494" s="2">
        <f>ROUNDUP(IF(K1495&lt;&gt;cukier4[[#This Row],[miesiąc]],5000-cukier4[[#This Row],[ilość cukru w magazynie]],0),-3)</f>
        <v>0</v>
      </c>
    </row>
    <row r="1495" spans="1:12" x14ac:dyDescent="0.45">
      <c r="A1495" s="1">
        <v>40889</v>
      </c>
      <c r="B1495" s="2" t="s">
        <v>22</v>
      </c>
      <c r="C1495">
        <v>153</v>
      </c>
      <c r="D1495">
        <f>YEAR(cukier4[[#This Row],[Data]])</f>
        <v>2011</v>
      </c>
      <c r="E1495">
        <f>VLOOKUP(cukier4[[#This Row],[rok]],cennik[],2,FALSE)</f>
        <v>2.2000000000000002</v>
      </c>
      <c r="F1495" s="2">
        <f>cukier4[[#This Row],[sprzedaż]]*cukier4[[#This Row],[cena cukru]]</f>
        <v>336.6</v>
      </c>
      <c r="G1495" s="2">
        <f>SUMIFS(cukier4[sprzedaż],cukier4[Data],"&lt;="&amp;cukier4[[#This Row],[Data]],cukier4[NIP],"="&amp;cukier4[[#This Row],[NIP]])</f>
        <v>17609</v>
      </c>
      <c r="H149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95" s="2">
        <f>cukier4[[#This Row],[rabat na kg]]*cukier4[[#This Row],[sprzedaż]]</f>
        <v>30.6</v>
      </c>
      <c r="J1495" s="2">
        <f>J1494-cukier4[[#This Row],[sprzedaż]]+L1494</f>
        <v>4899</v>
      </c>
      <c r="K1495" s="2">
        <f>MONTH(cukier4[[#This Row],[Data]])</f>
        <v>12</v>
      </c>
      <c r="L1495" s="2">
        <f>ROUNDUP(IF(K1496&lt;&gt;cukier4[[#This Row],[miesiąc]],5000-cukier4[[#This Row],[ilość cukru w magazynie]],0),-3)</f>
        <v>0</v>
      </c>
    </row>
    <row r="1496" spans="1:12" x14ac:dyDescent="0.45">
      <c r="A1496" s="1">
        <v>40890</v>
      </c>
      <c r="B1496" s="2" t="s">
        <v>45</v>
      </c>
      <c r="C1496">
        <v>227</v>
      </c>
      <c r="D1496">
        <f>YEAR(cukier4[[#This Row],[Data]])</f>
        <v>2011</v>
      </c>
      <c r="E1496">
        <f>VLOOKUP(cukier4[[#This Row],[rok]],cennik[],2,FALSE)</f>
        <v>2.2000000000000002</v>
      </c>
      <c r="F1496" s="2">
        <f>cukier4[[#This Row],[sprzedaż]]*cukier4[[#This Row],[cena cukru]]</f>
        <v>499.40000000000003</v>
      </c>
      <c r="G1496" s="2">
        <f>SUMIFS(cukier4[sprzedaż],cukier4[Data],"&lt;="&amp;cukier4[[#This Row],[Data]],cukier4[NIP],"="&amp;cukier4[[#This Row],[NIP]])</f>
        <v>18818</v>
      </c>
      <c r="H149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496" s="2">
        <f>cukier4[[#This Row],[rabat na kg]]*cukier4[[#This Row],[sprzedaż]]</f>
        <v>45.400000000000006</v>
      </c>
      <c r="J1496" s="2">
        <f>J1495-cukier4[[#This Row],[sprzedaż]]+L1495</f>
        <v>4672</v>
      </c>
      <c r="K1496" s="2">
        <f>MONTH(cukier4[[#This Row],[Data]])</f>
        <v>12</v>
      </c>
      <c r="L1496" s="2">
        <f>ROUNDUP(IF(K1497&lt;&gt;cukier4[[#This Row],[miesiąc]],5000-cukier4[[#This Row],[ilość cukru w magazynie]],0),-3)</f>
        <v>0</v>
      </c>
    </row>
    <row r="1497" spans="1:12" x14ac:dyDescent="0.45">
      <c r="A1497" s="1">
        <v>40891</v>
      </c>
      <c r="B1497" s="2" t="s">
        <v>12</v>
      </c>
      <c r="C1497">
        <v>52</v>
      </c>
      <c r="D1497">
        <f>YEAR(cukier4[[#This Row],[Data]])</f>
        <v>2011</v>
      </c>
      <c r="E1497">
        <f>VLOOKUP(cukier4[[#This Row],[rok]],cennik[],2,FALSE)</f>
        <v>2.2000000000000002</v>
      </c>
      <c r="F1497" s="2">
        <f>cukier4[[#This Row],[sprzedaż]]*cukier4[[#This Row],[cena cukru]]</f>
        <v>114.4</v>
      </c>
      <c r="G1497" s="2">
        <f>SUMIFS(cukier4[sprzedaż],cukier4[Data],"&lt;="&amp;cukier4[[#This Row],[Data]],cukier4[NIP],"="&amp;cukier4[[#This Row],[NIP]])</f>
        <v>3823</v>
      </c>
      <c r="H149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97" s="2">
        <f>cukier4[[#This Row],[rabat na kg]]*cukier4[[#This Row],[sprzedaż]]</f>
        <v>5.2</v>
      </c>
      <c r="J1497" s="2">
        <f>J1496-cukier4[[#This Row],[sprzedaż]]+L1496</f>
        <v>4620</v>
      </c>
      <c r="K1497" s="2">
        <f>MONTH(cukier4[[#This Row],[Data]])</f>
        <v>12</v>
      </c>
      <c r="L1497" s="2">
        <f>ROUNDUP(IF(K1498&lt;&gt;cukier4[[#This Row],[miesiąc]],5000-cukier4[[#This Row],[ilość cukru w magazynie]],0),-3)</f>
        <v>0</v>
      </c>
    </row>
    <row r="1498" spans="1:12" x14ac:dyDescent="0.45">
      <c r="A1498" s="1">
        <v>40892</v>
      </c>
      <c r="B1498" s="2" t="s">
        <v>6</v>
      </c>
      <c r="C1498">
        <v>108</v>
      </c>
      <c r="D1498">
        <f>YEAR(cukier4[[#This Row],[Data]])</f>
        <v>2011</v>
      </c>
      <c r="E1498">
        <f>VLOOKUP(cukier4[[#This Row],[rok]],cennik[],2,FALSE)</f>
        <v>2.2000000000000002</v>
      </c>
      <c r="F1498" s="2">
        <f>cukier4[[#This Row],[sprzedaż]]*cukier4[[#This Row],[cena cukru]]</f>
        <v>237.60000000000002</v>
      </c>
      <c r="G1498" s="2">
        <f>SUMIFS(cukier4[sprzedaż],cukier4[Data],"&lt;="&amp;cukier4[[#This Row],[Data]],cukier4[NIP],"="&amp;cukier4[[#This Row],[NIP]])</f>
        <v>2483</v>
      </c>
      <c r="H149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98" s="2">
        <f>cukier4[[#This Row],[rabat na kg]]*cukier4[[#This Row],[sprzedaż]]</f>
        <v>10.8</v>
      </c>
      <c r="J1498" s="2">
        <f>J1497-cukier4[[#This Row],[sprzedaż]]+L1497</f>
        <v>4512</v>
      </c>
      <c r="K1498" s="2">
        <f>MONTH(cukier4[[#This Row],[Data]])</f>
        <v>12</v>
      </c>
      <c r="L1498" s="2">
        <f>ROUNDUP(IF(K1499&lt;&gt;cukier4[[#This Row],[miesiąc]],5000-cukier4[[#This Row],[ilość cukru w magazynie]],0),-3)</f>
        <v>0</v>
      </c>
    </row>
    <row r="1499" spans="1:12" x14ac:dyDescent="0.45">
      <c r="A1499" s="1">
        <v>40895</v>
      </c>
      <c r="B1499" s="2" t="s">
        <v>24</v>
      </c>
      <c r="C1499">
        <v>236</v>
      </c>
      <c r="D1499">
        <f>YEAR(cukier4[[#This Row],[Data]])</f>
        <v>2011</v>
      </c>
      <c r="E1499">
        <f>VLOOKUP(cukier4[[#This Row],[rok]],cennik[],2,FALSE)</f>
        <v>2.2000000000000002</v>
      </c>
      <c r="F1499" s="2">
        <f>cukier4[[#This Row],[sprzedaż]]*cukier4[[#This Row],[cena cukru]]</f>
        <v>519.20000000000005</v>
      </c>
      <c r="G1499" s="2">
        <f>SUMIFS(cukier4[sprzedaż],cukier4[Data],"&lt;="&amp;cukier4[[#This Row],[Data]],cukier4[NIP],"="&amp;cukier4[[#This Row],[NIP]])</f>
        <v>4889</v>
      </c>
      <c r="H149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499" s="2">
        <f>cukier4[[#This Row],[rabat na kg]]*cukier4[[#This Row],[sprzedaż]]</f>
        <v>23.6</v>
      </c>
      <c r="J1499" s="2">
        <f>J1498-cukier4[[#This Row],[sprzedaż]]+L1498</f>
        <v>4276</v>
      </c>
      <c r="K1499" s="2">
        <f>MONTH(cukier4[[#This Row],[Data]])</f>
        <v>12</v>
      </c>
      <c r="L1499" s="2">
        <f>ROUNDUP(IF(K1500&lt;&gt;cukier4[[#This Row],[miesiąc]],5000-cukier4[[#This Row],[ilość cukru w magazynie]],0),-3)</f>
        <v>0</v>
      </c>
    </row>
    <row r="1500" spans="1:12" x14ac:dyDescent="0.45">
      <c r="A1500" s="1">
        <v>40897</v>
      </c>
      <c r="B1500" s="2" t="s">
        <v>30</v>
      </c>
      <c r="C1500">
        <v>125</v>
      </c>
      <c r="D1500">
        <f>YEAR(cukier4[[#This Row],[Data]])</f>
        <v>2011</v>
      </c>
      <c r="E1500">
        <f>VLOOKUP(cukier4[[#This Row],[rok]],cennik[],2,FALSE)</f>
        <v>2.2000000000000002</v>
      </c>
      <c r="F1500" s="2">
        <f>cukier4[[#This Row],[sprzedaż]]*cukier4[[#This Row],[cena cukru]]</f>
        <v>275</v>
      </c>
      <c r="G1500" s="2">
        <f>SUMIFS(cukier4[sprzedaż],cukier4[Data],"&lt;="&amp;cukier4[[#This Row],[Data]],cukier4[NIP],"="&amp;cukier4[[#This Row],[NIP]])</f>
        <v>4133</v>
      </c>
      <c r="H150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00" s="2">
        <f>cukier4[[#This Row],[rabat na kg]]*cukier4[[#This Row],[sprzedaż]]</f>
        <v>12.5</v>
      </c>
      <c r="J1500" s="2">
        <f>J1499-cukier4[[#This Row],[sprzedaż]]+L1499</f>
        <v>4151</v>
      </c>
      <c r="K1500" s="2">
        <f>MONTH(cukier4[[#This Row],[Data]])</f>
        <v>12</v>
      </c>
      <c r="L1500" s="2">
        <f>ROUNDUP(IF(K1501&lt;&gt;cukier4[[#This Row],[miesiąc]],5000-cukier4[[#This Row],[ilość cukru w magazynie]],0),-3)</f>
        <v>0</v>
      </c>
    </row>
    <row r="1501" spans="1:12" x14ac:dyDescent="0.45">
      <c r="A1501" s="1">
        <v>40898</v>
      </c>
      <c r="B1501" s="2" t="s">
        <v>10</v>
      </c>
      <c r="C1501">
        <v>183</v>
      </c>
      <c r="D1501">
        <f>YEAR(cukier4[[#This Row],[Data]])</f>
        <v>2011</v>
      </c>
      <c r="E1501">
        <f>VLOOKUP(cukier4[[#This Row],[rok]],cennik[],2,FALSE)</f>
        <v>2.2000000000000002</v>
      </c>
      <c r="F1501" s="2">
        <f>cukier4[[#This Row],[sprzedaż]]*cukier4[[#This Row],[cena cukru]]</f>
        <v>402.6</v>
      </c>
      <c r="G1501" s="2">
        <f>SUMIFS(cukier4[sprzedaż],cukier4[Data],"&lt;="&amp;cukier4[[#This Row],[Data]],cukier4[NIP],"="&amp;cukier4[[#This Row],[NIP]])</f>
        <v>3184</v>
      </c>
      <c r="H150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01" s="2">
        <f>cukier4[[#This Row],[rabat na kg]]*cukier4[[#This Row],[sprzedaż]]</f>
        <v>18.3</v>
      </c>
      <c r="J1501" s="2">
        <f>J1500-cukier4[[#This Row],[sprzedaż]]+L1500</f>
        <v>3968</v>
      </c>
      <c r="K1501" s="2">
        <f>MONTH(cukier4[[#This Row],[Data]])</f>
        <v>12</v>
      </c>
      <c r="L1501" s="2">
        <f>ROUNDUP(IF(K1502&lt;&gt;cukier4[[#This Row],[miesiąc]],5000-cukier4[[#This Row],[ilość cukru w magazynie]],0),-3)</f>
        <v>0</v>
      </c>
    </row>
    <row r="1502" spans="1:12" x14ac:dyDescent="0.45">
      <c r="A1502" s="1">
        <v>40899</v>
      </c>
      <c r="B1502" s="2" t="s">
        <v>8</v>
      </c>
      <c r="C1502">
        <v>130</v>
      </c>
      <c r="D1502">
        <f>YEAR(cukier4[[#This Row],[Data]])</f>
        <v>2011</v>
      </c>
      <c r="E1502">
        <f>VLOOKUP(cukier4[[#This Row],[rok]],cennik[],2,FALSE)</f>
        <v>2.2000000000000002</v>
      </c>
      <c r="F1502" s="2">
        <f>cukier4[[#This Row],[sprzedaż]]*cukier4[[#This Row],[cena cukru]]</f>
        <v>286</v>
      </c>
      <c r="G1502" s="2">
        <f>SUMIFS(cukier4[sprzedaż],cukier4[Data],"&lt;="&amp;cukier4[[#This Row],[Data]],cukier4[NIP],"="&amp;cukier4[[#This Row],[NIP]])</f>
        <v>2480</v>
      </c>
      <c r="H15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02" s="2">
        <f>cukier4[[#This Row],[rabat na kg]]*cukier4[[#This Row],[sprzedaż]]</f>
        <v>13</v>
      </c>
      <c r="J1502" s="2">
        <f>J1501-cukier4[[#This Row],[sprzedaż]]+L1501</f>
        <v>3838</v>
      </c>
      <c r="K1502" s="2">
        <f>MONTH(cukier4[[#This Row],[Data]])</f>
        <v>12</v>
      </c>
      <c r="L1502" s="2">
        <f>ROUNDUP(IF(K1503&lt;&gt;cukier4[[#This Row],[miesiąc]],5000-cukier4[[#This Row],[ilość cukru w magazynie]],0),-3)</f>
        <v>0</v>
      </c>
    </row>
    <row r="1503" spans="1:12" x14ac:dyDescent="0.45">
      <c r="A1503" s="1">
        <v>40899</v>
      </c>
      <c r="B1503" s="2" t="s">
        <v>224</v>
      </c>
      <c r="C1503">
        <v>4</v>
      </c>
      <c r="D1503">
        <f>YEAR(cukier4[[#This Row],[Data]])</f>
        <v>2011</v>
      </c>
      <c r="E1503">
        <f>VLOOKUP(cukier4[[#This Row],[rok]],cennik[],2,FALSE)</f>
        <v>2.2000000000000002</v>
      </c>
      <c r="F1503" s="2">
        <f>cukier4[[#This Row],[sprzedaż]]*cukier4[[#This Row],[cena cukru]]</f>
        <v>8.8000000000000007</v>
      </c>
      <c r="G1503" s="2">
        <f>SUMIFS(cukier4[sprzedaż],cukier4[Data],"&lt;="&amp;cukier4[[#This Row],[Data]],cukier4[NIP],"="&amp;cukier4[[#This Row],[NIP]])</f>
        <v>4</v>
      </c>
      <c r="H150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03" s="2">
        <f>cukier4[[#This Row],[rabat na kg]]*cukier4[[#This Row],[sprzedaż]]</f>
        <v>0</v>
      </c>
      <c r="J1503" s="2">
        <f>J1502-cukier4[[#This Row],[sprzedaż]]+L1502</f>
        <v>3834</v>
      </c>
      <c r="K1503" s="2">
        <f>MONTH(cukier4[[#This Row],[Data]])</f>
        <v>12</v>
      </c>
      <c r="L1503" s="2">
        <f>ROUNDUP(IF(K1504&lt;&gt;cukier4[[#This Row],[miesiąc]],5000-cukier4[[#This Row],[ilość cukru w magazynie]],0),-3)</f>
        <v>0</v>
      </c>
    </row>
    <row r="1504" spans="1:12" x14ac:dyDescent="0.45">
      <c r="A1504" s="1">
        <v>40900</v>
      </c>
      <c r="B1504" s="2" t="s">
        <v>225</v>
      </c>
      <c r="C1504">
        <v>3</v>
      </c>
      <c r="D1504">
        <f>YEAR(cukier4[[#This Row],[Data]])</f>
        <v>2011</v>
      </c>
      <c r="E1504">
        <f>VLOOKUP(cukier4[[#This Row],[rok]],cennik[],2,FALSE)</f>
        <v>2.2000000000000002</v>
      </c>
      <c r="F1504" s="2">
        <f>cukier4[[#This Row],[sprzedaż]]*cukier4[[#This Row],[cena cukru]]</f>
        <v>6.6000000000000005</v>
      </c>
      <c r="G1504" s="2">
        <f>SUMIFS(cukier4[sprzedaż],cukier4[Data],"&lt;="&amp;cukier4[[#This Row],[Data]],cukier4[NIP],"="&amp;cukier4[[#This Row],[NIP]])</f>
        <v>3</v>
      </c>
      <c r="H150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04" s="2">
        <f>cukier4[[#This Row],[rabat na kg]]*cukier4[[#This Row],[sprzedaż]]</f>
        <v>0</v>
      </c>
      <c r="J1504" s="2">
        <f>J1503-cukier4[[#This Row],[sprzedaż]]+L1503</f>
        <v>3831</v>
      </c>
      <c r="K1504" s="2">
        <f>MONTH(cukier4[[#This Row],[Data]])</f>
        <v>12</v>
      </c>
      <c r="L1504" s="2">
        <f>ROUNDUP(IF(K1505&lt;&gt;cukier4[[#This Row],[miesiąc]],5000-cukier4[[#This Row],[ilość cukru w magazynie]],0),-3)</f>
        <v>0</v>
      </c>
    </row>
    <row r="1505" spans="1:12" x14ac:dyDescent="0.45">
      <c r="A1505" s="1">
        <v>40901</v>
      </c>
      <c r="B1505" s="2" t="s">
        <v>226</v>
      </c>
      <c r="C1505">
        <v>16</v>
      </c>
      <c r="D1505">
        <f>YEAR(cukier4[[#This Row],[Data]])</f>
        <v>2011</v>
      </c>
      <c r="E1505">
        <f>VLOOKUP(cukier4[[#This Row],[rok]],cennik[],2,FALSE)</f>
        <v>2.2000000000000002</v>
      </c>
      <c r="F1505" s="2">
        <f>cukier4[[#This Row],[sprzedaż]]*cukier4[[#This Row],[cena cukru]]</f>
        <v>35.200000000000003</v>
      </c>
      <c r="G1505" s="2">
        <f>SUMIFS(cukier4[sprzedaż],cukier4[Data],"&lt;="&amp;cukier4[[#This Row],[Data]],cukier4[NIP],"="&amp;cukier4[[#This Row],[NIP]])</f>
        <v>16</v>
      </c>
      <c r="H150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05" s="2">
        <f>cukier4[[#This Row],[rabat na kg]]*cukier4[[#This Row],[sprzedaż]]</f>
        <v>0</v>
      </c>
      <c r="J1505" s="2">
        <f>J1504-cukier4[[#This Row],[sprzedaż]]+L1504</f>
        <v>3815</v>
      </c>
      <c r="K1505" s="2">
        <f>MONTH(cukier4[[#This Row],[Data]])</f>
        <v>12</v>
      </c>
      <c r="L1505" s="2">
        <f>ROUNDUP(IF(K1506&lt;&gt;cukier4[[#This Row],[miesiąc]],5000-cukier4[[#This Row],[ilość cukru w magazynie]],0),-3)</f>
        <v>0</v>
      </c>
    </row>
    <row r="1506" spans="1:12" x14ac:dyDescent="0.45">
      <c r="A1506" s="1">
        <v>40903</v>
      </c>
      <c r="B1506" s="2" t="s">
        <v>6</v>
      </c>
      <c r="C1506">
        <v>197</v>
      </c>
      <c r="D1506">
        <f>YEAR(cukier4[[#This Row],[Data]])</f>
        <v>2011</v>
      </c>
      <c r="E1506">
        <f>VLOOKUP(cukier4[[#This Row],[rok]],cennik[],2,FALSE)</f>
        <v>2.2000000000000002</v>
      </c>
      <c r="F1506" s="2">
        <f>cukier4[[#This Row],[sprzedaż]]*cukier4[[#This Row],[cena cukru]]</f>
        <v>433.40000000000003</v>
      </c>
      <c r="G1506" s="2">
        <f>SUMIFS(cukier4[sprzedaż],cukier4[Data],"&lt;="&amp;cukier4[[#This Row],[Data]],cukier4[NIP],"="&amp;cukier4[[#This Row],[NIP]])</f>
        <v>2680</v>
      </c>
      <c r="H150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06" s="2">
        <f>cukier4[[#This Row],[rabat na kg]]*cukier4[[#This Row],[sprzedaż]]</f>
        <v>19.700000000000003</v>
      </c>
      <c r="J1506" s="2">
        <f>J1505-cukier4[[#This Row],[sprzedaż]]+L1505</f>
        <v>3618</v>
      </c>
      <c r="K1506" s="2">
        <f>MONTH(cukier4[[#This Row],[Data]])</f>
        <v>12</v>
      </c>
      <c r="L1506" s="2">
        <f>ROUNDUP(IF(K1507&lt;&gt;cukier4[[#This Row],[miesiąc]],5000-cukier4[[#This Row],[ilość cukru w magazynie]],0),-3)</f>
        <v>0</v>
      </c>
    </row>
    <row r="1507" spans="1:12" x14ac:dyDescent="0.45">
      <c r="A1507" s="1">
        <v>40903</v>
      </c>
      <c r="B1507" s="2" t="s">
        <v>152</v>
      </c>
      <c r="C1507">
        <v>4</v>
      </c>
      <c r="D1507">
        <f>YEAR(cukier4[[#This Row],[Data]])</f>
        <v>2011</v>
      </c>
      <c r="E1507">
        <f>VLOOKUP(cukier4[[#This Row],[rok]],cennik[],2,FALSE)</f>
        <v>2.2000000000000002</v>
      </c>
      <c r="F1507" s="2">
        <f>cukier4[[#This Row],[sprzedaż]]*cukier4[[#This Row],[cena cukru]]</f>
        <v>8.8000000000000007</v>
      </c>
      <c r="G1507" s="2">
        <f>SUMIFS(cukier4[sprzedaż],cukier4[Data],"&lt;="&amp;cukier4[[#This Row],[Data]],cukier4[NIP],"="&amp;cukier4[[#This Row],[NIP]])</f>
        <v>36</v>
      </c>
      <c r="H150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07" s="2">
        <f>cukier4[[#This Row],[rabat na kg]]*cukier4[[#This Row],[sprzedaż]]</f>
        <v>0</v>
      </c>
      <c r="J1507" s="2">
        <f>J1506-cukier4[[#This Row],[sprzedaż]]+L1506</f>
        <v>3614</v>
      </c>
      <c r="K1507" s="2">
        <f>MONTH(cukier4[[#This Row],[Data]])</f>
        <v>12</v>
      </c>
      <c r="L1507" s="2">
        <f>ROUNDUP(IF(K1508&lt;&gt;cukier4[[#This Row],[miesiąc]],5000-cukier4[[#This Row],[ilość cukru w magazynie]],0),-3)</f>
        <v>0</v>
      </c>
    </row>
    <row r="1508" spans="1:12" x14ac:dyDescent="0.45">
      <c r="A1508" s="1">
        <v>40904</v>
      </c>
      <c r="B1508" s="2" t="s">
        <v>52</v>
      </c>
      <c r="C1508">
        <v>57</v>
      </c>
      <c r="D1508">
        <f>YEAR(cukier4[[#This Row],[Data]])</f>
        <v>2011</v>
      </c>
      <c r="E1508">
        <f>VLOOKUP(cukier4[[#This Row],[rok]],cennik[],2,FALSE)</f>
        <v>2.2000000000000002</v>
      </c>
      <c r="F1508" s="2">
        <f>cukier4[[#This Row],[sprzedaż]]*cukier4[[#This Row],[cena cukru]]</f>
        <v>125.4</v>
      </c>
      <c r="G1508" s="2">
        <f>SUMIFS(cukier4[sprzedaż],cukier4[Data],"&lt;="&amp;cukier4[[#This Row],[Data]],cukier4[NIP],"="&amp;cukier4[[#This Row],[NIP]])</f>
        <v>3882</v>
      </c>
      <c r="H15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08" s="2">
        <f>cukier4[[#This Row],[rabat na kg]]*cukier4[[#This Row],[sprzedaż]]</f>
        <v>5.7</v>
      </c>
      <c r="J1508" s="2">
        <f>J1507-cukier4[[#This Row],[sprzedaż]]+L1507</f>
        <v>3557</v>
      </c>
      <c r="K1508" s="2">
        <f>MONTH(cukier4[[#This Row],[Data]])</f>
        <v>12</v>
      </c>
      <c r="L1508" s="2">
        <f>ROUNDUP(IF(K1509&lt;&gt;cukier4[[#This Row],[miesiąc]],5000-cukier4[[#This Row],[ilość cukru w magazynie]],0),-3)</f>
        <v>0</v>
      </c>
    </row>
    <row r="1509" spans="1:12" x14ac:dyDescent="0.45">
      <c r="A1509" s="1">
        <v>40906</v>
      </c>
      <c r="B1509" s="2" t="s">
        <v>92</v>
      </c>
      <c r="C1509">
        <v>16</v>
      </c>
      <c r="D1509">
        <f>YEAR(cukier4[[#This Row],[Data]])</f>
        <v>2011</v>
      </c>
      <c r="E1509">
        <f>VLOOKUP(cukier4[[#This Row],[rok]],cennik[],2,FALSE)</f>
        <v>2.2000000000000002</v>
      </c>
      <c r="F1509" s="2">
        <f>cukier4[[#This Row],[sprzedaż]]*cukier4[[#This Row],[cena cukru]]</f>
        <v>35.200000000000003</v>
      </c>
      <c r="G1509" s="2">
        <f>SUMIFS(cukier4[sprzedaż],cukier4[Data],"&lt;="&amp;cukier4[[#This Row],[Data]],cukier4[NIP],"="&amp;cukier4[[#This Row],[NIP]])</f>
        <v>37</v>
      </c>
      <c r="H150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09" s="2">
        <f>cukier4[[#This Row],[rabat na kg]]*cukier4[[#This Row],[sprzedaż]]</f>
        <v>0</v>
      </c>
      <c r="J1509" s="2">
        <f>J1508-cukier4[[#This Row],[sprzedaż]]+L1508</f>
        <v>3541</v>
      </c>
      <c r="K1509" s="2">
        <f>MONTH(cukier4[[#This Row],[Data]])</f>
        <v>12</v>
      </c>
      <c r="L1509" s="2">
        <f>ROUNDUP(IF(K1510&lt;&gt;cukier4[[#This Row],[miesiąc]],5000-cukier4[[#This Row],[ilość cukru w magazynie]],0),-3)</f>
        <v>0</v>
      </c>
    </row>
    <row r="1510" spans="1:12" x14ac:dyDescent="0.45">
      <c r="A1510" s="1">
        <v>40907</v>
      </c>
      <c r="B1510" s="2" t="s">
        <v>63</v>
      </c>
      <c r="C1510">
        <v>89</v>
      </c>
      <c r="D1510">
        <f>YEAR(cukier4[[#This Row],[Data]])</f>
        <v>2011</v>
      </c>
      <c r="E1510">
        <f>VLOOKUP(cukier4[[#This Row],[rok]],cennik[],2,FALSE)</f>
        <v>2.2000000000000002</v>
      </c>
      <c r="F1510" s="2">
        <f>cukier4[[#This Row],[sprzedaż]]*cukier4[[#This Row],[cena cukru]]</f>
        <v>195.8</v>
      </c>
      <c r="G1510" s="2">
        <f>SUMIFS(cukier4[sprzedaż],cukier4[Data],"&lt;="&amp;cukier4[[#This Row],[Data]],cukier4[NIP],"="&amp;cukier4[[#This Row],[NIP]])</f>
        <v>760</v>
      </c>
      <c r="H151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10" s="2">
        <f>cukier4[[#This Row],[rabat na kg]]*cukier4[[#This Row],[sprzedaż]]</f>
        <v>4.45</v>
      </c>
      <c r="J1510" s="2">
        <f>J1509-cukier4[[#This Row],[sprzedaż]]+L1509</f>
        <v>3452</v>
      </c>
      <c r="K1510" s="2">
        <f>MONTH(cukier4[[#This Row],[Data]])</f>
        <v>12</v>
      </c>
      <c r="L1510" s="2">
        <f>ROUNDUP(IF(K1511&lt;&gt;cukier4[[#This Row],[miesiąc]],5000-cukier4[[#This Row],[ilość cukru w magazynie]],0),-3)</f>
        <v>2000</v>
      </c>
    </row>
    <row r="1511" spans="1:12" x14ac:dyDescent="0.45">
      <c r="A1511" s="1">
        <v>40912</v>
      </c>
      <c r="B1511" s="2" t="s">
        <v>66</v>
      </c>
      <c r="C1511">
        <v>74</v>
      </c>
      <c r="D1511">
        <f>YEAR(cukier4[[#This Row],[Data]])</f>
        <v>2012</v>
      </c>
      <c r="E1511">
        <f>VLOOKUP(cukier4[[#This Row],[rok]],cennik[],2,FALSE)</f>
        <v>2.25</v>
      </c>
      <c r="F1511" s="2">
        <f>cukier4[[#This Row],[sprzedaż]]*cukier4[[#This Row],[cena cukru]]</f>
        <v>166.5</v>
      </c>
      <c r="G1511" s="2">
        <f>SUMIFS(cukier4[sprzedaż],cukier4[Data],"&lt;="&amp;cukier4[[#This Row],[Data]],cukier4[NIP],"="&amp;cukier4[[#This Row],[NIP]])</f>
        <v>2643</v>
      </c>
      <c r="H15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11" s="2">
        <f>cukier4[[#This Row],[rabat na kg]]*cukier4[[#This Row],[sprzedaż]]</f>
        <v>7.4</v>
      </c>
      <c r="J1511" s="2">
        <f>J1510-cukier4[[#This Row],[sprzedaż]]+L1510</f>
        <v>5378</v>
      </c>
      <c r="K1511" s="2">
        <f>MONTH(cukier4[[#This Row],[Data]])</f>
        <v>1</v>
      </c>
      <c r="L1511" s="2">
        <f>ROUNDUP(IF(K1512&lt;&gt;cukier4[[#This Row],[miesiąc]],5000-cukier4[[#This Row],[ilość cukru w magazynie]],0),-3)</f>
        <v>0</v>
      </c>
    </row>
    <row r="1512" spans="1:12" x14ac:dyDescent="0.45">
      <c r="A1512" s="1">
        <v>40913</v>
      </c>
      <c r="B1512" s="2" t="s">
        <v>9</v>
      </c>
      <c r="C1512">
        <v>243</v>
      </c>
      <c r="D1512">
        <f>YEAR(cukier4[[#This Row],[Data]])</f>
        <v>2012</v>
      </c>
      <c r="E1512">
        <f>VLOOKUP(cukier4[[#This Row],[rok]],cennik[],2,FALSE)</f>
        <v>2.25</v>
      </c>
      <c r="F1512" s="2">
        <f>cukier4[[#This Row],[sprzedaż]]*cukier4[[#This Row],[cena cukru]]</f>
        <v>546.75</v>
      </c>
      <c r="G1512" s="2">
        <f>SUMIFS(cukier4[sprzedaż],cukier4[Data],"&lt;="&amp;cukier4[[#This Row],[Data]],cukier4[NIP],"="&amp;cukier4[[#This Row],[NIP]])</f>
        <v>18333</v>
      </c>
      <c r="H151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12" s="2">
        <f>cukier4[[#This Row],[rabat na kg]]*cukier4[[#This Row],[sprzedaż]]</f>
        <v>48.6</v>
      </c>
      <c r="J1512" s="2">
        <f>J1511-cukier4[[#This Row],[sprzedaż]]+L1511</f>
        <v>5135</v>
      </c>
      <c r="K1512" s="2">
        <f>MONTH(cukier4[[#This Row],[Data]])</f>
        <v>1</v>
      </c>
      <c r="L1512" s="2">
        <f>ROUNDUP(IF(K1513&lt;&gt;cukier4[[#This Row],[miesiąc]],5000-cukier4[[#This Row],[ilość cukru w magazynie]],0),-3)</f>
        <v>0</v>
      </c>
    </row>
    <row r="1513" spans="1:12" x14ac:dyDescent="0.45">
      <c r="A1513" s="1">
        <v>40915</v>
      </c>
      <c r="B1513" s="2" t="s">
        <v>22</v>
      </c>
      <c r="C1513">
        <v>460</v>
      </c>
      <c r="D1513">
        <f>YEAR(cukier4[[#This Row],[Data]])</f>
        <v>2012</v>
      </c>
      <c r="E1513">
        <f>VLOOKUP(cukier4[[#This Row],[rok]],cennik[],2,FALSE)</f>
        <v>2.25</v>
      </c>
      <c r="F1513" s="2">
        <f>cukier4[[#This Row],[sprzedaż]]*cukier4[[#This Row],[cena cukru]]</f>
        <v>1035</v>
      </c>
      <c r="G1513" s="2">
        <f>SUMIFS(cukier4[sprzedaż],cukier4[Data],"&lt;="&amp;cukier4[[#This Row],[Data]],cukier4[NIP],"="&amp;cukier4[[#This Row],[NIP]])</f>
        <v>18069</v>
      </c>
      <c r="H151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13" s="2">
        <f>cukier4[[#This Row],[rabat na kg]]*cukier4[[#This Row],[sprzedaż]]</f>
        <v>92</v>
      </c>
      <c r="J1513" s="2">
        <f>J1512-cukier4[[#This Row],[sprzedaż]]+L1512</f>
        <v>4675</v>
      </c>
      <c r="K1513" s="2">
        <f>MONTH(cukier4[[#This Row],[Data]])</f>
        <v>1</v>
      </c>
      <c r="L1513" s="2">
        <f>ROUNDUP(IF(K1514&lt;&gt;cukier4[[#This Row],[miesiąc]],5000-cukier4[[#This Row],[ilość cukru w magazynie]],0),-3)</f>
        <v>0</v>
      </c>
    </row>
    <row r="1514" spans="1:12" x14ac:dyDescent="0.45">
      <c r="A1514" s="1">
        <v>40915</v>
      </c>
      <c r="B1514" s="2" t="s">
        <v>227</v>
      </c>
      <c r="C1514">
        <v>20</v>
      </c>
      <c r="D1514">
        <f>YEAR(cukier4[[#This Row],[Data]])</f>
        <v>2012</v>
      </c>
      <c r="E1514">
        <f>VLOOKUP(cukier4[[#This Row],[rok]],cennik[],2,FALSE)</f>
        <v>2.25</v>
      </c>
      <c r="F1514" s="2">
        <f>cukier4[[#This Row],[sprzedaż]]*cukier4[[#This Row],[cena cukru]]</f>
        <v>45</v>
      </c>
      <c r="G1514" s="2">
        <f>SUMIFS(cukier4[sprzedaż],cukier4[Data],"&lt;="&amp;cukier4[[#This Row],[Data]],cukier4[NIP],"="&amp;cukier4[[#This Row],[NIP]])</f>
        <v>20</v>
      </c>
      <c r="H15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14" s="2">
        <f>cukier4[[#This Row],[rabat na kg]]*cukier4[[#This Row],[sprzedaż]]</f>
        <v>0</v>
      </c>
      <c r="J1514" s="2">
        <f>J1513-cukier4[[#This Row],[sprzedaż]]+L1513</f>
        <v>4655</v>
      </c>
      <c r="K1514" s="2">
        <f>MONTH(cukier4[[#This Row],[Data]])</f>
        <v>1</v>
      </c>
      <c r="L1514" s="2">
        <f>ROUNDUP(IF(K1515&lt;&gt;cukier4[[#This Row],[miesiąc]],5000-cukier4[[#This Row],[ilość cukru w magazynie]],0),-3)</f>
        <v>0</v>
      </c>
    </row>
    <row r="1515" spans="1:12" x14ac:dyDescent="0.45">
      <c r="A1515" s="1">
        <v>40917</v>
      </c>
      <c r="B1515" s="2" t="s">
        <v>22</v>
      </c>
      <c r="C1515">
        <v>250</v>
      </c>
      <c r="D1515">
        <f>YEAR(cukier4[[#This Row],[Data]])</f>
        <v>2012</v>
      </c>
      <c r="E1515">
        <f>VLOOKUP(cukier4[[#This Row],[rok]],cennik[],2,FALSE)</f>
        <v>2.25</v>
      </c>
      <c r="F1515" s="2">
        <f>cukier4[[#This Row],[sprzedaż]]*cukier4[[#This Row],[cena cukru]]</f>
        <v>562.5</v>
      </c>
      <c r="G1515" s="2">
        <f>SUMIFS(cukier4[sprzedaż],cukier4[Data],"&lt;="&amp;cukier4[[#This Row],[Data]],cukier4[NIP],"="&amp;cukier4[[#This Row],[NIP]])</f>
        <v>18319</v>
      </c>
      <c r="H151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15" s="2">
        <f>cukier4[[#This Row],[rabat na kg]]*cukier4[[#This Row],[sprzedaż]]</f>
        <v>50</v>
      </c>
      <c r="J1515" s="2">
        <f>J1514-cukier4[[#This Row],[sprzedaż]]+L1514</f>
        <v>4405</v>
      </c>
      <c r="K1515" s="2">
        <f>MONTH(cukier4[[#This Row],[Data]])</f>
        <v>1</v>
      </c>
      <c r="L1515" s="2">
        <f>ROUNDUP(IF(K1516&lt;&gt;cukier4[[#This Row],[miesiąc]],5000-cukier4[[#This Row],[ilość cukru w magazynie]],0),-3)</f>
        <v>0</v>
      </c>
    </row>
    <row r="1516" spans="1:12" x14ac:dyDescent="0.45">
      <c r="A1516" s="1">
        <v>40923</v>
      </c>
      <c r="B1516" s="2" t="s">
        <v>10</v>
      </c>
      <c r="C1516">
        <v>78</v>
      </c>
      <c r="D1516">
        <f>YEAR(cukier4[[#This Row],[Data]])</f>
        <v>2012</v>
      </c>
      <c r="E1516">
        <f>VLOOKUP(cukier4[[#This Row],[rok]],cennik[],2,FALSE)</f>
        <v>2.25</v>
      </c>
      <c r="F1516" s="2">
        <f>cukier4[[#This Row],[sprzedaż]]*cukier4[[#This Row],[cena cukru]]</f>
        <v>175.5</v>
      </c>
      <c r="G1516" s="2">
        <f>SUMIFS(cukier4[sprzedaż],cukier4[Data],"&lt;="&amp;cukier4[[#This Row],[Data]],cukier4[NIP],"="&amp;cukier4[[#This Row],[NIP]])</f>
        <v>3262</v>
      </c>
      <c r="H151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16" s="2">
        <f>cukier4[[#This Row],[rabat na kg]]*cukier4[[#This Row],[sprzedaż]]</f>
        <v>7.8000000000000007</v>
      </c>
      <c r="J1516" s="2">
        <f>J1515-cukier4[[#This Row],[sprzedaż]]+L1515</f>
        <v>4327</v>
      </c>
      <c r="K1516" s="2">
        <f>MONTH(cukier4[[#This Row],[Data]])</f>
        <v>1</v>
      </c>
      <c r="L1516" s="2">
        <f>ROUNDUP(IF(K1517&lt;&gt;cukier4[[#This Row],[miesiąc]],5000-cukier4[[#This Row],[ilość cukru w magazynie]],0),-3)</f>
        <v>0</v>
      </c>
    </row>
    <row r="1517" spans="1:12" x14ac:dyDescent="0.45">
      <c r="A1517" s="1">
        <v>40925</v>
      </c>
      <c r="B1517" s="2" t="s">
        <v>8</v>
      </c>
      <c r="C1517">
        <v>170</v>
      </c>
      <c r="D1517">
        <f>YEAR(cukier4[[#This Row],[Data]])</f>
        <v>2012</v>
      </c>
      <c r="E1517">
        <f>VLOOKUP(cukier4[[#This Row],[rok]],cennik[],2,FALSE)</f>
        <v>2.25</v>
      </c>
      <c r="F1517" s="2">
        <f>cukier4[[#This Row],[sprzedaż]]*cukier4[[#This Row],[cena cukru]]</f>
        <v>382.5</v>
      </c>
      <c r="G1517" s="2">
        <f>SUMIFS(cukier4[sprzedaż],cukier4[Data],"&lt;="&amp;cukier4[[#This Row],[Data]],cukier4[NIP],"="&amp;cukier4[[#This Row],[NIP]])</f>
        <v>2650</v>
      </c>
      <c r="H15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17" s="2">
        <f>cukier4[[#This Row],[rabat na kg]]*cukier4[[#This Row],[sprzedaż]]</f>
        <v>17</v>
      </c>
      <c r="J1517" s="2">
        <f>J1516-cukier4[[#This Row],[sprzedaż]]+L1516</f>
        <v>4157</v>
      </c>
      <c r="K1517" s="2">
        <f>MONTH(cukier4[[#This Row],[Data]])</f>
        <v>1</v>
      </c>
      <c r="L1517" s="2">
        <f>ROUNDUP(IF(K1518&lt;&gt;cukier4[[#This Row],[miesiąc]],5000-cukier4[[#This Row],[ilość cukru w magazynie]],0),-3)</f>
        <v>0</v>
      </c>
    </row>
    <row r="1518" spans="1:12" x14ac:dyDescent="0.45">
      <c r="A1518" s="1">
        <v>40927</v>
      </c>
      <c r="B1518" s="2" t="s">
        <v>52</v>
      </c>
      <c r="C1518">
        <v>128</v>
      </c>
      <c r="D1518">
        <f>YEAR(cukier4[[#This Row],[Data]])</f>
        <v>2012</v>
      </c>
      <c r="E1518">
        <f>VLOOKUP(cukier4[[#This Row],[rok]],cennik[],2,FALSE)</f>
        <v>2.25</v>
      </c>
      <c r="F1518" s="2">
        <f>cukier4[[#This Row],[sprzedaż]]*cukier4[[#This Row],[cena cukru]]</f>
        <v>288</v>
      </c>
      <c r="G1518" s="2">
        <f>SUMIFS(cukier4[sprzedaż],cukier4[Data],"&lt;="&amp;cukier4[[#This Row],[Data]],cukier4[NIP],"="&amp;cukier4[[#This Row],[NIP]])</f>
        <v>4010</v>
      </c>
      <c r="H15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18" s="2">
        <f>cukier4[[#This Row],[rabat na kg]]*cukier4[[#This Row],[sprzedaż]]</f>
        <v>12.8</v>
      </c>
      <c r="J1518" s="2">
        <f>J1517-cukier4[[#This Row],[sprzedaż]]+L1517</f>
        <v>4029</v>
      </c>
      <c r="K1518" s="2">
        <f>MONTH(cukier4[[#This Row],[Data]])</f>
        <v>1</v>
      </c>
      <c r="L1518" s="2">
        <f>ROUNDUP(IF(K1519&lt;&gt;cukier4[[#This Row],[miesiąc]],5000-cukier4[[#This Row],[ilość cukru w magazynie]],0),-3)</f>
        <v>0</v>
      </c>
    </row>
    <row r="1519" spans="1:12" x14ac:dyDescent="0.45">
      <c r="A1519" s="1">
        <v>40927</v>
      </c>
      <c r="B1519" s="2" t="s">
        <v>61</v>
      </c>
      <c r="C1519">
        <v>53</v>
      </c>
      <c r="D1519">
        <f>YEAR(cukier4[[#This Row],[Data]])</f>
        <v>2012</v>
      </c>
      <c r="E1519">
        <f>VLOOKUP(cukier4[[#This Row],[rok]],cennik[],2,FALSE)</f>
        <v>2.25</v>
      </c>
      <c r="F1519" s="2">
        <f>cukier4[[#This Row],[sprzedaż]]*cukier4[[#This Row],[cena cukru]]</f>
        <v>119.25</v>
      </c>
      <c r="G1519" s="2">
        <f>SUMIFS(cukier4[sprzedaż],cukier4[Data],"&lt;="&amp;cukier4[[#This Row],[Data]],cukier4[NIP],"="&amp;cukier4[[#This Row],[NIP]])</f>
        <v>2160</v>
      </c>
      <c r="H151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19" s="2">
        <f>cukier4[[#This Row],[rabat na kg]]*cukier4[[#This Row],[sprzedaż]]</f>
        <v>5.3000000000000007</v>
      </c>
      <c r="J1519" s="2">
        <f>J1518-cukier4[[#This Row],[sprzedaż]]+L1518</f>
        <v>3976</v>
      </c>
      <c r="K1519" s="2">
        <f>MONTH(cukier4[[#This Row],[Data]])</f>
        <v>1</v>
      </c>
      <c r="L1519" s="2">
        <f>ROUNDUP(IF(K1520&lt;&gt;cukier4[[#This Row],[miesiąc]],5000-cukier4[[#This Row],[ilość cukru w magazynie]],0),-3)</f>
        <v>0</v>
      </c>
    </row>
    <row r="1520" spans="1:12" x14ac:dyDescent="0.45">
      <c r="A1520" s="1">
        <v>40928</v>
      </c>
      <c r="B1520" s="2" t="s">
        <v>14</v>
      </c>
      <c r="C1520">
        <v>223</v>
      </c>
      <c r="D1520">
        <f>YEAR(cukier4[[#This Row],[Data]])</f>
        <v>2012</v>
      </c>
      <c r="E1520">
        <f>VLOOKUP(cukier4[[#This Row],[rok]],cennik[],2,FALSE)</f>
        <v>2.25</v>
      </c>
      <c r="F1520" s="2">
        <f>cukier4[[#This Row],[sprzedaż]]*cukier4[[#This Row],[cena cukru]]</f>
        <v>501.75</v>
      </c>
      <c r="G1520" s="2">
        <f>SUMIFS(cukier4[sprzedaż],cukier4[Data],"&lt;="&amp;cukier4[[#This Row],[Data]],cukier4[NIP],"="&amp;cukier4[[#This Row],[NIP]])</f>
        <v>16911</v>
      </c>
      <c r="H152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20" s="2">
        <f>cukier4[[#This Row],[rabat na kg]]*cukier4[[#This Row],[sprzedaż]]</f>
        <v>44.6</v>
      </c>
      <c r="J1520" s="2">
        <f>J1519-cukier4[[#This Row],[sprzedaż]]+L1519</f>
        <v>3753</v>
      </c>
      <c r="K1520" s="2">
        <f>MONTH(cukier4[[#This Row],[Data]])</f>
        <v>1</v>
      </c>
      <c r="L1520" s="2">
        <f>ROUNDUP(IF(K1521&lt;&gt;cukier4[[#This Row],[miesiąc]],5000-cukier4[[#This Row],[ilość cukru w magazynie]],0),-3)</f>
        <v>0</v>
      </c>
    </row>
    <row r="1521" spans="1:12" x14ac:dyDescent="0.45">
      <c r="A1521" s="1">
        <v>40933</v>
      </c>
      <c r="B1521" s="2" t="s">
        <v>52</v>
      </c>
      <c r="C1521">
        <v>47</v>
      </c>
      <c r="D1521">
        <f>YEAR(cukier4[[#This Row],[Data]])</f>
        <v>2012</v>
      </c>
      <c r="E1521">
        <f>VLOOKUP(cukier4[[#This Row],[rok]],cennik[],2,FALSE)</f>
        <v>2.25</v>
      </c>
      <c r="F1521" s="2">
        <f>cukier4[[#This Row],[sprzedaż]]*cukier4[[#This Row],[cena cukru]]</f>
        <v>105.75</v>
      </c>
      <c r="G1521" s="2">
        <f>SUMIFS(cukier4[sprzedaż],cukier4[Data],"&lt;="&amp;cukier4[[#This Row],[Data]],cukier4[NIP],"="&amp;cukier4[[#This Row],[NIP]])</f>
        <v>4057</v>
      </c>
      <c r="H15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21" s="2">
        <f>cukier4[[#This Row],[rabat na kg]]*cukier4[[#This Row],[sprzedaż]]</f>
        <v>4.7</v>
      </c>
      <c r="J1521" s="2">
        <f>J1520-cukier4[[#This Row],[sprzedaż]]+L1520</f>
        <v>3706</v>
      </c>
      <c r="K1521" s="2">
        <f>MONTH(cukier4[[#This Row],[Data]])</f>
        <v>1</v>
      </c>
      <c r="L1521" s="2">
        <f>ROUNDUP(IF(K1522&lt;&gt;cukier4[[#This Row],[miesiąc]],5000-cukier4[[#This Row],[ilość cukru w magazynie]],0),-3)</f>
        <v>0</v>
      </c>
    </row>
    <row r="1522" spans="1:12" x14ac:dyDescent="0.45">
      <c r="A1522" s="1">
        <v>40933</v>
      </c>
      <c r="B1522" s="2" t="s">
        <v>37</v>
      </c>
      <c r="C1522">
        <v>112</v>
      </c>
      <c r="D1522">
        <f>YEAR(cukier4[[#This Row],[Data]])</f>
        <v>2012</v>
      </c>
      <c r="E1522">
        <f>VLOOKUP(cukier4[[#This Row],[rok]],cennik[],2,FALSE)</f>
        <v>2.25</v>
      </c>
      <c r="F1522" s="2">
        <f>cukier4[[#This Row],[sprzedaż]]*cukier4[[#This Row],[cena cukru]]</f>
        <v>252</v>
      </c>
      <c r="G1522" s="2">
        <f>SUMIFS(cukier4[sprzedaż],cukier4[Data],"&lt;="&amp;cukier4[[#This Row],[Data]],cukier4[NIP],"="&amp;cukier4[[#This Row],[NIP]])</f>
        <v>3533</v>
      </c>
      <c r="H15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22" s="2">
        <f>cukier4[[#This Row],[rabat na kg]]*cukier4[[#This Row],[sprzedaż]]</f>
        <v>11.200000000000001</v>
      </c>
      <c r="J1522" s="2">
        <f>J1521-cukier4[[#This Row],[sprzedaż]]+L1521</f>
        <v>3594</v>
      </c>
      <c r="K1522" s="2">
        <f>MONTH(cukier4[[#This Row],[Data]])</f>
        <v>1</v>
      </c>
      <c r="L1522" s="2">
        <f>ROUNDUP(IF(K1523&lt;&gt;cukier4[[#This Row],[miesiąc]],5000-cukier4[[#This Row],[ilość cukru w magazynie]],0),-3)</f>
        <v>0</v>
      </c>
    </row>
    <row r="1523" spans="1:12" x14ac:dyDescent="0.45">
      <c r="A1523" s="1">
        <v>40935</v>
      </c>
      <c r="B1523" s="2" t="s">
        <v>50</v>
      </c>
      <c r="C1523">
        <v>201</v>
      </c>
      <c r="D1523">
        <f>YEAR(cukier4[[#This Row],[Data]])</f>
        <v>2012</v>
      </c>
      <c r="E1523">
        <f>VLOOKUP(cukier4[[#This Row],[rok]],cennik[],2,FALSE)</f>
        <v>2.25</v>
      </c>
      <c r="F1523" s="2">
        <f>cukier4[[#This Row],[sprzedaż]]*cukier4[[#This Row],[cena cukru]]</f>
        <v>452.25</v>
      </c>
      <c r="G1523" s="2">
        <f>SUMIFS(cukier4[sprzedaż],cukier4[Data],"&lt;="&amp;cukier4[[#This Row],[Data]],cukier4[NIP],"="&amp;cukier4[[#This Row],[NIP]])</f>
        <v>18167</v>
      </c>
      <c r="H152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23" s="2">
        <f>cukier4[[#This Row],[rabat na kg]]*cukier4[[#This Row],[sprzedaż]]</f>
        <v>40.200000000000003</v>
      </c>
      <c r="J1523" s="2">
        <f>J1522-cukier4[[#This Row],[sprzedaż]]+L1522</f>
        <v>3393</v>
      </c>
      <c r="K1523" s="2">
        <f>MONTH(cukier4[[#This Row],[Data]])</f>
        <v>1</v>
      </c>
      <c r="L1523" s="2">
        <f>ROUNDUP(IF(K1524&lt;&gt;cukier4[[#This Row],[miesiąc]],5000-cukier4[[#This Row],[ilość cukru w magazynie]],0),-3)</f>
        <v>0</v>
      </c>
    </row>
    <row r="1524" spans="1:12" x14ac:dyDescent="0.45">
      <c r="A1524" s="1">
        <v>40936</v>
      </c>
      <c r="B1524" s="2" t="s">
        <v>25</v>
      </c>
      <c r="C1524">
        <v>121</v>
      </c>
      <c r="D1524">
        <f>YEAR(cukier4[[#This Row],[Data]])</f>
        <v>2012</v>
      </c>
      <c r="E1524">
        <f>VLOOKUP(cukier4[[#This Row],[rok]],cennik[],2,FALSE)</f>
        <v>2.25</v>
      </c>
      <c r="F1524" s="2">
        <f>cukier4[[#This Row],[sprzedaż]]*cukier4[[#This Row],[cena cukru]]</f>
        <v>272.25</v>
      </c>
      <c r="G1524" s="2">
        <f>SUMIFS(cukier4[sprzedaż],cukier4[Data],"&lt;="&amp;cukier4[[#This Row],[Data]],cukier4[NIP],"="&amp;cukier4[[#This Row],[NIP]])</f>
        <v>2020</v>
      </c>
      <c r="H15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24" s="2">
        <f>cukier4[[#This Row],[rabat na kg]]*cukier4[[#This Row],[sprzedaż]]</f>
        <v>12.100000000000001</v>
      </c>
      <c r="J1524" s="2">
        <f>J1523-cukier4[[#This Row],[sprzedaż]]+L1523</f>
        <v>3272</v>
      </c>
      <c r="K1524" s="2">
        <f>MONTH(cukier4[[#This Row],[Data]])</f>
        <v>1</v>
      </c>
      <c r="L1524" s="2">
        <f>ROUNDUP(IF(K1525&lt;&gt;cukier4[[#This Row],[miesiąc]],5000-cukier4[[#This Row],[ilość cukru w magazynie]],0),-3)</f>
        <v>0</v>
      </c>
    </row>
    <row r="1525" spans="1:12" x14ac:dyDescent="0.45">
      <c r="A1525" s="1">
        <v>40939</v>
      </c>
      <c r="B1525" s="2" t="s">
        <v>7</v>
      </c>
      <c r="C1525">
        <v>462</v>
      </c>
      <c r="D1525">
        <f>YEAR(cukier4[[#This Row],[Data]])</f>
        <v>2012</v>
      </c>
      <c r="E1525">
        <f>VLOOKUP(cukier4[[#This Row],[rok]],cennik[],2,FALSE)</f>
        <v>2.25</v>
      </c>
      <c r="F1525" s="2">
        <f>cukier4[[#This Row],[sprzedaż]]*cukier4[[#This Row],[cena cukru]]</f>
        <v>1039.5</v>
      </c>
      <c r="G1525" s="2">
        <f>SUMIFS(cukier4[sprzedaż],cukier4[Data],"&lt;="&amp;cukier4[[#This Row],[Data]],cukier4[NIP],"="&amp;cukier4[[#This Row],[NIP]])</f>
        <v>19249</v>
      </c>
      <c r="H152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25" s="2">
        <f>cukier4[[#This Row],[rabat na kg]]*cukier4[[#This Row],[sprzedaż]]</f>
        <v>92.4</v>
      </c>
      <c r="J1525" s="2">
        <f>J1524-cukier4[[#This Row],[sprzedaż]]+L1524</f>
        <v>2810</v>
      </c>
      <c r="K1525" s="2">
        <f>MONTH(cukier4[[#This Row],[Data]])</f>
        <v>1</v>
      </c>
      <c r="L1525" s="2">
        <f>ROUNDUP(IF(K1526&lt;&gt;cukier4[[#This Row],[miesiąc]],5000-cukier4[[#This Row],[ilość cukru w magazynie]],0),-3)</f>
        <v>3000</v>
      </c>
    </row>
    <row r="1526" spans="1:12" x14ac:dyDescent="0.45">
      <c r="A1526" s="1">
        <v>40941</v>
      </c>
      <c r="B1526" s="2" t="s">
        <v>22</v>
      </c>
      <c r="C1526">
        <v>333</v>
      </c>
      <c r="D1526">
        <f>YEAR(cukier4[[#This Row],[Data]])</f>
        <v>2012</v>
      </c>
      <c r="E1526">
        <f>VLOOKUP(cukier4[[#This Row],[rok]],cennik[],2,FALSE)</f>
        <v>2.25</v>
      </c>
      <c r="F1526" s="2">
        <f>cukier4[[#This Row],[sprzedaż]]*cukier4[[#This Row],[cena cukru]]</f>
        <v>749.25</v>
      </c>
      <c r="G1526" s="2">
        <f>SUMIFS(cukier4[sprzedaż],cukier4[Data],"&lt;="&amp;cukier4[[#This Row],[Data]],cukier4[NIP],"="&amp;cukier4[[#This Row],[NIP]])</f>
        <v>18652</v>
      </c>
      <c r="H152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26" s="2">
        <f>cukier4[[#This Row],[rabat na kg]]*cukier4[[#This Row],[sprzedaż]]</f>
        <v>66.600000000000009</v>
      </c>
      <c r="J1526" s="2">
        <f>J1525-cukier4[[#This Row],[sprzedaż]]+L1525</f>
        <v>5477</v>
      </c>
      <c r="K1526" s="2">
        <f>MONTH(cukier4[[#This Row],[Data]])</f>
        <v>2</v>
      </c>
      <c r="L1526" s="2">
        <f>ROUNDUP(IF(K1527&lt;&gt;cukier4[[#This Row],[miesiąc]],5000-cukier4[[#This Row],[ilość cukru w magazynie]],0),-3)</f>
        <v>0</v>
      </c>
    </row>
    <row r="1527" spans="1:12" x14ac:dyDescent="0.45">
      <c r="A1527" s="1">
        <v>40943</v>
      </c>
      <c r="B1527" s="2" t="s">
        <v>108</v>
      </c>
      <c r="C1527">
        <v>9</v>
      </c>
      <c r="D1527">
        <f>YEAR(cukier4[[#This Row],[Data]])</f>
        <v>2012</v>
      </c>
      <c r="E1527">
        <f>VLOOKUP(cukier4[[#This Row],[rok]],cennik[],2,FALSE)</f>
        <v>2.25</v>
      </c>
      <c r="F1527" s="2">
        <f>cukier4[[#This Row],[sprzedaż]]*cukier4[[#This Row],[cena cukru]]</f>
        <v>20.25</v>
      </c>
      <c r="G1527" s="2">
        <f>SUMIFS(cukier4[sprzedaż],cukier4[Data],"&lt;="&amp;cukier4[[#This Row],[Data]],cukier4[NIP],"="&amp;cukier4[[#This Row],[NIP]])</f>
        <v>39</v>
      </c>
      <c r="H152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27" s="2">
        <f>cukier4[[#This Row],[rabat na kg]]*cukier4[[#This Row],[sprzedaż]]</f>
        <v>0</v>
      </c>
      <c r="J1527" s="2">
        <f>J1526-cukier4[[#This Row],[sprzedaż]]+L1526</f>
        <v>5468</v>
      </c>
      <c r="K1527" s="2">
        <f>MONTH(cukier4[[#This Row],[Data]])</f>
        <v>2</v>
      </c>
      <c r="L1527" s="2">
        <f>ROUNDUP(IF(K1528&lt;&gt;cukier4[[#This Row],[miesiąc]],5000-cukier4[[#This Row],[ilość cukru w magazynie]],0),-3)</f>
        <v>0</v>
      </c>
    </row>
    <row r="1528" spans="1:12" x14ac:dyDescent="0.45">
      <c r="A1528" s="1">
        <v>40945</v>
      </c>
      <c r="B1528" s="2" t="s">
        <v>25</v>
      </c>
      <c r="C1528">
        <v>104</v>
      </c>
      <c r="D1528">
        <f>YEAR(cukier4[[#This Row],[Data]])</f>
        <v>2012</v>
      </c>
      <c r="E1528">
        <f>VLOOKUP(cukier4[[#This Row],[rok]],cennik[],2,FALSE)</f>
        <v>2.25</v>
      </c>
      <c r="F1528" s="2">
        <f>cukier4[[#This Row],[sprzedaż]]*cukier4[[#This Row],[cena cukru]]</f>
        <v>234</v>
      </c>
      <c r="G1528" s="2">
        <f>SUMIFS(cukier4[sprzedaż],cukier4[Data],"&lt;="&amp;cukier4[[#This Row],[Data]],cukier4[NIP],"="&amp;cukier4[[#This Row],[NIP]])</f>
        <v>2124</v>
      </c>
      <c r="H15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28" s="2">
        <f>cukier4[[#This Row],[rabat na kg]]*cukier4[[#This Row],[sprzedaż]]</f>
        <v>10.4</v>
      </c>
      <c r="J1528" s="2">
        <f>J1527-cukier4[[#This Row],[sprzedaż]]+L1527</f>
        <v>5364</v>
      </c>
      <c r="K1528" s="2">
        <f>MONTH(cukier4[[#This Row],[Data]])</f>
        <v>2</v>
      </c>
      <c r="L1528" s="2">
        <f>ROUNDUP(IF(K1529&lt;&gt;cukier4[[#This Row],[miesiąc]],5000-cukier4[[#This Row],[ilość cukru w magazynie]],0),-3)</f>
        <v>0</v>
      </c>
    </row>
    <row r="1529" spans="1:12" x14ac:dyDescent="0.45">
      <c r="A1529" s="1">
        <v>40945</v>
      </c>
      <c r="B1529" s="2" t="s">
        <v>173</v>
      </c>
      <c r="C1529">
        <v>104</v>
      </c>
      <c r="D1529">
        <f>YEAR(cukier4[[#This Row],[Data]])</f>
        <v>2012</v>
      </c>
      <c r="E1529">
        <f>VLOOKUP(cukier4[[#This Row],[rok]],cennik[],2,FALSE)</f>
        <v>2.25</v>
      </c>
      <c r="F1529" s="2">
        <f>cukier4[[#This Row],[sprzedaż]]*cukier4[[#This Row],[cena cukru]]</f>
        <v>234</v>
      </c>
      <c r="G1529" s="2">
        <f>SUMIFS(cukier4[sprzedaż],cukier4[Data],"&lt;="&amp;cukier4[[#This Row],[Data]],cukier4[NIP],"="&amp;cukier4[[#This Row],[NIP]])</f>
        <v>405</v>
      </c>
      <c r="H1529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29" s="2">
        <f>cukier4[[#This Row],[rabat na kg]]*cukier4[[#This Row],[sprzedaż]]</f>
        <v>5.2</v>
      </c>
      <c r="J1529" s="2">
        <f>J1528-cukier4[[#This Row],[sprzedaż]]+L1528</f>
        <v>5260</v>
      </c>
      <c r="K1529" s="2">
        <f>MONTH(cukier4[[#This Row],[Data]])</f>
        <v>2</v>
      </c>
      <c r="L1529" s="2">
        <f>ROUNDUP(IF(K1530&lt;&gt;cukier4[[#This Row],[miesiąc]],5000-cukier4[[#This Row],[ilość cukru w magazynie]],0),-3)</f>
        <v>0</v>
      </c>
    </row>
    <row r="1530" spans="1:12" x14ac:dyDescent="0.45">
      <c r="A1530" s="1">
        <v>40947</v>
      </c>
      <c r="B1530" s="2" t="s">
        <v>18</v>
      </c>
      <c r="C1530">
        <v>78</v>
      </c>
      <c r="D1530">
        <f>YEAR(cukier4[[#This Row],[Data]])</f>
        <v>2012</v>
      </c>
      <c r="E1530">
        <f>VLOOKUP(cukier4[[#This Row],[rok]],cennik[],2,FALSE)</f>
        <v>2.25</v>
      </c>
      <c r="F1530" s="2">
        <f>cukier4[[#This Row],[sprzedaż]]*cukier4[[#This Row],[cena cukru]]</f>
        <v>175.5</v>
      </c>
      <c r="G1530" s="2">
        <f>SUMIFS(cukier4[sprzedaż],cukier4[Data],"&lt;="&amp;cukier4[[#This Row],[Data]],cukier4[NIP],"="&amp;cukier4[[#This Row],[NIP]])</f>
        <v>4136</v>
      </c>
      <c r="H15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30" s="2">
        <f>cukier4[[#This Row],[rabat na kg]]*cukier4[[#This Row],[sprzedaż]]</f>
        <v>7.8000000000000007</v>
      </c>
      <c r="J1530" s="2">
        <f>J1529-cukier4[[#This Row],[sprzedaż]]+L1529</f>
        <v>5182</v>
      </c>
      <c r="K1530" s="2">
        <f>MONTH(cukier4[[#This Row],[Data]])</f>
        <v>2</v>
      </c>
      <c r="L1530" s="2">
        <f>ROUNDUP(IF(K1531&lt;&gt;cukier4[[#This Row],[miesiąc]],5000-cukier4[[#This Row],[ilość cukru w magazynie]],0),-3)</f>
        <v>0</v>
      </c>
    </row>
    <row r="1531" spans="1:12" x14ac:dyDescent="0.45">
      <c r="A1531" s="1">
        <v>40950</v>
      </c>
      <c r="B1531" s="2" t="s">
        <v>30</v>
      </c>
      <c r="C1531">
        <v>53</v>
      </c>
      <c r="D1531">
        <f>YEAR(cukier4[[#This Row],[Data]])</f>
        <v>2012</v>
      </c>
      <c r="E1531">
        <f>VLOOKUP(cukier4[[#This Row],[rok]],cennik[],2,FALSE)</f>
        <v>2.25</v>
      </c>
      <c r="F1531" s="2">
        <f>cukier4[[#This Row],[sprzedaż]]*cukier4[[#This Row],[cena cukru]]</f>
        <v>119.25</v>
      </c>
      <c r="G1531" s="2">
        <f>SUMIFS(cukier4[sprzedaż],cukier4[Data],"&lt;="&amp;cukier4[[#This Row],[Data]],cukier4[NIP],"="&amp;cukier4[[#This Row],[NIP]])</f>
        <v>4186</v>
      </c>
      <c r="H153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31" s="2">
        <f>cukier4[[#This Row],[rabat na kg]]*cukier4[[#This Row],[sprzedaż]]</f>
        <v>5.3000000000000007</v>
      </c>
      <c r="J1531" s="2">
        <f>J1530-cukier4[[#This Row],[sprzedaż]]+L1530</f>
        <v>5129</v>
      </c>
      <c r="K1531" s="2">
        <f>MONTH(cukier4[[#This Row],[Data]])</f>
        <v>2</v>
      </c>
      <c r="L1531" s="2">
        <f>ROUNDUP(IF(K1532&lt;&gt;cukier4[[#This Row],[miesiąc]],5000-cukier4[[#This Row],[ilość cukru w magazynie]],0),-3)</f>
        <v>0</v>
      </c>
    </row>
    <row r="1532" spans="1:12" x14ac:dyDescent="0.45">
      <c r="A1532" s="1">
        <v>40951</v>
      </c>
      <c r="B1532" s="2" t="s">
        <v>45</v>
      </c>
      <c r="C1532">
        <v>305</v>
      </c>
      <c r="D1532">
        <f>YEAR(cukier4[[#This Row],[Data]])</f>
        <v>2012</v>
      </c>
      <c r="E1532">
        <f>VLOOKUP(cukier4[[#This Row],[rok]],cennik[],2,FALSE)</f>
        <v>2.25</v>
      </c>
      <c r="F1532" s="2">
        <f>cukier4[[#This Row],[sprzedaż]]*cukier4[[#This Row],[cena cukru]]</f>
        <v>686.25</v>
      </c>
      <c r="G1532" s="2">
        <f>SUMIFS(cukier4[sprzedaż],cukier4[Data],"&lt;="&amp;cukier4[[#This Row],[Data]],cukier4[NIP],"="&amp;cukier4[[#This Row],[NIP]])</f>
        <v>19123</v>
      </c>
      <c r="H153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32" s="2">
        <f>cukier4[[#This Row],[rabat na kg]]*cukier4[[#This Row],[sprzedaż]]</f>
        <v>61</v>
      </c>
      <c r="J1532" s="2">
        <f>J1531-cukier4[[#This Row],[sprzedaż]]+L1531</f>
        <v>4824</v>
      </c>
      <c r="K1532" s="2">
        <f>MONTH(cukier4[[#This Row],[Data]])</f>
        <v>2</v>
      </c>
      <c r="L1532" s="2">
        <f>ROUNDUP(IF(K1533&lt;&gt;cukier4[[#This Row],[miesiąc]],5000-cukier4[[#This Row],[ilość cukru w magazynie]],0),-3)</f>
        <v>0</v>
      </c>
    </row>
    <row r="1533" spans="1:12" x14ac:dyDescent="0.45">
      <c r="A1533" s="1">
        <v>40953</v>
      </c>
      <c r="B1533" s="2" t="s">
        <v>9</v>
      </c>
      <c r="C1533">
        <v>363</v>
      </c>
      <c r="D1533">
        <f>YEAR(cukier4[[#This Row],[Data]])</f>
        <v>2012</v>
      </c>
      <c r="E1533">
        <f>VLOOKUP(cukier4[[#This Row],[rok]],cennik[],2,FALSE)</f>
        <v>2.25</v>
      </c>
      <c r="F1533" s="2">
        <f>cukier4[[#This Row],[sprzedaż]]*cukier4[[#This Row],[cena cukru]]</f>
        <v>816.75</v>
      </c>
      <c r="G1533" s="2">
        <f>SUMIFS(cukier4[sprzedaż],cukier4[Data],"&lt;="&amp;cukier4[[#This Row],[Data]],cukier4[NIP],"="&amp;cukier4[[#This Row],[NIP]])</f>
        <v>18696</v>
      </c>
      <c r="H153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33" s="2">
        <f>cukier4[[#This Row],[rabat na kg]]*cukier4[[#This Row],[sprzedaż]]</f>
        <v>72.600000000000009</v>
      </c>
      <c r="J1533" s="2">
        <f>J1532-cukier4[[#This Row],[sprzedaż]]+L1532</f>
        <v>4461</v>
      </c>
      <c r="K1533" s="2">
        <f>MONTH(cukier4[[#This Row],[Data]])</f>
        <v>2</v>
      </c>
      <c r="L1533" s="2">
        <f>ROUNDUP(IF(K1534&lt;&gt;cukier4[[#This Row],[miesiąc]],5000-cukier4[[#This Row],[ilość cukru w magazynie]],0),-3)</f>
        <v>0</v>
      </c>
    </row>
    <row r="1534" spans="1:12" x14ac:dyDescent="0.45">
      <c r="A1534" s="1">
        <v>40955</v>
      </c>
      <c r="B1534" s="2" t="s">
        <v>228</v>
      </c>
      <c r="C1534">
        <v>19</v>
      </c>
      <c r="D1534">
        <f>YEAR(cukier4[[#This Row],[Data]])</f>
        <v>2012</v>
      </c>
      <c r="E1534">
        <f>VLOOKUP(cukier4[[#This Row],[rok]],cennik[],2,FALSE)</f>
        <v>2.25</v>
      </c>
      <c r="F1534" s="2">
        <f>cukier4[[#This Row],[sprzedaż]]*cukier4[[#This Row],[cena cukru]]</f>
        <v>42.75</v>
      </c>
      <c r="G1534" s="2">
        <f>SUMIFS(cukier4[sprzedaż],cukier4[Data],"&lt;="&amp;cukier4[[#This Row],[Data]],cukier4[NIP],"="&amp;cukier4[[#This Row],[NIP]])</f>
        <v>19</v>
      </c>
      <c r="H153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34" s="2">
        <f>cukier4[[#This Row],[rabat na kg]]*cukier4[[#This Row],[sprzedaż]]</f>
        <v>0</v>
      </c>
      <c r="J1534" s="2">
        <f>J1533-cukier4[[#This Row],[sprzedaż]]+L1533</f>
        <v>4442</v>
      </c>
      <c r="K1534" s="2">
        <f>MONTH(cukier4[[#This Row],[Data]])</f>
        <v>2</v>
      </c>
      <c r="L1534" s="2">
        <f>ROUNDUP(IF(K1535&lt;&gt;cukier4[[#This Row],[miesiąc]],5000-cukier4[[#This Row],[ilość cukru w magazynie]],0),-3)</f>
        <v>0</v>
      </c>
    </row>
    <row r="1535" spans="1:12" x14ac:dyDescent="0.45">
      <c r="A1535" s="1">
        <v>40955</v>
      </c>
      <c r="B1535" s="2" t="s">
        <v>102</v>
      </c>
      <c r="C1535">
        <v>248</v>
      </c>
      <c r="D1535">
        <f>YEAR(cukier4[[#This Row],[Data]])</f>
        <v>2012</v>
      </c>
      <c r="E1535">
        <f>VLOOKUP(cukier4[[#This Row],[rok]],cennik[],2,FALSE)</f>
        <v>2.25</v>
      </c>
      <c r="F1535" s="2">
        <f>cukier4[[#This Row],[sprzedaż]]*cukier4[[#This Row],[cena cukru]]</f>
        <v>558</v>
      </c>
      <c r="G1535" s="2">
        <f>SUMIFS(cukier4[sprzedaż],cukier4[Data],"&lt;="&amp;cukier4[[#This Row],[Data]],cukier4[NIP],"="&amp;cukier4[[#This Row],[NIP]])</f>
        <v>4372</v>
      </c>
      <c r="H153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35" s="2">
        <f>cukier4[[#This Row],[rabat na kg]]*cukier4[[#This Row],[sprzedaż]]</f>
        <v>24.8</v>
      </c>
      <c r="J1535" s="2">
        <f>J1534-cukier4[[#This Row],[sprzedaż]]+L1534</f>
        <v>4194</v>
      </c>
      <c r="K1535" s="2">
        <f>MONTH(cukier4[[#This Row],[Data]])</f>
        <v>2</v>
      </c>
      <c r="L1535" s="2">
        <f>ROUNDUP(IF(K1536&lt;&gt;cukier4[[#This Row],[miesiąc]],5000-cukier4[[#This Row],[ilość cukru w magazynie]],0),-3)</f>
        <v>0</v>
      </c>
    </row>
    <row r="1536" spans="1:12" x14ac:dyDescent="0.45">
      <c r="A1536" s="1">
        <v>40955</v>
      </c>
      <c r="B1536" s="2" t="s">
        <v>19</v>
      </c>
      <c r="C1536">
        <v>64</v>
      </c>
      <c r="D1536">
        <f>YEAR(cukier4[[#This Row],[Data]])</f>
        <v>2012</v>
      </c>
      <c r="E1536">
        <f>VLOOKUP(cukier4[[#This Row],[rok]],cennik[],2,FALSE)</f>
        <v>2.25</v>
      </c>
      <c r="F1536" s="2">
        <f>cukier4[[#This Row],[sprzedaż]]*cukier4[[#This Row],[cena cukru]]</f>
        <v>144</v>
      </c>
      <c r="G1536" s="2">
        <f>SUMIFS(cukier4[sprzedaż],cukier4[Data],"&lt;="&amp;cukier4[[#This Row],[Data]],cukier4[NIP],"="&amp;cukier4[[#This Row],[NIP]])</f>
        <v>3545</v>
      </c>
      <c r="H153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36" s="2">
        <f>cukier4[[#This Row],[rabat na kg]]*cukier4[[#This Row],[sprzedaż]]</f>
        <v>6.4</v>
      </c>
      <c r="J1536" s="2">
        <f>J1535-cukier4[[#This Row],[sprzedaż]]+L1535</f>
        <v>4130</v>
      </c>
      <c r="K1536" s="2">
        <f>MONTH(cukier4[[#This Row],[Data]])</f>
        <v>2</v>
      </c>
      <c r="L1536" s="2">
        <f>ROUNDUP(IF(K1537&lt;&gt;cukier4[[#This Row],[miesiąc]],5000-cukier4[[#This Row],[ilość cukru w magazynie]],0),-3)</f>
        <v>0</v>
      </c>
    </row>
    <row r="1537" spans="1:12" x14ac:dyDescent="0.45">
      <c r="A1537" s="1">
        <v>40956</v>
      </c>
      <c r="B1537" s="2" t="s">
        <v>50</v>
      </c>
      <c r="C1537">
        <v>288</v>
      </c>
      <c r="D1537">
        <f>YEAR(cukier4[[#This Row],[Data]])</f>
        <v>2012</v>
      </c>
      <c r="E1537">
        <f>VLOOKUP(cukier4[[#This Row],[rok]],cennik[],2,FALSE)</f>
        <v>2.25</v>
      </c>
      <c r="F1537" s="2">
        <f>cukier4[[#This Row],[sprzedaż]]*cukier4[[#This Row],[cena cukru]]</f>
        <v>648</v>
      </c>
      <c r="G1537" s="2">
        <f>SUMIFS(cukier4[sprzedaż],cukier4[Data],"&lt;="&amp;cukier4[[#This Row],[Data]],cukier4[NIP],"="&amp;cukier4[[#This Row],[NIP]])</f>
        <v>18455</v>
      </c>
      <c r="H153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37" s="2">
        <f>cukier4[[#This Row],[rabat na kg]]*cukier4[[#This Row],[sprzedaż]]</f>
        <v>57.6</v>
      </c>
      <c r="J1537" s="2">
        <f>J1536-cukier4[[#This Row],[sprzedaż]]+L1536</f>
        <v>3842</v>
      </c>
      <c r="K1537" s="2">
        <f>MONTH(cukier4[[#This Row],[Data]])</f>
        <v>2</v>
      </c>
      <c r="L1537" s="2">
        <f>ROUNDUP(IF(K1538&lt;&gt;cukier4[[#This Row],[miesiąc]],5000-cukier4[[#This Row],[ilość cukru w magazynie]],0),-3)</f>
        <v>0</v>
      </c>
    </row>
    <row r="1538" spans="1:12" x14ac:dyDescent="0.45">
      <c r="A1538" s="1">
        <v>40957</v>
      </c>
      <c r="B1538" s="2" t="s">
        <v>144</v>
      </c>
      <c r="C1538">
        <v>18</v>
      </c>
      <c r="D1538">
        <f>YEAR(cukier4[[#This Row],[Data]])</f>
        <v>2012</v>
      </c>
      <c r="E1538">
        <f>VLOOKUP(cukier4[[#This Row],[rok]],cennik[],2,FALSE)</f>
        <v>2.25</v>
      </c>
      <c r="F1538" s="2">
        <f>cukier4[[#This Row],[sprzedaż]]*cukier4[[#This Row],[cena cukru]]</f>
        <v>40.5</v>
      </c>
      <c r="G1538" s="2">
        <f>SUMIFS(cukier4[sprzedaż],cukier4[Data],"&lt;="&amp;cukier4[[#This Row],[Data]],cukier4[NIP],"="&amp;cukier4[[#This Row],[NIP]])</f>
        <v>36</v>
      </c>
      <c r="H153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38" s="2">
        <f>cukier4[[#This Row],[rabat na kg]]*cukier4[[#This Row],[sprzedaż]]</f>
        <v>0</v>
      </c>
      <c r="J1538" s="2">
        <f>J1537-cukier4[[#This Row],[sprzedaż]]+L1537</f>
        <v>3824</v>
      </c>
      <c r="K1538" s="2">
        <f>MONTH(cukier4[[#This Row],[Data]])</f>
        <v>2</v>
      </c>
      <c r="L1538" s="2">
        <f>ROUNDUP(IF(K1539&lt;&gt;cukier4[[#This Row],[miesiąc]],5000-cukier4[[#This Row],[ilość cukru w magazynie]],0),-3)</f>
        <v>0</v>
      </c>
    </row>
    <row r="1539" spans="1:12" x14ac:dyDescent="0.45">
      <c r="A1539" s="1">
        <v>40959</v>
      </c>
      <c r="B1539" s="2" t="s">
        <v>31</v>
      </c>
      <c r="C1539">
        <v>54</v>
      </c>
      <c r="D1539">
        <f>YEAR(cukier4[[#This Row],[Data]])</f>
        <v>2012</v>
      </c>
      <c r="E1539">
        <f>VLOOKUP(cukier4[[#This Row],[rok]],cennik[],2,FALSE)</f>
        <v>2.25</v>
      </c>
      <c r="F1539" s="2">
        <f>cukier4[[#This Row],[sprzedaż]]*cukier4[[#This Row],[cena cukru]]</f>
        <v>121.5</v>
      </c>
      <c r="G1539" s="2">
        <f>SUMIFS(cukier4[sprzedaż],cukier4[Data],"&lt;="&amp;cukier4[[#This Row],[Data]],cukier4[NIP],"="&amp;cukier4[[#This Row],[NIP]])</f>
        <v>1657</v>
      </c>
      <c r="H15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39" s="2">
        <f>cukier4[[#This Row],[rabat na kg]]*cukier4[[#This Row],[sprzedaż]]</f>
        <v>5.4</v>
      </c>
      <c r="J1539" s="2">
        <f>J1538-cukier4[[#This Row],[sprzedaż]]+L1538</f>
        <v>3770</v>
      </c>
      <c r="K1539" s="2">
        <f>MONTH(cukier4[[#This Row],[Data]])</f>
        <v>2</v>
      </c>
      <c r="L1539" s="2">
        <f>ROUNDUP(IF(K1540&lt;&gt;cukier4[[#This Row],[miesiąc]],5000-cukier4[[#This Row],[ilość cukru w magazynie]],0),-3)</f>
        <v>0</v>
      </c>
    </row>
    <row r="1540" spans="1:12" x14ac:dyDescent="0.45">
      <c r="A1540" s="1">
        <v>40959</v>
      </c>
      <c r="B1540" s="2" t="s">
        <v>201</v>
      </c>
      <c r="C1540">
        <v>3</v>
      </c>
      <c r="D1540">
        <f>YEAR(cukier4[[#This Row],[Data]])</f>
        <v>2012</v>
      </c>
      <c r="E1540">
        <f>VLOOKUP(cukier4[[#This Row],[rok]],cennik[],2,FALSE)</f>
        <v>2.25</v>
      </c>
      <c r="F1540" s="2">
        <f>cukier4[[#This Row],[sprzedaż]]*cukier4[[#This Row],[cena cukru]]</f>
        <v>6.75</v>
      </c>
      <c r="G1540" s="2">
        <f>SUMIFS(cukier4[sprzedaż],cukier4[Data],"&lt;="&amp;cukier4[[#This Row],[Data]],cukier4[NIP],"="&amp;cukier4[[#This Row],[NIP]])</f>
        <v>16</v>
      </c>
      <c r="H154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40" s="2">
        <f>cukier4[[#This Row],[rabat na kg]]*cukier4[[#This Row],[sprzedaż]]</f>
        <v>0</v>
      </c>
      <c r="J1540" s="2">
        <f>J1539-cukier4[[#This Row],[sprzedaż]]+L1539</f>
        <v>3767</v>
      </c>
      <c r="K1540" s="2">
        <f>MONTH(cukier4[[#This Row],[Data]])</f>
        <v>2</v>
      </c>
      <c r="L1540" s="2">
        <f>ROUNDUP(IF(K1541&lt;&gt;cukier4[[#This Row],[miesiąc]],5000-cukier4[[#This Row],[ilość cukru w magazynie]],0),-3)</f>
        <v>0</v>
      </c>
    </row>
    <row r="1541" spans="1:12" x14ac:dyDescent="0.45">
      <c r="A1541" s="1">
        <v>40960</v>
      </c>
      <c r="B1541" s="2" t="s">
        <v>65</v>
      </c>
      <c r="C1541">
        <v>9</v>
      </c>
      <c r="D1541">
        <f>YEAR(cukier4[[#This Row],[Data]])</f>
        <v>2012</v>
      </c>
      <c r="E1541">
        <f>VLOOKUP(cukier4[[#This Row],[rok]],cennik[],2,FALSE)</f>
        <v>2.25</v>
      </c>
      <c r="F1541" s="2">
        <f>cukier4[[#This Row],[sprzedaż]]*cukier4[[#This Row],[cena cukru]]</f>
        <v>20.25</v>
      </c>
      <c r="G1541" s="2">
        <f>SUMIFS(cukier4[sprzedaż],cukier4[Data],"&lt;="&amp;cukier4[[#This Row],[Data]],cukier4[NIP],"="&amp;cukier4[[#This Row],[NIP]])</f>
        <v>20</v>
      </c>
      <c r="H15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41" s="2">
        <f>cukier4[[#This Row],[rabat na kg]]*cukier4[[#This Row],[sprzedaż]]</f>
        <v>0</v>
      </c>
      <c r="J1541" s="2">
        <f>J1540-cukier4[[#This Row],[sprzedaż]]+L1540</f>
        <v>3758</v>
      </c>
      <c r="K1541" s="2">
        <f>MONTH(cukier4[[#This Row],[Data]])</f>
        <v>2</v>
      </c>
      <c r="L1541" s="2">
        <f>ROUNDUP(IF(K1542&lt;&gt;cukier4[[#This Row],[miesiąc]],5000-cukier4[[#This Row],[ilość cukru w magazynie]],0),-3)</f>
        <v>0</v>
      </c>
    </row>
    <row r="1542" spans="1:12" x14ac:dyDescent="0.45">
      <c r="A1542" s="1">
        <v>40961</v>
      </c>
      <c r="B1542" s="2" t="s">
        <v>149</v>
      </c>
      <c r="C1542">
        <v>19</v>
      </c>
      <c r="D1542">
        <f>YEAR(cukier4[[#This Row],[Data]])</f>
        <v>2012</v>
      </c>
      <c r="E1542">
        <f>VLOOKUP(cukier4[[#This Row],[rok]],cennik[],2,FALSE)</f>
        <v>2.25</v>
      </c>
      <c r="F1542" s="2">
        <f>cukier4[[#This Row],[sprzedaż]]*cukier4[[#This Row],[cena cukru]]</f>
        <v>42.75</v>
      </c>
      <c r="G1542" s="2">
        <f>SUMIFS(cukier4[sprzedaż],cukier4[Data],"&lt;="&amp;cukier4[[#This Row],[Data]],cukier4[NIP],"="&amp;cukier4[[#This Row],[NIP]])</f>
        <v>38</v>
      </c>
      <c r="H154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42" s="2">
        <f>cukier4[[#This Row],[rabat na kg]]*cukier4[[#This Row],[sprzedaż]]</f>
        <v>0</v>
      </c>
      <c r="J1542" s="2">
        <f>J1541-cukier4[[#This Row],[sprzedaż]]+L1541</f>
        <v>3739</v>
      </c>
      <c r="K1542" s="2">
        <f>MONTH(cukier4[[#This Row],[Data]])</f>
        <v>2</v>
      </c>
      <c r="L1542" s="2">
        <f>ROUNDUP(IF(K1543&lt;&gt;cukier4[[#This Row],[miesiąc]],5000-cukier4[[#This Row],[ilość cukru w magazynie]],0),-3)</f>
        <v>0</v>
      </c>
    </row>
    <row r="1543" spans="1:12" x14ac:dyDescent="0.45">
      <c r="A1543" s="1">
        <v>40961</v>
      </c>
      <c r="B1543" s="2" t="s">
        <v>26</v>
      </c>
      <c r="C1543">
        <v>198</v>
      </c>
      <c r="D1543">
        <f>YEAR(cukier4[[#This Row],[Data]])</f>
        <v>2012</v>
      </c>
      <c r="E1543">
        <f>VLOOKUP(cukier4[[#This Row],[rok]],cennik[],2,FALSE)</f>
        <v>2.25</v>
      </c>
      <c r="F1543" s="2">
        <f>cukier4[[#This Row],[sprzedaż]]*cukier4[[#This Row],[cena cukru]]</f>
        <v>445.5</v>
      </c>
      <c r="G1543" s="2">
        <f>SUMIFS(cukier4[sprzedaż],cukier4[Data],"&lt;="&amp;cukier4[[#This Row],[Data]],cukier4[NIP],"="&amp;cukier4[[#This Row],[NIP]])</f>
        <v>1128</v>
      </c>
      <c r="H15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43" s="2">
        <f>cukier4[[#This Row],[rabat na kg]]*cukier4[[#This Row],[sprzedaż]]</f>
        <v>19.8</v>
      </c>
      <c r="J1543" s="2">
        <f>J1542-cukier4[[#This Row],[sprzedaż]]+L1542</f>
        <v>3541</v>
      </c>
      <c r="K1543" s="2">
        <f>MONTH(cukier4[[#This Row],[Data]])</f>
        <v>2</v>
      </c>
      <c r="L1543" s="2">
        <f>ROUNDUP(IF(K1544&lt;&gt;cukier4[[#This Row],[miesiąc]],5000-cukier4[[#This Row],[ilość cukru w magazynie]],0),-3)</f>
        <v>0</v>
      </c>
    </row>
    <row r="1544" spans="1:12" x14ac:dyDescent="0.45">
      <c r="A1544" s="1">
        <v>40966</v>
      </c>
      <c r="B1544" s="2" t="s">
        <v>5</v>
      </c>
      <c r="C1544">
        <v>417</v>
      </c>
      <c r="D1544">
        <f>YEAR(cukier4[[#This Row],[Data]])</f>
        <v>2012</v>
      </c>
      <c r="E1544">
        <f>VLOOKUP(cukier4[[#This Row],[rok]],cennik[],2,FALSE)</f>
        <v>2.25</v>
      </c>
      <c r="F1544" s="2">
        <f>cukier4[[#This Row],[sprzedaż]]*cukier4[[#This Row],[cena cukru]]</f>
        <v>938.25</v>
      </c>
      <c r="G1544" s="2">
        <f>SUMIFS(cukier4[sprzedaż],cukier4[Data],"&lt;="&amp;cukier4[[#This Row],[Data]],cukier4[NIP],"="&amp;cukier4[[#This Row],[NIP]])</f>
        <v>8670</v>
      </c>
      <c r="H15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44" s="2">
        <f>cukier4[[#This Row],[rabat na kg]]*cukier4[[#This Row],[sprzedaż]]</f>
        <v>41.7</v>
      </c>
      <c r="J1544" s="2">
        <f>J1543-cukier4[[#This Row],[sprzedaż]]+L1543</f>
        <v>3124</v>
      </c>
      <c r="K1544" s="2">
        <f>MONTH(cukier4[[#This Row],[Data]])</f>
        <v>2</v>
      </c>
      <c r="L1544" s="2">
        <f>ROUNDUP(IF(K1545&lt;&gt;cukier4[[#This Row],[miesiąc]],5000-cukier4[[#This Row],[ilość cukru w magazynie]],0),-3)</f>
        <v>2000</v>
      </c>
    </row>
    <row r="1545" spans="1:12" x14ac:dyDescent="0.45">
      <c r="A1545" s="1">
        <v>40971</v>
      </c>
      <c r="B1545" s="2" t="s">
        <v>102</v>
      </c>
      <c r="C1545">
        <v>221</v>
      </c>
      <c r="D1545">
        <f>YEAR(cukier4[[#This Row],[Data]])</f>
        <v>2012</v>
      </c>
      <c r="E1545">
        <f>VLOOKUP(cukier4[[#This Row],[rok]],cennik[],2,FALSE)</f>
        <v>2.25</v>
      </c>
      <c r="F1545" s="2">
        <f>cukier4[[#This Row],[sprzedaż]]*cukier4[[#This Row],[cena cukru]]</f>
        <v>497.25</v>
      </c>
      <c r="G1545" s="2">
        <f>SUMIFS(cukier4[sprzedaż],cukier4[Data],"&lt;="&amp;cukier4[[#This Row],[Data]],cukier4[NIP],"="&amp;cukier4[[#This Row],[NIP]])</f>
        <v>4593</v>
      </c>
      <c r="H15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45" s="2">
        <f>cukier4[[#This Row],[rabat na kg]]*cukier4[[#This Row],[sprzedaż]]</f>
        <v>22.1</v>
      </c>
      <c r="J1545" s="2">
        <f>J1544-cukier4[[#This Row],[sprzedaż]]+L1544</f>
        <v>4903</v>
      </c>
      <c r="K1545" s="2">
        <f>MONTH(cukier4[[#This Row],[Data]])</f>
        <v>3</v>
      </c>
      <c r="L1545" s="2">
        <f>ROUNDUP(IF(K1546&lt;&gt;cukier4[[#This Row],[miesiąc]],5000-cukier4[[#This Row],[ilość cukru w magazynie]],0),-3)</f>
        <v>0</v>
      </c>
    </row>
    <row r="1546" spans="1:12" x14ac:dyDescent="0.45">
      <c r="A1546" s="1">
        <v>40971</v>
      </c>
      <c r="B1546" s="2" t="s">
        <v>18</v>
      </c>
      <c r="C1546">
        <v>53</v>
      </c>
      <c r="D1546">
        <f>YEAR(cukier4[[#This Row],[Data]])</f>
        <v>2012</v>
      </c>
      <c r="E1546">
        <f>VLOOKUP(cukier4[[#This Row],[rok]],cennik[],2,FALSE)</f>
        <v>2.25</v>
      </c>
      <c r="F1546" s="2">
        <f>cukier4[[#This Row],[sprzedaż]]*cukier4[[#This Row],[cena cukru]]</f>
        <v>119.25</v>
      </c>
      <c r="G1546" s="2">
        <f>SUMIFS(cukier4[sprzedaż],cukier4[Data],"&lt;="&amp;cukier4[[#This Row],[Data]],cukier4[NIP],"="&amp;cukier4[[#This Row],[NIP]])</f>
        <v>4189</v>
      </c>
      <c r="H15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46" s="2">
        <f>cukier4[[#This Row],[rabat na kg]]*cukier4[[#This Row],[sprzedaż]]</f>
        <v>5.3000000000000007</v>
      </c>
      <c r="J1546" s="2">
        <f>J1545-cukier4[[#This Row],[sprzedaż]]+L1545</f>
        <v>4850</v>
      </c>
      <c r="K1546" s="2">
        <f>MONTH(cukier4[[#This Row],[Data]])</f>
        <v>3</v>
      </c>
      <c r="L1546" s="2">
        <f>ROUNDUP(IF(K1547&lt;&gt;cukier4[[#This Row],[miesiąc]],5000-cukier4[[#This Row],[ilość cukru w magazynie]],0),-3)</f>
        <v>0</v>
      </c>
    </row>
    <row r="1547" spans="1:12" x14ac:dyDescent="0.45">
      <c r="A1547" s="1">
        <v>40973</v>
      </c>
      <c r="B1547" s="2" t="s">
        <v>69</v>
      </c>
      <c r="C1547">
        <v>127</v>
      </c>
      <c r="D1547">
        <f>YEAR(cukier4[[#This Row],[Data]])</f>
        <v>2012</v>
      </c>
      <c r="E1547">
        <f>VLOOKUP(cukier4[[#This Row],[rok]],cennik[],2,FALSE)</f>
        <v>2.25</v>
      </c>
      <c r="F1547" s="2">
        <f>cukier4[[#This Row],[sprzedaż]]*cukier4[[#This Row],[cena cukru]]</f>
        <v>285.75</v>
      </c>
      <c r="G1547" s="2">
        <f>SUMIFS(cukier4[sprzedaż],cukier4[Data],"&lt;="&amp;cukier4[[#This Row],[Data]],cukier4[NIP],"="&amp;cukier4[[#This Row],[NIP]])</f>
        <v>2582</v>
      </c>
      <c r="H15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47" s="2">
        <f>cukier4[[#This Row],[rabat na kg]]*cukier4[[#This Row],[sprzedaż]]</f>
        <v>12.700000000000001</v>
      </c>
      <c r="J1547" s="2">
        <f>J1546-cukier4[[#This Row],[sprzedaż]]+L1546</f>
        <v>4723</v>
      </c>
      <c r="K1547" s="2">
        <f>MONTH(cukier4[[#This Row],[Data]])</f>
        <v>3</v>
      </c>
      <c r="L1547" s="2">
        <f>ROUNDUP(IF(K1548&lt;&gt;cukier4[[#This Row],[miesiąc]],5000-cukier4[[#This Row],[ilość cukru w magazynie]],0),-3)</f>
        <v>0</v>
      </c>
    </row>
    <row r="1548" spans="1:12" x14ac:dyDescent="0.45">
      <c r="A1548" s="1">
        <v>40974</v>
      </c>
      <c r="B1548" s="2" t="s">
        <v>14</v>
      </c>
      <c r="C1548">
        <v>340</v>
      </c>
      <c r="D1548">
        <f>YEAR(cukier4[[#This Row],[Data]])</f>
        <v>2012</v>
      </c>
      <c r="E1548">
        <f>VLOOKUP(cukier4[[#This Row],[rok]],cennik[],2,FALSE)</f>
        <v>2.25</v>
      </c>
      <c r="F1548" s="2">
        <f>cukier4[[#This Row],[sprzedaż]]*cukier4[[#This Row],[cena cukru]]</f>
        <v>765</v>
      </c>
      <c r="G1548" s="2">
        <f>SUMIFS(cukier4[sprzedaż],cukier4[Data],"&lt;="&amp;cukier4[[#This Row],[Data]],cukier4[NIP],"="&amp;cukier4[[#This Row],[NIP]])</f>
        <v>17251</v>
      </c>
      <c r="H154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48" s="2">
        <f>cukier4[[#This Row],[rabat na kg]]*cukier4[[#This Row],[sprzedaż]]</f>
        <v>68</v>
      </c>
      <c r="J1548" s="2">
        <f>J1547-cukier4[[#This Row],[sprzedaż]]+L1547</f>
        <v>4383</v>
      </c>
      <c r="K1548" s="2">
        <f>MONTH(cukier4[[#This Row],[Data]])</f>
        <v>3</v>
      </c>
      <c r="L1548" s="2">
        <f>ROUNDUP(IF(K1549&lt;&gt;cukier4[[#This Row],[miesiąc]],5000-cukier4[[#This Row],[ilość cukru w magazynie]],0),-3)</f>
        <v>0</v>
      </c>
    </row>
    <row r="1549" spans="1:12" x14ac:dyDescent="0.45">
      <c r="A1549" s="1">
        <v>40977</v>
      </c>
      <c r="B1549" s="2" t="s">
        <v>7</v>
      </c>
      <c r="C1549">
        <v>310</v>
      </c>
      <c r="D1549">
        <f>YEAR(cukier4[[#This Row],[Data]])</f>
        <v>2012</v>
      </c>
      <c r="E1549">
        <f>VLOOKUP(cukier4[[#This Row],[rok]],cennik[],2,FALSE)</f>
        <v>2.25</v>
      </c>
      <c r="F1549" s="2">
        <f>cukier4[[#This Row],[sprzedaż]]*cukier4[[#This Row],[cena cukru]]</f>
        <v>697.5</v>
      </c>
      <c r="G1549" s="2">
        <f>SUMIFS(cukier4[sprzedaż],cukier4[Data],"&lt;="&amp;cukier4[[#This Row],[Data]],cukier4[NIP],"="&amp;cukier4[[#This Row],[NIP]])</f>
        <v>19559</v>
      </c>
      <c r="H154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49" s="2">
        <f>cukier4[[#This Row],[rabat na kg]]*cukier4[[#This Row],[sprzedaż]]</f>
        <v>62</v>
      </c>
      <c r="J1549" s="2">
        <f>J1548-cukier4[[#This Row],[sprzedaż]]+L1548</f>
        <v>4073</v>
      </c>
      <c r="K1549" s="2">
        <f>MONTH(cukier4[[#This Row],[Data]])</f>
        <v>3</v>
      </c>
      <c r="L1549" s="2">
        <f>ROUNDUP(IF(K1550&lt;&gt;cukier4[[#This Row],[miesiąc]],5000-cukier4[[#This Row],[ilość cukru w magazynie]],0),-3)</f>
        <v>0</v>
      </c>
    </row>
    <row r="1550" spans="1:12" x14ac:dyDescent="0.45">
      <c r="A1550" s="1">
        <v>40979</v>
      </c>
      <c r="B1550" s="2" t="s">
        <v>222</v>
      </c>
      <c r="C1550">
        <v>8</v>
      </c>
      <c r="D1550">
        <f>YEAR(cukier4[[#This Row],[Data]])</f>
        <v>2012</v>
      </c>
      <c r="E1550">
        <f>VLOOKUP(cukier4[[#This Row],[rok]],cennik[],2,FALSE)</f>
        <v>2.25</v>
      </c>
      <c r="F1550" s="2">
        <f>cukier4[[#This Row],[sprzedaż]]*cukier4[[#This Row],[cena cukru]]</f>
        <v>18</v>
      </c>
      <c r="G1550" s="2">
        <f>SUMIFS(cukier4[sprzedaż],cukier4[Data],"&lt;="&amp;cukier4[[#This Row],[Data]],cukier4[NIP],"="&amp;cukier4[[#This Row],[NIP]])</f>
        <v>20</v>
      </c>
      <c r="H155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50" s="2">
        <f>cukier4[[#This Row],[rabat na kg]]*cukier4[[#This Row],[sprzedaż]]</f>
        <v>0</v>
      </c>
      <c r="J1550" s="2">
        <f>J1549-cukier4[[#This Row],[sprzedaż]]+L1549</f>
        <v>4065</v>
      </c>
      <c r="K1550" s="2">
        <f>MONTH(cukier4[[#This Row],[Data]])</f>
        <v>3</v>
      </c>
      <c r="L1550" s="2">
        <f>ROUNDUP(IF(K1551&lt;&gt;cukier4[[#This Row],[miesiąc]],5000-cukier4[[#This Row],[ilość cukru w magazynie]],0),-3)</f>
        <v>0</v>
      </c>
    </row>
    <row r="1551" spans="1:12" x14ac:dyDescent="0.45">
      <c r="A1551" s="1">
        <v>40980</v>
      </c>
      <c r="B1551" s="2" t="s">
        <v>61</v>
      </c>
      <c r="C1551">
        <v>132</v>
      </c>
      <c r="D1551">
        <f>YEAR(cukier4[[#This Row],[Data]])</f>
        <v>2012</v>
      </c>
      <c r="E1551">
        <f>VLOOKUP(cukier4[[#This Row],[rok]],cennik[],2,FALSE)</f>
        <v>2.25</v>
      </c>
      <c r="F1551" s="2">
        <f>cukier4[[#This Row],[sprzedaż]]*cukier4[[#This Row],[cena cukru]]</f>
        <v>297</v>
      </c>
      <c r="G1551" s="2">
        <f>SUMIFS(cukier4[sprzedaż],cukier4[Data],"&lt;="&amp;cukier4[[#This Row],[Data]],cukier4[NIP],"="&amp;cukier4[[#This Row],[NIP]])</f>
        <v>2292</v>
      </c>
      <c r="H155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51" s="2">
        <f>cukier4[[#This Row],[rabat na kg]]*cukier4[[#This Row],[sprzedaż]]</f>
        <v>13.200000000000001</v>
      </c>
      <c r="J1551" s="2">
        <f>J1550-cukier4[[#This Row],[sprzedaż]]+L1550</f>
        <v>3933</v>
      </c>
      <c r="K1551" s="2">
        <f>MONTH(cukier4[[#This Row],[Data]])</f>
        <v>3</v>
      </c>
      <c r="L1551" s="2">
        <f>ROUNDUP(IF(K1552&lt;&gt;cukier4[[#This Row],[miesiąc]],5000-cukier4[[#This Row],[ilość cukru w magazynie]],0),-3)</f>
        <v>0</v>
      </c>
    </row>
    <row r="1552" spans="1:12" x14ac:dyDescent="0.45">
      <c r="A1552" s="1">
        <v>40980</v>
      </c>
      <c r="B1552" s="2" t="s">
        <v>26</v>
      </c>
      <c r="C1552">
        <v>168</v>
      </c>
      <c r="D1552">
        <f>YEAR(cukier4[[#This Row],[Data]])</f>
        <v>2012</v>
      </c>
      <c r="E1552">
        <f>VLOOKUP(cukier4[[#This Row],[rok]],cennik[],2,FALSE)</f>
        <v>2.25</v>
      </c>
      <c r="F1552" s="2">
        <f>cukier4[[#This Row],[sprzedaż]]*cukier4[[#This Row],[cena cukru]]</f>
        <v>378</v>
      </c>
      <c r="G1552" s="2">
        <f>SUMIFS(cukier4[sprzedaż],cukier4[Data],"&lt;="&amp;cukier4[[#This Row],[Data]],cukier4[NIP],"="&amp;cukier4[[#This Row],[NIP]])</f>
        <v>1296</v>
      </c>
      <c r="H155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52" s="2">
        <f>cukier4[[#This Row],[rabat na kg]]*cukier4[[#This Row],[sprzedaż]]</f>
        <v>16.8</v>
      </c>
      <c r="J1552" s="2">
        <f>J1551-cukier4[[#This Row],[sprzedaż]]+L1551</f>
        <v>3765</v>
      </c>
      <c r="K1552" s="2">
        <f>MONTH(cukier4[[#This Row],[Data]])</f>
        <v>3</v>
      </c>
      <c r="L1552" s="2">
        <f>ROUNDUP(IF(K1553&lt;&gt;cukier4[[#This Row],[miesiąc]],5000-cukier4[[#This Row],[ilość cukru w magazynie]],0),-3)</f>
        <v>0</v>
      </c>
    </row>
    <row r="1553" spans="1:12" x14ac:dyDescent="0.45">
      <c r="A1553" s="1">
        <v>40982</v>
      </c>
      <c r="B1553" s="2" t="s">
        <v>26</v>
      </c>
      <c r="C1553">
        <v>49</v>
      </c>
      <c r="D1553">
        <f>YEAR(cukier4[[#This Row],[Data]])</f>
        <v>2012</v>
      </c>
      <c r="E1553">
        <f>VLOOKUP(cukier4[[#This Row],[rok]],cennik[],2,FALSE)</f>
        <v>2.25</v>
      </c>
      <c r="F1553" s="2">
        <f>cukier4[[#This Row],[sprzedaż]]*cukier4[[#This Row],[cena cukru]]</f>
        <v>110.25</v>
      </c>
      <c r="G1553" s="2">
        <f>SUMIFS(cukier4[sprzedaż],cukier4[Data],"&lt;="&amp;cukier4[[#This Row],[Data]],cukier4[NIP],"="&amp;cukier4[[#This Row],[NIP]])</f>
        <v>1345</v>
      </c>
      <c r="H155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53" s="2">
        <f>cukier4[[#This Row],[rabat na kg]]*cukier4[[#This Row],[sprzedaż]]</f>
        <v>4.9000000000000004</v>
      </c>
      <c r="J1553" s="2">
        <f>J1552-cukier4[[#This Row],[sprzedaż]]+L1552</f>
        <v>3716</v>
      </c>
      <c r="K1553" s="2">
        <f>MONTH(cukier4[[#This Row],[Data]])</f>
        <v>3</v>
      </c>
      <c r="L1553" s="2">
        <f>ROUNDUP(IF(K1554&lt;&gt;cukier4[[#This Row],[miesiąc]],5000-cukier4[[#This Row],[ilość cukru w magazynie]],0),-3)</f>
        <v>0</v>
      </c>
    </row>
    <row r="1554" spans="1:12" x14ac:dyDescent="0.45">
      <c r="A1554" s="1">
        <v>40984</v>
      </c>
      <c r="B1554" s="2" t="s">
        <v>37</v>
      </c>
      <c r="C1554">
        <v>140</v>
      </c>
      <c r="D1554">
        <f>YEAR(cukier4[[#This Row],[Data]])</f>
        <v>2012</v>
      </c>
      <c r="E1554">
        <f>VLOOKUP(cukier4[[#This Row],[rok]],cennik[],2,FALSE)</f>
        <v>2.25</v>
      </c>
      <c r="F1554" s="2">
        <f>cukier4[[#This Row],[sprzedaż]]*cukier4[[#This Row],[cena cukru]]</f>
        <v>315</v>
      </c>
      <c r="G1554" s="2">
        <f>SUMIFS(cukier4[sprzedaż],cukier4[Data],"&lt;="&amp;cukier4[[#This Row],[Data]],cukier4[NIP],"="&amp;cukier4[[#This Row],[NIP]])</f>
        <v>3673</v>
      </c>
      <c r="H15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54" s="2">
        <f>cukier4[[#This Row],[rabat na kg]]*cukier4[[#This Row],[sprzedaż]]</f>
        <v>14</v>
      </c>
      <c r="J1554" s="2">
        <f>J1553-cukier4[[#This Row],[sprzedaż]]+L1553</f>
        <v>3576</v>
      </c>
      <c r="K1554" s="2">
        <f>MONTH(cukier4[[#This Row],[Data]])</f>
        <v>3</v>
      </c>
      <c r="L1554" s="2">
        <f>ROUNDUP(IF(K1555&lt;&gt;cukier4[[#This Row],[miesiąc]],5000-cukier4[[#This Row],[ilość cukru w magazynie]],0),-3)</f>
        <v>0</v>
      </c>
    </row>
    <row r="1555" spans="1:12" x14ac:dyDescent="0.45">
      <c r="A1555" s="1">
        <v>40986</v>
      </c>
      <c r="B1555" s="2" t="s">
        <v>35</v>
      </c>
      <c r="C1555">
        <v>140</v>
      </c>
      <c r="D1555">
        <f>YEAR(cukier4[[#This Row],[Data]])</f>
        <v>2012</v>
      </c>
      <c r="E1555">
        <f>VLOOKUP(cukier4[[#This Row],[rok]],cennik[],2,FALSE)</f>
        <v>2.25</v>
      </c>
      <c r="F1555" s="2">
        <f>cukier4[[#This Row],[sprzedaż]]*cukier4[[#This Row],[cena cukru]]</f>
        <v>315</v>
      </c>
      <c r="G1555" s="2">
        <f>SUMIFS(cukier4[sprzedaż],cukier4[Data],"&lt;="&amp;cukier4[[#This Row],[Data]],cukier4[NIP],"="&amp;cukier4[[#This Row],[NIP]])</f>
        <v>3386</v>
      </c>
      <c r="H155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55" s="2">
        <f>cukier4[[#This Row],[rabat na kg]]*cukier4[[#This Row],[sprzedaż]]</f>
        <v>14</v>
      </c>
      <c r="J1555" s="2">
        <f>J1554-cukier4[[#This Row],[sprzedaż]]+L1554</f>
        <v>3436</v>
      </c>
      <c r="K1555" s="2">
        <f>MONTH(cukier4[[#This Row],[Data]])</f>
        <v>3</v>
      </c>
      <c r="L1555" s="2">
        <f>ROUNDUP(IF(K1556&lt;&gt;cukier4[[#This Row],[miesiąc]],5000-cukier4[[#This Row],[ilość cukru w magazynie]],0),-3)</f>
        <v>0</v>
      </c>
    </row>
    <row r="1556" spans="1:12" x14ac:dyDescent="0.45">
      <c r="A1556" s="1">
        <v>40986</v>
      </c>
      <c r="B1556" s="2" t="s">
        <v>23</v>
      </c>
      <c r="C1556">
        <v>194</v>
      </c>
      <c r="D1556">
        <f>YEAR(cukier4[[#This Row],[Data]])</f>
        <v>2012</v>
      </c>
      <c r="E1556">
        <f>VLOOKUP(cukier4[[#This Row],[rok]],cennik[],2,FALSE)</f>
        <v>2.25</v>
      </c>
      <c r="F1556" s="2">
        <f>cukier4[[#This Row],[sprzedaż]]*cukier4[[#This Row],[cena cukru]]</f>
        <v>436.5</v>
      </c>
      <c r="G1556" s="2">
        <f>SUMIFS(cukier4[sprzedaż],cukier4[Data],"&lt;="&amp;cukier4[[#This Row],[Data]],cukier4[NIP],"="&amp;cukier4[[#This Row],[NIP]])</f>
        <v>3104</v>
      </c>
      <c r="H155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56" s="2">
        <f>cukier4[[#This Row],[rabat na kg]]*cukier4[[#This Row],[sprzedaż]]</f>
        <v>19.400000000000002</v>
      </c>
      <c r="J1556" s="2">
        <f>J1555-cukier4[[#This Row],[sprzedaż]]+L1555</f>
        <v>3242</v>
      </c>
      <c r="K1556" s="2">
        <f>MONTH(cukier4[[#This Row],[Data]])</f>
        <v>3</v>
      </c>
      <c r="L1556" s="2">
        <f>ROUNDUP(IF(K1557&lt;&gt;cukier4[[#This Row],[miesiąc]],5000-cukier4[[#This Row],[ilość cukru w magazynie]],0),-3)</f>
        <v>0</v>
      </c>
    </row>
    <row r="1557" spans="1:12" x14ac:dyDescent="0.45">
      <c r="A1557" s="1">
        <v>40992</v>
      </c>
      <c r="B1557" s="2" t="s">
        <v>23</v>
      </c>
      <c r="C1557">
        <v>123</v>
      </c>
      <c r="D1557">
        <f>YEAR(cukier4[[#This Row],[Data]])</f>
        <v>2012</v>
      </c>
      <c r="E1557">
        <f>VLOOKUP(cukier4[[#This Row],[rok]],cennik[],2,FALSE)</f>
        <v>2.25</v>
      </c>
      <c r="F1557" s="2">
        <f>cukier4[[#This Row],[sprzedaż]]*cukier4[[#This Row],[cena cukru]]</f>
        <v>276.75</v>
      </c>
      <c r="G1557" s="2">
        <f>SUMIFS(cukier4[sprzedaż],cukier4[Data],"&lt;="&amp;cukier4[[#This Row],[Data]],cukier4[NIP],"="&amp;cukier4[[#This Row],[NIP]])</f>
        <v>3227</v>
      </c>
      <c r="H155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57" s="2">
        <f>cukier4[[#This Row],[rabat na kg]]*cukier4[[#This Row],[sprzedaż]]</f>
        <v>12.3</v>
      </c>
      <c r="J1557" s="2">
        <f>J1556-cukier4[[#This Row],[sprzedaż]]+L1556</f>
        <v>3119</v>
      </c>
      <c r="K1557" s="2">
        <f>MONTH(cukier4[[#This Row],[Data]])</f>
        <v>3</v>
      </c>
      <c r="L1557" s="2">
        <f>ROUNDUP(IF(K1558&lt;&gt;cukier4[[#This Row],[miesiąc]],5000-cukier4[[#This Row],[ilość cukru w magazynie]],0),-3)</f>
        <v>0</v>
      </c>
    </row>
    <row r="1558" spans="1:12" x14ac:dyDescent="0.45">
      <c r="A1558" s="1">
        <v>40992</v>
      </c>
      <c r="B1558" s="2" t="s">
        <v>74</v>
      </c>
      <c r="C1558">
        <v>11</v>
      </c>
      <c r="D1558">
        <f>YEAR(cukier4[[#This Row],[Data]])</f>
        <v>2012</v>
      </c>
      <c r="E1558">
        <f>VLOOKUP(cukier4[[#This Row],[rok]],cennik[],2,FALSE)</f>
        <v>2.25</v>
      </c>
      <c r="F1558" s="2">
        <f>cukier4[[#This Row],[sprzedaż]]*cukier4[[#This Row],[cena cukru]]</f>
        <v>24.75</v>
      </c>
      <c r="G1558" s="2">
        <f>SUMIFS(cukier4[sprzedaż],cukier4[Data],"&lt;="&amp;cukier4[[#This Row],[Data]],cukier4[NIP],"="&amp;cukier4[[#This Row],[NIP]])</f>
        <v>28</v>
      </c>
      <c r="H155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58" s="2">
        <f>cukier4[[#This Row],[rabat na kg]]*cukier4[[#This Row],[sprzedaż]]</f>
        <v>0</v>
      </c>
      <c r="J1558" s="2">
        <f>J1557-cukier4[[#This Row],[sprzedaż]]+L1557</f>
        <v>3108</v>
      </c>
      <c r="K1558" s="2">
        <f>MONTH(cukier4[[#This Row],[Data]])</f>
        <v>3</v>
      </c>
      <c r="L1558" s="2">
        <f>ROUNDUP(IF(K1559&lt;&gt;cukier4[[#This Row],[miesiąc]],5000-cukier4[[#This Row],[ilość cukru w magazynie]],0),-3)</f>
        <v>0</v>
      </c>
    </row>
    <row r="1559" spans="1:12" x14ac:dyDescent="0.45">
      <c r="A1559" s="1">
        <v>40994</v>
      </c>
      <c r="B1559" s="2" t="s">
        <v>150</v>
      </c>
      <c r="C1559">
        <v>1</v>
      </c>
      <c r="D1559">
        <f>YEAR(cukier4[[#This Row],[Data]])</f>
        <v>2012</v>
      </c>
      <c r="E1559">
        <f>VLOOKUP(cukier4[[#This Row],[rok]],cennik[],2,FALSE)</f>
        <v>2.25</v>
      </c>
      <c r="F1559" s="2">
        <f>cukier4[[#This Row],[sprzedaż]]*cukier4[[#This Row],[cena cukru]]</f>
        <v>2.25</v>
      </c>
      <c r="G1559" s="2">
        <f>SUMIFS(cukier4[sprzedaż],cukier4[Data],"&lt;="&amp;cukier4[[#This Row],[Data]],cukier4[NIP],"="&amp;cukier4[[#This Row],[NIP]])</f>
        <v>4</v>
      </c>
      <c r="H155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59" s="2">
        <f>cukier4[[#This Row],[rabat na kg]]*cukier4[[#This Row],[sprzedaż]]</f>
        <v>0</v>
      </c>
      <c r="J1559" s="2">
        <f>J1558-cukier4[[#This Row],[sprzedaż]]+L1558</f>
        <v>3107</v>
      </c>
      <c r="K1559" s="2">
        <f>MONTH(cukier4[[#This Row],[Data]])</f>
        <v>3</v>
      </c>
      <c r="L1559" s="2">
        <f>ROUNDUP(IF(K1560&lt;&gt;cukier4[[#This Row],[miesiąc]],5000-cukier4[[#This Row],[ilość cukru w magazynie]],0),-3)</f>
        <v>0</v>
      </c>
    </row>
    <row r="1560" spans="1:12" x14ac:dyDescent="0.45">
      <c r="A1560" s="1">
        <v>40995</v>
      </c>
      <c r="B1560" s="2" t="s">
        <v>9</v>
      </c>
      <c r="C1560">
        <v>267</v>
      </c>
      <c r="D1560">
        <f>YEAR(cukier4[[#This Row],[Data]])</f>
        <v>2012</v>
      </c>
      <c r="E1560">
        <f>VLOOKUP(cukier4[[#This Row],[rok]],cennik[],2,FALSE)</f>
        <v>2.25</v>
      </c>
      <c r="F1560" s="2">
        <f>cukier4[[#This Row],[sprzedaż]]*cukier4[[#This Row],[cena cukru]]</f>
        <v>600.75</v>
      </c>
      <c r="G1560" s="2">
        <f>SUMIFS(cukier4[sprzedaż],cukier4[Data],"&lt;="&amp;cukier4[[#This Row],[Data]],cukier4[NIP],"="&amp;cukier4[[#This Row],[NIP]])</f>
        <v>18963</v>
      </c>
      <c r="H156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60" s="2">
        <f>cukier4[[#This Row],[rabat na kg]]*cukier4[[#This Row],[sprzedaż]]</f>
        <v>53.400000000000006</v>
      </c>
      <c r="J1560" s="2">
        <f>J1559-cukier4[[#This Row],[sprzedaż]]+L1559</f>
        <v>2840</v>
      </c>
      <c r="K1560" s="2">
        <f>MONTH(cukier4[[#This Row],[Data]])</f>
        <v>3</v>
      </c>
      <c r="L1560" s="2">
        <f>ROUNDUP(IF(K1561&lt;&gt;cukier4[[#This Row],[miesiąc]],5000-cukier4[[#This Row],[ilość cukru w magazynie]],0),-3)</f>
        <v>0</v>
      </c>
    </row>
    <row r="1561" spans="1:12" x14ac:dyDescent="0.45">
      <c r="A1561" s="1">
        <v>40998</v>
      </c>
      <c r="B1561" s="2" t="s">
        <v>149</v>
      </c>
      <c r="C1561">
        <v>14</v>
      </c>
      <c r="D1561">
        <f>YEAR(cukier4[[#This Row],[Data]])</f>
        <v>2012</v>
      </c>
      <c r="E1561">
        <f>VLOOKUP(cukier4[[#This Row],[rok]],cennik[],2,FALSE)</f>
        <v>2.25</v>
      </c>
      <c r="F1561" s="2">
        <f>cukier4[[#This Row],[sprzedaż]]*cukier4[[#This Row],[cena cukru]]</f>
        <v>31.5</v>
      </c>
      <c r="G1561" s="2">
        <f>SUMIFS(cukier4[sprzedaż],cukier4[Data],"&lt;="&amp;cukier4[[#This Row],[Data]],cukier4[NIP],"="&amp;cukier4[[#This Row],[NIP]])</f>
        <v>52</v>
      </c>
      <c r="H156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61" s="2">
        <f>cukier4[[#This Row],[rabat na kg]]*cukier4[[#This Row],[sprzedaż]]</f>
        <v>0</v>
      </c>
      <c r="J1561" s="2">
        <f>J1560-cukier4[[#This Row],[sprzedaż]]+L1560</f>
        <v>2826</v>
      </c>
      <c r="K1561" s="2">
        <f>MONTH(cukier4[[#This Row],[Data]])</f>
        <v>3</v>
      </c>
      <c r="L1561" s="2">
        <f>ROUNDUP(IF(K1562&lt;&gt;cukier4[[#This Row],[miesiąc]],5000-cukier4[[#This Row],[ilość cukru w magazynie]],0),-3)</f>
        <v>0</v>
      </c>
    </row>
    <row r="1562" spans="1:12" x14ac:dyDescent="0.45">
      <c r="A1562" s="1">
        <v>40999</v>
      </c>
      <c r="B1562" s="2" t="s">
        <v>20</v>
      </c>
      <c r="C1562">
        <v>160</v>
      </c>
      <c r="D1562">
        <f>YEAR(cukier4[[#This Row],[Data]])</f>
        <v>2012</v>
      </c>
      <c r="E1562">
        <f>VLOOKUP(cukier4[[#This Row],[rok]],cennik[],2,FALSE)</f>
        <v>2.25</v>
      </c>
      <c r="F1562" s="2">
        <f>cukier4[[#This Row],[sprzedaż]]*cukier4[[#This Row],[cena cukru]]</f>
        <v>360</v>
      </c>
      <c r="G1562" s="2">
        <f>SUMIFS(cukier4[sprzedaż],cukier4[Data],"&lt;="&amp;cukier4[[#This Row],[Data]],cukier4[NIP],"="&amp;cukier4[[#This Row],[NIP]])</f>
        <v>949</v>
      </c>
      <c r="H156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62" s="2">
        <f>cukier4[[#This Row],[rabat na kg]]*cukier4[[#This Row],[sprzedaż]]</f>
        <v>8</v>
      </c>
      <c r="J1562" s="2">
        <f>J1561-cukier4[[#This Row],[sprzedaż]]+L1561</f>
        <v>2666</v>
      </c>
      <c r="K1562" s="2">
        <f>MONTH(cukier4[[#This Row],[Data]])</f>
        <v>3</v>
      </c>
      <c r="L1562" s="2">
        <f>ROUNDUP(IF(K1563&lt;&gt;cukier4[[#This Row],[miesiąc]],5000-cukier4[[#This Row],[ilość cukru w magazynie]],0),-3)</f>
        <v>0</v>
      </c>
    </row>
    <row r="1563" spans="1:12" x14ac:dyDescent="0.45">
      <c r="A1563" s="1">
        <v>40999</v>
      </c>
      <c r="B1563" s="2" t="s">
        <v>9</v>
      </c>
      <c r="C1563">
        <v>437</v>
      </c>
      <c r="D1563">
        <f>YEAR(cukier4[[#This Row],[Data]])</f>
        <v>2012</v>
      </c>
      <c r="E1563">
        <f>VLOOKUP(cukier4[[#This Row],[rok]],cennik[],2,FALSE)</f>
        <v>2.25</v>
      </c>
      <c r="F1563" s="2">
        <f>cukier4[[#This Row],[sprzedaż]]*cukier4[[#This Row],[cena cukru]]</f>
        <v>983.25</v>
      </c>
      <c r="G1563" s="2">
        <f>SUMIFS(cukier4[sprzedaż],cukier4[Data],"&lt;="&amp;cukier4[[#This Row],[Data]],cukier4[NIP],"="&amp;cukier4[[#This Row],[NIP]])</f>
        <v>19400</v>
      </c>
      <c r="H156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63" s="2">
        <f>cukier4[[#This Row],[rabat na kg]]*cukier4[[#This Row],[sprzedaż]]</f>
        <v>87.4</v>
      </c>
      <c r="J1563" s="2">
        <f>J1562-cukier4[[#This Row],[sprzedaż]]+L1562</f>
        <v>2229</v>
      </c>
      <c r="K1563" s="2">
        <f>MONTH(cukier4[[#This Row],[Data]])</f>
        <v>3</v>
      </c>
      <c r="L1563" s="2">
        <f>ROUNDUP(IF(K1564&lt;&gt;cukier4[[#This Row],[miesiąc]],5000-cukier4[[#This Row],[ilość cukru w magazynie]],0),-3)</f>
        <v>3000</v>
      </c>
    </row>
    <row r="1564" spans="1:12" x14ac:dyDescent="0.45">
      <c r="A1564" s="1">
        <v>41003</v>
      </c>
      <c r="B1564" s="2" t="s">
        <v>123</v>
      </c>
      <c r="C1564">
        <v>71</v>
      </c>
      <c r="D1564">
        <f>YEAR(cukier4[[#This Row],[Data]])</f>
        <v>2012</v>
      </c>
      <c r="E1564">
        <f>VLOOKUP(cukier4[[#This Row],[rok]],cennik[],2,FALSE)</f>
        <v>2.25</v>
      </c>
      <c r="F1564" s="2">
        <f>cukier4[[#This Row],[sprzedaż]]*cukier4[[#This Row],[cena cukru]]</f>
        <v>159.75</v>
      </c>
      <c r="G1564" s="2">
        <f>SUMIFS(cukier4[sprzedaż],cukier4[Data],"&lt;="&amp;cukier4[[#This Row],[Data]],cukier4[NIP],"="&amp;cukier4[[#This Row],[NIP]])</f>
        <v>741</v>
      </c>
      <c r="H156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64" s="2">
        <f>cukier4[[#This Row],[rabat na kg]]*cukier4[[#This Row],[sprzedaż]]</f>
        <v>3.5500000000000003</v>
      </c>
      <c r="J1564" s="2">
        <f>J1563-cukier4[[#This Row],[sprzedaż]]+L1563</f>
        <v>5158</v>
      </c>
      <c r="K1564" s="2">
        <f>MONTH(cukier4[[#This Row],[Data]])</f>
        <v>4</v>
      </c>
      <c r="L1564" s="2">
        <f>ROUNDUP(IF(K1565&lt;&gt;cukier4[[#This Row],[miesiąc]],5000-cukier4[[#This Row],[ilość cukru w magazynie]],0),-3)</f>
        <v>0</v>
      </c>
    </row>
    <row r="1565" spans="1:12" x14ac:dyDescent="0.45">
      <c r="A1565" s="1">
        <v>41004</v>
      </c>
      <c r="B1565" s="2" t="s">
        <v>66</v>
      </c>
      <c r="C1565">
        <v>35</v>
      </c>
      <c r="D1565">
        <f>YEAR(cukier4[[#This Row],[Data]])</f>
        <v>2012</v>
      </c>
      <c r="E1565">
        <f>VLOOKUP(cukier4[[#This Row],[rok]],cennik[],2,FALSE)</f>
        <v>2.25</v>
      </c>
      <c r="F1565" s="2">
        <f>cukier4[[#This Row],[sprzedaż]]*cukier4[[#This Row],[cena cukru]]</f>
        <v>78.75</v>
      </c>
      <c r="G1565" s="2">
        <f>SUMIFS(cukier4[sprzedaż],cukier4[Data],"&lt;="&amp;cukier4[[#This Row],[Data]],cukier4[NIP],"="&amp;cukier4[[#This Row],[NIP]])</f>
        <v>2678</v>
      </c>
      <c r="H156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65" s="2">
        <f>cukier4[[#This Row],[rabat na kg]]*cukier4[[#This Row],[sprzedaż]]</f>
        <v>3.5</v>
      </c>
      <c r="J1565" s="2">
        <f>J1564-cukier4[[#This Row],[sprzedaż]]+L1564</f>
        <v>5123</v>
      </c>
      <c r="K1565" s="2">
        <f>MONTH(cukier4[[#This Row],[Data]])</f>
        <v>4</v>
      </c>
      <c r="L1565" s="2">
        <f>ROUNDUP(IF(K1566&lt;&gt;cukier4[[#This Row],[miesiąc]],5000-cukier4[[#This Row],[ilość cukru w magazynie]],0),-3)</f>
        <v>0</v>
      </c>
    </row>
    <row r="1566" spans="1:12" x14ac:dyDescent="0.45">
      <c r="A1566" s="1">
        <v>41005</v>
      </c>
      <c r="B1566" s="2" t="s">
        <v>22</v>
      </c>
      <c r="C1566">
        <v>116</v>
      </c>
      <c r="D1566">
        <f>YEAR(cukier4[[#This Row],[Data]])</f>
        <v>2012</v>
      </c>
      <c r="E1566">
        <f>VLOOKUP(cukier4[[#This Row],[rok]],cennik[],2,FALSE)</f>
        <v>2.25</v>
      </c>
      <c r="F1566" s="2">
        <f>cukier4[[#This Row],[sprzedaż]]*cukier4[[#This Row],[cena cukru]]</f>
        <v>261</v>
      </c>
      <c r="G1566" s="2">
        <f>SUMIFS(cukier4[sprzedaż],cukier4[Data],"&lt;="&amp;cukier4[[#This Row],[Data]],cukier4[NIP],"="&amp;cukier4[[#This Row],[NIP]])</f>
        <v>18768</v>
      </c>
      <c r="H156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66" s="2">
        <f>cukier4[[#This Row],[rabat na kg]]*cukier4[[#This Row],[sprzedaż]]</f>
        <v>23.200000000000003</v>
      </c>
      <c r="J1566" s="2">
        <f>J1565-cukier4[[#This Row],[sprzedaż]]+L1565</f>
        <v>5007</v>
      </c>
      <c r="K1566" s="2">
        <f>MONTH(cukier4[[#This Row],[Data]])</f>
        <v>4</v>
      </c>
      <c r="L1566" s="2">
        <f>ROUNDUP(IF(K1567&lt;&gt;cukier4[[#This Row],[miesiąc]],5000-cukier4[[#This Row],[ilość cukru w magazynie]],0),-3)</f>
        <v>0</v>
      </c>
    </row>
    <row r="1567" spans="1:12" x14ac:dyDescent="0.45">
      <c r="A1567" s="1">
        <v>41006</v>
      </c>
      <c r="B1567" s="2" t="s">
        <v>6</v>
      </c>
      <c r="C1567">
        <v>152</v>
      </c>
      <c r="D1567">
        <f>YEAR(cukier4[[#This Row],[Data]])</f>
        <v>2012</v>
      </c>
      <c r="E1567">
        <f>VLOOKUP(cukier4[[#This Row],[rok]],cennik[],2,FALSE)</f>
        <v>2.25</v>
      </c>
      <c r="F1567" s="2">
        <f>cukier4[[#This Row],[sprzedaż]]*cukier4[[#This Row],[cena cukru]]</f>
        <v>342</v>
      </c>
      <c r="G1567" s="2">
        <f>SUMIFS(cukier4[sprzedaż],cukier4[Data],"&lt;="&amp;cukier4[[#This Row],[Data]],cukier4[NIP],"="&amp;cukier4[[#This Row],[NIP]])</f>
        <v>2832</v>
      </c>
      <c r="H15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67" s="2">
        <f>cukier4[[#This Row],[rabat na kg]]*cukier4[[#This Row],[sprzedaż]]</f>
        <v>15.200000000000001</v>
      </c>
      <c r="J1567" s="2">
        <f>J1566-cukier4[[#This Row],[sprzedaż]]+L1566</f>
        <v>4855</v>
      </c>
      <c r="K1567" s="2">
        <f>MONTH(cukier4[[#This Row],[Data]])</f>
        <v>4</v>
      </c>
      <c r="L1567" s="2">
        <f>ROUNDUP(IF(K1568&lt;&gt;cukier4[[#This Row],[miesiąc]],5000-cukier4[[#This Row],[ilość cukru w magazynie]],0),-3)</f>
        <v>0</v>
      </c>
    </row>
    <row r="1568" spans="1:12" x14ac:dyDescent="0.45">
      <c r="A1568" s="1">
        <v>41011</v>
      </c>
      <c r="B1568" s="2" t="s">
        <v>7</v>
      </c>
      <c r="C1568">
        <v>309</v>
      </c>
      <c r="D1568">
        <f>YEAR(cukier4[[#This Row],[Data]])</f>
        <v>2012</v>
      </c>
      <c r="E1568">
        <f>VLOOKUP(cukier4[[#This Row],[rok]],cennik[],2,FALSE)</f>
        <v>2.25</v>
      </c>
      <c r="F1568" s="2">
        <f>cukier4[[#This Row],[sprzedaż]]*cukier4[[#This Row],[cena cukru]]</f>
        <v>695.25</v>
      </c>
      <c r="G1568" s="2">
        <f>SUMIFS(cukier4[sprzedaż],cukier4[Data],"&lt;="&amp;cukier4[[#This Row],[Data]],cukier4[NIP],"="&amp;cukier4[[#This Row],[NIP]])</f>
        <v>19868</v>
      </c>
      <c r="H156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68" s="2">
        <f>cukier4[[#This Row],[rabat na kg]]*cukier4[[#This Row],[sprzedaż]]</f>
        <v>61.800000000000004</v>
      </c>
      <c r="J1568" s="2">
        <f>J1567-cukier4[[#This Row],[sprzedaż]]+L1567</f>
        <v>4546</v>
      </c>
      <c r="K1568" s="2">
        <f>MONTH(cukier4[[#This Row],[Data]])</f>
        <v>4</v>
      </c>
      <c r="L1568" s="2">
        <f>ROUNDUP(IF(K1569&lt;&gt;cukier4[[#This Row],[miesiąc]],5000-cukier4[[#This Row],[ilość cukru w magazynie]],0),-3)</f>
        <v>0</v>
      </c>
    </row>
    <row r="1569" spans="1:12" x14ac:dyDescent="0.45">
      <c r="A1569" s="1">
        <v>41011</v>
      </c>
      <c r="B1569" s="2" t="s">
        <v>81</v>
      </c>
      <c r="C1569">
        <v>7</v>
      </c>
      <c r="D1569">
        <f>YEAR(cukier4[[#This Row],[Data]])</f>
        <v>2012</v>
      </c>
      <c r="E1569">
        <f>VLOOKUP(cukier4[[#This Row],[rok]],cennik[],2,FALSE)</f>
        <v>2.25</v>
      </c>
      <c r="F1569" s="2">
        <f>cukier4[[#This Row],[sprzedaż]]*cukier4[[#This Row],[cena cukru]]</f>
        <v>15.75</v>
      </c>
      <c r="G1569" s="2">
        <f>SUMIFS(cukier4[sprzedaż],cukier4[Data],"&lt;="&amp;cukier4[[#This Row],[Data]],cukier4[NIP],"="&amp;cukier4[[#This Row],[NIP]])</f>
        <v>45</v>
      </c>
      <c r="H156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69" s="2">
        <f>cukier4[[#This Row],[rabat na kg]]*cukier4[[#This Row],[sprzedaż]]</f>
        <v>0</v>
      </c>
      <c r="J1569" s="2">
        <f>J1568-cukier4[[#This Row],[sprzedaż]]+L1568</f>
        <v>4539</v>
      </c>
      <c r="K1569" s="2">
        <f>MONTH(cukier4[[#This Row],[Data]])</f>
        <v>4</v>
      </c>
      <c r="L1569" s="2">
        <f>ROUNDUP(IF(K1570&lt;&gt;cukier4[[#This Row],[miesiąc]],5000-cukier4[[#This Row],[ilość cukru w magazynie]],0),-3)</f>
        <v>0</v>
      </c>
    </row>
    <row r="1570" spans="1:12" x14ac:dyDescent="0.45">
      <c r="A1570" s="1">
        <v>41011</v>
      </c>
      <c r="B1570" s="2" t="s">
        <v>102</v>
      </c>
      <c r="C1570">
        <v>353</v>
      </c>
      <c r="D1570">
        <f>YEAR(cukier4[[#This Row],[Data]])</f>
        <v>2012</v>
      </c>
      <c r="E1570">
        <f>VLOOKUP(cukier4[[#This Row],[rok]],cennik[],2,FALSE)</f>
        <v>2.25</v>
      </c>
      <c r="F1570" s="2">
        <f>cukier4[[#This Row],[sprzedaż]]*cukier4[[#This Row],[cena cukru]]</f>
        <v>794.25</v>
      </c>
      <c r="G1570" s="2">
        <f>SUMIFS(cukier4[sprzedaż],cukier4[Data],"&lt;="&amp;cukier4[[#This Row],[Data]],cukier4[NIP],"="&amp;cukier4[[#This Row],[NIP]])</f>
        <v>4946</v>
      </c>
      <c r="H157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70" s="2">
        <f>cukier4[[#This Row],[rabat na kg]]*cukier4[[#This Row],[sprzedaż]]</f>
        <v>35.300000000000004</v>
      </c>
      <c r="J1570" s="2">
        <f>J1569-cukier4[[#This Row],[sprzedaż]]+L1569</f>
        <v>4186</v>
      </c>
      <c r="K1570" s="2">
        <f>MONTH(cukier4[[#This Row],[Data]])</f>
        <v>4</v>
      </c>
      <c r="L1570" s="2">
        <f>ROUNDUP(IF(K1571&lt;&gt;cukier4[[#This Row],[miesiąc]],5000-cukier4[[#This Row],[ilość cukru w magazynie]],0),-3)</f>
        <v>0</v>
      </c>
    </row>
    <row r="1571" spans="1:12" x14ac:dyDescent="0.45">
      <c r="A1571" s="1">
        <v>41012</v>
      </c>
      <c r="B1571" s="2" t="s">
        <v>187</v>
      </c>
      <c r="C1571">
        <v>3</v>
      </c>
      <c r="D1571">
        <f>YEAR(cukier4[[#This Row],[Data]])</f>
        <v>2012</v>
      </c>
      <c r="E1571">
        <f>VLOOKUP(cukier4[[#This Row],[rok]],cennik[],2,FALSE)</f>
        <v>2.25</v>
      </c>
      <c r="F1571" s="2">
        <f>cukier4[[#This Row],[sprzedaż]]*cukier4[[#This Row],[cena cukru]]</f>
        <v>6.75</v>
      </c>
      <c r="G1571" s="2">
        <f>SUMIFS(cukier4[sprzedaż],cukier4[Data],"&lt;="&amp;cukier4[[#This Row],[Data]],cukier4[NIP],"="&amp;cukier4[[#This Row],[NIP]])</f>
        <v>16</v>
      </c>
      <c r="H157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71" s="2">
        <f>cukier4[[#This Row],[rabat na kg]]*cukier4[[#This Row],[sprzedaż]]</f>
        <v>0</v>
      </c>
      <c r="J1571" s="2">
        <f>J1570-cukier4[[#This Row],[sprzedaż]]+L1570</f>
        <v>4183</v>
      </c>
      <c r="K1571" s="2">
        <f>MONTH(cukier4[[#This Row],[Data]])</f>
        <v>4</v>
      </c>
      <c r="L1571" s="2">
        <f>ROUNDUP(IF(K1572&lt;&gt;cukier4[[#This Row],[miesiąc]],5000-cukier4[[#This Row],[ilość cukru w magazynie]],0),-3)</f>
        <v>0</v>
      </c>
    </row>
    <row r="1572" spans="1:12" x14ac:dyDescent="0.45">
      <c r="A1572" s="1">
        <v>41013</v>
      </c>
      <c r="B1572" s="2" t="s">
        <v>14</v>
      </c>
      <c r="C1572">
        <v>166</v>
      </c>
      <c r="D1572">
        <f>YEAR(cukier4[[#This Row],[Data]])</f>
        <v>2012</v>
      </c>
      <c r="E1572">
        <f>VLOOKUP(cukier4[[#This Row],[rok]],cennik[],2,FALSE)</f>
        <v>2.25</v>
      </c>
      <c r="F1572" s="2">
        <f>cukier4[[#This Row],[sprzedaż]]*cukier4[[#This Row],[cena cukru]]</f>
        <v>373.5</v>
      </c>
      <c r="G1572" s="2">
        <f>SUMIFS(cukier4[sprzedaż],cukier4[Data],"&lt;="&amp;cukier4[[#This Row],[Data]],cukier4[NIP],"="&amp;cukier4[[#This Row],[NIP]])</f>
        <v>17417</v>
      </c>
      <c r="H157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72" s="2">
        <f>cukier4[[#This Row],[rabat na kg]]*cukier4[[#This Row],[sprzedaż]]</f>
        <v>33.200000000000003</v>
      </c>
      <c r="J1572" s="2">
        <f>J1571-cukier4[[#This Row],[sprzedaż]]+L1571</f>
        <v>4017</v>
      </c>
      <c r="K1572" s="2">
        <f>MONTH(cukier4[[#This Row],[Data]])</f>
        <v>4</v>
      </c>
      <c r="L1572" s="2">
        <f>ROUNDUP(IF(K1573&lt;&gt;cukier4[[#This Row],[miesiąc]],5000-cukier4[[#This Row],[ilość cukru w magazynie]],0),-3)</f>
        <v>0</v>
      </c>
    </row>
    <row r="1573" spans="1:12" x14ac:dyDescent="0.45">
      <c r="A1573" s="1">
        <v>41014</v>
      </c>
      <c r="B1573" s="2" t="s">
        <v>224</v>
      </c>
      <c r="C1573">
        <v>14</v>
      </c>
      <c r="D1573">
        <f>YEAR(cukier4[[#This Row],[Data]])</f>
        <v>2012</v>
      </c>
      <c r="E1573">
        <f>VLOOKUP(cukier4[[#This Row],[rok]],cennik[],2,FALSE)</f>
        <v>2.25</v>
      </c>
      <c r="F1573" s="2">
        <f>cukier4[[#This Row],[sprzedaż]]*cukier4[[#This Row],[cena cukru]]</f>
        <v>31.5</v>
      </c>
      <c r="G1573" s="2">
        <f>SUMIFS(cukier4[sprzedaż],cukier4[Data],"&lt;="&amp;cukier4[[#This Row],[Data]],cukier4[NIP],"="&amp;cukier4[[#This Row],[NIP]])</f>
        <v>18</v>
      </c>
      <c r="H157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73" s="2">
        <f>cukier4[[#This Row],[rabat na kg]]*cukier4[[#This Row],[sprzedaż]]</f>
        <v>0</v>
      </c>
      <c r="J1573" s="2">
        <f>J1572-cukier4[[#This Row],[sprzedaż]]+L1572</f>
        <v>4003</v>
      </c>
      <c r="K1573" s="2">
        <f>MONTH(cukier4[[#This Row],[Data]])</f>
        <v>4</v>
      </c>
      <c r="L1573" s="2">
        <f>ROUNDUP(IF(K1574&lt;&gt;cukier4[[#This Row],[miesiąc]],5000-cukier4[[#This Row],[ilość cukru w magazynie]],0),-3)</f>
        <v>0</v>
      </c>
    </row>
    <row r="1574" spans="1:12" x14ac:dyDescent="0.45">
      <c r="A1574" s="1">
        <v>41014</v>
      </c>
      <c r="B1574" s="2" t="s">
        <v>6</v>
      </c>
      <c r="C1574">
        <v>141</v>
      </c>
      <c r="D1574">
        <f>YEAR(cukier4[[#This Row],[Data]])</f>
        <v>2012</v>
      </c>
      <c r="E1574">
        <f>VLOOKUP(cukier4[[#This Row],[rok]],cennik[],2,FALSE)</f>
        <v>2.25</v>
      </c>
      <c r="F1574" s="2">
        <f>cukier4[[#This Row],[sprzedaż]]*cukier4[[#This Row],[cena cukru]]</f>
        <v>317.25</v>
      </c>
      <c r="G1574" s="2">
        <f>SUMIFS(cukier4[sprzedaż],cukier4[Data],"&lt;="&amp;cukier4[[#This Row],[Data]],cukier4[NIP],"="&amp;cukier4[[#This Row],[NIP]])</f>
        <v>2973</v>
      </c>
      <c r="H157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74" s="2">
        <f>cukier4[[#This Row],[rabat na kg]]*cukier4[[#This Row],[sprzedaż]]</f>
        <v>14.100000000000001</v>
      </c>
      <c r="J1574" s="2">
        <f>J1573-cukier4[[#This Row],[sprzedaż]]+L1573</f>
        <v>3862</v>
      </c>
      <c r="K1574" s="2">
        <f>MONTH(cukier4[[#This Row],[Data]])</f>
        <v>4</v>
      </c>
      <c r="L1574" s="2">
        <f>ROUNDUP(IF(K1575&lt;&gt;cukier4[[#This Row],[miesiąc]],5000-cukier4[[#This Row],[ilość cukru w magazynie]],0),-3)</f>
        <v>0</v>
      </c>
    </row>
    <row r="1575" spans="1:12" x14ac:dyDescent="0.45">
      <c r="A1575" s="1">
        <v>41014</v>
      </c>
      <c r="B1575" s="2" t="s">
        <v>229</v>
      </c>
      <c r="C1575">
        <v>15</v>
      </c>
      <c r="D1575">
        <f>YEAR(cukier4[[#This Row],[Data]])</f>
        <v>2012</v>
      </c>
      <c r="E1575">
        <f>VLOOKUP(cukier4[[#This Row],[rok]],cennik[],2,FALSE)</f>
        <v>2.25</v>
      </c>
      <c r="F1575" s="2">
        <f>cukier4[[#This Row],[sprzedaż]]*cukier4[[#This Row],[cena cukru]]</f>
        <v>33.75</v>
      </c>
      <c r="G1575" s="2">
        <f>SUMIFS(cukier4[sprzedaż],cukier4[Data],"&lt;="&amp;cukier4[[#This Row],[Data]],cukier4[NIP],"="&amp;cukier4[[#This Row],[NIP]])</f>
        <v>15</v>
      </c>
      <c r="H157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75" s="2">
        <f>cukier4[[#This Row],[rabat na kg]]*cukier4[[#This Row],[sprzedaż]]</f>
        <v>0</v>
      </c>
      <c r="J1575" s="2">
        <f>J1574-cukier4[[#This Row],[sprzedaż]]+L1574</f>
        <v>3847</v>
      </c>
      <c r="K1575" s="2">
        <f>MONTH(cukier4[[#This Row],[Data]])</f>
        <v>4</v>
      </c>
      <c r="L1575" s="2">
        <f>ROUNDUP(IF(K1576&lt;&gt;cukier4[[#This Row],[miesiąc]],5000-cukier4[[#This Row],[ilość cukru w magazynie]],0),-3)</f>
        <v>0</v>
      </c>
    </row>
    <row r="1576" spans="1:12" x14ac:dyDescent="0.45">
      <c r="A1576" s="1">
        <v>41020</v>
      </c>
      <c r="B1576" s="2" t="s">
        <v>22</v>
      </c>
      <c r="C1576">
        <v>157</v>
      </c>
      <c r="D1576">
        <f>YEAR(cukier4[[#This Row],[Data]])</f>
        <v>2012</v>
      </c>
      <c r="E1576">
        <f>VLOOKUP(cukier4[[#This Row],[rok]],cennik[],2,FALSE)</f>
        <v>2.25</v>
      </c>
      <c r="F1576" s="2">
        <f>cukier4[[#This Row],[sprzedaż]]*cukier4[[#This Row],[cena cukru]]</f>
        <v>353.25</v>
      </c>
      <c r="G1576" s="2">
        <f>SUMIFS(cukier4[sprzedaż],cukier4[Data],"&lt;="&amp;cukier4[[#This Row],[Data]],cukier4[NIP],"="&amp;cukier4[[#This Row],[NIP]])</f>
        <v>18925</v>
      </c>
      <c r="H157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76" s="2">
        <f>cukier4[[#This Row],[rabat na kg]]*cukier4[[#This Row],[sprzedaż]]</f>
        <v>31.400000000000002</v>
      </c>
      <c r="J1576" s="2">
        <f>J1575-cukier4[[#This Row],[sprzedaż]]+L1575</f>
        <v>3690</v>
      </c>
      <c r="K1576" s="2">
        <f>MONTH(cukier4[[#This Row],[Data]])</f>
        <v>4</v>
      </c>
      <c r="L1576" s="2">
        <f>ROUNDUP(IF(K1577&lt;&gt;cukier4[[#This Row],[miesiąc]],5000-cukier4[[#This Row],[ilość cukru w magazynie]],0),-3)</f>
        <v>0</v>
      </c>
    </row>
    <row r="1577" spans="1:12" x14ac:dyDescent="0.45">
      <c r="A1577" s="1">
        <v>41025</v>
      </c>
      <c r="B1577" s="2" t="s">
        <v>9</v>
      </c>
      <c r="C1577">
        <v>191</v>
      </c>
      <c r="D1577">
        <f>YEAR(cukier4[[#This Row],[Data]])</f>
        <v>2012</v>
      </c>
      <c r="E1577">
        <f>VLOOKUP(cukier4[[#This Row],[rok]],cennik[],2,FALSE)</f>
        <v>2.25</v>
      </c>
      <c r="F1577" s="2">
        <f>cukier4[[#This Row],[sprzedaż]]*cukier4[[#This Row],[cena cukru]]</f>
        <v>429.75</v>
      </c>
      <c r="G1577" s="2">
        <f>SUMIFS(cukier4[sprzedaż],cukier4[Data],"&lt;="&amp;cukier4[[#This Row],[Data]],cukier4[NIP],"="&amp;cukier4[[#This Row],[NIP]])</f>
        <v>19591</v>
      </c>
      <c r="H157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77" s="2">
        <f>cukier4[[#This Row],[rabat na kg]]*cukier4[[#This Row],[sprzedaż]]</f>
        <v>38.200000000000003</v>
      </c>
      <c r="J1577" s="2">
        <f>J1576-cukier4[[#This Row],[sprzedaż]]+L1576</f>
        <v>3499</v>
      </c>
      <c r="K1577" s="2">
        <f>MONTH(cukier4[[#This Row],[Data]])</f>
        <v>4</v>
      </c>
      <c r="L1577" s="2">
        <f>ROUNDUP(IF(K1578&lt;&gt;cukier4[[#This Row],[miesiąc]],5000-cukier4[[#This Row],[ilość cukru w magazynie]],0),-3)</f>
        <v>0</v>
      </c>
    </row>
    <row r="1578" spans="1:12" x14ac:dyDescent="0.45">
      <c r="A1578" s="1">
        <v>41026</v>
      </c>
      <c r="B1578" s="2" t="s">
        <v>36</v>
      </c>
      <c r="C1578">
        <v>7</v>
      </c>
      <c r="D1578">
        <f>YEAR(cukier4[[#This Row],[Data]])</f>
        <v>2012</v>
      </c>
      <c r="E1578">
        <f>VLOOKUP(cukier4[[#This Row],[rok]],cennik[],2,FALSE)</f>
        <v>2.25</v>
      </c>
      <c r="F1578" s="2">
        <f>cukier4[[#This Row],[sprzedaż]]*cukier4[[#This Row],[cena cukru]]</f>
        <v>15.75</v>
      </c>
      <c r="G1578" s="2">
        <f>SUMIFS(cukier4[sprzedaż],cukier4[Data],"&lt;="&amp;cukier4[[#This Row],[Data]],cukier4[NIP],"="&amp;cukier4[[#This Row],[NIP]])</f>
        <v>48</v>
      </c>
      <c r="H157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78" s="2">
        <f>cukier4[[#This Row],[rabat na kg]]*cukier4[[#This Row],[sprzedaż]]</f>
        <v>0</v>
      </c>
      <c r="J1578" s="2">
        <f>J1577-cukier4[[#This Row],[sprzedaż]]+L1577</f>
        <v>3492</v>
      </c>
      <c r="K1578" s="2">
        <f>MONTH(cukier4[[#This Row],[Data]])</f>
        <v>4</v>
      </c>
      <c r="L1578" s="2">
        <f>ROUNDUP(IF(K1579&lt;&gt;cukier4[[#This Row],[miesiąc]],5000-cukier4[[#This Row],[ilość cukru w magazynie]],0),-3)</f>
        <v>0</v>
      </c>
    </row>
    <row r="1579" spans="1:12" x14ac:dyDescent="0.45">
      <c r="A1579" s="1">
        <v>41027</v>
      </c>
      <c r="B1579" s="2" t="s">
        <v>26</v>
      </c>
      <c r="C1579">
        <v>200</v>
      </c>
      <c r="D1579">
        <f>YEAR(cukier4[[#This Row],[Data]])</f>
        <v>2012</v>
      </c>
      <c r="E1579">
        <f>VLOOKUP(cukier4[[#This Row],[rok]],cennik[],2,FALSE)</f>
        <v>2.25</v>
      </c>
      <c r="F1579" s="2">
        <f>cukier4[[#This Row],[sprzedaż]]*cukier4[[#This Row],[cena cukru]]</f>
        <v>450</v>
      </c>
      <c r="G1579" s="2">
        <f>SUMIFS(cukier4[sprzedaż],cukier4[Data],"&lt;="&amp;cukier4[[#This Row],[Data]],cukier4[NIP],"="&amp;cukier4[[#This Row],[NIP]])</f>
        <v>1545</v>
      </c>
      <c r="H157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79" s="2">
        <f>cukier4[[#This Row],[rabat na kg]]*cukier4[[#This Row],[sprzedaż]]</f>
        <v>20</v>
      </c>
      <c r="J1579" s="2">
        <f>J1578-cukier4[[#This Row],[sprzedaż]]+L1578</f>
        <v>3292</v>
      </c>
      <c r="K1579" s="2">
        <f>MONTH(cukier4[[#This Row],[Data]])</f>
        <v>4</v>
      </c>
      <c r="L1579" s="2">
        <f>ROUNDUP(IF(K1580&lt;&gt;cukier4[[#This Row],[miesiąc]],5000-cukier4[[#This Row],[ilość cukru w magazynie]],0),-3)</f>
        <v>2000</v>
      </c>
    </row>
    <row r="1580" spans="1:12" x14ac:dyDescent="0.45">
      <c r="A1580" s="1">
        <v>41033</v>
      </c>
      <c r="B1580" s="2" t="s">
        <v>149</v>
      </c>
      <c r="C1580">
        <v>15</v>
      </c>
      <c r="D1580">
        <f>YEAR(cukier4[[#This Row],[Data]])</f>
        <v>2012</v>
      </c>
      <c r="E1580">
        <f>VLOOKUP(cukier4[[#This Row],[rok]],cennik[],2,FALSE)</f>
        <v>2.25</v>
      </c>
      <c r="F1580" s="2">
        <f>cukier4[[#This Row],[sprzedaż]]*cukier4[[#This Row],[cena cukru]]</f>
        <v>33.75</v>
      </c>
      <c r="G1580" s="2">
        <f>SUMIFS(cukier4[sprzedaż],cukier4[Data],"&lt;="&amp;cukier4[[#This Row],[Data]],cukier4[NIP],"="&amp;cukier4[[#This Row],[NIP]])</f>
        <v>67</v>
      </c>
      <c r="H158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80" s="2">
        <f>cukier4[[#This Row],[rabat na kg]]*cukier4[[#This Row],[sprzedaż]]</f>
        <v>0</v>
      </c>
      <c r="J1580" s="2">
        <f>J1579-cukier4[[#This Row],[sprzedaż]]+L1579</f>
        <v>5277</v>
      </c>
      <c r="K1580" s="2">
        <f>MONTH(cukier4[[#This Row],[Data]])</f>
        <v>5</v>
      </c>
      <c r="L1580" s="2">
        <f>ROUNDUP(IF(K1581&lt;&gt;cukier4[[#This Row],[miesiąc]],5000-cukier4[[#This Row],[ilość cukru w magazynie]],0),-3)</f>
        <v>0</v>
      </c>
    </row>
    <row r="1581" spans="1:12" x14ac:dyDescent="0.45">
      <c r="A1581" s="1">
        <v>41033</v>
      </c>
      <c r="B1581" s="2" t="s">
        <v>171</v>
      </c>
      <c r="C1581">
        <v>7</v>
      </c>
      <c r="D1581">
        <f>YEAR(cukier4[[#This Row],[Data]])</f>
        <v>2012</v>
      </c>
      <c r="E1581">
        <f>VLOOKUP(cukier4[[#This Row],[rok]],cennik[],2,FALSE)</f>
        <v>2.25</v>
      </c>
      <c r="F1581" s="2">
        <f>cukier4[[#This Row],[sprzedaż]]*cukier4[[#This Row],[cena cukru]]</f>
        <v>15.75</v>
      </c>
      <c r="G1581" s="2">
        <f>SUMIFS(cukier4[sprzedaż],cukier4[Data],"&lt;="&amp;cukier4[[#This Row],[Data]],cukier4[NIP],"="&amp;cukier4[[#This Row],[NIP]])</f>
        <v>9</v>
      </c>
      <c r="H158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81" s="2">
        <f>cukier4[[#This Row],[rabat na kg]]*cukier4[[#This Row],[sprzedaż]]</f>
        <v>0</v>
      </c>
      <c r="J1581" s="2">
        <f>J1580-cukier4[[#This Row],[sprzedaż]]+L1580</f>
        <v>5270</v>
      </c>
      <c r="K1581" s="2">
        <f>MONTH(cukier4[[#This Row],[Data]])</f>
        <v>5</v>
      </c>
      <c r="L1581" s="2">
        <f>ROUNDUP(IF(K1582&lt;&gt;cukier4[[#This Row],[miesiąc]],5000-cukier4[[#This Row],[ilość cukru w magazynie]],0),-3)</f>
        <v>0</v>
      </c>
    </row>
    <row r="1582" spans="1:12" x14ac:dyDescent="0.45">
      <c r="A1582" s="1">
        <v>41033</v>
      </c>
      <c r="B1582" s="2" t="s">
        <v>14</v>
      </c>
      <c r="C1582">
        <v>235</v>
      </c>
      <c r="D1582">
        <f>YEAR(cukier4[[#This Row],[Data]])</f>
        <v>2012</v>
      </c>
      <c r="E1582">
        <f>VLOOKUP(cukier4[[#This Row],[rok]],cennik[],2,FALSE)</f>
        <v>2.25</v>
      </c>
      <c r="F1582" s="2">
        <f>cukier4[[#This Row],[sprzedaż]]*cukier4[[#This Row],[cena cukru]]</f>
        <v>528.75</v>
      </c>
      <c r="G1582" s="2">
        <f>SUMIFS(cukier4[sprzedaż],cukier4[Data],"&lt;="&amp;cukier4[[#This Row],[Data]],cukier4[NIP],"="&amp;cukier4[[#This Row],[NIP]])</f>
        <v>17652</v>
      </c>
      <c r="H158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82" s="2">
        <f>cukier4[[#This Row],[rabat na kg]]*cukier4[[#This Row],[sprzedaż]]</f>
        <v>47</v>
      </c>
      <c r="J1582" s="2">
        <f>J1581-cukier4[[#This Row],[sprzedaż]]+L1581</f>
        <v>5035</v>
      </c>
      <c r="K1582" s="2">
        <f>MONTH(cukier4[[#This Row],[Data]])</f>
        <v>5</v>
      </c>
      <c r="L1582" s="2">
        <f>ROUNDUP(IF(K1583&lt;&gt;cukier4[[#This Row],[miesiąc]],5000-cukier4[[#This Row],[ilość cukru w magazynie]],0),-3)</f>
        <v>0</v>
      </c>
    </row>
    <row r="1583" spans="1:12" x14ac:dyDescent="0.45">
      <c r="A1583" s="1">
        <v>41034</v>
      </c>
      <c r="B1583" s="2" t="s">
        <v>50</v>
      </c>
      <c r="C1583">
        <v>301</v>
      </c>
      <c r="D1583">
        <f>YEAR(cukier4[[#This Row],[Data]])</f>
        <v>2012</v>
      </c>
      <c r="E1583">
        <f>VLOOKUP(cukier4[[#This Row],[rok]],cennik[],2,FALSE)</f>
        <v>2.25</v>
      </c>
      <c r="F1583" s="2">
        <f>cukier4[[#This Row],[sprzedaż]]*cukier4[[#This Row],[cena cukru]]</f>
        <v>677.25</v>
      </c>
      <c r="G1583" s="2">
        <f>SUMIFS(cukier4[sprzedaż],cukier4[Data],"&lt;="&amp;cukier4[[#This Row],[Data]],cukier4[NIP],"="&amp;cukier4[[#This Row],[NIP]])</f>
        <v>18756</v>
      </c>
      <c r="H158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83" s="2">
        <f>cukier4[[#This Row],[rabat na kg]]*cukier4[[#This Row],[sprzedaż]]</f>
        <v>60.2</v>
      </c>
      <c r="J1583" s="2">
        <f>J1582-cukier4[[#This Row],[sprzedaż]]+L1582</f>
        <v>4734</v>
      </c>
      <c r="K1583" s="2">
        <f>MONTH(cukier4[[#This Row],[Data]])</f>
        <v>5</v>
      </c>
      <c r="L1583" s="2">
        <f>ROUNDUP(IF(K1584&lt;&gt;cukier4[[#This Row],[miesiąc]],5000-cukier4[[#This Row],[ilość cukru w magazynie]],0),-3)</f>
        <v>0</v>
      </c>
    </row>
    <row r="1584" spans="1:12" x14ac:dyDescent="0.45">
      <c r="A1584" s="1">
        <v>41036</v>
      </c>
      <c r="B1584" s="2" t="s">
        <v>5</v>
      </c>
      <c r="C1584">
        <v>136</v>
      </c>
      <c r="D1584">
        <f>YEAR(cukier4[[#This Row],[Data]])</f>
        <v>2012</v>
      </c>
      <c r="E1584">
        <f>VLOOKUP(cukier4[[#This Row],[rok]],cennik[],2,FALSE)</f>
        <v>2.25</v>
      </c>
      <c r="F1584" s="2">
        <f>cukier4[[#This Row],[sprzedaż]]*cukier4[[#This Row],[cena cukru]]</f>
        <v>306</v>
      </c>
      <c r="G1584" s="2">
        <f>SUMIFS(cukier4[sprzedaż],cukier4[Data],"&lt;="&amp;cukier4[[#This Row],[Data]],cukier4[NIP],"="&amp;cukier4[[#This Row],[NIP]])</f>
        <v>8806</v>
      </c>
      <c r="H158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84" s="2">
        <f>cukier4[[#This Row],[rabat na kg]]*cukier4[[#This Row],[sprzedaż]]</f>
        <v>13.600000000000001</v>
      </c>
      <c r="J1584" s="2">
        <f>J1583-cukier4[[#This Row],[sprzedaż]]+L1583</f>
        <v>4598</v>
      </c>
      <c r="K1584" s="2">
        <f>MONTH(cukier4[[#This Row],[Data]])</f>
        <v>5</v>
      </c>
      <c r="L1584" s="2">
        <f>ROUNDUP(IF(K1585&lt;&gt;cukier4[[#This Row],[miesiąc]],5000-cukier4[[#This Row],[ilość cukru w magazynie]],0),-3)</f>
        <v>0</v>
      </c>
    </row>
    <row r="1585" spans="1:12" x14ac:dyDescent="0.45">
      <c r="A1585" s="1">
        <v>41036</v>
      </c>
      <c r="B1585" s="2" t="s">
        <v>126</v>
      </c>
      <c r="C1585">
        <v>5</v>
      </c>
      <c r="D1585">
        <f>YEAR(cukier4[[#This Row],[Data]])</f>
        <v>2012</v>
      </c>
      <c r="E1585">
        <f>VLOOKUP(cukier4[[#This Row],[rok]],cennik[],2,FALSE)</f>
        <v>2.25</v>
      </c>
      <c r="F1585" s="2">
        <f>cukier4[[#This Row],[sprzedaż]]*cukier4[[#This Row],[cena cukru]]</f>
        <v>11.25</v>
      </c>
      <c r="G1585" s="2">
        <f>SUMIFS(cukier4[sprzedaż],cukier4[Data],"&lt;="&amp;cukier4[[#This Row],[Data]],cukier4[NIP],"="&amp;cukier4[[#This Row],[NIP]])</f>
        <v>50</v>
      </c>
      <c r="H158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85" s="2">
        <f>cukier4[[#This Row],[rabat na kg]]*cukier4[[#This Row],[sprzedaż]]</f>
        <v>0</v>
      </c>
      <c r="J1585" s="2">
        <f>J1584-cukier4[[#This Row],[sprzedaż]]+L1584</f>
        <v>4593</v>
      </c>
      <c r="K1585" s="2">
        <f>MONTH(cukier4[[#This Row],[Data]])</f>
        <v>5</v>
      </c>
      <c r="L1585" s="2">
        <f>ROUNDUP(IF(K1586&lt;&gt;cukier4[[#This Row],[miesiąc]],5000-cukier4[[#This Row],[ilość cukru w magazynie]],0),-3)</f>
        <v>0</v>
      </c>
    </row>
    <row r="1586" spans="1:12" x14ac:dyDescent="0.45">
      <c r="A1586" s="1">
        <v>41037</v>
      </c>
      <c r="B1586" s="2" t="s">
        <v>7</v>
      </c>
      <c r="C1586">
        <v>280</v>
      </c>
      <c r="D1586">
        <f>YEAR(cukier4[[#This Row],[Data]])</f>
        <v>2012</v>
      </c>
      <c r="E1586">
        <f>VLOOKUP(cukier4[[#This Row],[rok]],cennik[],2,FALSE)</f>
        <v>2.25</v>
      </c>
      <c r="F1586" s="2">
        <f>cukier4[[#This Row],[sprzedaż]]*cukier4[[#This Row],[cena cukru]]</f>
        <v>630</v>
      </c>
      <c r="G1586" s="2">
        <f>SUMIFS(cukier4[sprzedaż],cukier4[Data],"&lt;="&amp;cukier4[[#This Row],[Data]],cukier4[NIP],"="&amp;cukier4[[#This Row],[NIP]])</f>
        <v>20148</v>
      </c>
      <c r="H158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86" s="2">
        <f>cukier4[[#This Row],[rabat na kg]]*cukier4[[#This Row],[sprzedaż]]</f>
        <v>56</v>
      </c>
      <c r="J1586" s="2">
        <f>J1585-cukier4[[#This Row],[sprzedaż]]+L1585</f>
        <v>4313</v>
      </c>
      <c r="K1586" s="2">
        <f>MONTH(cukier4[[#This Row],[Data]])</f>
        <v>5</v>
      </c>
      <c r="L1586" s="2">
        <f>ROUNDUP(IF(K1587&lt;&gt;cukier4[[#This Row],[miesiąc]],5000-cukier4[[#This Row],[ilość cukru w magazynie]],0),-3)</f>
        <v>0</v>
      </c>
    </row>
    <row r="1587" spans="1:12" x14ac:dyDescent="0.45">
      <c r="A1587" s="1">
        <v>41037</v>
      </c>
      <c r="B1587" s="2" t="s">
        <v>65</v>
      </c>
      <c r="C1587">
        <v>3</v>
      </c>
      <c r="D1587">
        <f>YEAR(cukier4[[#This Row],[Data]])</f>
        <v>2012</v>
      </c>
      <c r="E1587">
        <f>VLOOKUP(cukier4[[#This Row],[rok]],cennik[],2,FALSE)</f>
        <v>2.25</v>
      </c>
      <c r="F1587" s="2">
        <f>cukier4[[#This Row],[sprzedaż]]*cukier4[[#This Row],[cena cukru]]</f>
        <v>6.75</v>
      </c>
      <c r="G1587" s="2">
        <f>SUMIFS(cukier4[sprzedaż],cukier4[Data],"&lt;="&amp;cukier4[[#This Row],[Data]],cukier4[NIP],"="&amp;cukier4[[#This Row],[NIP]])</f>
        <v>23</v>
      </c>
      <c r="H158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87" s="2">
        <f>cukier4[[#This Row],[rabat na kg]]*cukier4[[#This Row],[sprzedaż]]</f>
        <v>0</v>
      </c>
      <c r="J1587" s="2">
        <f>J1586-cukier4[[#This Row],[sprzedaż]]+L1586</f>
        <v>4310</v>
      </c>
      <c r="K1587" s="2">
        <f>MONTH(cukier4[[#This Row],[Data]])</f>
        <v>5</v>
      </c>
      <c r="L1587" s="2">
        <f>ROUNDUP(IF(K1588&lt;&gt;cukier4[[#This Row],[miesiąc]],5000-cukier4[[#This Row],[ilość cukru w magazynie]],0),-3)</f>
        <v>0</v>
      </c>
    </row>
    <row r="1588" spans="1:12" x14ac:dyDescent="0.45">
      <c r="A1588" s="1">
        <v>41040</v>
      </c>
      <c r="B1588" s="2" t="s">
        <v>206</v>
      </c>
      <c r="C1588">
        <v>14</v>
      </c>
      <c r="D1588">
        <f>YEAR(cukier4[[#This Row],[Data]])</f>
        <v>2012</v>
      </c>
      <c r="E1588">
        <f>VLOOKUP(cukier4[[#This Row],[rok]],cennik[],2,FALSE)</f>
        <v>2.25</v>
      </c>
      <c r="F1588" s="2">
        <f>cukier4[[#This Row],[sprzedaż]]*cukier4[[#This Row],[cena cukru]]</f>
        <v>31.5</v>
      </c>
      <c r="G1588" s="2">
        <f>SUMIFS(cukier4[sprzedaż],cukier4[Data],"&lt;="&amp;cukier4[[#This Row],[Data]],cukier4[NIP],"="&amp;cukier4[[#This Row],[NIP]])</f>
        <v>15</v>
      </c>
      <c r="H158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88" s="2">
        <f>cukier4[[#This Row],[rabat na kg]]*cukier4[[#This Row],[sprzedaż]]</f>
        <v>0</v>
      </c>
      <c r="J1588" s="2">
        <f>J1587-cukier4[[#This Row],[sprzedaż]]+L1587</f>
        <v>4296</v>
      </c>
      <c r="K1588" s="2">
        <f>MONTH(cukier4[[#This Row],[Data]])</f>
        <v>5</v>
      </c>
      <c r="L1588" s="2">
        <f>ROUNDUP(IF(K1589&lt;&gt;cukier4[[#This Row],[miesiąc]],5000-cukier4[[#This Row],[ilość cukru w magazynie]],0),-3)</f>
        <v>0</v>
      </c>
    </row>
    <row r="1589" spans="1:12" x14ac:dyDescent="0.45">
      <c r="A1589" s="1">
        <v>41041</v>
      </c>
      <c r="B1589" s="2" t="s">
        <v>10</v>
      </c>
      <c r="C1589">
        <v>79</v>
      </c>
      <c r="D1589">
        <f>YEAR(cukier4[[#This Row],[Data]])</f>
        <v>2012</v>
      </c>
      <c r="E1589">
        <f>VLOOKUP(cukier4[[#This Row],[rok]],cennik[],2,FALSE)</f>
        <v>2.25</v>
      </c>
      <c r="F1589" s="2">
        <f>cukier4[[#This Row],[sprzedaż]]*cukier4[[#This Row],[cena cukru]]</f>
        <v>177.75</v>
      </c>
      <c r="G1589" s="2">
        <f>SUMIFS(cukier4[sprzedaż],cukier4[Data],"&lt;="&amp;cukier4[[#This Row],[Data]],cukier4[NIP],"="&amp;cukier4[[#This Row],[NIP]])</f>
        <v>3341</v>
      </c>
      <c r="H15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89" s="2">
        <f>cukier4[[#This Row],[rabat na kg]]*cukier4[[#This Row],[sprzedaż]]</f>
        <v>7.9</v>
      </c>
      <c r="J1589" s="2">
        <f>J1588-cukier4[[#This Row],[sprzedaż]]+L1588</f>
        <v>4217</v>
      </c>
      <c r="K1589" s="2">
        <f>MONTH(cukier4[[#This Row],[Data]])</f>
        <v>5</v>
      </c>
      <c r="L1589" s="2">
        <f>ROUNDUP(IF(K1590&lt;&gt;cukier4[[#This Row],[miesiąc]],5000-cukier4[[#This Row],[ilość cukru w magazynie]],0),-3)</f>
        <v>0</v>
      </c>
    </row>
    <row r="1590" spans="1:12" x14ac:dyDescent="0.45">
      <c r="A1590" s="1">
        <v>41042</v>
      </c>
      <c r="B1590" s="2" t="s">
        <v>173</v>
      </c>
      <c r="C1590">
        <v>86</v>
      </c>
      <c r="D1590">
        <f>YEAR(cukier4[[#This Row],[Data]])</f>
        <v>2012</v>
      </c>
      <c r="E1590">
        <f>VLOOKUP(cukier4[[#This Row],[rok]],cennik[],2,FALSE)</f>
        <v>2.25</v>
      </c>
      <c r="F1590" s="2">
        <f>cukier4[[#This Row],[sprzedaż]]*cukier4[[#This Row],[cena cukru]]</f>
        <v>193.5</v>
      </c>
      <c r="G1590" s="2">
        <f>SUMIFS(cukier4[sprzedaż],cukier4[Data],"&lt;="&amp;cukier4[[#This Row],[Data]],cukier4[NIP],"="&amp;cukier4[[#This Row],[NIP]])</f>
        <v>491</v>
      </c>
      <c r="H1590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590" s="2">
        <f>cukier4[[#This Row],[rabat na kg]]*cukier4[[#This Row],[sprzedaż]]</f>
        <v>4.3</v>
      </c>
      <c r="J1590" s="2">
        <f>J1589-cukier4[[#This Row],[sprzedaż]]+L1589</f>
        <v>4131</v>
      </c>
      <c r="K1590" s="2">
        <f>MONTH(cukier4[[#This Row],[Data]])</f>
        <v>5</v>
      </c>
      <c r="L1590" s="2">
        <f>ROUNDUP(IF(K1591&lt;&gt;cukier4[[#This Row],[miesiąc]],5000-cukier4[[#This Row],[ilość cukru w magazynie]],0),-3)</f>
        <v>0</v>
      </c>
    </row>
    <row r="1591" spans="1:12" x14ac:dyDescent="0.45">
      <c r="A1591" s="1">
        <v>41042</v>
      </c>
      <c r="B1591" s="2" t="s">
        <v>23</v>
      </c>
      <c r="C1591">
        <v>70</v>
      </c>
      <c r="D1591">
        <f>YEAR(cukier4[[#This Row],[Data]])</f>
        <v>2012</v>
      </c>
      <c r="E1591">
        <f>VLOOKUP(cukier4[[#This Row],[rok]],cennik[],2,FALSE)</f>
        <v>2.25</v>
      </c>
      <c r="F1591" s="2">
        <f>cukier4[[#This Row],[sprzedaż]]*cukier4[[#This Row],[cena cukru]]</f>
        <v>157.5</v>
      </c>
      <c r="G1591" s="2">
        <f>SUMIFS(cukier4[sprzedaż],cukier4[Data],"&lt;="&amp;cukier4[[#This Row],[Data]],cukier4[NIP],"="&amp;cukier4[[#This Row],[NIP]])</f>
        <v>3297</v>
      </c>
      <c r="H15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91" s="2">
        <f>cukier4[[#This Row],[rabat na kg]]*cukier4[[#This Row],[sprzedaż]]</f>
        <v>7</v>
      </c>
      <c r="J1591" s="2">
        <f>J1590-cukier4[[#This Row],[sprzedaż]]+L1590</f>
        <v>4061</v>
      </c>
      <c r="K1591" s="2">
        <f>MONTH(cukier4[[#This Row],[Data]])</f>
        <v>5</v>
      </c>
      <c r="L1591" s="2">
        <f>ROUNDUP(IF(K1592&lt;&gt;cukier4[[#This Row],[miesiąc]],5000-cukier4[[#This Row],[ilość cukru w magazynie]],0),-3)</f>
        <v>0</v>
      </c>
    </row>
    <row r="1592" spans="1:12" x14ac:dyDescent="0.45">
      <c r="A1592" s="1">
        <v>41043</v>
      </c>
      <c r="B1592" s="2" t="s">
        <v>20</v>
      </c>
      <c r="C1592">
        <v>189</v>
      </c>
      <c r="D1592">
        <f>YEAR(cukier4[[#This Row],[Data]])</f>
        <v>2012</v>
      </c>
      <c r="E1592">
        <f>VLOOKUP(cukier4[[#This Row],[rok]],cennik[],2,FALSE)</f>
        <v>2.25</v>
      </c>
      <c r="F1592" s="2">
        <f>cukier4[[#This Row],[sprzedaż]]*cukier4[[#This Row],[cena cukru]]</f>
        <v>425.25</v>
      </c>
      <c r="G1592" s="2">
        <f>SUMIFS(cukier4[sprzedaż],cukier4[Data],"&lt;="&amp;cukier4[[#This Row],[Data]],cukier4[NIP],"="&amp;cukier4[[#This Row],[NIP]])</f>
        <v>1138</v>
      </c>
      <c r="H15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92" s="2">
        <f>cukier4[[#This Row],[rabat na kg]]*cukier4[[#This Row],[sprzedaż]]</f>
        <v>18.900000000000002</v>
      </c>
      <c r="J1592" s="2">
        <f>J1591-cukier4[[#This Row],[sprzedaż]]+L1591</f>
        <v>3872</v>
      </c>
      <c r="K1592" s="2">
        <f>MONTH(cukier4[[#This Row],[Data]])</f>
        <v>5</v>
      </c>
      <c r="L1592" s="2">
        <f>ROUNDUP(IF(K1593&lt;&gt;cukier4[[#This Row],[miesiąc]],5000-cukier4[[#This Row],[ilość cukru w magazynie]],0),-3)</f>
        <v>0</v>
      </c>
    </row>
    <row r="1593" spans="1:12" x14ac:dyDescent="0.45">
      <c r="A1593" s="1">
        <v>41043</v>
      </c>
      <c r="B1593" s="2" t="s">
        <v>55</v>
      </c>
      <c r="C1593">
        <v>111</v>
      </c>
      <c r="D1593">
        <f>YEAR(cukier4[[#This Row],[Data]])</f>
        <v>2012</v>
      </c>
      <c r="E1593">
        <f>VLOOKUP(cukier4[[#This Row],[rok]],cennik[],2,FALSE)</f>
        <v>2.25</v>
      </c>
      <c r="F1593" s="2">
        <f>cukier4[[#This Row],[sprzedaż]]*cukier4[[#This Row],[cena cukru]]</f>
        <v>249.75</v>
      </c>
      <c r="G1593" s="2">
        <f>SUMIFS(cukier4[sprzedaż],cukier4[Data],"&lt;="&amp;cukier4[[#This Row],[Data]],cukier4[NIP],"="&amp;cukier4[[#This Row],[NIP]])</f>
        <v>3661</v>
      </c>
      <c r="H159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93" s="2">
        <f>cukier4[[#This Row],[rabat na kg]]*cukier4[[#This Row],[sprzedaż]]</f>
        <v>11.100000000000001</v>
      </c>
      <c r="J1593" s="2">
        <f>J1592-cukier4[[#This Row],[sprzedaż]]+L1592</f>
        <v>3761</v>
      </c>
      <c r="K1593" s="2">
        <f>MONTH(cukier4[[#This Row],[Data]])</f>
        <v>5</v>
      </c>
      <c r="L1593" s="2">
        <f>ROUNDUP(IF(K1594&lt;&gt;cukier4[[#This Row],[miesiąc]],5000-cukier4[[#This Row],[ilość cukru w magazynie]],0),-3)</f>
        <v>0</v>
      </c>
    </row>
    <row r="1594" spans="1:12" x14ac:dyDescent="0.45">
      <c r="A1594" s="1">
        <v>41046</v>
      </c>
      <c r="B1594" s="2" t="s">
        <v>19</v>
      </c>
      <c r="C1594">
        <v>158</v>
      </c>
      <c r="D1594">
        <f>YEAR(cukier4[[#This Row],[Data]])</f>
        <v>2012</v>
      </c>
      <c r="E1594">
        <f>VLOOKUP(cukier4[[#This Row],[rok]],cennik[],2,FALSE)</f>
        <v>2.25</v>
      </c>
      <c r="F1594" s="2">
        <f>cukier4[[#This Row],[sprzedaż]]*cukier4[[#This Row],[cena cukru]]</f>
        <v>355.5</v>
      </c>
      <c r="G1594" s="2">
        <f>SUMIFS(cukier4[sprzedaż],cukier4[Data],"&lt;="&amp;cukier4[[#This Row],[Data]],cukier4[NIP],"="&amp;cukier4[[#This Row],[NIP]])</f>
        <v>3703</v>
      </c>
      <c r="H15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94" s="2">
        <f>cukier4[[#This Row],[rabat na kg]]*cukier4[[#This Row],[sprzedaż]]</f>
        <v>15.8</v>
      </c>
      <c r="J1594" s="2">
        <f>J1593-cukier4[[#This Row],[sprzedaż]]+L1593</f>
        <v>3603</v>
      </c>
      <c r="K1594" s="2">
        <f>MONTH(cukier4[[#This Row],[Data]])</f>
        <v>5</v>
      </c>
      <c r="L1594" s="2">
        <f>ROUNDUP(IF(K1595&lt;&gt;cukier4[[#This Row],[miesiąc]],5000-cukier4[[#This Row],[ilość cukru w magazynie]],0),-3)</f>
        <v>0</v>
      </c>
    </row>
    <row r="1595" spans="1:12" x14ac:dyDescent="0.45">
      <c r="A1595" s="1">
        <v>41051</v>
      </c>
      <c r="B1595" s="2" t="s">
        <v>66</v>
      </c>
      <c r="C1595">
        <v>172</v>
      </c>
      <c r="D1595">
        <f>YEAR(cukier4[[#This Row],[Data]])</f>
        <v>2012</v>
      </c>
      <c r="E1595">
        <f>VLOOKUP(cukier4[[#This Row],[rok]],cennik[],2,FALSE)</f>
        <v>2.25</v>
      </c>
      <c r="F1595" s="2">
        <f>cukier4[[#This Row],[sprzedaż]]*cukier4[[#This Row],[cena cukru]]</f>
        <v>387</v>
      </c>
      <c r="G1595" s="2">
        <f>SUMIFS(cukier4[sprzedaż],cukier4[Data],"&lt;="&amp;cukier4[[#This Row],[Data]],cukier4[NIP],"="&amp;cukier4[[#This Row],[NIP]])</f>
        <v>2850</v>
      </c>
      <c r="H15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95" s="2">
        <f>cukier4[[#This Row],[rabat na kg]]*cukier4[[#This Row],[sprzedaż]]</f>
        <v>17.2</v>
      </c>
      <c r="J1595" s="2">
        <f>J1594-cukier4[[#This Row],[sprzedaż]]+L1594</f>
        <v>3431</v>
      </c>
      <c r="K1595" s="2">
        <f>MONTH(cukier4[[#This Row],[Data]])</f>
        <v>5</v>
      </c>
      <c r="L1595" s="2">
        <f>ROUNDUP(IF(K1596&lt;&gt;cukier4[[#This Row],[miesiąc]],5000-cukier4[[#This Row],[ilość cukru w magazynie]],0),-3)</f>
        <v>0</v>
      </c>
    </row>
    <row r="1596" spans="1:12" x14ac:dyDescent="0.45">
      <c r="A1596" s="1">
        <v>41052</v>
      </c>
      <c r="B1596" s="2" t="s">
        <v>50</v>
      </c>
      <c r="C1596">
        <v>179</v>
      </c>
      <c r="D1596">
        <f>YEAR(cukier4[[#This Row],[Data]])</f>
        <v>2012</v>
      </c>
      <c r="E1596">
        <f>VLOOKUP(cukier4[[#This Row],[rok]],cennik[],2,FALSE)</f>
        <v>2.25</v>
      </c>
      <c r="F1596" s="2">
        <f>cukier4[[#This Row],[sprzedaż]]*cukier4[[#This Row],[cena cukru]]</f>
        <v>402.75</v>
      </c>
      <c r="G1596" s="2">
        <f>SUMIFS(cukier4[sprzedaż],cukier4[Data],"&lt;="&amp;cukier4[[#This Row],[Data]],cukier4[NIP],"="&amp;cukier4[[#This Row],[NIP]])</f>
        <v>18935</v>
      </c>
      <c r="H159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96" s="2">
        <f>cukier4[[#This Row],[rabat na kg]]*cukier4[[#This Row],[sprzedaż]]</f>
        <v>35.800000000000004</v>
      </c>
      <c r="J1596" s="2">
        <f>J1595-cukier4[[#This Row],[sprzedaż]]+L1595</f>
        <v>3252</v>
      </c>
      <c r="K1596" s="2">
        <f>MONTH(cukier4[[#This Row],[Data]])</f>
        <v>5</v>
      </c>
      <c r="L1596" s="2">
        <f>ROUNDUP(IF(K1597&lt;&gt;cukier4[[#This Row],[miesiąc]],5000-cukier4[[#This Row],[ilość cukru w magazynie]],0),-3)</f>
        <v>0</v>
      </c>
    </row>
    <row r="1597" spans="1:12" x14ac:dyDescent="0.45">
      <c r="A1597" s="1">
        <v>41053</v>
      </c>
      <c r="B1597" s="2" t="s">
        <v>104</v>
      </c>
      <c r="C1597">
        <v>19</v>
      </c>
      <c r="D1597">
        <f>YEAR(cukier4[[#This Row],[Data]])</f>
        <v>2012</v>
      </c>
      <c r="E1597">
        <f>VLOOKUP(cukier4[[#This Row],[rok]],cennik[],2,FALSE)</f>
        <v>2.25</v>
      </c>
      <c r="F1597" s="2">
        <f>cukier4[[#This Row],[sprzedaż]]*cukier4[[#This Row],[cena cukru]]</f>
        <v>42.75</v>
      </c>
      <c r="G1597" s="2">
        <f>SUMIFS(cukier4[sprzedaż],cukier4[Data],"&lt;="&amp;cukier4[[#This Row],[Data]],cukier4[NIP],"="&amp;cukier4[[#This Row],[NIP]])</f>
        <v>23</v>
      </c>
      <c r="H159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597" s="2">
        <f>cukier4[[#This Row],[rabat na kg]]*cukier4[[#This Row],[sprzedaż]]</f>
        <v>0</v>
      </c>
      <c r="J1597" s="2">
        <f>J1596-cukier4[[#This Row],[sprzedaż]]+L1596</f>
        <v>3233</v>
      </c>
      <c r="K1597" s="2">
        <f>MONTH(cukier4[[#This Row],[Data]])</f>
        <v>5</v>
      </c>
      <c r="L1597" s="2">
        <f>ROUNDUP(IF(K1598&lt;&gt;cukier4[[#This Row],[miesiąc]],5000-cukier4[[#This Row],[ilość cukru w magazynie]],0),-3)</f>
        <v>0</v>
      </c>
    </row>
    <row r="1598" spans="1:12" x14ac:dyDescent="0.45">
      <c r="A1598" s="1">
        <v>41053</v>
      </c>
      <c r="B1598" s="2" t="s">
        <v>28</v>
      </c>
      <c r="C1598">
        <v>57</v>
      </c>
      <c r="D1598">
        <f>YEAR(cukier4[[#This Row],[Data]])</f>
        <v>2012</v>
      </c>
      <c r="E1598">
        <f>VLOOKUP(cukier4[[#This Row],[rok]],cennik[],2,FALSE)</f>
        <v>2.25</v>
      </c>
      <c r="F1598" s="2">
        <f>cukier4[[#This Row],[sprzedaż]]*cukier4[[#This Row],[cena cukru]]</f>
        <v>128.25</v>
      </c>
      <c r="G1598" s="2">
        <f>SUMIFS(cukier4[sprzedaż],cukier4[Data],"&lt;="&amp;cukier4[[#This Row],[Data]],cukier4[NIP],"="&amp;cukier4[[#This Row],[NIP]])</f>
        <v>3445</v>
      </c>
      <c r="H159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598" s="2">
        <f>cukier4[[#This Row],[rabat na kg]]*cukier4[[#This Row],[sprzedaż]]</f>
        <v>5.7</v>
      </c>
      <c r="J1598" s="2">
        <f>J1597-cukier4[[#This Row],[sprzedaż]]+L1597</f>
        <v>3176</v>
      </c>
      <c r="K1598" s="2">
        <f>MONTH(cukier4[[#This Row],[Data]])</f>
        <v>5</v>
      </c>
      <c r="L1598" s="2">
        <f>ROUNDUP(IF(K1599&lt;&gt;cukier4[[#This Row],[miesiąc]],5000-cukier4[[#This Row],[ilość cukru w magazynie]],0),-3)</f>
        <v>0</v>
      </c>
    </row>
    <row r="1599" spans="1:12" x14ac:dyDescent="0.45">
      <c r="A1599" s="1">
        <v>41054</v>
      </c>
      <c r="B1599" s="2" t="s">
        <v>50</v>
      </c>
      <c r="C1599">
        <v>335</v>
      </c>
      <c r="D1599">
        <f>YEAR(cukier4[[#This Row],[Data]])</f>
        <v>2012</v>
      </c>
      <c r="E1599">
        <f>VLOOKUP(cukier4[[#This Row],[rok]],cennik[],2,FALSE)</f>
        <v>2.25</v>
      </c>
      <c r="F1599" s="2">
        <f>cukier4[[#This Row],[sprzedaż]]*cukier4[[#This Row],[cena cukru]]</f>
        <v>753.75</v>
      </c>
      <c r="G1599" s="2">
        <f>SUMIFS(cukier4[sprzedaż],cukier4[Data],"&lt;="&amp;cukier4[[#This Row],[Data]],cukier4[NIP],"="&amp;cukier4[[#This Row],[NIP]])</f>
        <v>19270</v>
      </c>
      <c r="H159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599" s="2">
        <f>cukier4[[#This Row],[rabat na kg]]*cukier4[[#This Row],[sprzedaż]]</f>
        <v>67</v>
      </c>
      <c r="J1599" s="2">
        <f>J1598-cukier4[[#This Row],[sprzedaż]]+L1598</f>
        <v>2841</v>
      </c>
      <c r="K1599" s="2">
        <f>MONTH(cukier4[[#This Row],[Data]])</f>
        <v>5</v>
      </c>
      <c r="L1599" s="2">
        <f>ROUNDUP(IF(K1600&lt;&gt;cukier4[[#This Row],[miesiąc]],5000-cukier4[[#This Row],[ilość cukru w magazynie]],0),-3)</f>
        <v>0</v>
      </c>
    </row>
    <row r="1600" spans="1:12" x14ac:dyDescent="0.45">
      <c r="A1600" s="1">
        <v>41060</v>
      </c>
      <c r="B1600" s="2" t="s">
        <v>164</v>
      </c>
      <c r="C1600">
        <v>12</v>
      </c>
      <c r="D1600">
        <f>YEAR(cukier4[[#This Row],[Data]])</f>
        <v>2012</v>
      </c>
      <c r="E1600">
        <f>VLOOKUP(cukier4[[#This Row],[rok]],cennik[],2,FALSE)</f>
        <v>2.25</v>
      </c>
      <c r="F1600" s="2">
        <f>cukier4[[#This Row],[sprzedaż]]*cukier4[[#This Row],[cena cukru]]</f>
        <v>27</v>
      </c>
      <c r="G1600" s="2">
        <f>SUMIFS(cukier4[sprzedaż],cukier4[Data],"&lt;="&amp;cukier4[[#This Row],[Data]],cukier4[NIP],"="&amp;cukier4[[#This Row],[NIP]])</f>
        <v>39</v>
      </c>
      <c r="H160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00" s="2">
        <f>cukier4[[#This Row],[rabat na kg]]*cukier4[[#This Row],[sprzedaż]]</f>
        <v>0</v>
      </c>
      <c r="J1600" s="2">
        <f>J1599-cukier4[[#This Row],[sprzedaż]]+L1599</f>
        <v>2829</v>
      </c>
      <c r="K1600" s="2">
        <f>MONTH(cukier4[[#This Row],[Data]])</f>
        <v>5</v>
      </c>
      <c r="L1600" s="2">
        <f>ROUNDUP(IF(K1601&lt;&gt;cukier4[[#This Row],[miesiąc]],5000-cukier4[[#This Row],[ilość cukru w magazynie]],0),-3)</f>
        <v>3000</v>
      </c>
    </row>
    <row r="1601" spans="1:12" x14ac:dyDescent="0.45">
      <c r="A1601" s="1">
        <v>41061</v>
      </c>
      <c r="B1601" s="2" t="s">
        <v>125</v>
      </c>
      <c r="C1601">
        <v>2</v>
      </c>
      <c r="D1601">
        <f>YEAR(cukier4[[#This Row],[Data]])</f>
        <v>2012</v>
      </c>
      <c r="E1601">
        <f>VLOOKUP(cukier4[[#This Row],[rok]],cennik[],2,FALSE)</f>
        <v>2.25</v>
      </c>
      <c r="F1601" s="2">
        <f>cukier4[[#This Row],[sprzedaż]]*cukier4[[#This Row],[cena cukru]]</f>
        <v>4.5</v>
      </c>
      <c r="G1601" s="2">
        <f>SUMIFS(cukier4[sprzedaż],cukier4[Data],"&lt;="&amp;cukier4[[#This Row],[Data]],cukier4[NIP],"="&amp;cukier4[[#This Row],[NIP]])</f>
        <v>10</v>
      </c>
      <c r="H160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01" s="2">
        <f>cukier4[[#This Row],[rabat na kg]]*cukier4[[#This Row],[sprzedaż]]</f>
        <v>0</v>
      </c>
      <c r="J1601" s="2">
        <f>J1600-cukier4[[#This Row],[sprzedaż]]+L1600</f>
        <v>5827</v>
      </c>
      <c r="K1601" s="2">
        <f>MONTH(cukier4[[#This Row],[Data]])</f>
        <v>6</v>
      </c>
      <c r="L1601" s="2">
        <f>ROUNDUP(IF(K1602&lt;&gt;cukier4[[#This Row],[miesiąc]],5000-cukier4[[#This Row],[ilość cukru w magazynie]],0),-3)</f>
        <v>0</v>
      </c>
    </row>
    <row r="1602" spans="1:12" x14ac:dyDescent="0.45">
      <c r="A1602" s="1">
        <v>41061</v>
      </c>
      <c r="B1602" s="2" t="s">
        <v>50</v>
      </c>
      <c r="C1602">
        <v>237</v>
      </c>
      <c r="D1602">
        <f>YEAR(cukier4[[#This Row],[Data]])</f>
        <v>2012</v>
      </c>
      <c r="E1602">
        <f>VLOOKUP(cukier4[[#This Row],[rok]],cennik[],2,FALSE)</f>
        <v>2.25</v>
      </c>
      <c r="F1602" s="2">
        <f>cukier4[[#This Row],[sprzedaż]]*cukier4[[#This Row],[cena cukru]]</f>
        <v>533.25</v>
      </c>
      <c r="G1602" s="2">
        <f>SUMIFS(cukier4[sprzedaż],cukier4[Data],"&lt;="&amp;cukier4[[#This Row],[Data]],cukier4[NIP],"="&amp;cukier4[[#This Row],[NIP]])</f>
        <v>19507</v>
      </c>
      <c r="H160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02" s="2">
        <f>cukier4[[#This Row],[rabat na kg]]*cukier4[[#This Row],[sprzedaż]]</f>
        <v>47.400000000000006</v>
      </c>
      <c r="J1602" s="2">
        <f>J1601-cukier4[[#This Row],[sprzedaż]]+L1601</f>
        <v>5590</v>
      </c>
      <c r="K1602" s="2">
        <f>MONTH(cukier4[[#This Row],[Data]])</f>
        <v>6</v>
      </c>
      <c r="L1602" s="2">
        <f>ROUNDUP(IF(K1603&lt;&gt;cukier4[[#This Row],[miesiąc]],5000-cukier4[[#This Row],[ilość cukru w magazynie]],0),-3)</f>
        <v>0</v>
      </c>
    </row>
    <row r="1603" spans="1:12" x14ac:dyDescent="0.45">
      <c r="A1603" s="1">
        <v>41064</v>
      </c>
      <c r="B1603" s="2" t="s">
        <v>7</v>
      </c>
      <c r="C1603">
        <v>482</v>
      </c>
      <c r="D1603">
        <f>YEAR(cukier4[[#This Row],[Data]])</f>
        <v>2012</v>
      </c>
      <c r="E1603">
        <f>VLOOKUP(cukier4[[#This Row],[rok]],cennik[],2,FALSE)</f>
        <v>2.25</v>
      </c>
      <c r="F1603" s="2">
        <f>cukier4[[#This Row],[sprzedaż]]*cukier4[[#This Row],[cena cukru]]</f>
        <v>1084.5</v>
      </c>
      <c r="G1603" s="2">
        <f>SUMIFS(cukier4[sprzedaż],cukier4[Data],"&lt;="&amp;cukier4[[#This Row],[Data]],cukier4[NIP],"="&amp;cukier4[[#This Row],[NIP]])</f>
        <v>20630</v>
      </c>
      <c r="H160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03" s="2">
        <f>cukier4[[#This Row],[rabat na kg]]*cukier4[[#This Row],[sprzedaż]]</f>
        <v>96.4</v>
      </c>
      <c r="J1603" s="2">
        <f>J1602-cukier4[[#This Row],[sprzedaż]]+L1602</f>
        <v>5108</v>
      </c>
      <c r="K1603" s="2">
        <f>MONTH(cukier4[[#This Row],[Data]])</f>
        <v>6</v>
      </c>
      <c r="L1603" s="2">
        <f>ROUNDUP(IF(K1604&lt;&gt;cukier4[[#This Row],[miesiąc]],5000-cukier4[[#This Row],[ilość cukru w magazynie]],0),-3)</f>
        <v>0</v>
      </c>
    </row>
    <row r="1604" spans="1:12" x14ac:dyDescent="0.45">
      <c r="A1604" s="1">
        <v>41064</v>
      </c>
      <c r="B1604" s="2" t="s">
        <v>125</v>
      </c>
      <c r="C1604">
        <v>8</v>
      </c>
      <c r="D1604">
        <f>YEAR(cukier4[[#This Row],[Data]])</f>
        <v>2012</v>
      </c>
      <c r="E1604">
        <f>VLOOKUP(cukier4[[#This Row],[rok]],cennik[],2,FALSE)</f>
        <v>2.25</v>
      </c>
      <c r="F1604" s="2">
        <f>cukier4[[#This Row],[sprzedaż]]*cukier4[[#This Row],[cena cukru]]</f>
        <v>18</v>
      </c>
      <c r="G1604" s="2">
        <f>SUMIFS(cukier4[sprzedaż],cukier4[Data],"&lt;="&amp;cukier4[[#This Row],[Data]],cukier4[NIP],"="&amp;cukier4[[#This Row],[NIP]])</f>
        <v>18</v>
      </c>
      <c r="H160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04" s="2">
        <f>cukier4[[#This Row],[rabat na kg]]*cukier4[[#This Row],[sprzedaż]]</f>
        <v>0</v>
      </c>
      <c r="J1604" s="2">
        <f>J1603-cukier4[[#This Row],[sprzedaż]]+L1603</f>
        <v>5100</v>
      </c>
      <c r="K1604" s="2">
        <f>MONTH(cukier4[[#This Row],[Data]])</f>
        <v>6</v>
      </c>
      <c r="L1604" s="2">
        <f>ROUNDUP(IF(K1605&lt;&gt;cukier4[[#This Row],[miesiąc]],5000-cukier4[[#This Row],[ilość cukru w magazynie]],0),-3)</f>
        <v>0</v>
      </c>
    </row>
    <row r="1605" spans="1:12" x14ac:dyDescent="0.45">
      <c r="A1605" s="1">
        <v>41067</v>
      </c>
      <c r="B1605" s="2" t="s">
        <v>35</v>
      </c>
      <c r="C1605">
        <v>147</v>
      </c>
      <c r="D1605">
        <f>YEAR(cukier4[[#This Row],[Data]])</f>
        <v>2012</v>
      </c>
      <c r="E1605">
        <f>VLOOKUP(cukier4[[#This Row],[rok]],cennik[],2,FALSE)</f>
        <v>2.25</v>
      </c>
      <c r="F1605" s="2">
        <f>cukier4[[#This Row],[sprzedaż]]*cukier4[[#This Row],[cena cukru]]</f>
        <v>330.75</v>
      </c>
      <c r="G1605" s="2">
        <f>SUMIFS(cukier4[sprzedaż],cukier4[Data],"&lt;="&amp;cukier4[[#This Row],[Data]],cukier4[NIP],"="&amp;cukier4[[#This Row],[NIP]])</f>
        <v>3533</v>
      </c>
      <c r="H16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05" s="2">
        <f>cukier4[[#This Row],[rabat na kg]]*cukier4[[#This Row],[sprzedaż]]</f>
        <v>14.700000000000001</v>
      </c>
      <c r="J1605" s="2">
        <f>J1604-cukier4[[#This Row],[sprzedaż]]+L1604</f>
        <v>4953</v>
      </c>
      <c r="K1605" s="2">
        <f>MONTH(cukier4[[#This Row],[Data]])</f>
        <v>6</v>
      </c>
      <c r="L1605" s="2">
        <f>ROUNDUP(IF(K1606&lt;&gt;cukier4[[#This Row],[miesiąc]],5000-cukier4[[#This Row],[ilość cukru w magazynie]],0),-3)</f>
        <v>0</v>
      </c>
    </row>
    <row r="1606" spans="1:12" x14ac:dyDescent="0.45">
      <c r="A1606" s="1">
        <v>41069</v>
      </c>
      <c r="B1606" s="2" t="s">
        <v>22</v>
      </c>
      <c r="C1606">
        <v>224</v>
      </c>
      <c r="D1606">
        <f>YEAR(cukier4[[#This Row],[Data]])</f>
        <v>2012</v>
      </c>
      <c r="E1606">
        <f>VLOOKUP(cukier4[[#This Row],[rok]],cennik[],2,FALSE)</f>
        <v>2.25</v>
      </c>
      <c r="F1606" s="2">
        <f>cukier4[[#This Row],[sprzedaż]]*cukier4[[#This Row],[cena cukru]]</f>
        <v>504</v>
      </c>
      <c r="G1606" s="2">
        <f>SUMIFS(cukier4[sprzedaż],cukier4[Data],"&lt;="&amp;cukier4[[#This Row],[Data]],cukier4[NIP],"="&amp;cukier4[[#This Row],[NIP]])</f>
        <v>19149</v>
      </c>
      <c r="H160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06" s="2">
        <f>cukier4[[#This Row],[rabat na kg]]*cukier4[[#This Row],[sprzedaż]]</f>
        <v>44.800000000000004</v>
      </c>
      <c r="J1606" s="2">
        <f>J1605-cukier4[[#This Row],[sprzedaż]]+L1605</f>
        <v>4729</v>
      </c>
      <c r="K1606" s="2">
        <f>MONTH(cukier4[[#This Row],[Data]])</f>
        <v>6</v>
      </c>
      <c r="L1606" s="2">
        <f>ROUNDUP(IF(K1607&lt;&gt;cukier4[[#This Row],[miesiąc]],5000-cukier4[[#This Row],[ilość cukru w magazynie]],0),-3)</f>
        <v>0</v>
      </c>
    </row>
    <row r="1607" spans="1:12" x14ac:dyDescent="0.45">
      <c r="A1607" s="1">
        <v>41070</v>
      </c>
      <c r="B1607" s="2" t="s">
        <v>177</v>
      </c>
      <c r="C1607">
        <v>11</v>
      </c>
      <c r="D1607">
        <f>YEAR(cukier4[[#This Row],[Data]])</f>
        <v>2012</v>
      </c>
      <c r="E1607">
        <f>VLOOKUP(cukier4[[#This Row],[rok]],cennik[],2,FALSE)</f>
        <v>2.25</v>
      </c>
      <c r="F1607" s="2">
        <f>cukier4[[#This Row],[sprzedaż]]*cukier4[[#This Row],[cena cukru]]</f>
        <v>24.75</v>
      </c>
      <c r="G1607" s="2">
        <f>SUMIFS(cukier4[sprzedaż],cukier4[Data],"&lt;="&amp;cukier4[[#This Row],[Data]],cukier4[NIP],"="&amp;cukier4[[#This Row],[NIP]])</f>
        <v>17</v>
      </c>
      <c r="H160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07" s="2">
        <f>cukier4[[#This Row],[rabat na kg]]*cukier4[[#This Row],[sprzedaż]]</f>
        <v>0</v>
      </c>
      <c r="J1607" s="2">
        <f>J1606-cukier4[[#This Row],[sprzedaż]]+L1606</f>
        <v>4718</v>
      </c>
      <c r="K1607" s="2">
        <f>MONTH(cukier4[[#This Row],[Data]])</f>
        <v>6</v>
      </c>
      <c r="L1607" s="2">
        <f>ROUNDUP(IF(K1608&lt;&gt;cukier4[[#This Row],[miesiąc]],5000-cukier4[[#This Row],[ilość cukru w magazynie]],0),-3)</f>
        <v>0</v>
      </c>
    </row>
    <row r="1608" spans="1:12" x14ac:dyDescent="0.45">
      <c r="A1608" s="1">
        <v>41074</v>
      </c>
      <c r="B1608" s="2" t="s">
        <v>37</v>
      </c>
      <c r="C1608">
        <v>184</v>
      </c>
      <c r="D1608">
        <f>YEAR(cukier4[[#This Row],[Data]])</f>
        <v>2012</v>
      </c>
      <c r="E1608">
        <f>VLOOKUP(cukier4[[#This Row],[rok]],cennik[],2,FALSE)</f>
        <v>2.25</v>
      </c>
      <c r="F1608" s="2">
        <f>cukier4[[#This Row],[sprzedaż]]*cukier4[[#This Row],[cena cukru]]</f>
        <v>414</v>
      </c>
      <c r="G1608" s="2">
        <f>SUMIFS(cukier4[sprzedaż],cukier4[Data],"&lt;="&amp;cukier4[[#This Row],[Data]],cukier4[NIP],"="&amp;cukier4[[#This Row],[NIP]])</f>
        <v>3857</v>
      </c>
      <c r="H16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08" s="2">
        <f>cukier4[[#This Row],[rabat na kg]]*cukier4[[#This Row],[sprzedaż]]</f>
        <v>18.400000000000002</v>
      </c>
      <c r="J1608" s="2">
        <f>J1607-cukier4[[#This Row],[sprzedaż]]+L1607</f>
        <v>4534</v>
      </c>
      <c r="K1608" s="2">
        <f>MONTH(cukier4[[#This Row],[Data]])</f>
        <v>6</v>
      </c>
      <c r="L1608" s="2">
        <f>ROUNDUP(IF(K1609&lt;&gt;cukier4[[#This Row],[miesiąc]],5000-cukier4[[#This Row],[ilość cukru w magazynie]],0),-3)</f>
        <v>0</v>
      </c>
    </row>
    <row r="1609" spans="1:12" x14ac:dyDescent="0.45">
      <c r="A1609" s="1">
        <v>41076</v>
      </c>
      <c r="B1609" s="2" t="s">
        <v>168</v>
      </c>
      <c r="C1609">
        <v>20</v>
      </c>
      <c r="D1609">
        <f>YEAR(cukier4[[#This Row],[Data]])</f>
        <v>2012</v>
      </c>
      <c r="E1609">
        <f>VLOOKUP(cukier4[[#This Row],[rok]],cennik[],2,FALSE)</f>
        <v>2.25</v>
      </c>
      <c r="F1609" s="2">
        <f>cukier4[[#This Row],[sprzedaż]]*cukier4[[#This Row],[cena cukru]]</f>
        <v>45</v>
      </c>
      <c r="G1609" s="2">
        <f>SUMIFS(cukier4[sprzedaż],cukier4[Data],"&lt;="&amp;cukier4[[#This Row],[Data]],cukier4[NIP],"="&amp;cukier4[[#This Row],[NIP]])</f>
        <v>38</v>
      </c>
      <c r="H160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09" s="2">
        <f>cukier4[[#This Row],[rabat na kg]]*cukier4[[#This Row],[sprzedaż]]</f>
        <v>0</v>
      </c>
      <c r="J1609" s="2">
        <f>J1608-cukier4[[#This Row],[sprzedaż]]+L1608</f>
        <v>4514</v>
      </c>
      <c r="K1609" s="2">
        <f>MONTH(cukier4[[#This Row],[Data]])</f>
        <v>6</v>
      </c>
      <c r="L1609" s="2">
        <f>ROUNDUP(IF(K1610&lt;&gt;cukier4[[#This Row],[miesiąc]],5000-cukier4[[#This Row],[ilość cukru w magazynie]],0),-3)</f>
        <v>0</v>
      </c>
    </row>
    <row r="1610" spans="1:12" x14ac:dyDescent="0.45">
      <c r="A1610" s="1">
        <v>41076</v>
      </c>
      <c r="B1610" s="2" t="s">
        <v>50</v>
      </c>
      <c r="C1610">
        <v>221</v>
      </c>
      <c r="D1610">
        <f>YEAR(cukier4[[#This Row],[Data]])</f>
        <v>2012</v>
      </c>
      <c r="E1610">
        <f>VLOOKUP(cukier4[[#This Row],[rok]],cennik[],2,FALSE)</f>
        <v>2.25</v>
      </c>
      <c r="F1610" s="2">
        <f>cukier4[[#This Row],[sprzedaż]]*cukier4[[#This Row],[cena cukru]]</f>
        <v>497.25</v>
      </c>
      <c r="G1610" s="2">
        <f>SUMIFS(cukier4[sprzedaż],cukier4[Data],"&lt;="&amp;cukier4[[#This Row],[Data]],cukier4[NIP],"="&amp;cukier4[[#This Row],[NIP]])</f>
        <v>19728</v>
      </c>
      <c r="H161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10" s="2">
        <f>cukier4[[#This Row],[rabat na kg]]*cukier4[[#This Row],[sprzedaż]]</f>
        <v>44.2</v>
      </c>
      <c r="J1610" s="2">
        <f>J1609-cukier4[[#This Row],[sprzedaż]]+L1609</f>
        <v>4293</v>
      </c>
      <c r="K1610" s="2">
        <f>MONTH(cukier4[[#This Row],[Data]])</f>
        <v>6</v>
      </c>
      <c r="L1610" s="2">
        <f>ROUNDUP(IF(K1611&lt;&gt;cukier4[[#This Row],[miesiąc]],5000-cukier4[[#This Row],[ilość cukru w magazynie]],0),-3)</f>
        <v>0</v>
      </c>
    </row>
    <row r="1611" spans="1:12" x14ac:dyDescent="0.45">
      <c r="A1611" s="1">
        <v>41079</v>
      </c>
      <c r="B1611" s="2" t="s">
        <v>37</v>
      </c>
      <c r="C1611">
        <v>162</v>
      </c>
      <c r="D1611">
        <f>YEAR(cukier4[[#This Row],[Data]])</f>
        <v>2012</v>
      </c>
      <c r="E1611">
        <f>VLOOKUP(cukier4[[#This Row],[rok]],cennik[],2,FALSE)</f>
        <v>2.25</v>
      </c>
      <c r="F1611" s="2">
        <f>cukier4[[#This Row],[sprzedaż]]*cukier4[[#This Row],[cena cukru]]</f>
        <v>364.5</v>
      </c>
      <c r="G1611" s="2">
        <f>SUMIFS(cukier4[sprzedaż],cukier4[Data],"&lt;="&amp;cukier4[[#This Row],[Data]],cukier4[NIP],"="&amp;cukier4[[#This Row],[NIP]])</f>
        <v>4019</v>
      </c>
      <c r="H16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11" s="2">
        <f>cukier4[[#This Row],[rabat na kg]]*cukier4[[#This Row],[sprzedaż]]</f>
        <v>16.2</v>
      </c>
      <c r="J1611" s="2">
        <f>J1610-cukier4[[#This Row],[sprzedaż]]+L1610</f>
        <v>4131</v>
      </c>
      <c r="K1611" s="2">
        <f>MONTH(cukier4[[#This Row],[Data]])</f>
        <v>6</v>
      </c>
      <c r="L1611" s="2">
        <f>ROUNDUP(IF(K1612&lt;&gt;cukier4[[#This Row],[miesiąc]],5000-cukier4[[#This Row],[ilość cukru w magazynie]],0),-3)</f>
        <v>0</v>
      </c>
    </row>
    <row r="1612" spans="1:12" x14ac:dyDescent="0.45">
      <c r="A1612" s="1">
        <v>41083</v>
      </c>
      <c r="B1612" s="2" t="s">
        <v>91</v>
      </c>
      <c r="C1612">
        <v>19</v>
      </c>
      <c r="D1612">
        <f>YEAR(cukier4[[#This Row],[Data]])</f>
        <v>2012</v>
      </c>
      <c r="E1612">
        <f>VLOOKUP(cukier4[[#This Row],[rok]],cennik[],2,FALSE)</f>
        <v>2.25</v>
      </c>
      <c r="F1612" s="2">
        <f>cukier4[[#This Row],[sprzedaż]]*cukier4[[#This Row],[cena cukru]]</f>
        <v>42.75</v>
      </c>
      <c r="G1612" s="2">
        <f>SUMIFS(cukier4[sprzedaż],cukier4[Data],"&lt;="&amp;cukier4[[#This Row],[Data]],cukier4[NIP],"="&amp;cukier4[[#This Row],[NIP]])</f>
        <v>36</v>
      </c>
      <c r="H161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12" s="2">
        <f>cukier4[[#This Row],[rabat na kg]]*cukier4[[#This Row],[sprzedaż]]</f>
        <v>0</v>
      </c>
      <c r="J1612" s="2">
        <f>J1611-cukier4[[#This Row],[sprzedaż]]+L1611</f>
        <v>4112</v>
      </c>
      <c r="K1612" s="2">
        <f>MONTH(cukier4[[#This Row],[Data]])</f>
        <v>6</v>
      </c>
      <c r="L1612" s="2">
        <f>ROUNDUP(IF(K1613&lt;&gt;cukier4[[#This Row],[miesiąc]],5000-cukier4[[#This Row],[ilość cukru w magazynie]],0),-3)</f>
        <v>0</v>
      </c>
    </row>
    <row r="1613" spans="1:12" x14ac:dyDescent="0.45">
      <c r="A1613" s="1">
        <v>41088</v>
      </c>
      <c r="B1613" s="2" t="s">
        <v>178</v>
      </c>
      <c r="C1613">
        <v>1</v>
      </c>
      <c r="D1613">
        <f>YEAR(cukier4[[#This Row],[Data]])</f>
        <v>2012</v>
      </c>
      <c r="E1613">
        <f>VLOOKUP(cukier4[[#This Row],[rok]],cennik[],2,FALSE)</f>
        <v>2.25</v>
      </c>
      <c r="F1613" s="2">
        <f>cukier4[[#This Row],[sprzedaż]]*cukier4[[#This Row],[cena cukru]]</f>
        <v>2.25</v>
      </c>
      <c r="G1613" s="2">
        <f>SUMIFS(cukier4[sprzedaż],cukier4[Data],"&lt;="&amp;cukier4[[#This Row],[Data]],cukier4[NIP],"="&amp;cukier4[[#This Row],[NIP]])</f>
        <v>19</v>
      </c>
      <c r="H161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13" s="2">
        <f>cukier4[[#This Row],[rabat na kg]]*cukier4[[#This Row],[sprzedaż]]</f>
        <v>0</v>
      </c>
      <c r="J1613" s="2">
        <f>J1612-cukier4[[#This Row],[sprzedaż]]+L1612</f>
        <v>4111</v>
      </c>
      <c r="K1613" s="2">
        <f>MONTH(cukier4[[#This Row],[Data]])</f>
        <v>6</v>
      </c>
      <c r="L1613" s="2">
        <f>ROUNDUP(IF(K1614&lt;&gt;cukier4[[#This Row],[miesiąc]],5000-cukier4[[#This Row],[ilość cukru w magazynie]],0),-3)</f>
        <v>0</v>
      </c>
    </row>
    <row r="1614" spans="1:12" x14ac:dyDescent="0.45">
      <c r="A1614" s="1">
        <v>41090</v>
      </c>
      <c r="B1614" s="2" t="s">
        <v>12</v>
      </c>
      <c r="C1614">
        <v>122</v>
      </c>
      <c r="D1614">
        <f>YEAR(cukier4[[#This Row],[Data]])</f>
        <v>2012</v>
      </c>
      <c r="E1614">
        <f>VLOOKUP(cukier4[[#This Row],[rok]],cennik[],2,FALSE)</f>
        <v>2.25</v>
      </c>
      <c r="F1614" s="2">
        <f>cukier4[[#This Row],[sprzedaż]]*cukier4[[#This Row],[cena cukru]]</f>
        <v>274.5</v>
      </c>
      <c r="G1614" s="2">
        <f>SUMIFS(cukier4[sprzedaż],cukier4[Data],"&lt;="&amp;cukier4[[#This Row],[Data]],cukier4[NIP],"="&amp;cukier4[[#This Row],[NIP]])</f>
        <v>3945</v>
      </c>
      <c r="H161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14" s="2">
        <f>cukier4[[#This Row],[rabat na kg]]*cukier4[[#This Row],[sprzedaż]]</f>
        <v>12.200000000000001</v>
      </c>
      <c r="J1614" s="2">
        <f>J1613-cukier4[[#This Row],[sprzedaż]]+L1613</f>
        <v>3989</v>
      </c>
      <c r="K1614" s="2">
        <f>MONTH(cukier4[[#This Row],[Data]])</f>
        <v>6</v>
      </c>
      <c r="L1614" s="2">
        <f>ROUNDUP(IF(K1615&lt;&gt;cukier4[[#This Row],[miesiąc]],5000-cukier4[[#This Row],[ilość cukru w magazynie]],0),-3)</f>
        <v>0</v>
      </c>
    </row>
    <row r="1615" spans="1:12" x14ac:dyDescent="0.45">
      <c r="A1615" s="1">
        <v>41090</v>
      </c>
      <c r="B1615" s="2" t="s">
        <v>17</v>
      </c>
      <c r="C1615">
        <v>163</v>
      </c>
      <c r="D1615">
        <f>YEAR(cukier4[[#This Row],[Data]])</f>
        <v>2012</v>
      </c>
      <c r="E1615">
        <f>VLOOKUP(cukier4[[#This Row],[rok]],cennik[],2,FALSE)</f>
        <v>2.25</v>
      </c>
      <c r="F1615" s="2">
        <f>cukier4[[#This Row],[sprzedaż]]*cukier4[[#This Row],[cena cukru]]</f>
        <v>366.75</v>
      </c>
      <c r="G1615" s="2">
        <f>SUMIFS(cukier4[sprzedaż],cukier4[Data],"&lt;="&amp;cukier4[[#This Row],[Data]],cukier4[NIP],"="&amp;cukier4[[#This Row],[NIP]])</f>
        <v>13751</v>
      </c>
      <c r="H161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15" s="2">
        <f>cukier4[[#This Row],[rabat na kg]]*cukier4[[#This Row],[sprzedaż]]</f>
        <v>32.6</v>
      </c>
      <c r="J1615" s="2">
        <f>J1614-cukier4[[#This Row],[sprzedaż]]+L1614</f>
        <v>3826</v>
      </c>
      <c r="K1615" s="2">
        <f>MONTH(cukier4[[#This Row],[Data]])</f>
        <v>6</v>
      </c>
      <c r="L1615" s="2">
        <f>ROUNDUP(IF(K1616&lt;&gt;cukier4[[#This Row],[miesiąc]],5000-cukier4[[#This Row],[ilość cukru w magazynie]],0),-3)</f>
        <v>2000</v>
      </c>
    </row>
    <row r="1616" spans="1:12" x14ac:dyDescent="0.45">
      <c r="A1616" s="1">
        <v>41091</v>
      </c>
      <c r="B1616" s="2" t="s">
        <v>66</v>
      </c>
      <c r="C1616">
        <v>29</v>
      </c>
      <c r="D1616">
        <f>YEAR(cukier4[[#This Row],[Data]])</f>
        <v>2012</v>
      </c>
      <c r="E1616">
        <f>VLOOKUP(cukier4[[#This Row],[rok]],cennik[],2,FALSE)</f>
        <v>2.25</v>
      </c>
      <c r="F1616" s="2">
        <f>cukier4[[#This Row],[sprzedaż]]*cukier4[[#This Row],[cena cukru]]</f>
        <v>65.25</v>
      </c>
      <c r="G1616" s="2">
        <f>SUMIFS(cukier4[sprzedaż],cukier4[Data],"&lt;="&amp;cukier4[[#This Row],[Data]],cukier4[NIP],"="&amp;cukier4[[#This Row],[NIP]])</f>
        <v>2879</v>
      </c>
      <c r="H161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16" s="2">
        <f>cukier4[[#This Row],[rabat na kg]]*cukier4[[#This Row],[sprzedaż]]</f>
        <v>2.9000000000000004</v>
      </c>
      <c r="J1616" s="2">
        <f>J1615-cukier4[[#This Row],[sprzedaż]]+L1615</f>
        <v>5797</v>
      </c>
      <c r="K1616" s="2">
        <f>MONTH(cukier4[[#This Row],[Data]])</f>
        <v>7</v>
      </c>
      <c r="L1616" s="2">
        <f>ROUNDUP(IF(K1617&lt;&gt;cukier4[[#This Row],[miesiąc]],5000-cukier4[[#This Row],[ilość cukru w magazynie]],0),-3)</f>
        <v>0</v>
      </c>
    </row>
    <row r="1617" spans="1:12" x14ac:dyDescent="0.45">
      <c r="A1617" s="1">
        <v>41095</v>
      </c>
      <c r="B1617" s="2" t="s">
        <v>55</v>
      </c>
      <c r="C1617">
        <v>106</v>
      </c>
      <c r="D1617">
        <f>YEAR(cukier4[[#This Row],[Data]])</f>
        <v>2012</v>
      </c>
      <c r="E1617">
        <f>VLOOKUP(cukier4[[#This Row],[rok]],cennik[],2,FALSE)</f>
        <v>2.25</v>
      </c>
      <c r="F1617" s="2">
        <f>cukier4[[#This Row],[sprzedaż]]*cukier4[[#This Row],[cena cukru]]</f>
        <v>238.5</v>
      </c>
      <c r="G1617" s="2">
        <f>SUMIFS(cukier4[sprzedaż],cukier4[Data],"&lt;="&amp;cukier4[[#This Row],[Data]],cukier4[NIP],"="&amp;cukier4[[#This Row],[NIP]])</f>
        <v>3767</v>
      </c>
      <c r="H16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17" s="2">
        <f>cukier4[[#This Row],[rabat na kg]]*cukier4[[#This Row],[sprzedaż]]</f>
        <v>10.600000000000001</v>
      </c>
      <c r="J1617" s="2">
        <f>J1616-cukier4[[#This Row],[sprzedaż]]+L1616</f>
        <v>5691</v>
      </c>
      <c r="K1617" s="2">
        <f>MONTH(cukier4[[#This Row],[Data]])</f>
        <v>7</v>
      </c>
      <c r="L1617" s="2">
        <f>ROUNDUP(IF(K1618&lt;&gt;cukier4[[#This Row],[miesiąc]],5000-cukier4[[#This Row],[ilość cukru w magazynie]],0),-3)</f>
        <v>0</v>
      </c>
    </row>
    <row r="1618" spans="1:12" x14ac:dyDescent="0.45">
      <c r="A1618" s="1">
        <v>41096</v>
      </c>
      <c r="B1618" s="2" t="s">
        <v>14</v>
      </c>
      <c r="C1618">
        <v>112</v>
      </c>
      <c r="D1618">
        <f>YEAR(cukier4[[#This Row],[Data]])</f>
        <v>2012</v>
      </c>
      <c r="E1618">
        <f>VLOOKUP(cukier4[[#This Row],[rok]],cennik[],2,FALSE)</f>
        <v>2.25</v>
      </c>
      <c r="F1618" s="2">
        <f>cukier4[[#This Row],[sprzedaż]]*cukier4[[#This Row],[cena cukru]]</f>
        <v>252</v>
      </c>
      <c r="G1618" s="2">
        <f>SUMIFS(cukier4[sprzedaż],cukier4[Data],"&lt;="&amp;cukier4[[#This Row],[Data]],cukier4[NIP],"="&amp;cukier4[[#This Row],[NIP]])</f>
        <v>17764</v>
      </c>
      <c r="H161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18" s="2">
        <f>cukier4[[#This Row],[rabat na kg]]*cukier4[[#This Row],[sprzedaż]]</f>
        <v>22.400000000000002</v>
      </c>
      <c r="J1618" s="2">
        <f>J1617-cukier4[[#This Row],[sprzedaż]]+L1617</f>
        <v>5579</v>
      </c>
      <c r="K1618" s="2">
        <f>MONTH(cukier4[[#This Row],[Data]])</f>
        <v>7</v>
      </c>
      <c r="L1618" s="2">
        <f>ROUNDUP(IF(K1619&lt;&gt;cukier4[[#This Row],[miesiąc]],5000-cukier4[[#This Row],[ilość cukru w magazynie]],0),-3)</f>
        <v>0</v>
      </c>
    </row>
    <row r="1619" spans="1:12" x14ac:dyDescent="0.45">
      <c r="A1619" s="1">
        <v>41097</v>
      </c>
      <c r="B1619" s="2" t="s">
        <v>28</v>
      </c>
      <c r="C1619">
        <v>90</v>
      </c>
      <c r="D1619">
        <f>YEAR(cukier4[[#This Row],[Data]])</f>
        <v>2012</v>
      </c>
      <c r="E1619">
        <f>VLOOKUP(cukier4[[#This Row],[rok]],cennik[],2,FALSE)</f>
        <v>2.25</v>
      </c>
      <c r="F1619" s="2">
        <f>cukier4[[#This Row],[sprzedaż]]*cukier4[[#This Row],[cena cukru]]</f>
        <v>202.5</v>
      </c>
      <c r="G1619" s="2">
        <f>SUMIFS(cukier4[sprzedaż],cukier4[Data],"&lt;="&amp;cukier4[[#This Row],[Data]],cukier4[NIP],"="&amp;cukier4[[#This Row],[NIP]])</f>
        <v>3535</v>
      </c>
      <c r="H161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19" s="2">
        <f>cukier4[[#This Row],[rabat na kg]]*cukier4[[#This Row],[sprzedaż]]</f>
        <v>9</v>
      </c>
      <c r="J1619" s="2">
        <f>J1618-cukier4[[#This Row],[sprzedaż]]+L1618</f>
        <v>5489</v>
      </c>
      <c r="K1619" s="2">
        <f>MONTH(cukier4[[#This Row],[Data]])</f>
        <v>7</v>
      </c>
      <c r="L1619" s="2">
        <f>ROUNDUP(IF(K1620&lt;&gt;cukier4[[#This Row],[miesiąc]],5000-cukier4[[#This Row],[ilość cukru w magazynie]],0),-3)</f>
        <v>0</v>
      </c>
    </row>
    <row r="1620" spans="1:12" x14ac:dyDescent="0.45">
      <c r="A1620" s="1">
        <v>41099</v>
      </c>
      <c r="B1620" s="2" t="s">
        <v>16</v>
      </c>
      <c r="C1620">
        <v>7</v>
      </c>
      <c r="D1620">
        <f>YEAR(cukier4[[#This Row],[Data]])</f>
        <v>2012</v>
      </c>
      <c r="E1620">
        <f>VLOOKUP(cukier4[[#This Row],[rok]],cennik[],2,FALSE)</f>
        <v>2.25</v>
      </c>
      <c r="F1620" s="2">
        <f>cukier4[[#This Row],[sprzedaż]]*cukier4[[#This Row],[cena cukru]]</f>
        <v>15.75</v>
      </c>
      <c r="G1620" s="2">
        <f>SUMIFS(cukier4[sprzedaż],cukier4[Data],"&lt;="&amp;cukier4[[#This Row],[Data]],cukier4[NIP],"="&amp;cukier4[[#This Row],[NIP]])</f>
        <v>38</v>
      </c>
      <c r="H162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20" s="2">
        <f>cukier4[[#This Row],[rabat na kg]]*cukier4[[#This Row],[sprzedaż]]</f>
        <v>0</v>
      </c>
      <c r="J1620" s="2">
        <f>J1619-cukier4[[#This Row],[sprzedaż]]+L1619</f>
        <v>5482</v>
      </c>
      <c r="K1620" s="2">
        <f>MONTH(cukier4[[#This Row],[Data]])</f>
        <v>7</v>
      </c>
      <c r="L1620" s="2">
        <f>ROUNDUP(IF(K1621&lt;&gt;cukier4[[#This Row],[miesiąc]],5000-cukier4[[#This Row],[ilość cukru w magazynie]],0),-3)</f>
        <v>0</v>
      </c>
    </row>
    <row r="1621" spans="1:12" x14ac:dyDescent="0.45">
      <c r="A1621" s="1">
        <v>41099</v>
      </c>
      <c r="B1621" s="2" t="s">
        <v>23</v>
      </c>
      <c r="C1621">
        <v>27</v>
      </c>
      <c r="D1621">
        <f>YEAR(cukier4[[#This Row],[Data]])</f>
        <v>2012</v>
      </c>
      <c r="E1621">
        <f>VLOOKUP(cukier4[[#This Row],[rok]],cennik[],2,FALSE)</f>
        <v>2.25</v>
      </c>
      <c r="F1621" s="2">
        <f>cukier4[[#This Row],[sprzedaż]]*cukier4[[#This Row],[cena cukru]]</f>
        <v>60.75</v>
      </c>
      <c r="G1621" s="2">
        <f>SUMIFS(cukier4[sprzedaż],cukier4[Data],"&lt;="&amp;cukier4[[#This Row],[Data]],cukier4[NIP],"="&amp;cukier4[[#This Row],[NIP]])</f>
        <v>3324</v>
      </c>
      <c r="H16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21" s="2">
        <f>cukier4[[#This Row],[rabat na kg]]*cukier4[[#This Row],[sprzedaż]]</f>
        <v>2.7</v>
      </c>
      <c r="J1621" s="2">
        <f>J1620-cukier4[[#This Row],[sprzedaż]]+L1620</f>
        <v>5455</v>
      </c>
      <c r="K1621" s="2">
        <f>MONTH(cukier4[[#This Row],[Data]])</f>
        <v>7</v>
      </c>
      <c r="L1621" s="2">
        <f>ROUNDUP(IF(K1622&lt;&gt;cukier4[[#This Row],[miesiąc]],5000-cukier4[[#This Row],[ilość cukru w magazynie]],0),-3)</f>
        <v>0</v>
      </c>
    </row>
    <row r="1622" spans="1:12" x14ac:dyDescent="0.45">
      <c r="A1622" s="1">
        <v>41099</v>
      </c>
      <c r="B1622" s="2" t="s">
        <v>61</v>
      </c>
      <c r="C1622">
        <v>185</v>
      </c>
      <c r="D1622">
        <f>YEAR(cukier4[[#This Row],[Data]])</f>
        <v>2012</v>
      </c>
      <c r="E1622">
        <f>VLOOKUP(cukier4[[#This Row],[rok]],cennik[],2,FALSE)</f>
        <v>2.25</v>
      </c>
      <c r="F1622" s="2">
        <f>cukier4[[#This Row],[sprzedaż]]*cukier4[[#This Row],[cena cukru]]</f>
        <v>416.25</v>
      </c>
      <c r="G1622" s="2">
        <f>SUMIFS(cukier4[sprzedaż],cukier4[Data],"&lt;="&amp;cukier4[[#This Row],[Data]],cukier4[NIP],"="&amp;cukier4[[#This Row],[NIP]])</f>
        <v>2477</v>
      </c>
      <c r="H16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22" s="2">
        <f>cukier4[[#This Row],[rabat na kg]]*cukier4[[#This Row],[sprzedaż]]</f>
        <v>18.5</v>
      </c>
      <c r="J1622" s="2">
        <f>J1621-cukier4[[#This Row],[sprzedaż]]+L1621</f>
        <v>5270</v>
      </c>
      <c r="K1622" s="2">
        <f>MONTH(cukier4[[#This Row],[Data]])</f>
        <v>7</v>
      </c>
      <c r="L1622" s="2">
        <f>ROUNDUP(IF(K1623&lt;&gt;cukier4[[#This Row],[miesiąc]],5000-cukier4[[#This Row],[ilość cukru w magazynie]],0),-3)</f>
        <v>0</v>
      </c>
    </row>
    <row r="1623" spans="1:12" x14ac:dyDescent="0.45">
      <c r="A1623" s="1">
        <v>41100</v>
      </c>
      <c r="B1623" s="2" t="s">
        <v>22</v>
      </c>
      <c r="C1623">
        <v>153</v>
      </c>
      <c r="D1623">
        <f>YEAR(cukier4[[#This Row],[Data]])</f>
        <v>2012</v>
      </c>
      <c r="E1623">
        <f>VLOOKUP(cukier4[[#This Row],[rok]],cennik[],2,FALSE)</f>
        <v>2.25</v>
      </c>
      <c r="F1623" s="2">
        <f>cukier4[[#This Row],[sprzedaż]]*cukier4[[#This Row],[cena cukru]]</f>
        <v>344.25</v>
      </c>
      <c r="G1623" s="2">
        <f>SUMIFS(cukier4[sprzedaż],cukier4[Data],"&lt;="&amp;cukier4[[#This Row],[Data]],cukier4[NIP],"="&amp;cukier4[[#This Row],[NIP]])</f>
        <v>19302</v>
      </c>
      <c r="H162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23" s="2">
        <f>cukier4[[#This Row],[rabat na kg]]*cukier4[[#This Row],[sprzedaż]]</f>
        <v>30.6</v>
      </c>
      <c r="J1623" s="2">
        <f>J1622-cukier4[[#This Row],[sprzedaż]]+L1622</f>
        <v>5117</v>
      </c>
      <c r="K1623" s="2">
        <f>MONTH(cukier4[[#This Row],[Data]])</f>
        <v>7</v>
      </c>
      <c r="L1623" s="2">
        <f>ROUNDUP(IF(K1624&lt;&gt;cukier4[[#This Row],[miesiąc]],5000-cukier4[[#This Row],[ilość cukru w magazynie]],0),-3)</f>
        <v>0</v>
      </c>
    </row>
    <row r="1624" spans="1:12" x14ac:dyDescent="0.45">
      <c r="A1624" s="1">
        <v>41102</v>
      </c>
      <c r="B1624" s="2" t="s">
        <v>61</v>
      </c>
      <c r="C1624">
        <v>109</v>
      </c>
      <c r="D1624">
        <f>YEAR(cukier4[[#This Row],[Data]])</f>
        <v>2012</v>
      </c>
      <c r="E1624">
        <f>VLOOKUP(cukier4[[#This Row],[rok]],cennik[],2,FALSE)</f>
        <v>2.25</v>
      </c>
      <c r="F1624" s="2">
        <f>cukier4[[#This Row],[sprzedaż]]*cukier4[[#This Row],[cena cukru]]</f>
        <v>245.25</v>
      </c>
      <c r="G1624" s="2">
        <f>SUMIFS(cukier4[sprzedaż],cukier4[Data],"&lt;="&amp;cukier4[[#This Row],[Data]],cukier4[NIP],"="&amp;cukier4[[#This Row],[NIP]])</f>
        <v>2586</v>
      </c>
      <c r="H16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24" s="2">
        <f>cukier4[[#This Row],[rabat na kg]]*cukier4[[#This Row],[sprzedaż]]</f>
        <v>10.9</v>
      </c>
      <c r="J1624" s="2">
        <f>J1623-cukier4[[#This Row],[sprzedaż]]+L1623</f>
        <v>5008</v>
      </c>
      <c r="K1624" s="2">
        <f>MONTH(cukier4[[#This Row],[Data]])</f>
        <v>7</v>
      </c>
      <c r="L1624" s="2">
        <f>ROUNDUP(IF(K1625&lt;&gt;cukier4[[#This Row],[miesiąc]],5000-cukier4[[#This Row],[ilość cukru w magazynie]],0),-3)</f>
        <v>0</v>
      </c>
    </row>
    <row r="1625" spans="1:12" x14ac:dyDescent="0.45">
      <c r="A1625" s="1">
        <v>41104</v>
      </c>
      <c r="B1625" s="2" t="s">
        <v>211</v>
      </c>
      <c r="C1625">
        <v>10</v>
      </c>
      <c r="D1625">
        <f>YEAR(cukier4[[#This Row],[Data]])</f>
        <v>2012</v>
      </c>
      <c r="E1625">
        <f>VLOOKUP(cukier4[[#This Row],[rok]],cennik[],2,FALSE)</f>
        <v>2.25</v>
      </c>
      <c r="F1625" s="2">
        <f>cukier4[[#This Row],[sprzedaż]]*cukier4[[#This Row],[cena cukru]]</f>
        <v>22.5</v>
      </c>
      <c r="G1625" s="2">
        <f>SUMIFS(cukier4[sprzedaż],cukier4[Data],"&lt;="&amp;cukier4[[#This Row],[Data]],cukier4[NIP],"="&amp;cukier4[[#This Row],[NIP]])</f>
        <v>29</v>
      </c>
      <c r="H162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25" s="2">
        <f>cukier4[[#This Row],[rabat na kg]]*cukier4[[#This Row],[sprzedaż]]</f>
        <v>0</v>
      </c>
      <c r="J1625" s="2">
        <f>J1624-cukier4[[#This Row],[sprzedaż]]+L1624</f>
        <v>4998</v>
      </c>
      <c r="K1625" s="2">
        <f>MONTH(cukier4[[#This Row],[Data]])</f>
        <v>7</v>
      </c>
      <c r="L1625" s="2">
        <f>ROUNDUP(IF(K1626&lt;&gt;cukier4[[#This Row],[miesiąc]],5000-cukier4[[#This Row],[ilość cukru w magazynie]],0),-3)</f>
        <v>0</v>
      </c>
    </row>
    <row r="1626" spans="1:12" x14ac:dyDescent="0.45">
      <c r="A1626" s="1">
        <v>41104</v>
      </c>
      <c r="B1626" s="2" t="s">
        <v>79</v>
      </c>
      <c r="C1626">
        <v>10</v>
      </c>
      <c r="D1626">
        <f>YEAR(cukier4[[#This Row],[Data]])</f>
        <v>2012</v>
      </c>
      <c r="E1626">
        <f>VLOOKUP(cukier4[[#This Row],[rok]],cennik[],2,FALSE)</f>
        <v>2.25</v>
      </c>
      <c r="F1626" s="2">
        <f>cukier4[[#This Row],[sprzedaż]]*cukier4[[#This Row],[cena cukru]]</f>
        <v>22.5</v>
      </c>
      <c r="G1626" s="2">
        <f>SUMIFS(cukier4[sprzedaż],cukier4[Data],"&lt;="&amp;cukier4[[#This Row],[Data]],cukier4[NIP],"="&amp;cukier4[[#This Row],[NIP]])</f>
        <v>45</v>
      </c>
      <c r="H162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26" s="2">
        <f>cukier4[[#This Row],[rabat na kg]]*cukier4[[#This Row],[sprzedaż]]</f>
        <v>0</v>
      </c>
      <c r="J1626" s="2">
        <f>J1625-cukier4[[#This Row],[sprzedaż]]+L1625</f>
        <v>4988</v>
      </c>
      <c r="K1626" s="2">
        <f>MONTH(cukier4[[#This Row],[Data]])</f>
        <v>7</v>
      </c>
      <c r="L1626" s="2">
        <f>ROUNDUP(IF(K1627&lt;&gt;cukier4[[#This Row],[miesiąc]],5000-cukier4[[#This Row],[ilość cukru w magazynie]],0),-3)</f>
        <v>0</v>
      </c>
    </row>
    <row r="1627" spans="1:12" x14ac:dyDescent="0.45">
      <c r="A1627" s="1">
        <v>41106</v>
      </c>
      <c r="B1627" s="2" t="s">
        <v>131</v>
      </c>
      <c r="C1627">
        <v>90</v>
      </c>
      <c r="D1627">
        <f>YEAR(cukier4[[#This Row],[Data]])</f>
        <v>2012</v>
      </c>
      <c r="E1627">
        <f>VLOOKUP(cukier4[[#This Row],[rok]],cennik[],2,FALSE)</f>
        <v>2.25</v>
      </c>
      <c r="F1627" s="2">
        <f>cukier4[[#This Row],[sprzedaż]]*cukier4[[#This Row],[cena cukru]]</f>
        <v>202.5</v>
      </c>
      <c r="G1627" s="2">
        <f>SUMIFS(cukier4[sprzedaż],cukier4[Data],"&lt;="&amp;cukier4[[#This Row],[Data]],cukier4[NIP],"="&amp;cukier4[[#This Row],[NIP]])</f>
        <v>636</v>
      </c>
      <c r="H162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627" s="2">
        <f>cukier4[[#This Row],[rabat na kg]]*cukier4[[#This Row],[sprzedaż]]</f>
        <v>4.5</v>
      </c>
      <c r="J1627" s="2">
        <f>J1626-cukier4[[#This Row],[sprzedaż]]+L1626</f>
        <v>4898</v>
      </c>
      <c r="K1627" s="2">
        <f>MONTH(cukier4[[#This Row],[Data]])</f>
        <v>7</v>
      </c>
      <c r="L1627" s="2">
        <f>ROUNDUP(IF(K1628&lt;&gt;cukier4[[#This Row],[miesiąc]],5000-cukier4[[#This Row],[ilość cukru w magazynie]],0),-3)</f>
        <v>0</v>
      </c>
    </row>
    <row r="1628" spans="1:12" x14ac:dyDescent="0.45">
      <c r="A1628" s="1">
        <v>41106</v>
      </c>
      <c r="B1628" s="2" t="s">
        <v>58</v>
      </c>
      <c r="C1628">
        <v>34</v>
      </c>
      <c r="D1628">
        <f>YEAR(cukier4[[#This Row],[Data]])</f>
        <v>2012</v>
      </c>
      <c r="E1628">
        <f>VLOOKUP(cukier4[[#This Row],[rok]],cennik[],2,FALSE)</f>
        <v>2.25</v>
      </c>
      <c r="F1628" s="2">
        <f>cukier4[[#This Row],[sprzedaż]]*cukier4[[#This Row],[cena cukru]]</f>
        <v>76.5</v>
      </c>
      <c r="G1628" s="2">
        <f>SUMIFS(cukier4[sprzedaż],cukier4[Data],"&lt;="&amp;cukier4[[#This Row],[Data]],cukier4[NIP],"="&amp;cukier4[[#This Row],[NIP]])</f>
        <v>871</v>
      </c>
      <c r="H162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628" s="2">
        <f>cukier4[[#This Row],[rabat na kg]]*cukier4[[#This Row],[sprzedaż]]</f>
        <v>1.7000000000000002</v>
      </c>
      <c r="J1628" s="2">
        <f>J1627-cukier4[[#This Row],[sprzedaż]]+L1627</f>
        <v>4864</v>
      </c>
      <c r="K1628" s="2">
        <f>MONTH(cukier4[[#This Row],[Data]])</f>
        <v>7</v>
      </c>
      <c r="L1628" s="2">
        <f>ROUNDUP(IF(K1629&lt;&gt;cukier4[[#This Row],[miesiąc]],5000-cukier4[[#This Row],[ilość cukru w magazynie]],0),-3)</f>
        <v>0</v>
      </c>
    </row>
    <row r="1629" spans="1:12" x14ac:dyDescent="0.45">
      <c r="A1629" s="1">
        <v>41108</v>
      </c>
      <c r="B1629" s="2" t="s">
        <v>9</v>
      </c>
      <c r="C1629">
        <v>106</v>
      </c>
      <c r="D1629">
        <f>YEAR(cukier4[[#This Row],[Data]])</f>
        <v>2012</v>
      </c>
      <c r="E1629">
        <f>VLOOKUP(cukier4[[#This Row],[rok]],cennik[],2,FALSE)</f>
        <v>2.25</v>
      </c>
      <c r="F1629" s="2">
        <f>cukier4[[#This Row],[sprzedaż]]*cukier4[[#This Row],[cena cukru]]</f>
        <v>238.5</v>
      </c>
      <c r="G1629" s="2">
        <f>SUMIFS(cukier4[sprzedaż],cukier4[Data],"&lt;="&amp;cukier4[[#This Row],[Data]],cukier4[NIP],"="&amp;cukier4[[#This Row],[NIP]])</f>
        <v>19697</v>
      </c>
      <c r="H162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29" s="2">
        <f>cukier4[[#This Row],[rabat na kg]]*cukier4[[#This Row],[sprzedaż]]</f>
        <v>21.200000000000003</v>
      </c>
      <c r="J1629" s="2">
        <f>J1628-cukier4[[#This Row],[sprzedaż]]+L1628</f>
        <v>4758</v>
      </c>
      <c r="K1629" s="2">
        <f>MONTH(cukier4[[#This Row],[Data]])</f>
        <v>7</v>
      </c>
      <c r="L1629" s="2">
        <f>ROUNDUP(IF(K1630&lt;&gt;cukier4[[#This Row],[miesiąc]],5000-cukier4[[#This Row],[ilość cukru w magazynie]],0),-3)</f>
        <v>0</v>
      </c>
    </row>
    <row r="1630" spans="1:12" x14ac:dyDescent="0.45">
      <c r="A1630" s="1">
        <v>41109</v>
      </c>
      <c r="B1630" s="2" t="s">
        <v>9</v>
      </c>
      <c r="C1630">
        <v>229</v>
      </c>
      <c r="D1630">
        <f>YEAR(cukier4[[#This Row],[Data]])</f>
        <v>2012</v>
      </c>
      <c r="E1630">
        <f>VLOOKUP(cukier4[[#This Row],[rok]],cennik[],2,FALSE)</f>
        <v>2.25</v>
      </c>
      <c r="F1630" s="2">
        <f>cukier4[[#This Row],[sprzedaż]]*cukier4[[#This Row],[cena cukru]]</f>
        <v>515.25</v>
      </c>
      <c r="G1630" s="2">
        <f>SUMIFS(cukier4[sprzedaż],cukier4[Data],"&lt;="&amp;cukier4[[#This Row],[Data]],cukier4[NIP],"="&amp;cukier4[[#This Row],[NIP]])</f>
        <v>19926</v>
      </c>
      <c r="H163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30" s="2">
        <f>cukier4[[#This Row],[rabat na kg]]*cukier4[[#This Row],[sprzedaż]]</f>
        <v>45.800000000000004</v>
      </c>
      <c r="J1630" s="2">
        <f>J1629-cukier4[[#This Row],[sprzedaż]]+L1629</f>
        <v>4529</v>
      </c>
      <c r="K1630" s="2">
        <f>MONTH(cukier4[[#This Row],[Data]])</f>
        <v>7</v>
      </c>
      <c r="L1630" s="2">
        <f>ROUNDUP(IF(K1631&lt;&gt;cukier4[[#This Row],[miesiąc]],5000-cukier4[[#This Row],[ilość cukru w magazynie]],0),-3)</f>
        <v>0</v>
      </c>
    </row>
    <row r="1631" spans="1:12" x14ac:dyDescent="0.45">
      <c r="A1631" s="1">
        <v>41115</v>
      </c>
      <c r="B1631" s="2" t="s">
        <v>17</v>
      </c>
      <c r="C1631">
        <v>229</v>
      </c>
      <c r="D1631">
        <f>YEAR(cukier4[[#This Row],[Data]])</f>
        <v>2012</v>
      </c>
      <c r="E1631">
        <f>VLOOKUP(cukier4[[#This Row],[rok]],cennik[],2,FALSE)</f>
        <v>2.25</v>
      </c>
      <c r="F1631" s="2">
        <f>cukier4[[#This Row],[sprzedaż]]*cukier4[[#This Row],[cena cukru]]</f>
        <v>515.25</v>
      </c>
      <c r="G1631" s="2">
        <f>SUMIFS(cukier4[sprzedaż],cukier4[Data],"&lt;="&amp;cukier4[[#This Row],[Data]],cukier4[NIP],"="&amp;cukier4[[#This Row],[NIP]])</f>
        <v>13980</v>
      </c>
      <c r="H163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31" s="2">
        <f>cukier4[[#This Row],[rabat na kg]]*cukier4[[#This Row],[sprzedaż]]</f>
        <v>45.800000000000004</v>
      </c>
      <c r="J1631" s="2">
        <f>J1630-cukier4[[#This Row],[sprzedaż]]+L1630</f>
        <v>4300</v>
      </c>
      <c r="K1631" s="2">
        <f>MONTH(cukier4[[#This Row],[Data]])</f>
        <v>7</v>
      </c>
      <c r="L1631" s="2">
        <f>ROUNDUP(IF(K1632&lt;&gt;cukier4[[#This Row],[miesiąc]],5000-cukier4[[#This Row],[ilość cukru w magazynie]],0),-3)</f>
        <v>0</v>
      </c>
    </row>
    <row r="1632" spans="1:12" x14ac:dyDescent="0.45">
      <c r="A1632" s="1">
        <v>41115</v>
      </c>
      <c r="B1632" s="2" t="s">
        <v>47</v>
      </c>
      <c r="C1632">
        <v>20</v>
      </c>
      <c r="D1632">
        <f>YEAR(cukier4[[#This Row],[Data]])</f>
        <v>2012</v>
      </c>
      <c r="E1632">
        <f>VLOOKUP(cukier4[[#This Row],[rok]],cennik[],2,FALSE)</f>
        <v>2.25</v>
      </c>
      <c r="F1632" s="2">
        <f>cukier4[[#This Row],[sprzedaż]]*cukier4[[#This Row],[cena cukru]]</f>
        <v>45</v>
      </c>
      <c r="G1632" s="2">
        <f>SUMIFS(cukier4[sprzedaż],cukier4[Data],"&lt;="&amp;cukier4[[#This Row],[Data]],cukier4[NIP],"="&amp;cukier4[[#This Row],[NIP]])</f>
        <v>33</v>
      </c>
      <c r="H163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32" s="2">
        <f>cukier4[[#This Row],[rabat na kg]]*cukier4[[#This Row],[sprzedaż]]</f>
        <v>0</v>
      </c>
      <c r="J1632" s="2">
        <f>J1631-cukier4[[#This Row],[sprzedaż]]+L1631</f>
        <v>4280</v>
      </c>
      <c r="K1632" s="2">
        <f>MONTH(cukier4[[#This Row],[Data]])</f>
        <v>7</v>
      </c>
      <c r="L1632" s="2">
        <f>ROUNDUP(IF(K1633&lt;&gt;cukier4[[#This Row],[miesiąc]],5000-cukier4[[#This Row],[ilość cukru w magazynie]],0),-3)</f>
        <v>0</v>
      </c>
    </row>
    <row r="1633" spans="1:12" x14ac:dyDescent="0.45">
      <c r="A1633" s="1">
        <v>41115</v>
      </c>
      <c r="B1633" s="2" t="s">
        <v>45</v>
      </c>
      <c r="C1633">
        <v>261</v>
      </c>
      <c r="D1633">
        <f>YEAR(cukier4[[#This Row],[Data]])</f>
        <v>2012</v>
      </c>
      <c r="E1633">
        <f>VLOOKUP(cukier4[[#This Row],[rok]],cennik[],2,FALSE)</f>
        <v>2.25</v>
      </c>
      <c r="F1633" s="2">
        <f>cukier4[[#This Row],[sprzedaż]]*cukier4[[#This Row],[cena cukru]]</f>
        <v>587.25</v>
      </c>
      <c r="G1633" s="2">
        <f>SUMIFS(cukier4[sprzedaż],cukier4[Data],"&lt;="&amp;cukier4[[#This Row],[Data]],cukier4[NIP],"="&amp;cukier4[[#This Row],[NIP]])</f>
        <v>19384</v>
      </c>
      <c r="H163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33" s="2">
        <f>cukier4[[#This Row],[rabat na kg]]*cukier4[[#This Row],[sprzedaż]]</f>
        <v>52.2</v>
      </c>
      <c r="J1633" s="2">
        <f>J1632-cukier4[[#This Row],[sprzedaż]]+L1632</f>
        <v>4019</v>
      </c>
      <c r="K1633" s="2">
        <f>MONTH(cukier4[[#This Row],[Data]])</f>
        <v>7</v>
      </c>
      <c r="L1633" s="2">
        <f>ROUNDUP(IF(K1634&lt;&gt;cukier4[[#This Row],[miesiąc]],5000-cukier4[[#This Row],[ilość cukru w magazynie]],0),-3)</f>
        <v>0</v>
      </c>
    </row>
    <row r="1634" spans="1:12" x14ac:dyDescent="0.45">
      <c r="A1634" s="1">
        <v>41118</v>
      </c>
      <c r="B1634" s="2" t="s">
        <v>147</v>
      </c>
      <c r="C1634">
        <v>10</v>
      </c>
      <c r="D1634">
        <f>YEAR(cukier4[[#This Row],[Data]])</f>
        <v>2012</v>
      </c>
      <c r="E1634">
        <f>VLOOKUP(cukier4[[#This Row],[rok]],cennik[],2,FALSE)</f>
        <v>2.25</v>
      </c>
      <c r="F1634" s="2">
        <f>cukier4[[#This Row],[sprzedaż]]*cukier4[[#This Row],[cena cukru]]</f>
        <v>22.5</v>
      </c>
      <c r="G1634" s="2">
        <f>SUMIFS(cukier4[sprzedaż],cukier4[Data],"&lt;="&amp;cukier4[[#This Row],[Data]],cukier4[NIP],"="&amp;cukier4[[#This Row],[NIP]])</f>
        <v>27</v>
      </c>
      <c r="H163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34" s="2">
        <f>cukier4[[#This Row],[rabat na kg]]*cukier4[[#This Row],[sprzedaż]]</f>
        <v>0</v>
      </c>
      <c r="J1634" s="2">
        <f>J1633-cukier4[[#This Row],[sprzedaż]]+L1633</f>
        <v>4009</v>
      </c>
      <c r="K1634" s="2">
        <f>MONTH(cukier4[[#This Row],[Data]])</f>
        <v>7</v>
      </c>
      <c r="L1634" s="2">
        <f>ROUNDUP(IF(K1635&lt;&gt;cukier4[[#This Row],[miesiąc]],5000-cukier4[[#This Row],[ilość cukru w magazynie]],0),-3)</f>
        <v>0</v>
      </c>
    </row>
    <row r="1635" spans="1:12" x14ac:dyDescent="0.45">
      <c r="A1635" s="1">
        <v>41118</v>
      </c>
      <c r="B1635" s="2" t="s">
        <v>7</v>
      </c>
      <c r="C1635">
        <v>400</v>
      </c>
      <c r="D1635">
        <f>YEAR(cukier4[[#This Row],[Data]])</f>
        <v>2012</v>
      </c>
      <c r="E1635">
        <f>VLOOKUP(cukier4[[#This Row],[rok]],cennik[],2,FALSE)</f>
        <v>2.25</v>
      </c>
      <c r="F1635" s="2">
        <f>cukier4[[#This Row],[sprzedaż]]*cukier4[[#This Row],[cena cukru]]</f>
        <v>900</v>
      </c>
      <c r="G1635" s="2">
        <f>SUMIFS(cukier4[sprzedaż],cukier4[Data],"&lt;="&amp;cukier4[[#This Row],[Data]],cukier4[NIP],"="&amp;cukier4[[#This Row],[NIP]])</f>
        <v>21030</v>
      </c>
      <c r="H163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35" s="2">
        <f>cukier4[[#This Row],[rabat na kg]]*cukier4[[#This Row],[sprzedaż]]</f>
        <v>80</v>
      </c>
      <c r="J1635" s="2">
        <f>J1634-cukier4[[#This Row],[sprzedaż]]+L1634</f>
        <v>3609</v>
      </c>
      <c r="K1635" s="2">
        <f>MONTH(cukier4[[#This Row],[Data]])</f>
        <v>7</v>
      </c>
      <c r="L1635" s="2">
        <f>ROUNDUP(IF(K1636&lt;&gt;cukier4[[#This Row],[miesiąc]],5000-cukier4[[#This Row],[ilość cukru w magazynie]],0),-3)</f>
        <v>2000</v>
      </c>
    </row>
    <row r="1636" spans="1:12" x14ac:dyDescent="0.45">
      <c r="A1636" s="1">
        <v>41122</v>
      </c>
      <c r="B1636" s="2" t="s">
        <v>14</v>
      </c>
      <c r="C1636">
        <v>401</v>
      </c>
      <c r="D1636">
        <f>YEAR(cukier4[[#This Row],[Data]])</f>
        <v>2012</v>
      </c>
      <c r="E1636">
        <f>VLOOKUP(cukier4[[#This Row],[rok]],cennik[],2,FALSE)</f>
        <v>2.25</v>
      </c>
      <c r="F1636" s="2">
        <f>cukier4[[#This Row],[sprzedaż]]*cukier4[[#This Row],[cena cukru]]</f>
        <v>902.25</v>
      </c>
      <c r="G1636" s="2">
        <f>SUMIFS(cukier4[sprzedaż],cukier4[Data],"&lt;="&amp;cukier4[[#This Row],[Data]],cukier4[NIP],"="&amp;cukier4[[#This Row],[NIP]])</f>
        <v>18165</v>
      </c>
      <c r="H163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36" s="2">
        <f>cukier4[[#This Row],[rabat na kg]]*cukier4[[#This Row],[sprzedaż]]</f>
        <v>80.2</v>
      </c>
      <c r="J1636" s="2">
        <f>J1635-cukier4[[#This Row],[sprzedaż]]+L1635</f>
        <v>5208</v>
      </c>
      <c r="K1636" s="2">
        <f>MONTH(cukier4[[#This Row],[Data]])</f>
        <v>8</v>
      </c>
      <c r="L1636" s="2">
        <f>ROUNDUP(IF(K1637&lt;&gt;cukier4[[#This Row],[miesiąc]],5000-cukier4[[#This Row],[ilość cukru w magazynie]],0),-3)</f>
        <v>0</v>
      </c>
    </row>
    <row r="1637" spans="1:12" x14ac:dyDescent="0.45">
      <c r="A1637" s="1">
        <v>41124</v>
      </c>
      <c r="B1637" s="2" t="s">
        <v>55</v>
      </c>
      <c r="C1637">
        <v>170</v>
      </c>
      <c r="D1637">
        <f>YEAR(cukier4[[#This Row],[Data]])</f>
        <v>2012</v>
      </c>
      <c r="E1637">
        <f>VLOOKUP(cukier4[[#This Row],[rok]],cennik[],2,FALSE)</f>
        <v>2.25</v>
      </c>
      <c r="F1637" s="2">
        <f>cukier4[[#This Row],[sprzedaż]]*cukier4[[#This Row],[cena cukru]]</f>
        <v>382.5</v>
      </c>
      <c r="G1637" s="2">
        <f>SUMIFS(cukier4[sprzedaż],cukier4[Data],"&lt;="&amp;cukier4[[#This Row],[Data]],cukier4[NIP],"="&amp;cukier4[[#This Row],[NIP]])</f>
        <v>3937</v>
      </c>
      <c r="H16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37" s="2">
        <f>cukier4[[#This Row],[rabat na kg]]*cukier4[[#This Row],[sprzedaż]]</f>
        <v>17</v>
      </c>
      <c r="J1637" s="2">
        <f>J1636-cukier4[[#This Row],[sprzedaż]]+L1636</f>
        <v>5038</v>
      </c>
      <c r="K1637" s="2">
        <f>MONTH(cukier4[[#This Row],[Data]])</f>
        <v>8</v>
      </c>
      <c r="L1637" s="2">
        <f>ROUNDUP(IF(K1638&lt;&gt;cukier4[[#This Row],[miesiąc]],5000-cukier4[[#This Row],[ilość cukru w magazynie]],0),-3)</f>
        <v>0</v>
      </c>
    </row>
    <row r="1638" spans="1:12" x14ac:dyDescent="0.45">
      <c r="A1638" s="1">
        <v>41125</v>
      </c>
      <c r="B1638" s="2" t="s">
        <v>22</v>
      </c>
      <c r="C1638">
        <v>124</v>
      </c>
      <c r="D1638">
        <f>YEAR(cukier4[[#This Row],[Data]])</f>
        <v>2012</v>
      </c>
      <c r="E1638">
        <f>VLOOKUP(cukier4[[#This Row],[rok]],cennik[],2,FALSE)</f>
        <v>2.25</v>
      </c>
      <c r="F1638" s="2">
        <f>cukier4[[#This Row],[sprzedaż]]*cukier4[[#This Row],[cena cukru]]</f>
        <v>279</v>
      </c>
      <c r="G1638" s="2">
        <f>SUMIFS(cukier4[sprzedaż],cukier4[Data],"&lt;="&amp;cukier4[[#This Row],[Data]],cukier4[NIP],"="&amp;cukier4[[#This Row],[NIP]])</f>
        <v>19426</v>
      </c>
      <c r="H163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38" s="2">
        <f>cukier4[[#This Row],[rabat na kg]]*cukier4[[#This Row],[sprzedaż]]</f>
        <v>24.8</v>
      </c>
      <c r="J1638" s="2">
        <f>J1637-cukier4[[#This Row],[sprzedaż]]+L1637</f>
        <v>4914</v>
      </c>
      <c r="K1638" s="2">
        <f>MONTH(cukier4[[#This Row],[Data]])</f>
        <v>8</v>
      </c>
      <c r="L1638" s="2">
        <f>ROUNDUP(IF(K1639&lt;&gt;cukier4[[#This Row],[miesiąc]],5000-cukier4[[#This Row],[ilość cukru w magazynie]],0),-3)</f>
        <v>0</v>
      </c>
    </row>
    <row r="1639" spans="1:12" x14ac:dyDescent="0.45">
      <c r="A1639" s="1">
        <v>41127</v>
      </c>
      <c r="B1639" s="2" t="s">
        <v>201</v>
      </c>
      <c r="C1639">
        <v>13</v>
      </c>
      <c r="D1639">
        <f>YEAR(cukier4[[#This Row],[Data]])</f>
        <v>2012</v>
      </c>
      <c r="E1639">
        <f>VLOOKUP(cukier4[[#This Row],[rok]],cennik[],2,FALSE)</f>
        <v>2.25</v>
      </c>
      <c r="F1639" s="2">
        <f>cukier4[[#This Row],[sprzedaż]]*cukier4[[#This Row],[cena cukru]]</f>
        <v>29.25</v>
      </c>
      <c r="G1639" s="2">
        <f>SUMIFS(cukier4[sprzedaż],cukier4[Data],"&lt;="&amp;cukier4[[#This Row],[Data]],cukier4[NIP],"="&amp;cukier4[[#This Row],[NIP]])</f>
        <v>29</v>
      </c>
      <c r="H163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39" s="2">
        <f>cukier4[[#This Row],[rabat na kg]]*cukier4[[#This Row],[sprzedaż]]</f>
        <v>0</v>
      </c>
      <c r="J1639" s="2">
        <f>J1638-cukier4[[#This Row],[sprzedaż]]+L1638</f>
        <v>4901</v>
      </c>
      <c r="K1639" s="2">
        <f>MONTH(cukier4[[#This Row],[Data]])</f>
        <v>8</v>
      </c>
      <c r="L1639" s="2">
        <f>ROUNDUP(IF(K1640&lt;&gt;cukier4[[#This Row],[miesiąc]],5000-cukier4[[#This Row],[ilość cukru w magazynie]],0),-3)</f>
        <v>0</v>
      </c>
    </row>
    <row r="1640" spans="1:12" x14ac:dyDescent="0.45">
      <c r="A1640" s="1">
        <v>41130</v>
      </c>
      <c r="B1640" s="2" t="s">
        <v>19</v>
      </c>
      <c r="C1640">
        <v>87</v>
      </c>
      <c r="D1640">
        <f>YEAR(cukier4[[#This Row],[Data]])</f>
        <v>2012</v>
      </c>
      <c r="E1640">
        <f>VLOOKUP(cukier4[[#This Row],[rok]],cennik[],2,FALSE)</f>
        <v>2.25</v>
      </c>
      <c r="F1640" s="2">
        <f>cukier4[[#This Row],[sprzedaż]]*cukier4[[#This Row],[cena cukru]]</f>
        <v>195.75</v>
      </c>
      <c r="G1640" s="2">
        <f>SUMIFS(cukier4[sprzedaż],cukier4[Data],"&lt;="&amp;cukier4[[#This Row],[Data]],cukier4[NIP],"="&amp;cukier4[[#This Row],[NIP]])</f>
        <v>3790</v>
      </c>
      <c r="H16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40" s="2">
        <f>cukier4[[#This Row],[rabat na kg]]*cukier4[[#This Row],[sprzedaż]]</f>
        <v>8.7000000000000011</v>
      </c>
      <c r="J1640" s="2">
        <f>J1639-cukier4[[#This Row],[sprzedaż]]+L1639</f>
        <v>4814</v>
      </c>
      <c r="K1640" s="2">
        <f>MONTH(cukier4[[#This Row],[Data]])</f>
        <v>8</v>
      </c>
      <c r="L1640" s="2">
        <f>ROUNDUP(IF(K1641&lt;&gt;cukier4[[#This Row],[miesiąc]],5000-cukier4[[#This Row],[ilość cukru w magazynie]],0),-3)</f>
        <v>0</v>
      </c>
    </row>
    <row r="1641" spans="1:12" x14ac:dyDescent="0.45">
      <c r="A1641" s="1">
        <v>41130</v>
      </c>
      <c r="B1641" s="2" t="s">
        <v>24</v>
      </c>
      <c r="C1641">
        <v>190</v>
      </c>
      <c r="D1641">
        <f>YEAR(cukier4[[#This Row],[Data]])</f>
        <v>2012</v>
      </c>
      <c r="E1641">
        <f>VLOOKUP(cukier4[[#This Row],[rok]],cennik[],2,FALSE)</f>
        <v>2.25</v>
      </c>
      <c r="F1641" s="2">
        <f>cukier4[[#This Row],[sprzedaż]]*cukier4[[#This Row],[cena cukru]]</f>
        <v>427.5</v>
      </c>
      <c r="G1641" s="2">
        <f>SUMIFS(cukier4[sprzedaż],cukier4[Data],"&lt;="&amp;cukier4[[#This Row],[Data]],cukier4[NIP],"="&amp;cukier4[[#This Row],[NIP]])</f>
        <v>5079</v>
      </c>
      <c r="H164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41" s="2">
        <f>cukier4[[#This Row],[rabat na kg]]*cukier4[[#This Row],[sprzedaż]]</f>
        <v>19</v>
      </c>
      <c r="J1641" s="2">
        <f>J1640-cukier4[[#This Row],[sprzedaż]]+L1640</f>
        <v>4624</v>
      </c>
      <c r="K1641" s="2">
        <f>MONTH(cukier4[[#This Row],[Data]])</f>
        <v>8</v>
      </c>
      <c r="L1641" s="2">
        <f>ROUNDUP(IF(K1642&lt;&gt;cukier4[[#This Row],[miesiąc]],5000-cukier4[[#This Row],[ilość cukru w magazynie]],0),-3)</f>
        <v>0</v>
      </c>
    </row>
    <row r="1642" spans="1:12" x14ac:dyDescent="0.45">
      <c r="A1642" s="1">
        <v>41130</v>
      </c>
      <c r="B1642" s="2" t="s">
        <v>50</v>
      </c>
      <c r="C1642">
        <v>349</v>
      </c>
      <c r="D1642">
        <f>YEAR(cukier4[[#This Row],[Data]])</f>
        <v>2012</v>
      </c>
      <c r="E1642">
        <f>VLOOKUP(cukier4[[#This Row],[rok]],cennik[],2,FALSE)</f>
        <v>2.25</v>
      </c>
      <c r="F1642" s="2">
        <f>cukier4[[#This Row],[sprzedaż]]*cukier4[[#This Row],[cena cukru]]</f>
        <v>785.25</v>
      </c>
      <c r="G1642" s="2">
        <f>SUMIFS(cukier4[sprzedaż],cukier4[Data],"&lt;="&amp;cukier4[[#This Row],[Data]],cukier4[NIP],"="&amp;cukier4[[#This Row],[NIP]])</f>
        <v>20077</v>
      </c>
      <c r="H164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42" s="2">
        <f>cukier4[[#This Row],[rabat na kg]]*cukier4[[#This Row],[sprzedaż]]</f>
        <v>69.8</v>
      </c>
      <c r="J1642" s="2">
        <f>J1641-cukier4[[#This Row],[sprzedaż]]+L1641</f>
        <v>4275</v>
      </c>
      <c r="K1642" s="2">
        <f>MONTH(cukier4[[#This Row],[Data]])</f>
        <v>8</v>
      </c>
      <c r="L1642" s="2">
        <f>ROUNDUP(IF(K1643&lt;&gt;cukier4[[#This Row],[miesiąc]],5000-cukier4[[#This Row],[ilość cukru w magazynie]],0),-3)</f>
        <v>0</v>
      </c>
    </row>
    <row r="1643" spans="1:12" x14ac:dyDescent="0.45">
      <c r="A1643" s="1">
        <v>41132</v>
      </c>
      <c r="B1643" s="2" t="s">
        <v>181</v>
      </c>
      <c r="C1643">
        <v>16</v>
      </c>
      <c r="D1643">
        <f>YEAR(cukier4[[#This Row],[Data]])</f>
        <v>2012</v>
      </c>
      <c r="E1643">
        <f>VLOOKUP(cukier4[[#This Row],[rok]],cennik[],2,FALSE)</f>
        <v>2.25</v>
      </c>
      <c r="F1643" s="2">
        <f>cukier4[[#This Row],[sprzedaż]]*cukier4[[#This Row],[cena cukru]]</f>
        <v>36</v>
      </c>
      <c r="G1643" s="2">
        <f>SUMIFS(cukier4[sprzedaż],cukier4[Data],"&lt;="&amp;cukier4[[#This Row],[Data]],cukier4[NIP],"="&amp;cukier4[[#This Row],[NIP]])</f>
        <v>29</v>
      </c>
      <c r="H164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43" s="2">
        <f>cukier4[[#This Row],[rabat na kg]]*cukier4[[#This Row],[sprzedaż]]</f>
        <v>0</v>
      </c>
      <c r="J1643" s="2">
        <f>J1642-cukier4[[#This Row],[sprzedaż]]+L1642</f>
        <v>4259</v>
      </c>
      <c r="K1643" s="2">
        <f>MONTH(cukier4[[#This Row],[Data]])</f>
        <v>8</v>
      </c>
      <c r="L1643" s="2">
        <f>ROUNDUP(IF(K1644&lt;&gt;cukier4[[#This Row],[miesiąc]],5000-cukier4[[#This Row],[ilość cukru w magazynie]],0),-3)</f>
        <v>0</v>
      </c>
    </row>
    <row r="1644" spans="1:12" x14ac:dyDescent="0.45">
      <c r="A1644" s="1">
        <v>41133</v>
      </c>
      <c r="B1644" s="2" t="s">
        <v>71</v>
      </c>
      <c r="C1644">
        <v>42</v>
      </c>
      <c r="D1644">
        <f>YEAR(cukier4[[#This Row],[Data]])</f>
        <v>2012</v>
      </c>
      <c r="E1644">
        <f>VLOOKUP(cukier4[[#This Row],[rok]],cennik[],2,FALSE)</f>
        <v>2.25</v>
      </c>
      <c r="F1644" s="2">
        <f>cukier4[[#This Row],[sprzedaż]]*cukier4[[#This Row],[cena cukru]]</f>
        <v>94.5</v>
      </c>
      <c r="G1644" s="2">
        <f>SUMIFS(cukier4[sprzedaż],cukier4[Data],"&lt;="&amp;cukier4[[#This Row],[Data]],cukier4[NIP],"="&amp;cukier4[[#This Row],[NIP]])</f>
        <v>1852</v>
      </c>
      <c r="H16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44" s="2">
        <f>cukier4[[#This Row],[rabat na kg]]*cukier4[[#This Row],[sprzedaż]]</f>
        <v>4.2</v>
      </c>
      <c r="J1644" s="2">
        <f>J1643-cukier4[[#This Row],[sprzedaż]]+L1643</f>
        <v>4217</v>
      </c>
      <c r="K1644" s="2">
        <f>MONTH(cukier4[[#This Row],[Data]])</f>
        <v>8</v>
      </c>
      <c r="L1644" s="2">
        <f>ROUNDUP(IF(K1645&lt;&gt;cukier4[[#This Row],[miesiąc]],5000-cukier4[[#This Row],[ilość cukru w magazynie]],0),-3)</f>
        <v>0</v>
      </c>
    </row>
    <row r="1645" spans="1:12" x14ac:dyDescent="0.45">
      <c r="A1645" s="1">
        <v>41134</v>
      </c>
      <c r="B1645" s="2" t="s">
        <v>23</v>
      </c>
      <c r="C1645">
        <v>70</v>
      </c>
      <c r="D1645">
        <f>YEAR(cukier4[[#This Row],[Data]])</f>
        <v>2012</v>
      </c>
      <c r="E1645">
        <f>VLOOKUP(cukier4[[#This Row],[rok]],cennik[],2,FALSE)</f>
        <v>2.25</v>
      </c>
      <c r="F1645" s="2">
        <f>cukier4[[#This Row],[sprzedaż]]*cukier4[[#This Row],[cena cukru]]</f>
        <v>157.5</v>
      </c>
      <c r="G1645" s="2">
        <f>SUMIFS(cukier4[sprzedaż],cukier4[Data],"&lt;="&amp;cukier4[[#This Row],[Data]],cukier4[NIP],"="&amp;cukier4[[#This Row],[NIP]])</f>
        <v>3394</v>
      </c>
      <c r="H16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45" s="2">
        <f>cukier4[[#This Row],[rabat na kg]]*cukier4[[#This Row],[sprzedaż]]</f>
        <v>7</v>
      </c>
      <c r="J1645" s="2">
        <f>J1644-cukier4[[#This Row],[sprzedaż]]+L1644</f>
        <v>4147</v>
      </c>
      <c r="K1645" s="2">
        <f>MONTH(cukier4[[#This Row],[Data]])</f>
        <v>8</v>
      </c>
      <c r="L1645" s="2">
        <f>ROUNDUP(IF(K1646&lt;&gt;cukier4[[#This Row],[miesiąc]],5000-cukier4[[#This Row],[ilość cukru w magazynie]],0),-3)</f>
        <v>0</v>
      </c>
    </row>
    <row r="1646" spans="1:12" x14ac:dyDescent="0.45">
      <c r="A1646" s="1">
        <v>41136</v>
      </c>
      <c r="B1646" s="2" t="s">
        <v>52</v>
      </c>
      <c r="C1646">
        <v>189</v>
      </c>
      <c r="D1646">
        <f>YEAR(cukier4[[#This Row],[Data]])</f>
        <v>2012</v>
      </c>
      <c r="E1646">
        <f>VLOOKUP(cukier4[[#This Row],[rok]],cennik[],2,FALSE)</f>
        <v>2.25</v>
      </c>
      <c r="F1646" s="2">
        <f>cukier4[[#This Row],[sprzedaż]]*cukier4[[#This Row],[cena cukru]]</f>
        <v>425.25</v>
      </c>
      <c r="G1646" s="2">
        <f>SUMIFS(cukier4[sprzedaż],cukier4[Data],"&lt;="&amp;cukier4[[#This Row],[Data]],cukier4[NIP],"="&amp;cukier4[[#This Row],[NIP]])</f>
        <v>4246</v>
      </c>
      <c r="H16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46" s="2">
        <f>cukier4[[#This Row],[rabat na kg]]*cukier4[[#This Row],[sprzedaż]]</f>
        <v>18.900000000000002</v>
      </c>
      <c r="J1646" s="2">
        <f>J1645-cukier4[[#This Row],[sprzedaż]]+L1645</f>
        <v>3958</v>
      </c>
      <c r="K1646" s="2">
        <f>MONTH(cukier4[[#This Row],[Data]])</f>
        <v>8</v>
      </c>
      <c r="L1646" s="2">
        <f>ROUNDUP(IF(K1647&lt;&gt;cukier4[[#This Row],[miesiąc]],5000-cukier4[[#This Row],[ilość cukru w magazynie]],0),-3)</f>
        <v>0</v>
      </c>
    </row>
    <row r="1647" spans="1:12" x14ac:dyDescent="0.45">
      <c r="A1647" s="1">
        <v>41137</v>
      </c>
      <c r="B1647" s="2" t="s">
        <v>55</v>
      </c>
      <c r="C1647">
        <v>64</v>
      </c>
      <c r="D1647">
        <f>YEAR(cukier4[[#This Row],[Data]])</f>
        <v>2012</v>
      </c>
      <c r="E1647">
        <f>VLOOKUP(cukier4[[#This Row],[rok]],cennik[],2,FALSE)</f>
        <v>2.25</v>
      </c>
      <c r="F1647" s="2">
        <f>cukier4[[#This Row],[sprzedaż]]*cukier4[[#This Row],[cena cukru]]</f>
        <v>144</v>
      </c>
      <c r="G1647" s="2">
        <f>SUMIFS(cukier4[sprzedaż],cukier4[Data],"&lt;="&amp;cukier4[[#This Row],[Data]],cukier4[NIP],"="&amp;cukier4[[#This Row],[NIP]])</f>
        <v>4001</v>
      </c>
      <c r="H16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47" s="2">
        <f>cukier4[[#This Row],[rabat na kg]]*cukier4[[#This Row],[sprzedaż]]</f>
        <v>6.4</v>
      </c>
      <c r="J1647" s="2">
        <f>J1646-cukier4[[#This Row],[sprzedaż]]+L1646</f>
        <v>3894</v>
      </c>
      <c r="K1647" s="2">
        <f>MONTH(cukier4[[#This Row],[Data]])</f>
        <v>8</v>
      </c>
      <c r="L1647" s="2">
        <f>ROUNDUP(IF(K1648&lt;&gt;cukier4[[#This Row],[miesiąc]],5000-cukier4[[#This Row],[ilość cukru w magazynie]],0),-3)</f>
        <v>0</v>
      </c>
    </row>
    <row r="1648" spans="1:12" x14ac:dyDescent="0.45">
      <c r="A1648" s="1">
        <v>41141</v>
      </c>
      <c r="B1648" s="2" t="s">
        <v>35</v>
      </c>
      <c r="C1648">
        <v>76</v>
      </c>
      <c r="D1648">
        <f>YEAR(cukier4[[#This Row],[Data]])</f>
        <v>2012</v>
      </c>
      <c r="E1648">
        <f>VLOOKUP(cukier4[[#This Row],[rok]],cennik[],2,FALSE)</f>
        <v>2.25</v>
      </c>
      <c r="F1648" s="2">
        <f>cukier4[[#This Row],[sprzedaż]]*cukier4[[#This Row],[cena cukru]]</f>
        <v>171</v>
      </c>
      <c r="G1648" s="2">
        <f>SUMIFS(cukier4[sprzedaż],cukier4[Data],"&lt;="&amp;cukier4[[#This Row],[Data]],cukier4[NIP],"="&amp;cukier4[[#This Row],[NIP]])</f>
        <v>3609</v>
      </c>
      <c r="H16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48" s="2">
        <f>cukier4[[#This Row],[rabat na kg]]*cukier4[[#This Row],[sprzedaż]]</f>
        <v>7.6000000000000005</v>
      </c>
      <c r="J1648" s="2">
        <f>J1647-cukier4[[#This Row],[sprzedaż]]+L1647</f>
        <v>3818</v>
      </c>
      <c r="K1648" s="2">
        <f>MONTH(cukier4[[#This Row],[Data]])</f>
        <v>8</v>
      </c>
      <c r="L1648" s="2">
        <f>ROUNDUP(IF(K1649&lt;&gt;cukier4[[#This Row],[miesiąc]],5000-cukier4[[#This Row],[ilość cukru w magazynie]],0),-3)</f>
        <v>0</v>
      </c>
    </row>
    <row r="1649" spans="1:12" x14ac:dyDescent="0.45">
      <c r="A1649" s="1">
        <v>41142</v>
      </c>
      <c r="B1649" s="2" t="s">
        <v>49</v>
      </c>
      <c r="C1649">
        <v>11</v>
      </c>
      <c r="D1649">
        <f>YEAR(cukier4[[#This Row],[Data]])</f>
        <v>2012</v>
      </c>
      <c r="E1649">
        <f>VLOOKUP(cukier4[[#This Row],[rok]],cennik[],2,FALSE)</f>
        <v>2.25</v>
      </c>
      <c r="F1649" s="2">
        <f>cukier4[[#This Row],[sprzedaż]]*cukier4[[#This Row],[cena cukru]]</f>
        <v>24.75</v>
      </c>
      <c r="G1649" s="2">
        <f>SUMIFS(cukier4[sprzedaż],cukier4[Data],"&lt;="&amp;cukier4[[#This Row],[Data]],cukier4[NIP],"="&amp;cukier4[[#This Row],[NIP]])</f>
        <v>14</v>
      </c>
      <c r="H164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49" s="2">
        <f>cukier4[[#This Row],[rabat na kg]]*cukier4[[#This Row],[sprzedaż]]</f>
        <v>0</v>
      </c>
      <c r="J1649" s="2">
        <f>J1648-cukier4[[#This Row],[sprzedaż]]+L1648</f>
        <v>3807</v>
      </c>
      <c r="K1649" s="2">
        <f>MONTH(cukier4[[#This Row],[Data]])</f>
        <v>8</v>
      </c>
      <c r="L1649" s="2">
        <f>ROUNDUP(IF(K1650&lt;&gt;cukier4[[#This Row],[miesiąc]],5000-cukier4[[#This Row],[ilość cukru w magazynie]],0),-3)</f>
        <v>0</v>
      </c>
    </row>
    <row r="1650" spans="1:12" x14ac:dyDescent="0.45">
      <c r="A1650" s="1">
        <v>41142</v>
      </c>
      <c r="B1650" s="2" t="s">
        <v>66</v>
      </c>
      <c r="C1650">
        <v>96</v>
      </c>
      <c r="D1650">
        <f>YEAR(cukier4[[#This Row],[Data]])</f>
        <v>2012</v>
      </c>
      <c r="E1650">
        <f>VLOOKUP(cukier4[[#This Row],[rok]],cennik[],2,FALSE)</f>
        <v>2.25</v>
      </c>
      <c r="F1650" s="2">
        <f>cukier4[[#This Row],[sprzedaż]]*cukier4[[#This Row],[cena cukru]]</f>
        <v>216</v>
      </c>
      <c r="G1650" s="2">
        <f>SUMIFS(cukier4[sprzedaż],cukier4[Data],"&lt;="&amp;cukier4[[#This Row],[Data]],cukier4[NIP],"="&amp;cukier4[[#This Row],[NIP]])</f>
        <v>2975</v>
      </c>
      <c r="H16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50" s="2">
        <f>cukier4[[#This Row],[rabat na kg]]*cukier4[[#This Row],[sprzedaż]]</f>
        <v>9.6000000000000014</v>
      </c>
      <c r="J1650" s="2">
        <f>J1649-cukier4[[#This Row],[sprzedaż]]+L1649</f>
        <v>3711</v>
      </c>
      <c r="K1650" s="2">
        <f>MONTH(cukier4[[#This Row],[Data]])</f>
        <v>8</v>
      </c>
      <c r="L1650" s="2">
        <f>ROUNDUP(IF(K1651&lt;&gt;cukier4[[#This Row],[miesiąc]],5000-cukier4[[#This Row],[ilość cukru w magazynie]],0),-3)</f>
        <v>0</v>
      </c>
    </row>
    <row r="1651" spans="1:12" x14ac:dyDescent="0.45">
      <c r="A1651" s="1">
        <v>41143</v>
      </c>
      <c r="B1651" s="2" t="s">
        <v>111</v>
      </c>
      <c r="C1651">
        <v>17</v>
      </c>
      <c r="D1651">
        <f>YEAR(cukier4[[#This Row],[Data]])</f>
        <v>2012</v>
      </c>
      <c r="E1651">
        <f>VLOOKUP(cukier4[[#This Row],[rok]],cennik[],2,FALSE)</f>
        <v>2.25</v>
      </c>
      <c r="F1651" s="2">
        <f>cukier4[[#This Row],[sprzedaż]]*cukier4[[#This Row],[cena cukru]]</f>
        <v>38.25</v>
      </c>
      <c r="G1651" s="2">
        <f>SUMIFS(cukier4[sprzedaż],cukier4[Data],"&lt;="&amp;cukier4[[#This Row],[Data]],cukier4[NIP],"="&amp;cukier4[[#This Row],[NIP]])</f>
        <v>35</v>
      </c>
      <c r="H165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51" s="2">
        <f>cukier4[[#This Row],[rabat na kg]]*cukier4[[#This Row],[sprzedaż]]</f>
        <v>0</v>
      </c>
      <c r="J1651" s="2">
        <f>J1650-cukier4[[#This Row],[sprzedaż]]+L1650</f>
        <v>3694</v>
      </c>
      <c r="K1651" s="2">
        <f>MONTH(cukier4[[#This Row],[Data]])</f>
        <v>8</v>
      </c>
      <c r="L1651" s="2">
        <f>ROUNDUP(IF(K1652&lt;&gt;cukier4[[#This Row],[miesiąc]],5000-cukier4[[#This Row],[ilość cukru w magazynie]],0),-3)</f>
        <v>0</v>
      </c>
    </row>
    <row r="1652" spans="1:12" x14ac:dyDescent="0.45">
      <c r="A1652" s="1">
        <v>41143</v>
      </c>
      <c r="B1652" s="2" t="s">
        <v>18</v>
      </c>
      <c r="C1652">
        <v>92</v>
      </c>
      <c r="D1652">
        <f>YEAR(cukier4[[#This Row],[Data]])</f>
        <v>2012</v>
      </c>
      <c r="E1652">
        <f>VLOOKUP(cukier4[[#This Row],[rok]],cennik[],2,FALSE)</f>
        <v>2.25</v>
      </c>
      <c r="F1652" s="2">
        <f>cukier4[[#This Row],[sprzedaż]]*cukier4[[#This Row],[cena cukru]]</f>
        <v>207</v>
      </c>
      <c r="G1652" s="2">
        <f>SUMIFS(cukier4[sprzedaż],cukier4[Data],"&lt;="&amp;cukier4[[#This Row],[Data]],cukier4[NIP],"="&amp;cukier4[[#This Row],[NIP]])</f>
        <v>4281</v>
      </c>
      <c r="H165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52" s="2">
        <f>cukier4[[#This Row],[rabat na kg]]*cukier4[[#This Row],[sprzedaż]]</f>
        <v>9.2000000000000011</v>
      </c>
      <c r="J1652" s="2">
        <f>J1651-cukier4[[#This Row],[sprzedaż]]+L1651</f>
        <v>3602</v>
      </c>
      <c r="K1652" s="2">
        <f>MONTH(cukier4[[#This Row],[Data]])</f>
        <v>8</v>
      </c>
      <c r="L1652" s="2">
        <f>ROUNDUP(IF(K1653&lt;&gt;cukier4[[#This Row],[miesiąc]],5000-cukier4[[#This Row],[ilość cukru w magazynie]],0),-3)</f>
        <v>0</v>
      </c>
    </row>
    <row r="1653" spans="1:12" x14ac:dyDescent="0.45">
      <c r="A1653" s="1">
        <v>41144</v>
      </c>
      <c r="B1653" s="2" t="s">
        <v>8</v>
      </c>
      <c r="C1653">
        <v>76</v>
      </c>
      <c r="D1653">
        <f>YEAR(cukier4[[#This Row],[Data]])</f>
        <v>2012</v>
      </c>
      <c r="E1653">
        <f>VLOOKUP(cukier4[[#This Row],[rok]],cennik[],2,FALSE)</f>
        <v>2.25</v>
      </c>
      <c r="F1653" s="2">
        <f>cukier4[[#This Row],[sprzedaż]]*cukier4[[#This Row],[cena cukru]]</f>
        <v>171</v>
      </c>
      <c r="G1653" s="2">
        <f>SUMIFS(cukier4[sprzedaż],cukier4[Data],"&lt;="&amp;cukier4[[#This Row],[Data]],cukier4[NIP],"="&amp;cukier4[[#This Row],[NIP]])</f>
        <v>2726</v>
      </c>
      <c r="H165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53" s="2">
        <f>cukier4[[#This Row],[rabat na kg]]*cukier4[[#This Row],[sprzedaż]]</f>
        <v>7.6000000000000005</v>
      </c>
      <c r="J1653" s="2">
        <f>J1652-cukier4[[#This Row],[sprzedaż]]+L1652</f>
        <v>3526</v>
      </c>
      <c r="K1653" s="2">
        <f>MONTH(cukier4[[#This Row],[Data]])</f>
        <v>8</v>
      </c>
      <c r="L1653" s="2">
        <f>ROUNDUP(IF(K1654&lt;&gt;cukier4[[#This Row],[miesiąc]],5000-cukier4[[#This Row],[ilość cukru w magazynie]],0),-3)</f>
        <v>0</v>
      </c>
    </row>
    <row r="1654" spans="1:12" x14ac:dyDescent="0.45">
      <c r="A1654" s="1">
        <v>41146</v>
      </c>
      <c r="B1654" s="2" t="s">
        <v>10</v>
      </c>
      <c r="C1654">
        <v>77</v>
      </c>
      <c r="D1654">
        <f>YEAR(cukier4[[#This Row],[Data]])</f>
        <v>2012</v>
      </c>
      <c r="E1654">
        <f>VLOOKUP(cukier4[[#This Row],[rok]],cennik[],2,FALSE)</f>
        <v>2.25</v>
      </c>
      <c r="F1654" s="2">
        <f>cukier4[[#This Row],[sprzedaż]]*cukier4[[#This Row],[cena cukru]]</f>
        <v>173.25</v>
      </c>
      <c r="G1654" s="2">
        <f>SUMIFS(cukier4[sprzedaż],cukier4[Data],"&lt;="&amp;cukier4[[#This Row],[Data]],cukier4[NIP],"="&amp;cukier4[[#This Row],[NIP]])</f>
        <v>3418</v>
      </c>
      <c r="H16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54" s="2">
        <f>cukier4[[#This Row],[rabat na kg]]*cukier4[[#This Row],[sprzedaż]]</f>
        <v>7.7</v>
      </c>
      <c r="J1654" s="2">
        <f>J1653-cukier4[[#This Row],[sprzedaż]]+L1653</f>
        <v>3449</v>
      </c>
      <c r="K1654" s="2">
        <f>MONTH(cukier4[[#This Row],[Data]])</f>
        <v>8</v>
      </c>
      <c r="L1654" s="2">
        <f>ROUNDUP(IF(K1655&lt;&gt;cukier4[[#This Row],[miesiąc]],5000-cukier4[[#This Row],[ilość cukru w magazynie]],0),-3)</f>
        <v>0</v>
      </c>
    </row>
    <row r="1655" spans="1:12" x14ac:dyDescent="0.45">
      <c r="A1655" s="1">
        <v>41147</v>
      </c>
      <c r="B1655" s="2" t="s">
        <v>102</v>
      </c>
      <c r="C1655">
        <v>344</v>
      </c>
      <c r="D1655">
        <f>YEAR(cukier4[[#This Row],[Data]])</f>
        <v>2012</v>
      </c>
      <c r="E1655">
        <f>VLOOKUP(cukier4[[#This Row],[rok]],cennik[],2,FALSE)</f>
        <v>2.25</v>
      </c>
      <c r="F1655" s="2">
        <f>cukier4[[#This Row],[sprzedaż]]*cukier4[[#This Row],[cena cukru]]</f>
        <v>774</v>
      </c>
      <c r="G1655" s="2">
        <f>SUMIFS(cukier4[sprzedaż],cukier4[Data],"&lt;="&amp;cukier4[[#This Row],[Data]],cukier4[NIP],"="&amp;cukier4[[#This Row],[NIP]])</f>
        <v>5290</v>
      </c>
      <c r="H165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55" s="2">
        <f>cukier4[[#This Row],[rabat na kg]]*cukier4[[#This Row],[sprzedaż]]</f>
        <v>34.4</v>
      </c>
      <c r="J1655" s="2">
        <f>J1654-cukier4[[#This Row],[sprzedaż]]+L1654</f>
        <v>3105</v>
      </c>
      <c r="K1655" s="2">
        <f>MONTH(cukier4[[#This Row],[Data]])</f>
        <v>8</v>
      </c>
      <c r="L1655" s="2">
        <f>ROUNDUP(IF(K1656&lt;&gt;cukier4[[#This Row],[miesiąc]],5000-cukier4[[#This Row],[ilość cukru w magazynie]],0),-3)</f>
        <v>0</v>
      </c>
    </row>
    <row r="1656" spans="1:12" x14ac:dyDescent="0.45">
      <c r="A1656" s="1">
        <v>41147</v>
      </c>
      <c r="B1656" s="2" t="s">
        <v>7</v>
      </c>
      <c r="C1656">
        <v>218</v>
      </c>
      <c r="D1656">
        <f>YEAR(cukier4[[#This Row],[Data]])</f>
        <v>2012</v>
      </c>
      <c r="E1656">
        <f>VLOOKUP(cukier4[[#This Row],[rok]],cennik[],2,FALSE)</f>
        <v>2.25</v>
      </c>
      <c r="F1656" s="2">
        <f>cukier4[[#This Row],[sprzedaż]]*cukier4[[#This Row],[cena cukru]]</f>
        <v>490.5</v>
      </c>
      <c r="G1656" s="2">
        <f>SUMIFS(cukier4[sprzedaż],cukier4[Data],"&lt;="&amp;cukier4[[#This Row],[Data]],cukier4[NIP],"="&amp;cukier4[[#This Row],[NIP]])</f>
        <v>21248</v>
      </c>
      <c r="H165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56" s="2">
        <f>cukier4[[#This Row],[rabat na kg]]*cukier4[[#This Row],[sprzedaż]]</f>
        <v>43.6</v>
      </c>
      <c r="J1656" s="2">
        <f>J1655-cukier4[[#This Row],[sprzedaż]]+L1655</f>
        <v>2887</v>
      </c>
      <c r="K1656" s="2">
        <f>MONTH(cukier4[[#This Row],[Data]])</f>
        <v>8</v>
      </c>
      <c r="L1656" s="2">
        <f>ROUNDUP(IF(K1657&lt;&gt;cukier4[[#This Row],[miesiąc]],5000-cukier4[[#This Row],[ilość cukru w magazynie]],0),-3)</f>
        <v>0</v>
      </c>
    </row>
    <row r="1657" spans="1:12" x14ac:dyDescent="0.45">
      <c r="A1657" s="1">
        <v>41148</v>
      </c>
      <c r="B1657" s="2" t="s">
        <v>50</v>
      </c>
      <c r="C1657">
        <v>115</v>
      </c>
      <c r="D1657">
        <f>YEAR(cukier4[[#This Row],[Data]])</f>
        <v>2012</v>
      </c>
      <c r="E1657">
        <f>VLOOKUP(cukier4[[#This Row],[rok]],cennik[],2,FALSE)</f>
        <v>2.25</v>
      </c>
      <c r="F1657" s="2">
        <f>cukier4[[#This Row],[sprzedaż]]*cukier4[[#This Row],[cena cukru]]</f>
        <v>258.75</v>
      </c>
      <c r="G1657" s="2">
        <f>SUMIFS(cukier4[sprzedaż],cukier4[Data],"&lt;="&amp;cukier4[[#This Row],[Data]],cukier4[NIP],"="&amp;cukier4[[#This Row],[NIP]])</f>
        <v>20192</v>
      </c>
      <c r="H165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57" s="2">
        <f>cukier4[[#This Row],[rabat na kg]]*cukier4[[#This Row],[sprzedaż]]</f>
        <v>23</v>
      </c>
      <c r="J1657" s="2">
        <f>J1656-cukier4[[#This Row],[sprzedaż]]+L1656</f>
        <v>2772</v>
      </c>
      <c r="K1657" s="2">
        <f>MONTH(cukier4[[#This Row],[Data]])</f>
        <v>8</v>
      </c>
      <c r="L1657" s="2">
        <f>ROUNDUP(IF(K1658&lt;&gt;cukier4[[#This Row],[miesiąc]],5000-cukier4[[#This Row],[ilość cukru w magazynie]],0),-3)</f>
        <v>0</v>
      </c>
    </row>
    <row r="1658" spans="1:12" x14ac:dyDescent="0.45">
      <c r="A1658" s="1">
        <v>41149</v>
      </c>
      <c r="B1658" s="2" t="s">
        <v>80</v>
      </c>
      <c r="C1658">
        <v>143</v>
      </c>
      <c r="D1658">
        <f>YEAR(cukier4[[#This Row],[Data]])</f>
        <v>2012</v>
      </c>
      <c r="E1658">
        <f>VLOOKUP(cukier4[[#This Row],[rok]],cennik[],2,FALSE)</f>
        <v>2.25</v>
      </c>
      <c r="F1658" s="2">
        <f>cukier4[[#This Row],[sprzedaż]]*cukier4[[#This Row],[cena cukru]]</f>
        <v>321.75</v>
      </c>
      <c r="G1658" s="2">
        <f>SUMIFS(cukier4[sprzedaż],cukier4[Data],"&lt;="&amp;cukier4[[#This Row],[Data]],cukier4[NIP],"="&amp;cukier4[[#This Row],[NIP]])</f>
        <v>888</v>
      </c>
      <c r="H165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658" s="2">
        <f>cukier4[[#This Row],[rabat na kg]]*cukier4[[#This Row],[sprzedaż]]</f>
        <v>7.15</v>
      </c>
      <c r="J1658" s="2">
        <f>J1657-cukier4[[#This Row],[sprzedaż]]+L1657</f>
        <v>2629</v>
      </c>
      <c r="K1658" s="2">
        <f>MONTH(cukier4[[#This Row],[Data]])</f>
        <v>8</v>
      </c>
      <c r="L1658" s="2">
        <f>ROUNDUP(IF(K1659&lt;&gt;cukier4[[#This Row],[miesiąc]],5000-cukier4[[#This Row],[ilość cukru w magazynie]],0),-3)</f>
        <v>0</v>
      </c>
    </row>
    <row r="1659" spans="1:12" x14ac:dyDescent="0.45">
      <c r="A1659" s="1">
        <v>41149</v>
      </c>
      <c r="B1659" s="2" t="s">
        <v>137</v>
      </c>
      <c r="C1659">
        <v>1</v>
      </c>
      <c r="D1659">
        <f>YEAR(cukier4[[#This Row],[Data]])</f>
        <v>2012</v>
      </c>
      <c r="E1659">
        <f>VLOOKUP(cukier4[[#This Row],[rok]],cennik[],2,FALSE)</f>
        <v>2.25</v>
      </c>
      <c r="F1659" s="2">
        <f>cukier4[[#This Row],[sprzedaż]]*cukier4[[#This Row],[cena cukru]]</f>
        <v>2.25</v>
      </c>
      <c r="G1659" s="2">
        <f>SUMIFS(cukier4[sprzedaż],cukier4[Data],"&lt;="&amp;cukier4[[#This Row],[Data]],cukier4[NIP],"="&amp;cukier4[[#This Row],[NIP]])</f>
        <v>26</v>
      </c>
      <c r="H165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59" s="2">
        <f>cukier4[[#This Row],[rabat na kg]]*cukier4[[#This Row],[sprzedaż]]</f>
        <v>0</v>
      </c>
      <c r="J1659" s="2">
        <f>J1658-cukier4[[#This Row],[sprzedaż]]+L1658</f>
        <v>2628</v>
      </c>
      <c r="K1659" s="2">
        <f>MONTH(cukier4[[#This Row],[Data]])</f>
        <v>8</v>
      </c>
      <c r="L1659" s="2">
        <f>ROUNDUP(IF(K1660&lt;&gt;cukier4[[#This Row],[miesiąc]],5000-cukier4[[#This Row],[ilość cukru w magazynie]],0),-3)</f>
        <v>3000</v>
      </c>
    </row>
    <row r="1660" spans="1:12" x14ac:dyDescent="0.45">
      <c r="A1660" s="1">
        <v>41154</v>
      </c>
      <c r="B1660" s="2" t="s">
        <v>69</v>
      </c>
      <c r="C1660">
        <v>133</v>
      </c>
      <c r="D1660">
        <f>YEAR(cukier4[[#This Row],[Data]])</f>
        <v>2012</v>
      </c>
      <c r="E1660">
        <f>VLOOKUP(cukier4[[#This Row],[rok]],cennik[],2,FALSE)</f>
        <v>2.25</v>
      </c>
      <c r="F1660" s="2">
        <f>cukier4[[#This Row],[sprzedaż]]*cukier4[[#This Row],[cena cukru]]</f>
        <v>299.25</v>
      </c>
      <c r="G1660" s="2">
        <f>SUMIFS(cukier4[sprzedaż],cukier4[Data],"&lt;="&amp;cukier4[[#This Row],[Data]],cukier4[NIP],"="&amp;cukier4[[#This Row],[NIP]])</f>
        <v>2715</v>
      </c>
      <c r="H166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60" s="2">
        <f>cukier4[[#This Row],[rabat na kg]]*cukier4[[#This Row],[sprzedaż]]</f>
        <v>13.3</v>
      </c>
      <c r="J1660" s="2">
        <f>J1659-cukier4[[#This Row],[sprzedaż]]+L1659</f>
        <v>5495</v>
      </c>
      <c r="K1660" s="2">
        <f>MONTH(cukier4[[#This Row],[Data]])</f>
        <v>9</v>
      </c>
      <c r="L1660" s="2">
        <f>ROUNDUP(IF(K1661&lt;&gt;cukier4[[#This Row],[miesiąc]],5000-cukier4[[#This Row],[ilość cukru w magazynie]],0),-3)</f>
        <v>0</v>
      </c>
    </row>
    <row r="1661" spans="1:12" x14ac:dyDescent="0.45">
      <c r="A1661" s="1">
        <v>41154</v>
      </c>
      <c r="B1661" s="2" t="s">
        <v>17</v>
      </c>
      <c r="C1661">
        <v>496</v>
      </c>
      <c r="D1661">
        <f>YEAR(cukier4[[#This Row],[Data]])</f>
        <v>2012</v>
      </c>
      <c r="E1661">
        <f>VLOOKUP(cukier4[[#This Row],[rok]],cennik[],2,FALSE)</f>
        <v>2.25</v>
      </c>
      <c r="F1661" s="2">
        <f>cukier4[[#This Row],[sprzedaż]]*cukier4[[#This Row],[cena cukru]]</f>
        <v>1116</v>
      </c>
      <c r="G1661" s="2">
        <f>SUMIFS(cukier4[sprzedaż],cukier4[Data],"&lt;="&amp;cukier4[[#This Row],[Data]],cukier4[NIP],"="&amp;cukier4[[#This Row],[NIP]])</f>
        <v>14476</v>
      </c>
      <c r="H166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61" s="2">
        <f>cukier4[[#This Row],[rabat na kg]]*cukier4[[#This Row],[sprzedaż]]</f>
        <v>99.2</v>
      </c>
      <c r="J1661" s="2">
        <f>J1660-cukier4[[#This Row],[sprzedaż]]+L1660</f>
        <v>4999</v>
      </c>
      <c r="K1661" s="2">
        <f>MONTH(cukier4[[#This Row],[Data]])</f>
        <v>9</v>
      </c>
      <c r="L1661" s="2">
        <f>ROUNDUP(IF(K1662&lt;&gt;cukier4[[#This Row],[miesiąc]],5000-cukier4[[#This Row],[ilość cukru w magazynie]],0),-3)</f>
        <v>0</v>
      </c>
    </row>
    <row r="1662" spans="1:12" x14ac:dyDescent="0.45">
      <c r="A1662" s="1">
        <v>41154</v>
      </c>
      <c r="B1662" s="2" t="s">
        <v>108</v>
      </c>
      <c r="C1662">
        <v>5</v>
      </c>
      <c r="D1662">
        <f>YEAR(cukier4[[#This Row],[Data]])</f>
        <v>2012</v>
      </c>
      <c r="E1662">
        <f>VLOOKUP(cukier4[[#This Row],[rok]],cennik[],2,FALSE)</f>
        <v>2.25</v>
      </c>
      <c r="F1662" s="2">
        <f>cukier4[[#This Row],[sprzedaż]]*cukier4[[#This Row],[cena cukru]]</f>
        <v>11.25</v>
      </c>
      <c r="G1662" s="2">
        <f>SUMIFS(cukier4[sprzedaż],cukier4[Data],"&lt;="&amp;cukier4[[#This Row],[Data]],cukier4[NIP],"="&amp;cukier4[[#This Row],[NIP]])</f>
        <v>44</v>
      </c>
      <c r="H166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62" s="2">
        <f>cukier4[[#This Row],[rabat na kg]]*cukier4[[#This Row],[sprzedaż]]</f>
        <v>0</v>
      </c>
      <c r="J1662" s="2">
        <f>J1661-cukier4[[#This Row],[sprzedaż]]+L1661</f>
        <v>4994</v>
      </c>
      <c r="K1662" s="2">
        <f>MONTH(cukier4[[#This Row],[Data]])</f>
        <v>9</v>
      </c>
      <c r="L1662" s="2">
        <f>ROUNDUP(IF(K1663&lt;&gt;cukier4[[#This Row],[miesiąc]],5000-cukier4[[#This Row],[ilość cukru w magazynie]],0),-3)</f>
        <v>0</v>
      </c>
    </row>
    <row r="1663" spans="1:12" x14ac:dyDescent="0.45">
      <c r="A1663" s="1">
        <v>41156</v>
      </c>
      <c r="B1663" s="2" t="s">
        <v>172</v>
      </c>
      <c r="C1663">
        <v>8</v>
      </c>
      <c r="D1663">
        <f>YEAR(cukier4[[#This Row],[Data]])</f>
        <v>2012</v>
      </c>
      <c r="E1663">
        <f>VLOOKUP(cukier4[[#This Row],[rok]],cennik[],2,FALSE)</f>
        <v>2.25</v>
      </c>
      <c r="F1663" s="2">
        <f>cukier4[[#This Row],[sprzedaż]]*cukier4[[#This Row],[cena cukru]]</f>
        <v>18</v>
      </c>
      <c r="G1663" s="2">
        <f>SUMIFS(cukier4[sprzedaż],cukier4[Data],"&lt;="&amp;cukier4[[#This Row],[Data]],cukier4[NIP],"="&amp;cukier4[[#This Row],[NIP]])</f>
        <v>44</v>
      </c>
      <c r="H166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63" s="2">
        <f>cukier4[[#This Row],[rabat na kg]]*cukier4[[#This Row],[sprzedaż]]</f>
        <v>0</v>
      </c>
      <c r="J1663" s="2">
        <f>J1662-cukier4[[#This Row],[sprzedaż]]+L1662</f>
        <v>4986</v>
      </c>
      <c r="K1663" s="2">
        <f>MONTH(cukier4[[#This Row],[Data]])</f>
        <v>9</v>
      </c>
      <c r="L1663" s="2">
        <f>ROUNDUP(IF(K1664&lt;&gt;cukier4[[#This Row],[miesiąc]],5000-cukier4[[#This Row],[ilość cukru w magazynie]],0),-3)</f>
        <v>0</v>
      </c>
    </row>
    <row r="1664" spans="1:12" x14ac:dyDescent="0.45">
      <c r="A1664" s="1">
        <v>41157</v>
      </c>
      <c r="B1664" s="2" t="s">
        <v>52</v>
      </c>
      <c r="C1664">
        <v>59</v>
      </c>
      <c r="D1664">
        <f>YEAR(cukier4[[#This Row],[Data]])</f>
        <v>2012</v>
      </c>
      <c r="E1664">
        <f>VLOOKUP(cukier4[[#This Row],[rok]],cennik[],2,FALSE)</f>
        <v>2.25</v>
      </c>
      <c r="F1664" s="2">
        <f>cukier4[[#This Row],[sprzedaż]]*cukier4[[#This Row],[cena cukru]]</f>
        <v>132.75</v>
      </c>
      <c r="G1664" s="2">
        <f>SUMIFS(cukier4[sprzedaż],cukier4[Data],"&lt;="&amp;cukier4[[#This Row],[Data]],cukier4[NIP],"="&amp;cukier4[[#This Row],[NIP]])</f>
        <v>4305</v>
      </c>
      <c r="H16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64" s="2">
        <f>cukier4[[#This Row],[rabat na kg]]*cukier4[[#This Row],[sprzedaż]]</f>
        <v>5.9</v>
      </c>
      <c r="J1664" s="2">
        <f>J1663-cukier4[[#This Row],[sprzedaż]]+L1663</f>
        <v>4927</v>
      </c>
      <c r="K1664" s="2">
        <f>MONTH(cukier4[[#This Row],[Data]])</f>
        <v>9</v>
      </c>
      <c r="L1664" s="2">
        <f>ROUNDUP(IF(K1665&lt;&gt;cukier4[[#This Row],[miesiąc]],5000-cukier4[[#This Row],[ilość cukru w magazynie]],0),-3)</f>
        <v>0</v>
      </c>
    </row>
    <row r="1665" spans="1:12" x14ac:dyDescent="0.45">
      <c r="A1665" s="1">
        <v>41157</v>
      </c>
      <c r="B1665" s="2" t="s">
        <v>17</v>
      </c>
      <c r="C1665">
        <v>273</v>
      </c>
      <c r="D1665">
        <f>YEAR(cukier4[[#This Row],[Data]])</f>
        <v>2012</v>
      </c>
      <c r="E1665">
        <f>VLOOKUP(cukier4[[#This Row],[rok]],cennik[],2,FALSE)</f>
        <v>2.25</v>
      </c>
      <c r="F1665" s="2">
        <f>cukier4[[#This Row],[sprzedaż]]*cukier4[[#This Row],[cena cukru]]</f>
        <v>614.25</v>
      </c>
      <c r="G1665" s="2">
        <f>SUMIFS(cukier4[sprzedaż],cukier4[Data],"&lt;="&amp;cukier4[[#This Row],[Data]],cukier4[NIP],"="&amp;cukier4[[#This Row],[NIP]])</f>
        <v>14749</v>
      </c>
      <c r="H166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65" s="2">
        <f>cukier4[[#This Row],[rabat na kg]]*cukier4[[#This Row],[sprzedaż]]</f>
        <v>54.6</v>
      </c>
      <c r="J1665" s="2">
        <f>J1664-cukier4[[#This Row],[sprzedaż]]+L1664</f>
        <v>4654</v>
      </c>
      <c r="K1665" s="2">
        <f>MONTH(cukier4[[#This Row],[Data]])</f>
        <v>9</v>
      </c>
      <c r="L1665" s="2">
        <f>ROUNDUP(IF(K1666&lt;&gt;cukier4[[#This Row],[miesiąc]],5000-cukier4[[#This Row],[ilość cukru w magazynie]],0),-3)</f>
        <v>0</v>
      </c>
    </row>
    <row r="1666" spans="1:12" x14ac:dyDescent="0.45">
      <c r="A1666" s="1">
        <v>41158</v>
      </c>
      <c r="B1666" s="2" t="s">
        <v>9</v>
      </c>
      <c r="C1666">
        <v>165</v>
      </c>
      <c r="D1666">
        <f>YEAR(cukier4[[#This Row],[Data]])</f>
        <v>2012</v>
      </c>
      <c r="E1666">
        <f>VLOOKUP(cukier4[[#This Row],[rok]],cennik[],2,FALSE)</f>
        <v>2.25</v>
      </c>
      <c r="F1666" s="2">
        <f>cukier4[[#This Row],[sprzedaż]]*cukier4[[#This Row],[cena cukru]]</f>
        <v>371.25</v>
      </c>
      <c r="G1666" s="2">
        <f>SUMIFS(cukier4[sprzedaż],cukier4[Data],"&lt;="&amp;cukier4[[#This Row],[Data]],cukier4[NIP],"="&amp;cukier4[[#This Row],[NIP]])</f>
        <v>20091</v>
      </c>
      <c r="H166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66" s="2">
        <f>cukier4[[#This Row],[rabat na kg]]*cukier4[[#This Row],[sprzedaż]]</f>
        <v>33</v>
      </c>
      <c r="J1666" s="2">
        <f>J1665-cukier4[[#This Row],[sprzedaż]]+L1665</f>
        <v>4489</v>
      </c>
      <c r="K1666" s="2">
        <f>MONTH(cukier4[[#This Row],[Data]])</f>
        <v>9</v>
      </c>
      <c r="L1666" s="2">
        <f>ROUNDUP(IF(K1667&lt;&gt;cukier4[[#This Row],[miesiąc]],5000-cukier4[[#This Row],[ilość cukru w magazynie]],0),-3)</f>
        <v>0</v>
      </c>
    </row>
    <row r="1667" spans="1:12" x14ac:dyDescent="0.45">
      <c r="A1667" s="1">
        <v>41162</v>
      </c>
      <c r="B1667" s="2" t="s">
        <v>48</v>
      </c>
      <c r="C1667">
        <v>13</v>
      </c>
      <c r="D1667">
        <f>YEAR(cukier4[[#This Row],[Data]])</f>
        <v>2012</v>
      </c>
      <c r="E1667">
        <f>VLOOKUP(cukier4[[#This Row],[rok]],cennik[],2,FALSE)</f>
        <v>2.25</v>
      </c>
      <c r="F1667" s="2">
        <f>cukier4[[#This Row],[sprzedaż]]*cukier4[[#This Row],[cena cukru]]</f>
        <v>29.25</v>
      </c>
      <c r="G1667" s="2">
        <f>SUMIFS(cukier4[sprzedaż],cukier4[Data],"&lt;="&amp;cukier4[[#This Row],[Data]],cukier4[NIP],"="&amp;cukier4[[#This Row],[NIP]])</f>
        <v>37</v>
      </c>
      <c r="H166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67" s="2">
        <f>cukier4[[#This Row],[rabat na kg]]*cukier4[[#This Row],[sprzedaż]]</f>
        <v>0</v>
      </c>
      <c r="J1667" s="2">
        <f>J1666-cukier4[[#This Row],[sprzedaż]]+L1666</f>
        <v>4476</v>
      </c>
      <c r="K1667" s="2">
        <f>MONTH(cukier4[[#This Row],[Data]])</f>
        <v>9</v>
      </c>
      <c r="L1667" s="2">
        <f>ROUNDUP(IF(K1668&lt;&gt;cukier4[[#This Row],[miesiąc]],5000-cukier4[[#This Row],[ilość cukru w magazynie]],0),-3)</f>
        <v>0</v>
      </c>
    </row>
    <row r="1668" spans="1:12" x14ac:dyDescent="0.45">
      <c r="A1668" s="1">
        <v>41163</v>
      </c>
      <c r="B1668" s="2" t="s">
        <v>69</v>
      </c>
      <c r="C1668">
        <v>143</v>
      </c>
      <c r="D1668">
        <f>YEAR(cukier4[[#This Row],[Data]])</f>
        <v>2012</v>
      </c>
      <c r="E1668">
        <f>VLOOKUP(cukier4[[#This Row],[rok]],cennik[],2,FALSE)</f>
        <v>2.25</v>
      </c>
      <c r="F1668" s="2">
        <f>cukier4[[#This Row],[sprzedaż]]*cukier4[[#This Row],[cena cukru]]</f>
        <v>321.75</v>
      </c>
      <c r="G1668" s="2">
        <f>SUMIFS(cukier4[sprzedaż],cukier4[Data],"&lt;="&amp;cukier4[[#This Row],[Data]],cukier4[NIP],"="&amp;cukier4[[#This Row],[NIP]])</f>
        <v>2858</v>
      </c>
      <c r="H166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68" s="2">
        <f>cukier4[[#This Row],[rabat na kg]]*cukier4[[#This Row],[sprzedaż]]</f>
        <v>14.3</v>
      </c>
      <c r="J1668" s="2">
        <f>J1667-cukier4[[#This Row],[sprzedaż]]+L1667</f>
        <v>4333</v>
      </c>
      <c r="K1668" s="2">
        <f>MONTH(cukier4[[#This Row],[Data]])</f>
        <v>9</v>
      </c>
      <c r="L1668" s="2">
        <f>ROUNDUP(IF(K1669&lt;&gt;cukier4[[#This Row],[miesiąc]],5000-cukier4[[#This Row],[ilość cukru w magazynie]],0),-3)</f>
        <v>0</v>
      </c>
    </row>
    <row r="1669" spans="1:12" x14ac:dyDescent="0.45">
      <c r="A1669" s="1">
        <v>41167</v>
      </c>
      <c r="B1669" s="2" t="s">
        <v>230</v>
      </c>
      <c r="C1669">
        <v>20</v>
      </c>
      <c r="D1669">
        <f>YEAR(cukier4[[#This Row],[Data]])</f>
        <v>2012</v>
      </c>
      <c r="E1669">
        <f>VLOOKUP(cukier4[[#This Row],[rok]],cennik[],2,FALSE)</f>
        <v>2.25</v>
      </c>
      <c r="F1669" s="2">
        <f>cukier4[[#This Row],[sprzedaż]]*cukier4[[#This Row],[cena cukru]]</f>
        <v>45</v>
      </c>
      <c r="G1669" s="2">
        <f>SUMIFS(cukier4[sprzedaż],cukier4[Data],"&lt;="&amp;cukier4[[#This Row],[Data]],cukier4[NIP],"="&amp;cukier4[[#This Row],[NIP]])</f>
        <v>20</v>
      </c>
      <c r="H166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69" s="2">
        <f>cukier4[[#This Row],[rabat na kg]]*cukier4[[#This Row],[sprzedaż]]</f>
        <v>0</v>
      </c>
      <c r="J1669" s="2">
        <f>J1668-cukier4[[#This Row],[sprzedaż]]+L1668</f>
        <v>4313</v>
      </c>
      <c r="K1669" s="2">
        <f>MONTH(cukier4[[#This Row],[Data]])</f>
        <v>9</v>
      </c>
      <c r="L1669" s="2">
        <f>ROUNDUP(IF(K1670&lt;&gt;cukier4[[#This Row],[miesiąc]],5000-cukier4[[#This Row],[ilość cukru w magazynie]],0),-3)</f>
        <v>0</v>
      </c>
    </row>
    <row r="1670" spans="1:12" x14ac:dyDescent="0.45">
      <c r="A1670" s="1">
        <v>41171</v>
      </c>
      <c r="B1670" s="2" t="s">
        <v>54</v>
      </c>
      <c r="C1670">
        <v>4</v>
      </c>
      <c r="D1670">
        <f>YEAR(cukier4[[#This Row],[Data]])</f>
        <v>2012</v>
      </c>
      <c r="E1670">
        <f>VLOOKUP(cukier4[[#This Row],[rok]],cennik[],2,FALSE)</f>
        <v>2.25</v>
      </c>
      <c r="F1670" s="2">
        <f>cukier4[[#This Row],[sprzedaż]]*cukier4[[#This Row],[cena cukru]]</f>
        <v>9</v>
      </c>
      <c r="G1670" s="2">
        <f>SUMIFS(cukier4[sprzedaż],cukier4[Data],"&lt;="&amp;cukier4[[#This Row],[Data]],cukier4[NIP],"="&amp;cukier4[[#This Row],[NIP]])</f>
        <v>30</v>
      </c>
      <c r="H167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70" s="2">
        <f>cukier4[[#This Row],[rabat na kg]]*cukier4[[#This Row],[sprzedaż]]</f>
        <v>0</v>
      </c>
      <c r="J1670" s="2">
        <f>J1669-cukier4[[#This Row],[sprzedaż]]+L1669</f>
        <v>4309</v>
      </c>
      <c r="K1670" s="2">
        <f>MONTH(cukier4[[#This Row],[Data]])</f>
        <v>9</v>
      </c>
      <c r="L1670" s="2">
        <f>ROUNDUP(IF(K1671&lt;&gt;cukier4[[#This Row],[miesiąc]],5000-cukier4[[#This Row],[ilość cukru w magazynie]],0),-3)</f>
        <v>0</v>
      </c>
    </row>
    <row r="1671" spans="1:12" x14ac:dyDescent="0.45">
      <c r="A1671" s="1">
        <v>41175</v>
      </c>
      <c r="B1671" s="2" t="s">
        <v>131</v>
      </c>
      <c r="C1671">
        <v>102</v>
      </c>
      <c r="D1671">
        <f>YEAR(cukier4[[#This Row],[Data]])</f>
        <v>2012</v>
      </c>
      <c r="E1671">
        <f>VLOOKUP(cukier4[[#This Row],[rok]],cennik[],2,FALSE)</f>
        <v>2.25</v>
      </c>
      <c r="F1671" s="2">
        <f>cukier4[[#This Row],[sprzedaż]]*cukier4[[#This Row],[cena cukru]]</f>
        <v>229.5</v>
      </c>
      <c r="G1671" s="2">
        <f>SUMIFS(cukier4[sprzedaż],cukier4[Data],"&lt;="&amp;cukier4[[#This Row],[Data]],cukier4[NIP],"="&amp;cukier4[[#This Row],[NIP]])</f>
        <v>738</v>
      </c>
      <c r="H167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671" s="2">
        <f>cukier4[[#This Row],[rabat na kg]]*cukier4[[#This Row],[sprzedaż]]</f>
        <v>5.1000000000000005</v>
      </c>
      <c r="J1671" s="2">
        <f>J1670-cukier4[[#This Row],[sprzedaż]]+L1670</f>
        <v>4207</v>
      </c>
      <c r="K1671" s="2">
        <f>MONTH(cukier4[[#This Row],[Data]])</f>
        <v>9</v>
      </c>
      <c r="L1671" s="2">
        <f>ROUNDUP(IF(K1672&lt;&gt;cukier4[[#This Row],[miesiąc]],5000-cukier4[[#This Row],[ilość cukru w magazynie]],0),-3)</f>
        <v>0</v>
      </c>
    </row>
    <row r="1672" spans="1:12" x14ac:dyDescent="0.45">
      <c r="A1672" s="1">
        <v>41177</v>
      </c>
      <c r="B1672" s="2" t="s">
        <v>6</v>
      </c>
      <c r="C1672">
        <v>155</v>
      </c>
      <c r="D1672">
        <f>YEAR(cukier4[[#This Row],[Data]])</f>
        <v>2012</v>
      </c>
      <c r="E1672">
        <f>VLOOKUP(cukier4[[#This Row],[rok]],cennik[],2,FALSE)</f>
        <v>2.25</v>
      </c>
      <c r="F1672" s="2">
        <f>cukier4[[#This Row],[sprzedaż]]*cukier4[[#This Row],[cena cukru]]</f>
        <v>348.75</v>
      </c>
      <c r="G1672" s="2">
        <f>SUMIFS(cukier4[sprzedaż],cukier4[Data],"&lt;="&amp;cukier4[[#This Row],[Data]],cukier4[NIP],"="&amp;cukier4[[#This Row],[NIP]])</f>
        <v>3128</v>
      </c>
      <c r="H167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72" s="2">
        <f>cukier4[[#This Row],[rabat na kg]]*cukier4[[#This Row],[sprzedaż]]</f>
        <v>15.5</v>
      </c>
      <c r="J1672" s="2">
        <f>J1671-cukier4[[#This Row],[sprzedaż]]+L1671</f>
        <v>4052</v>
      </c>
      <c r="K1672" s="2">
        <f>MONTH(cukier4[[#This Row],[Data]])</f>
        <v>9</v>
      </c>
      <c r="L1672" s="2">
        <f>ROUNDUP(IF(K1673&lt;&gt;cukier4[[#This Row],[miesiąc]],5000-cukier4[[#This Row],[ilość cukru w magazynie]],0),-3)</f>
        <v>0</v>
      </c>
    </row>
    <row r="1673" spans="1:12" x14ac:dyDescent="0.45">
      <c r="A1673" s="1">
        <v>41179</v>
      </c>
      <c r="B1673" s="2" t="s">
        <v>7</v>
      </c>
      <c r="C1673">
        <v>226</v>
      </c>
      <c r="D1673">
        <f>YEAR(cukier4[[#This Row],[Data]])</f>
        <v>2012</v>
      </c>
      <c r="E1673">
        <f>VLOOKUP(cukier4[[#This Row],[rok]],cennik[],2,FALSE)</f>
        <v>2.25</v>
      </c>
      <c r="F1673" s="2">
        <f>cukier4[[#This Row],[sprzedaż]]*cukier4[[#This Row],[cena cukru]]</f>
        <v>508.5</v>
      </c>
      <c r="G1673" s="2">
        <f>SUMIFS(cukier4[sprzedaż],cukier4[Data],"&lt;="&amp;cukier4[[#This Row],[Data]],cukier4[NIP],"="&amp;cukier4[[#This Row],[NIP]])</f>
        <v>21474</v>
      </c>
      <c r="H167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73" s="2">
        <f>cukier4[[#This Row],[rabat na kg]]*cukier4[[#This Row],[sprzedaż]]</f>
        <v>45.2</v>
      </c>
      <c r="J1673" s="2">
        <f>J1672-cukier4[[#This Row],[sprzedaż]]+L1672</f>
        <v>3826</v>
      </c>
      <c r="K1673" s="2">
        <f>MONTH(cukier4[[#This Row],[Data]])</f>
        <v>9</v>
      </c>
      <c r="L1673" s="2">
        <f>ROUNDUP(IF(K1674&lt;&gt;cukier4[[#This Row],[miesiąc]],5000-cukier4[[#This Row],[ilość cukru w magazynie]],0),-3)</f>
        <v>0</v>
      </c>
    </row>
    <row r="1674" spans="1:12" x14ac:dyDescent="0.45">
      <c r="A1674" s="1">
        <v>41179</v>
      </c>
      <c r="B1674" s="2" t="s">
        <v>14</v>
      </c>
      <c r="C1674">
        <v>346</v>
      </c>
      <c r="D1674">
        <f>YEAR(cukier4[[#This Row],[Data]])</f>
        <v>2012</v>
      </c>
      <c r="E1674">
        <f>VLOOKUP(cukier4[[#This Row],[rok]],cennik[],2,FALSE)</f>
        <v>2.25</v>
      </c>
      <c r="F1674" s="2">
        <f>cukier4[[#This Row],[sprzedaż]]*cukier4[[#This Row],[cena cukru]]</f>
        <v>778.5</v>
      </c>
      <c r="G1674" s="2">
        <f>SUMIFS(cukier4[sprzedaż],cukier4[Data],"&lt;="&amp;cukier4[[#This Row],[Data]],cukier4[NIP],"="&amp;cukier4[[#This Row],[NIP]])</f>
        <v>18511</v>
      </c>
      <c r="H167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74" s="2">
        <f>cukier4[[#This Row],[rabat na kg]]*cukier4[[#This Row],[sprzedaż]]</f>
        <v>69.2</v>
      </c>
      <c r="J1674" s="2">
        <f>J1673-cukier4[[#This Row],[sprzedaż]]+L1673</f>
        <v>3480</v>
      </c>
      <c r="K1674" s="2">
        <f>MONTH(cukier4[[#This Row],[Data]])</f>
        <v>9</v>
      </c>
      <c r="L1674" s="2">
        <f>ROUNDUP(IF(K1675&lt;&gt;cukier4[[#This Row],[miesiąc]],5000-cukier4[[#This Row],[ilość cukru w magazynie]],0),-3)</f>
        <v>0</v>
      </c>
    </row>
    <row r="1675" spans="1:12" x14ac:dyDescent="0.45">
      <c r="A1675" s="1">
        <v>41180</v>
      </c>
      <c r="B1675" s="2" t="s">
        <v>52</v>
      </c>
      <c r="C1675">
        <v>45</v>
      </c>
      <c r="D1675">
        <f>YEAR(cukier4[[#This Row],[Data]])</f>
        <v>2012</v>
      </c>
      <c r="E1675">
        <f>VLOOKUP(cukier4[[#This Row],[rok]],cennik[],2,FALSE)</f>
        <v>2.25</v>
      </c>
      <c r="F1675" s="2">
        <f>cukier4[[#This Row],[sprzedaż]]*cukier4[[#This Row],[cena cukru]]</f>
        <v>101.25</v>
      </c>
      <c r="G1675" s="2">
        <f>SUMIFS(cukier4[sprzedaż],cukier4[Data],"&lt;="&amp;cukier4[[#This Row],[Data]],cukier4[NIP],"="&amp;cukier4[[#This Row],[NIP]])</f>
        <v>4350</v>
      </c>
      <c r="H167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75" s="2">
        <f>cukier4[[#This Row],[rabat na kg]]*cukier4[[#This Row],[sprzedaż]]</f>
        <v>4.5</v>
      </c>
      <c r="J1675" s="2">
        <f>J1674-cukier4[[#This Row],[sprzedaż]]+L1674</f>
        <v>3435</v>
      </c>
      <c r="K1675" s="2">
        <f>MONTH(cukier4[[#This Row],[Data]])</f>
        <v>9</v>
      </c>
      <c r="L1675" s="2">
        <f>ROUNDUP(IF(K1676&lt;&gt;cukier4[[#This Row],[miesiąc]],5000-cukier4[[#This Row],[ilość cukru w magazynie]],0),-3)</f>
        <v>0</v>
      </c>
    </row>
    <row r="1676" spans="1:12" x14ac:dyDescent="0.45">
      <c r="A1676" s="1">
        <v>41182</v>
      </c>
      <c r="B1676" s="2" t="s">
        <v>151</v>
      </c>
      <c r="C1676">
        <v>11</v>
      </c>
      <c r="D1676">
        <f>YEAR(cukier4[[#This Row],[Data]])</f>
        <v>2012</v>
      </c>
      <c r="E1676">
        <f>VLOOKUP(cukier4[[#This Row],[rok]],cennik[],2,FALSE)</f>
        <v>2.25</v>
      </c>
      <c r="F1676" s="2">
        <f>cukier4[[#This Row],[sprzedaż]]*cukier4[[#This Row],[cena cukru]]</f>
        <v>24.75</v>
      </c>
      <c r="G1676" s="2">
        <f>SUMIFS(cukier4[sprzedaż],cukier4[Data],"&lt;="&amp;cukier4[[#This Row],[Data]],cukier4[NIP],"="&amp;cukier4[[#This Row],[NIP]])</f>
        <v>50</v>
      </c>
      <c r="H167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76" s="2">
        <f>cukier4[[#This Row],[rabat na kg]]*cukier4[[#This Row],[sprzedaż]]</f>
        <v>0</v>
      </c>
      <c r="J1676" s="2">
        <f>J1675-cukier4[[#This Row],[sprzedaż]]+L1675</f>
        <v>3424</v>
      </c>
      <c r="K1676" s="2">
        <f>MONTH(cukier4[[#This Row],[Data]])</f>
        <v>9</v>
      </c>
      <c r="L1676" s="2">
        <f>ROUNDUP(IF(K1677&lt;&gt;cukier4[[#This Row],[miesiąc]],5000-cukier4[[#This Row],[ilość cukru w magazynie]],0),-3)</f>
        <v>2000</v>
      </c>
    </row>
    <row r="1677" spans="1:12" x14ac:dyDescent="0.45">
      <c r="A1677" s="1">
        <v>41185</v>
      </c>
      <c r="B1677" s="2" t="s">
        <v>130</v>
      </c>
      <c r="C1677">
        <v>14</v>
      </c>
      <c r="D1677">
        <f>YEAR(cukier4[[#This Row],[Data]])</f>
        <v>2012</v>
      </c>
      <c r="E1677">
        <f>VLOOKUP(cukier4[[#This Row],[rok]],cennik[],2,FALSE)</f>
        <v>2.25</v>
      </c>
      <c r="F1677" s="2">
        <f>cukier4[[#This Row],[sprzedaż]]*cukier4[[#This Row],[cena cukru]]</f>
        <v>31.5</v>
      </c>
      <c r="G1677" s="2">
        <f>SUMIFS(cukier4[sprzedaż],cukier4[Data],"&lt;="&amp;cukier4[[#This Row],[Data]],cukier4[NIP],"="&amp;cukier4[[#This Row],[NIP]])</f>
        <v>25</v>
      </c>
      <c r="H16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77" s="2">
        <f>cukier4[[#This Row],[rabat na kg]]*cukier4[[#This Row],[sprzedaż]]</f>
        <v>0</v>
      </c>
      <c r="J1677" s="2">
        <f>J1676-cukier4[[#This Row],[sprzedaż]]+L1676</f>
        <v>5410</v>
      </c>
      <c r="K1677" s="2">
        <f>MONTH(cukier4[[#This Row],[Data]])</f>
        <v>10</v>
      </c>
      <c r="L1677" s="2">
        <f>ROUNDUP(IF(K1678&lt;&gt;cukier4[[#This Row],[miesiąc]],5000-cukier4[[#This Row],[ilość cukru w magazynie]],0),-3)</f>
        <v>0</v>
      </c>
    </row>
    <row r="1678" spans="1:12" x14ac:dyDescent="0.45">
      <c r="A1678" s="1">
        <v>41190</v>
      </c>
      <c r="B1678" s="2" t="s">
        <v>51</v>
      </c>
      <c r="C1678">
        <v>12</v>
      </c>
      <c r="D1678">
        <f>YEAR(cukier4[[#This Row],[Data]])</f>
        <v>2012</v>
      </c>
      <c r="E1678">
        <f>VLOOKUP(cukier4[[#This Row],[rok]],cennik[],2,FALSE)</f>
        <v>2.25</v>
      </c>
      <c r="F1678" s="2">
        <f>cukier4[[#This Row],[sprzedaż]]*cukier4[[#This Row],[cena cukru]]</f>
        <v>27</v>
      </c>
      <c r="G1678" s="2">
        <f>SUMIFS(cukier4[sprzedaż],cukier4[Data],"&lt;="&amp;cukier4[[#This Row],[Data]],cukier4[NIP],"="&amp;cukier4[[#This Row],[NIP]])</f>
        <v>25</v>
      </c>
      <c r="H167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78" s="2">
        <f>cukier4[[#This Row],[rabat na kg]]*cukier4[[#This Row],[sprzedaż]]</f>
        <v>0</v>
      </c>
      <c r="J1678" s="2">
        <f>J1677-cukier4[[#This Row],[sprzedaż]]+L1677</f>
        <v>5398</v>
      </c>
      <c r="K1678" s="2">
        <f>MONTH(cukier4[[#This Row],[Data]])</f>
        <v>10</v>
      </c>
      <c r="L1678" s="2">
        <f>ROUNDUP(IF(K1679&lt;&gt;cukier4[[#This Row],[miesiąc]],5000-cukier4[[#This Row],[ilość cukru w magazynie]],0),-3)</f>
        <v>0</v>
      </c>
    </row>
    <row r="1679" spans="1:12" x14ac:dyDescent="0.45">
      <c r="A1679" s="1">
        <v>41195</v>
      </c>
      <c r="B1679" s="2" t="s">
        <v>154</v>
      </c>
      <c r="C1679">
        <v>11</v>
      </c>
      <c r="D1679">
        <f>YEAR(cukier4[[#This Row],[Data]])</f>
        <v>2012</v>
      </c>
      <c r="E1679">
        <f>VLOOKUP(cukier4[[#This Row],[rok]],cennik[],2,FALSE)</f>
        <v>2.25</v>
      </c>
      <c r="F1679" s="2">
        <f>cukier4[[#This Row],[sprzedaż]]*cukier4[[#This Row],[cena cukru]]</f>
        <v>24.75</v>
      </c>
      <c r="G1679" s="2">
        <f>SUMIFS(cukier4[sprzedaż],cukier4[Data],"&lt;="&amp;cukier4[[#This Row],[Data]],cukier4[NIP],"="&amp;cukier4[[#This Row],[NIP]])</f>
        <v>17</v>
      </c>
      <c r="H167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79" s="2">
        <f>cukier4[[#This Row],[rabat na kg]]*cukier4[[#This Row],[sprzedaż]]</f>
        <v>0</v>
      </c>
      <c r="J1679" s="2">
        <f>J1678-cukier4[[#This Row],[sprzedaż]]+L1678</f>
        <v>5387</v>
      </c>
      <c r="K1679" s="2">
        <f>MONTH(cukier4[[#This Row],[Data]])</f>
        <v>10</v>
      </c>
      <c r="L1679" s="2">
        <f>ROUNDUP(IF(K1680&lt;&gt;cukier4[[#This Row],[miesiąc]],5000-cukier4[[#This Row],[ilość cukru w magazynie]],0),-3)</f>
        <v>0</v>
      </c>
    </row>
    <row r="1680" spans="1:12" x14ac:dyDescent="0.45">
      <c r="A1680" s="1">
        <v>41195</v>
      </c>
      <c r="B1680" s="2" t="s">
        <v>26</v>
      </c>
      <c r="C1680">
        <v>142</v>
      </c>
      <c r="D1680">
        <f>YEAR(cukier4[[#This Row],[Data]])</f>
        <v>2012</v>
      </c>
      <c r="E1680">
        <f>VLOOKUP(cukier4[[#This Row],[rok]],cennik[],2,FALSE)</f>
        <v>2.25</v>
      </c>
      <c r="F1680" s="2">
        <f>cukier4[[#This Row],[sprzedaż]]*cukier4[[#This Row],[cena cukru]]</f>
        <v>319.5</v>
      </c>
      <c r="G1680" s="2">
        <f>SUMIFS(cukier4[sprzedaż],cukier4[Data],"&lt;="&amp;cukier4[[#This Row],[Data]],cukier4[NIP],"="&amp;cukier4[[#This Row],[NIP]])</f>
        <v>1687</v>
      </c>
      <c r="H168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80" s="2">
        <f>cukier4[[#This Row],[rabat na kg]]*cukier4[[#This Row],[sprzedaż]]</f>
        <v>14.200000000000001</v>
      </c>
      <c r="J1680" s="2">
        <f>J1679-cukier4[[#This Row],[sprzedaż]]+L1679</f>
        <v>5245</v>
      </c>
      <c r="K1680" s="2">
        <f>MONTH(cukier4[[#This Row],[Data]])</f>
        <v>10</v>
      </c>
      <c r="L1680" s="2">
        <f>ROUNDUP(IF(K1681&lt;&gt;cukier4[[#This Row],[miesiąc]],5000-cukier4[[#This Row],[ilość cukru w magazynie]],0),-3)</f>
        <v>0</v>
      </c>
    </row>
    <row r="1681" spans="1:12" x14ac:dyDescent="0.45">
      <c r="A1681" s="1">
        <v>41201</v>
      </c>
      <c r="B1681" s="2" t="s">
        <v>71</v>
      </c>
      <c r="C1681">
        <v>184</v>
      </c>
      <c r="D1681">
        <f>YEAR(cukier4[[#This Row],[Data]])</f>
        <v>2012</v>
      </c>
      <c r="E1681">
        <f>VLOOKUP(cukier4[[#This Row],[rok]],cennik[],2,FALSE)</f>
        <v>2.25</v>
      </c>
      <c r="F1681" s="2">
        <f>cukier4[[#This Row],[sprzedaż]]*cukier4[[#This Row],[cena cukru]]</f>
        <v>414</v>
      </c>
      <c r="G1681" s="2">
        <f>SUMIFS(cukier4[sprzedaż],cukier4[Data],"&lt;="&amp;cukier4[[#This Row],[Data]],cukier4[NIP],"="&amp;cukier4[[#This Row],[NIP]])</f>
        <v>2036</v>
      </c>
      <c r="H168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81" s="2">
        <f>cukier4[[#This Row],[rabat na kg]]*cukier4[[#This Row],[sprzedaż]]</f>
        <v>18.400000000000002</v>
      </c>
      <c r="J1681" s="2">
        <f>J1680-cukier4[[#This Row],[sprzedaż]]+L1680</f>
        <v>5061</v>
      </c>
      <c r="K1681" s="2">
        <f>MONTH(cukier4[[#This Row],[Data]])</f>
        <v>10</v>
      </c>
      <c r="L1681" s="2">
        <f>ROUNDUP(IF(K1682&lt;&gt;cukier4[[#This Row],[miesiąc]],5000-cukier4[[#This Row],[ilość cukru w magazynie]],0),-3)</f>
        <v>0</v>
      </c>
    </row>
    <row r="1682" spans="1:12" x14ac:dyDescent="0.45">
      <c r="A1682" s="1">
        <v>41202</v>
      </c>
      <c r="B1682" s="2" t="s">
        <v>45</v>
      </c>
      <c r="C1682">
        <v>390</v>
      </c>
      <c r="D1682">
        <f>YEAR(cukier4[[#This Row],[Data]])</f>
        <v>2012</v>
      </c>
      <c r="E1682">
        <f>VLOOKUP(cukier4[[#This Row],[rok]],cennik[],2,FALSE)</f>
        <v>2.25</v>
      </c>
      <c r="F1682" s="2">
        <f>cukier4[[#This Row],[sprzedaż]]*cukier4[[#This Row],[cena cukru]]</f>
        <v>877.5</v>
      </c>
      <c r="G1682" s="2">
        <f>SUMIFS(cukier4[sprzedaż],cukier4[Data],"&lt;="&amp;cukier4[[#This Row],[Data]],cukier4[NIP],"="&amp;cukier4[[#This Row],[NIP]])</f>
        <v>19774</v>
      </c>
      <c r="H168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82" s="2">
        <f>cukier4[[#This Row],[rabat na kg]]*cukier4[[#This Row],[sprzedaż]]</f>
        <v>78</v>
      </c>
      <c r="J1682" s="2">
        <f>J1681-cukier4[[#This Row],[sprzedaż]]+L1681</f>
        <v>4671</v>
      </c>
      <c r="K1682" s="2">
        <f>MONTH(cukier4[[#This Row],[Data]])</f>
        <v>10</v>
      </c>
      <c r="L1682" s="2">
        <f>ROUNDUP(IF(K1683&lt;&gt;cukier4[[#This Row],[miesiąc]],5000-cukier4[[#This Row],[ilość cukru w magazynie]],0),-3)</f>
        <v>0</v>
      </c>
    </row>
    <row r="1683" spans="1:12" x14ac:dyDescent="0.45">
      <c r="A1683" s="1">
        <v>41206</v>
      </c>
      <c r="B1683" s="2" t="s">
        <v>37</v>
      </c>
      <c r="C1683">
        <v>110</v>
      </c>
      <c r="D1683">
        <f>YEAR(cukier4[[#This Row],[Data]])</f>
        <v>2012</v>
      </c>
      <c r="E1683">
        <f>VLOOKUP(cukier4[[#This Row],[rok]],cennik[],2,FALSE)</f>
        <v>2.25</v>
      </c>
      <c r="F1683" s="2">
        <f>cukier4[[#This Row],[sprzedaż]]*cukier4[[#This Row],[cena cukru]]</f>
        <v>247.5</v>
      </c>
      <c r="G1683" s="2">
        <f>SUMIFS(cukier4[sprzedaż],cukier4[Data],"&lt;="&amp;cukier4[[#This Row],[Data]],cukier4[NIP],"="&amp;cukier4[[#This Row],[NIP]])</f>
        <v>4129</v>
      </c>
      <c r="H168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83" s="2">
        <f>cukier4[[#This Row],[rabat na kg]]*cukier4[[#This Row],[sprzedaż]]</f>
        <v>11</v>
      </c>
      <c r="J1683" s="2">
        <f>J1682-cukier4[[#This Row],[sprzedaż]]+L1682</f>
        <v>4561</v>
      </c>
      <c r="K1683" s="2">
        <f>MONTH(cukier4[[#This Row],[Data]])</f>
        <v>10</v>
      </c>
      <c r="L1683" s="2">
        <f>ROUNDUP(IF(K1684&lt;&gt;cukier4[[#This Row],[miesiąc]],5000-cukier4[[#This Row],[ilość cukru w magazynie]],0),-3)</f>
        <v>0</v>
      </c>
    </row>
    <row r="1684" spans="1:12" x14ac:dyDescent="0.45">
      <c r="A1684" s="1">
        <v>41207</v>
      </c>
      <c r="B1684" s="2" t="s">
        <v>19</v>
      </c>
      <c r="C1684">
        <v>92</v>
      </c>
      <c r="D1684">
        <f>YEAR(cukier4[[#This Row],[Data]])</f>
        <v>2012</v>
      </c>
      <c r="E1684">
        <f>VLOOKUP(cukier4[[#This Row],[rok]],cennik[],2,FALSE)</f>
        <v>2.25</v>
      </c>
      <c r="F1684" s="2">
        <f>cukier4[[#This Row],[sprzedaż]]*cukier4[[#This Row],[cena cukru]]</f>
        <v>207</v>
      </c>
      <c r="G1684" s="2">
        <f>SUMIFS(cukier4[sprzedaż],cukier4[Data],"&lt;="&amp;cukier4[[#This Row],[Data]],cukier4[NIP],"="&amp;cukier4[[#This Row],[NIP]])</f>
        <v>3882</v>
      </c>
      <c r="H168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84" s="2">
        <f>cukier4[[#This Row],[rabat na kg]]*cukier4[[#This Row],[sprzedaż]]</f>
        <v>9.2000000000000011</v>
      </c>
      <c r="J1684" s="2">
        <f>J1683-cukier4[[#This Row],[sprzedaż]]+L1683</f>
        <v>4469</v>
      </c>
      <c r="K1684" s="2">
        <f>MONTH(cukier4[[#This Row],[Data]])</f>
        <v>10</v>
      </c>
      <c r="L1684" s="2">
        <f>ROUNDUP(IF(K1685&lt;&gt;cukier4[[#This Row],[miesiąc]],5000-cukier4[[#This Row],[ilość cukru w magazynie]],0),-3)</f>
        <v>0</v>
      </c>
    </row>
    <row r="1685" spans="1:12" x14ac:dyDescent="0.45">
      <c r="A1685" s="1">
        <v>41208</v>
      </c>
      <c r="B1685" s="2" t="s">
        <v>68</v>
      </c>
      <c r="C1685">
        <v>5</v>
      </c>
      <c r="D1685">
        <f>YEAR(cukier4[[#This Row],[Data]])</f>
        <v>2012</v>
      </c>
      <c r="E1685">
        <f>VLOOKUP(cukier4[[#This Row],[rok]],cennik[],2,FALSE)</f>
        <v>2.25</v>
      </c>
      <c r="F1685" s="2">
        <f>cukier4[[#This Row],[sprzedaż]]*cukier4[[#This Row],[cena cukru]]</f>
        <v>11.25</v>
      </c>
      <c r="G1685" s="2">
        <f>SUMIFS(cukier4[sprzedaż],cukier4[Data],"&lt;="&amp;cukier4[[#This Row],[Data]],cukier4[NIP],"="&amp;cukier4[[#This Row],[NIP]])</f>
        <v>37</v>
      </c>
      <c r="H168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85" s="2">
        <f>cukier4[[#This Row],[rabat na kg]]*cukier4[[#This Row],[sprzedaż]]</f>
        <v>0</v>
      </c>
      <c r="J1685" s="2">
        <f>J1684-cukier4[[#This Row],[sprzedaż]]+L1684</f>
        <v>4464</v>
      </c>
      <c r="K1685" s="2">
        <f>MONTH(cukier4[[#This Row],[Data]])</f>
        <v>10</v>
      </c>
      <c r="L1685" s="2">
        <f>ROUNDUP(IF(K1686&lt;&gt;cukier4[[#This Row],[miesiąc]],5000-cukier4[[#This Row],[ilość cukru w magazynie]],0),-3)</f>
        <v>0</v>
      </c>
    </row>
    <row r="1686" spans="1:12" x14ac:dyDescent="0.45">
      <c r="A1686" s="1">
        <v>41208</v>
      </c>
      <c r="B1686" s="2" t="s">
        <v>229</v>
      </c>
      <c r="C1686">
        <v>2</v>
      </c>
      <c r="D1686">
        <f>YEAR(cukier4[[#This Row],[Data]])</f>
        <v>2012</v>
      </c>
      <c r="E1686">
        <f>VLOOKUP(cukier4[[#This Row],[rok]],cennik[],2,FALSE)</f>
        <v>2.25</v>
      </c>
      <c r="F1686" s="2">
        <f>cukier4[[#This Row],[sprzedaż]]*cukier4[[#This Row],[cena cukru]]</f>
        <v>4.5</v>
      </c>
      <c r="G1686" s="2">
        <f>SUMIFS(cukier4[sprzedaż],cukier4[Data],"&lt;="&amp;cukier4[[#This Row],[Data]],cukier4[NIP],"="&amp;cukier4[[#This Row],[NIP]])</f>
        <v>17</v>
      </c>
      <c r="H168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86" s="2">
        <f>cukier4[[#This Row],[rabat na kg]]*cukier4[[#This Row],[sprzedaż]]</f>
        <v>0</v>
      </c>
      <c r="J1686" s="2">
        <f>J1685-cukier4[[#This Row],[sprzedaż]]+L1685</f>
        <v>4462</v>
      </c>
      <c r="K1686" s="2">
        <f>MONTH(cukier4[[#This Row],[Data]])</f>
        <v>10</v>
      </c>
      <c r="L1686" s="2">
        <f>ROUNDUP(IF(K1687&lt;&gt;cukier4[[#This Row],[miesiąc]],5000-cukier4[[#This Row],[ilość cukru w magazynie]],0),-3)</f>
        <v>0</v>
      </c>
    </row>
    <row r="1687" spans="1:12" x14ac:dyDescent="0.45">
      <c r="A1687" s="1">
        <v>41210</v>
      </c>
      <c r="B1687" s="2" t="s">
        <v>175</v>
      </c>
      <c r="C1687">
        <v>14</v>
      </c>
      <c r="D1687">
        <f>YEAR(cukier4[[#This Row],[Data]])</f>
        <v>2012</v>
      </c>
      <c r="E1687">
        <f>VLOOKUP(cukier4[[#This Row],[rok]],cennik[],2,FALSE)</f>
        <v>2.25</v>
      </c>
      <c r="F1687" s="2">
        <f>cukier4[[#This Row],[sprzedaż]]*cukier4[[#This Row],[cena cukru]]</f>
        <v>31.5</v>
      </c>
      <c r="G1687" s="2">
        <f>SUMIFS(cukier4[sprzedaż],cukier4[Data],"&lt;="&amp;cukier4[[#This Row],[Data]],cukier4[NIP],"="&amp;cukier4[[#This Row],[NIP]])</f>
        <v>42</v>
      </c>
      <c r="H168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87" s="2">
        <f>cukier4[[#This Row],[rabat na kg]]*cukier4[[#This Row],[sprzedaż]]</f>
        <v>0</v>
      </c>
      <c r="J1687" s="2">
        <f>J1686-cukier4[[#This Row],[sprzedaż]]+L1686</f>
        <v>4448</v>
      </c>
      <c r="K1687" s="2">
        <f>MONTH(cukier4[[#This Row],[Data]])</f>
        <v>10</v>
      </c>
      <c r="L1687" s="2">
        <f>ROUNDUP(IF(K1688&lt;&gt;cukier4[[#This Row],[miesiąc]],5000-cukier4[[#This Row],[ilość cukru w magazynie]],0),-3)</f>
        <v>0</v>
      </c>
    </row>
    <row r="1688" spans="1:12" x14ac:dyDescent="0.45">
      <c r="A1688" s="1">
        <v>41213</v>
      </c>
      <c r="B1688" s="2" t="s">
        <v>84</v>
      </c>
      <c r="C1688">
        <v>6</v>
      </c>
      <c r="D1688">
        <f>YEAR(cukier4[[#This Row],[Data]])</f>
        <v>2012</v>
      </c>
      <c r="E1688">
        <f>VLOOKUP(cukier4[[#This Row],[rok]],cennik[],2,FALSE)</f>
        <v>2.25</v>
      </c>
      <c r="F1688" s="2">
        <f>cukier4[[#This Row],[sprzedaż]]*cukier4[[#This Row],[cena cukru]]</f>
        <v>13.5</v>
      </c>
      <c r="G1688" s="2">
        <f>SUMIFS(cukier4[sprzedaż],cukier4[Data],"&lt;="&amp;cukier4[[#This Row],[Data]],cukier4[NIP],"="&amp;cukier4[[#This Row],[NIP]])</f>
        <v>19</v>
      </c>
      <c r="H168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88" s="2">
        <f>cukier4[[#This Row],[rabat na kg]]*cukier4[[#This Row],[sprzedaż]]</f>
        <v>0</v>
      </c>
      <c r="J1688" s="2">
        <f>J1687-cukier4[[#This Row],[sprzedaż]]+L1687</f>
        <v>4442</v>
      </c>
      <c r="K1688" s="2">
        <f>MONTH(cukier4[[#This Row],[Data]])</f>
        <v>10</v>
      </c>
      <c r="L1688" s="2">
        <f>ROUNDUP(IF(K1689&lt;&gt;cukier4[[#This Row],[miesiąc]],5000-cukier4[[#This Row],[ilość cukru w magazynie]],0),-3)</f>
        <v>1000</v>
      </c>
    </row>
    <row r="1689" spans="1:12" x14ac:dyDescent="0.45">
      <c r="A1689" s="1">
        <v>41214</v>
      </c>
      <c r="B1689" s="2" t="s">
        <v>18</v>
      </c>
      <c r="C1689">
        <v>65</v>
      </c>
      <c r="D1689">
        <f>YEAR(cukier4[[#This Row],[Data]])</f>
        <v>2012</v>
      </c>
      <c r="E1689">
        <f>VLOOKUP(cukier4[[#This Row],[rok]],cennik[],2,FALSE)</f>
        <v>2.25</v>
      </c>
      <c r="F1689" s="2">
        <f>cukier4[[#This Row],[sprzedaż]]*cukier4[[#This Row],[cena cukru]]</f>
        <v>146.25</v>
      </c>
      <c r="G1689" s="2">
        <f>SUMIFS(cukier4[sprzedaż],cukier4[Data],"&lt;="&amp;cukier4[[#This Row],[Data]],cukier4[NIP],"="&amp;cukier4[[#This Row],[NIP]])</f>
        <v>4346</v>
      </c>
      <c r="H16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89" s="2">
        <f>cukier4[[#This Row],[rabat na kg]]*cukier4[[#This Row],[sprzedaż]]</f>
        <v>6.5</v>
      </c>
      <c r="J1689" s="2">
        <f>J1688-cukier4[[#This Row],[sprzedaż]]+L1688</f>
        <v>5377</v>
      </c>
      <c r="K1689" s="2">
        <f>MONTH(cukier4[[#This Row],[Data]])</f>
        <v>11</v>
      </c>
      <c r="L1689" s="2">
        <f>ROUNDUP(IF(K1690&lt;&gt;cukier4[[#This Row],[miesiąc]],5000-cukier4[[#This Row],[ilość cukru w magazynie]],0),-3)</f>
        <v>0</v>
      </c>
    </row>
    <row r="1690" spans="1:12" x14ac:dyDescent="0.45">
      <c r="A1690" s="1">
        <v>41214</v>
      </c>
      <c r="B1690" s="2" t="s">
        <v>69</v>
      </c>
      <c r="C1690">
        <v>45</v>
      </c>
      <c r="D1690">
        <f>YEAR(cukier4[[#This Row],[Data]])</f>
        <v>2012</v>
      </c>
      <c r="E1690">
        <f>VLOOKUP(cukier4[[#This Row],[rok]],cennik[],2,FALSE)</f>
        <v>2.25</v>
      </c>
      <c r="F1690" s="2">
        <f>cukier4[[#This Row],[sprzedaż]]*cukier4[[#This Row],[cena cukru]]</f>
        <v>101.25</v>
      </c>
      <c r="G1690" s="2">
        <f>SUMIFS(cukier4[sprzedaż],cukier4[Data],"&lt;="&amp;cukier4[[#This Row],[Data]],cukier4[NIP],"="&amp;cukier4[[#This Row],[NIP]])</f>
        <v>2903</v>
      </c>
      <c r="H16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90" s="2">
        <f>cukier4[[#This Row],[rabat na kg]]*cukier4[[#This Row],[sprzedaż]]</f>
        <v>4.5</v>
      </c>
      <c r="J1690" s="2">
        <f>J1689-cukier4[[#This Row],[sprzedaż]]+L1689</f>
        <v>5332</v>
      </c>
      <c r="K1690" s="2">
        <f>MONTH(cukier4[[#This Row],[Data]])</f>
        <v>11</v>
      </c>
      <c r="L1690" s="2">
        <f>ROUNDUP(IF(K1691&lt;&gt;cukier4[[#This Row],[miesiąc]],5000-cukier4[[#This Row],[ilość cukru w magazynie]],0),-3)</f>
        <v>0</v>
      </c>
    </row>
    <row r="1691" spans="1:12" x14ac:dyDescent="0.45">
      <c r="A1691" s="1">
        <v>41214</v>
      </c>
      <c r="B1691" s="2" t="s">
        <v>7</v>
      </c>
      <c r="C1691">
        <v>108</v>
      </c>
      <c r="D1691">
        <f>YEAR(cukier4[[#This Row],[Data]])</f>
        <v>2012</v>
      </c>
      <c r="E1691">
        <f>VLOOKUP(cukier4[[#This Row],[rok]],cennik[],2,FALSE)</f>
        <v>2.25</v>
      </c>
      <c r="F1691" s="2">
        <f>cukier4[[#This Row],[sprzedaż]]*cukier4[[#This Row],[cena cukru]]</f>
        <v>243</v>
      </c>
      <c r="G1691" s="2">
        <f>SUMIFS(cukier4[sprzedaż],cukier4[Data],"&lt;="&amp;cukier4[[#This Row],[Data]],cukier4[NIP],"="&amp;cukier4[[#This Row],[NIP]])</f>
        <v>21582</v>
      </c>
      <c r="H169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91" s="2">
        <f>cukier4[[#This Row],[rabat na kg]]*cukier4[[#This Row],[sprzedaż]]</f>
        <v>21.6</v>
      </c>
      <c r="J1691" s="2">
        <f>J1690-cukier4[[#This Row],[sprzedaż]]+L1690</f>
        <v>5224</v>
      </c>
      <c r="K1691" s="2">
        <f>MONTH(cukier4[[#This Row],[Data]])</f>
        <v>11</v>
      </c>
      <c r="L1691" s="2">
        <f>ROUNDUP(IF(K1692&lt;&gt;cukier4[[#This Row],[miesiąc]],5000-cukier4[[#This Row],[ilość cukru w magazynie]],0),-3)</f>
        <v>0</v>
      </c>
    </row>
    <row r="1692" spans="1:12" x14ac:dyDescent="0.45">
      <c r="A1692" s="1">
        <v>41215</v>
      </c>
      <c r="B1692" s="2" t="s">
        <v>37</v>
      </c>
      <c r="C1692">
        <v>159</v>
      </c>
      <c r="D1692">
        <f>YEAR(cukier4[[#This Row],[Data]])</f>
        <v>2012</v>
      </c>
      <c r="E1692">
        <f>VLOOKUP(cukier4[[#This Row],[rok]],cennik[],2,FALSE)</f>
        <v>2.25</v>
      </c>
      <c r="F1692" s="2">
        <f>cukier4[[#This Row],[sprzedaż]]*cukier4[[#This Row],[cena cukru]]</f>
        <v>357.75</v>
      </c>
      <c r="G1692" s="2">
        <f>SUMIFS(cukier4[sprzedaż],cukier4[Data],"&lt;="&amp;cukier4[[#This Row],[Data]],cukier4[NIP],"="&amp;cukier4[[#This Row],[NIP]])</f>
        <v>4288</v>
      </c>
      <c r="H16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92" s="2">
        <f>cukier4[[#This Row],[rabat na kg]]*cukier4[[#This Row],[sprzedaż]]</f>
        <v>15.9</v>
      </c>
      <c r="J1692" s="2">
        <f>J1691-cukier4[[#This Row],[sprzedaż]]+L1691</f>
        <v>5065</v>
      </c>
      <c r="K1692" s="2">
        <f>MONTH(cukier4[[#This Row],[Data]])</f>
        <v>11</v>
      </c>
      <c r="L1692" s="2">
        <f>ROUNDUP(IF(K1693&lt;&gt;cukier4[[#This Row],[miesiąc]],5000-cukier4[[#This Row],[ilość cukru w magazynie]],0),-3)</f>
        <v>0</v>
      </c>
    </row>
    <row r="1693" spans="1:12" x14ac:dyDescent="0.45">
      <c r="A1693" s="1">
        <v>41219</v>
      </c>
      <c r="B1693" s="2" t="s">
        <v>19</v>
      </c>
      <c r="C1693">
        <v>141</v>
      </c>
      <c r="D1693">
        <f>YEAR(cukier4[[#This Row],[Data]])</f>
        <v>2012</v>
      </c>
      <c r="E1693">
        <f>VLOOKUP(cukier4[[#This Row],[rok]],cennik[],2,FALSE)</f>
        <v>2.25</v>
      </c>
      <c r="F1693" s="2">
        <f>cukier4[[#This Row],[sprzedaż]]*cukier4[[#This Row],[cena cukru]]</f>
        <v>317.25</v>
      </c>
      <c r="G1693" s="2">
        <f>SUMIFS(cukier4[sprzedaż],cukier4[Data],"&lt;="&amp;cukier4[[#This Row],[Data]],cukier4[NIP],"="&amp;cukier4[[#This Row],[NIP]])</f>
        <v>4023</v>
      </c>
      <c r="H169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93" s="2">
        <f>cukier4[[#This Row],[rabat na kg]]*cukier4[[#This Row],[sprzedaż]]</f>
        <v>14.100000000000001</v>
      </c>
      <c r="J1693" s="2">
        <f>J1692-cukier4[[#This Row],[sprzedaż]]+L1692</f>
        <v>4924</v>
      </c>
      <c r="K1693" s="2">
        <f>MONTH(cukier4[[#This Row],[Data]])</f>
        <v>11</v>
      </c>
      <c r="L1693" s="2">
        <f>ROUNDUP(IF(K1694&lt;&gt;cukier4[[#This Row],[miesiąc]],5000-cukier4[[#This Row],[ilość cukru w magazynie]],0),-3)</f>
        <v>0</v>
      </c>
    </row>
    <row r="1694" spans="1:12" x14ac:dyDescent="0.45">
      <c r="A1694" s="1">
        <v>41219</v>
      </c>
      <c r="B1694" s="2" t="s">
        <v>38</v>
      </c>
      <c r="C1694">
        <v>14</v>
      </c>
      <c r="D1694">
        <f>YEAR(cukier4[[#This Row],[Data]])</f>
        <v>2012</v>
      </c>
      <c r="E1694">
        <f>VLOOKUP(cukier4[[#This Row],[rok]],cennik[],2,FALSE)</f>
        <v>2.25</v>
      </c>
      <c r="F1694" s="2">
        <f>cukier4[[#This Row],[sprzedaż]]*cukier4[[#This Row],[cena cukru]]</f>
        <v>31.5</v>
      </c>
      <c r="G1694" s="2">
        <f>SUMIFS(cukier4[sprzedaż],cukier4[Data],"&lt;="&amp;cukier4[[#This Row],[Data]],cukier4[NIP],"="&amp;cukier4[[#This Row],[NIP]])</f>
        <v>36</v>
      </c>
      <c r="H169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94" s="2">
        <f>cukier4[[#This Row],[rabat na kg]]*cukier4[[#This Row],[sprzedaż]]</f>
        <v>0</v>
      </c>
      <c r="J1694" s="2">
        <f>J1693-cukier4[[#This Row],[sprzedaż]]+L1693</f>
        <v>4910</v>
      </c>
      <c r="K1694" s="2">
        <f>MONTH(cukier4[[#This Row],[Data]])</f>
        <v>11</v>
      </c>
      <c r="L1694" s="2">
        <f>ROUNDUP(IF(K1695&lt;&gt;cukier4[[#This Row],[miesiąc]],5000-cukier4[[#This Row],[ilość cukru w magazynie]],0),-3)</f>
        <v>0</v>
      </c>
    </row>
    <row r="1695" spans="1:12" x14ac:dyDescent="0.45">
      <c r="A1695" s="1">
        <v>41222</v>
      </c>
      <c r="B1695" s="2" t="s">
        <v>10</v>
      </c>
      <c r="C1695">
        <v>142</v>
      </c>
      <c r="D1695">
        <f>YEAR(cukier4[[#This Row],[Data]])</f>
        <v>2012</v>
      </c>
      <c r="E1695">
        <f>VLOOKUP(cukier4[[#This Row],[rok]],cennik[],2,FALSE)</f>
        <v>2.25</v>
      </c>
      <c r="F1695" s="2">
        <f>cukier4[[#This Row],[sprzedaż]]*cukier4[[#This Row],[cena cukru]]</f>
        <v>319.5</v>
      </c>
      <c r="G1695" s="2">
        <f>SUMIFS(cukier4[sprzedaż],cukier4[Data],"&lt;="&amp;cukier4[[#This Row],[Data]],cukier4[NIP],"="&amp;cukier4[[#This Row],[NIP]])</f>
        <v>3560</v>
      </c>
      <c r="H16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95" s="2">
        <f>cukier4[[#This Row],[rabat na kg]]*cukier4[[#This Row],[sprzedaż]]</f>
        <v>14.200000000000001</v>
      </c>
      <c r="J1695" s="2">
        <f>J1694-cukier4[[#This Row],[sprzedaż]]+L1694</f>
        <v>4768</v>
      </c>
      <c r="K1695" s="2">
        <f>MONTH(cukier4[[#This Row],[Data]])</f>
        <v>11</v>
      </c>
      <c r="L1695" s="2">
        <f>ROUNDUP(IF(K1696&lt;&gt;cukier4[[#This Row],[miesiąc]],5000-cukier4[[#This Row],[ilość cukru w magazynie]],0),-3)</f>
        <v>0</v>
      </c>
    </row>
    <row r="1696" spans="1:12" x14ac:dyDescent="0.45">
      <c r="A1696" s="1">
        <v>41223</v>
      </c>
      <c r="B1696" s="2" t="s">
        <v>9</v>
      </c>
      <c r="C1696">
        <v>167</v>
      </c>
      <c r="D1696">
        <f>YEAR(cukier4[[#This Row],[Data]])</f>
        <v>2012</v>
      </c>
      <c r="E1696">
        <f>VLOOKUP(cukier4[[#This Row],[rok]],cennik[],2,FALSE)</f>
        <v>2.25</v>
      </c>
      <c r="F1696" s="2">
        <f>cukier4[[#This Row],[sprzedaż]]*cukier4[[#This Row],[cena cukru]]</f>
        <v>375.75</v>
      </c>
      <c r="G1696" s="2">
        <f>SUMIFS(cukier4[sprzedaż],cukier4[Data],"&lt;="&amp;cukier4[[#This Row],[Data]],cukier4[NIP],"="&amp;cukier4[[#This Row],[NIP]])</f>
        <v>20258</v>
      </c>
      <c r="H169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696" s="2">
        <f>cukier4[[#This Row],[rabat na kg]]*cukier4[[#This Row],[sprzedaż]]</f>
        <v>33.4</v>
      </c>
      <c r="J1696" s="2">
        <f>J1695-cukier4[[#This Row],[sprzedaż]]+L1695</f>
        <v>4601</v>
      </c>
      <c r="K1696" s="2">
        <f>MONTH(cukier4[[#This Row],[Data]])</f>
        <v>11</v>
      </c>
      <c r="L1696" s="2">
        <f>ROUNDUP(IF(K1697&lt;&gt;cukier4[[#This Row],[miesiąc]],5000-cukier4[[#This Row],[ilość cukru w magazynie]],0),-3)</f>
        <v>0</v>
      </c>
    </row>
    <row r="1697" spans="1:12" x14ac:dyDescent="0.45">
      <c r="A1697" s="1">
        <v>41224</v>
      </c>
      <c r="B1697" s="2" t="s">
        <v>175</v>
      </c>
      <c r="C1697">
        <v>12</v>
      </c>
      <c r="D1697">
        <f>YEAR(cukier4[[#This Row],[Data]])</f>
        <v>2012</v>
      </c>
      <c r="E1697">
        <f>VLOOKUP(cukier4[[#This Row],[rok]],cennik[],2,FALSE)</f>
        <v>2.25</v>
      </c>
      <c r="F1697" s="2">
        <f>cukier4[[#This Row],[sprzedaż]]*cukier4[[#This Row],[cena cukru]]</f>
        <v>27</v>
      </c>
      <c r="G1697" s="2">
        <f>SUMIFS(cukier4[sprzedaż],cukier4[Data],"&lt;="&amp;cukier4[[#This Row],[Data]],cukier4[NIP],"="&amp;cukier4[[#This Row],[NIP]])</f>
        <v>54</v>
      </c>
      <c r="H169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97" s="2">
        <f>cukier4[[#This Row],[rabat na kg]]*cukier4[[#This Row],[sprzedaż]]</f>
        <v>0</v>
      </c>
      <c r="J1697" s="2">
        <f>J1696-cukier4[[#This Row],[sprzedaż]]+L1696</f>
        <v>4589</v>
      </c>
      <c r="K1697" s="2">
        <f>MONTH(cukier4[[#This Row],[Data]])</f>
        <v>11</v>
      </c>
      <c r="L1697" s="2">
        <f>ROUNDUP(IF(K1698&lt;&gt;cukier4[[#This Row],[miesiąc]],5000-cukier4[[#This Row],[ilość cukru w magazynie]],0),-3)</f>
        <v>0</v>
      </c>
    </row>
    <row r="1698" spans="1:12" x14ac:dyDescent="0.45">
      <c r="A1698" s="1">
        <v>41229</v>
      </c>
      <c r="B1698" s="2" t="s">
        <v>28</v>
      </c>
      <c r="C1698">
        <v>187</v>
      </c>
      <c r="D1698">
        <f>YEAR(cukier4[[#This Row],[Data]])</f>
        <v>2012</v>
      </c>
      <c r="E1698">
        <f>VLOOKUP(cukier4[[#This Row],[rok]],cennik[],2,FALSE)</f>
        <v>2.25</v>
      </c>
      <c r="F1698" s="2">
        <f>cukier4[[#This Row],[sprzedaż]]*cukier4[[#This Row],[cena cukru]]</f>
        <v>420.75</v>
      </c>
      <c r="G1698" s="2">
        <f>SUMIFS(cukier4[sprzedaż],cukier4[Data],"&lt;="&amp;cukier4[[#This Row],[Data]],cukier4[NIP],"="&amp;cukier4[[#This Row],[NIP]])</f>
        <v>3722</v>
      </c>
      <c r="H169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698" s="2">
        <f>cukier4[[#This Row],[rabat na kg]]*cukier4[[#This Row],[sprzedaż]]</f>
        <v>18.7</v>
      </c>
      <c r="J1698" s="2">
        <f>J1697-cukier4[[#This Row],[sprzedaż]]+L1697</f>
        <v>4402</v>
      </c>
      <c r="K1698" s="2">
        <f>MONTH(cukier4[[#This Row],[Data]])</f>
        <v>11</v>
      </c>
      <c r="L1698" s="2">
        <f>ROUNDUP(IF(K1699&lt;&gt;cukier4[[#This Row],[miesiąc]],5000-cukier4[[#This Row],[ilość cukru w magazynie]],0),-3)</f>
        <v>0</v>
      </c>
    </row>
    <row r="1699" spans="1:12" x14ac:dyDescent="0.45">
      <c r="A1699" s="1">
        <v>41232</v>
      </c>
      <c r="B1699" s="2" t="s">
        <v>41</v>
      </c>
      <c r="C1699">
        <v>14</v>
      </c>
      <c r="D1699">
        <f>YEAR(cukier4[[#This Row],[Data]])</f>
        <v>2012</v>
      </c>
      <c r="E1699">
        <f>VLOOKUP(cukier4[[#This Row],[rok]],cennik[],2,FALSE)</f>
        <v>2.25</v>
      </c>
      <c r="F1699" s="2">
        <f>cukier4[[#This Row],[sprzedaż]]*cukier4[[#This Row],[cena cukru]]</f>
        <v>31.5</v>
      </c>
      <c r="G1699" s="2">
        <f>SUMIFS(cukier4[sprzedaż],cukier4[Data],"&lt;="&amp;cukier4[[#This Row],[Data]],cukier4[NIP],"="&amp;cukier4[[#This Row],[NIP]])</f>
        <v>49</v>
      </c>
      <c r="H169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699" s="2">
        <f>cukier4[[#This Row],[rabat na kg]]*cukier4[[#This Row],[sprzedaż]]</f>
        <v>0</v>
      </c>
      <c r="J1699" s="2">
        <f>J1698-cukier4[[#This Row],[sprzedaż]]+L1698</f>
        <v>4388</v>
      </c>
      <c r="K1699" s="2">
        <f>MONTH(cukier4[[#This Row],[Data]])</f>
        <v>11</v>
      </c>
      <c r="L1699" s="2">
        <f>ROUNDUP(IF(K1700&lt;&gt;cukier4[[#This Row],[miesiąc]],5000-cukier4[[#This Row],[ilość cukru w magazynie]],0),-3)</f>
        <v>0</v>
      </c>
    </row>
    <row r="1700" spans="1:12" x14ac:dyDescent="0.45">
      <c r="A1700" s="1">
        <v>41235</v>
      </c>
      <c r="B1700" s="2" t="s">
        <v>165</v>
      </c>
      <c r="C1700">
        <v>10</v>
      </c>
      <c r="D1700">
        <f>YEAR(cukier4[[#This Row],[Data]])</f>
        <v>2012</v>
      </c>
      <c r="E1700">
        <f>VLOOKUP(cukier4[[#This Row],[rok]],cennik[],2,FALSE)</f>
        <v>2.25</v>
      </c>
      <c r="F1700" s="2">
        <f>cukier4[[#This Row],[sprzedaż]]*cukier4[[#This Row],[cena cukru]]</f>
        <v>22.5</v>
      </c>
      <c r="G1700" s="2">
        <f>SUMIFS(cukier4[sprzedaż],cukier4[Data],"&lt;="&amp;cukier4[[#This Row],[Data]],cukier4[NIP],"="&amp;cukier4[[#This Row],[NIP]])</f>
        <v>12</v>
      </c>
      <c r="H170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00" s="2">
        <f>cukier4[[#This Row],[rabat na kg]]*cukier4[[#This Row],[sprzedaż]]</f>
        <v>0</v>
      </c>
      <c r="J1700" s="2">
        <f>J1699-cukier4[[#This Row],[sprzedaż]]+L1699</f>
        <v>4378</v>
      </c>
      <c r="K1700" s="2">
        <f>MONTH(cukier4[[#This Row],[Data]])</f>
        <v>11</v>
      </c>
      <c r="L1700" s="2">
        <f>ROUNDUP(IF(K1701&lt;&gt;cukier4[[#This Row],[miesiąc]],5000-cukier4[[#This Row],[ilość cukru w magazynie]],0),-3)</f>
        <v>0</v>
      </c>
    </row>
    <row r="1701" spans="1:12" x14ac:dyDescent="0.45">
      <c r="A1701" s="1">
        <v>41236</v>
      </c>
      <c r="B1701" s="2" t="s">
        <v>22</v>
      </c>
      <c r="C1701">
        <v>269</v>
      </c>
      <c r="D1701">
        <f>YEAR(cukier4[[#This Row],[Data]])</f>
        <v>2012</v>
      </c>
      <c r="E1701">
        <f>VLOOKUP(cukier4[[#This Row],[rok]],cennik[],2,FALSE)</f>
        <v>2.25</v>
      </c>
      <c r="F1701" s="2">
        <f>cukier4[[#This Row],[sprzedaż]]*cukier4[[#This Row],[cena cukru]]</f>
        <v>605.25</v>
      </c>
      <c r="G1701" s="2">
        <f>SUMIFS(cukier4[sprzedaż],cukier4[Data],"&lt;="&amp;cukier4[[#This Row],[Data]],cukier4[NIP],"="&amp;cukier4[[#This Row],[NIP]])</f>
        <v>19695</v>
      </c>
      <c r="H170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01" s="2">
        <f>cukier4[[#This Row],[rabat na kg]]*cukier4[[#This Row],[sprzedaż]]</f>
        <v>53.800000000000004</v>
      </c>
      <c r="J1701" s="2">
        <f>J1700-cukier4[[#This Row],[sprzedaż]]+L1700</f>
        <v>4109</v>
      </c>
      <c r="K1701" s="2">
        <f>MONTH(cukier4[[#This Row],[Data]])</f>
        <v>11</v>
      </c>
      <c r="L1701" s="2">
        <f>ROUNDUP(IF(K1702&lt;&gt;cukier4[[#This Row],[miesiąc]],5000-cukier4[[#This Row],[ilość cukru w magazynie]],0),-3)</f>
        <v>0</v>
      </c>
    </row>
    <row r="1702" spans="1:12" x14ac:dyDescent="0.45">
      <c r="A1702" s="1">
        <v>41236</v>
      </c>
      <c r="B1702" s="2" t="s">
        <v>5</v>
      </c>
      <c r="C1702">
        <v>328</v>
      </c>
      <c r="D1702">
        <f>YEAR(cukier4[[#This Row],[Data]])</f>
        <v>2012</v>
      </c>
      <c r="E1702">
        <f>VLOOKUP(cukier4[[#This Row],[rok]],cennik[],2,FALSE)</f>
        <v>2.25</v>
      </c>
      <c r="F1702" s="2">
        <f>cukier4[[#This Row],[sprzedaż]]*cukier4[[#This Row],[cena cukru]]</f>
        <v>738</v>
      </c>
      <c r="G1702" s="2">
        <f>SUMIFS(cukier4[sprzedaż],cukier4[Data],"&lt;="&amp;cukier4[[#This Row],[Data]],cukier4[NIP],"="&amp;cukier4[[#This Row],[NIP]])</f>
        <v>9134</v>
      </c>
      <c r="H17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02" s="2">
        <f>cukier4[[#This Row],[rabat na kg]]*cukier4[[#This Row],[sprzedaż]]</f>
        <v>32.800000000000004</v>
      </c>
      <c r="J1702" s="2">
        <f>J1701-cukier4[[#This Row],[sprzedaż]]+L1701</f>
        <v>3781</v>
      </c>
      <c r="K1702" s="2">
        <f>MONTH(cukier4[[#This Row],[Data]])</f>
        <v>11</v>
      </c>
      <c r="L1702" s="2">
        <f>ROUNDUP(IF(K1703&lt;&gt;cukier4[[#This Row],[miesiąc]],5000-cukier4[[#This Row],[ilość cukru w magazynie]],0),-3)</f>
        <v>0</v>
      </c>
    </row>
    <row r="1703" spans="1:12" x14ac:dyDescent="0.45">
      <c r="A1703" s="1">
        <v>41237</v>
      </c>
      <c r="B1703" s="2" t="s">
        <v>9</v>
      </c>
      <c r="C1703">
        <v>228</v>
      </c>
      <c r="D1703">
        <f>YEAR(cukier4[[#This Row],[Data]])</f>
        <v>2012</v>
      </c>
      <c r="E1703">
        <f>VLOOKUP(cukier4[[#This Row],[rok]],cennik[],2,FALSE)</f>
        <v>2.25</v>
      </c>
      <c r="F1703" s="2">
        <f>cukier4[[#This Row],[sprzedaż]]*cukier4[[#This Row],[cena cukru]]</f>
        <v>513</v>
      </c>
      <c r="G1703" s="2">
        <f>SUMIFS(cukier4[sprzedaż],cukier4[Data],"&lt;="&amp;cukier4[[#This Row],[Data]],cukier4[NIP],"="&amp;cukier4[[#This Row],[NIP]])</f>
        <v>20486</v>
      </c>
      <c r="H170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03" s="2">
        <f>cukier4[[#This Row],[rabat na kg]]*cukier4[[#This Row],[sprzedaż]]</f>
        <v>45.6</v>
      </c>
      <c r="J1703" s="2">
        <f>J1702-cukier4[[#This Row],[sprzedaż]]+L1702</f>
        <v>3553</v>
      </c>
      <c r="K1703" s="2">
        <f>MONTH(cukier4[[#This Row],[Data]])</f>
        <v>11</v>
      </c>
      <c r="L1703" s="2">
        <f>ROUNDUP(IF(K1704&lt;&gt;cukier4[[#This Row],[miesiąc]],5000-cukier4[[#This Row],[ilość cukru w magazynie]],0),-3)</f>
        <v>0</v>
      </c>
    </row>
    <row r="1704" spans="1:12" x14ac:dyDescent="0.45">
      <c r="A1704" s="1">
        <v>41239</v>
      </c>
      <c r="B1704" s="2" t="s">
        <v>2</v>
      </c>
      <c r="C1704">
        <v>12</v>
      </c>
      <c r="D1704">
        <f>YEAR(cukier4[[#This Row],[Data]])</f>
        <v>2012</v>
      </c>
      <c r="E1704">
        <f>VLOOKUP(cukier4[[#This Row],[rok]],cennik[],2,FALSE)</f>
        <v>2.25</v>
      </c>
      <c r="F1704" s="2">
        <f>cukier4[[#This Row],[sprzedaż]]*cukier4[[#This Row],[cena cukru]]</f>
        <v>27</v>
      </c>
      <c r="G1704" s="2">
        <f>SUMIFS(cukier4[sprzedaż],cukier4[Data],"&lt;="&amp;cukier4[[#This Row],[Data]],cukier4[NIP],"="&amp;cukier4[[#This Row],[NIP]])</f>
        <v>14</v>
      </c>
      <c r="H170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04" s="2">
        <f>cukier4[[#This Row],[rabat na kg]]*cukier4[[#This Row],[sprzedaż]]</f>
        <v>0</v>
      </c>
      <c r="J1704" s="2">
        <f>J1703-cukier4[[#This Row],[sprzedaż]]+L1703</f>
        <v>3541</v>
      </c>
      <c r="K1704" s="2">
        <f>MONTH(cukier4[[#This Row],[Data]])</f>
        <v>11</v>
      </c>
      <c r="L1704" s="2">
        <f>ROUNDUP(IF(K1705&lt;&gt;cukier4[[#This Row],[miesiąc]],5000-cukier4[[#This Row],[ilość cukru w magazynie]],0),-3)</f>
        <v>2000</v>
      </c>
    </row>
    <row r="1705" spans="1:12" x14ac:dyDescent="0.45">
      <c r="A1705" s="1">
        <v>41244</v>
      </c>
      <c r="B1705" s="2" t="s">
        <v>93</v>
      </c>
      <c r="C1705">
        <v>16</v>
      </c>
      <c r="D1705">
        <f>YEAR(cukier4[[#This Row],[Data]])</f>
        <v>2012</v>
      </c>
      <c r="E1705">
        <f>VLOOKUP(cukier4[[#This Row],[rok]],cennik[],2,FALSE)</f>
        <v>2.25</v>
      </c>
      <c r="F1705" s="2">
        <f>cukier4[[#This Row],[sprzedaż]]*cukier4[[#This Row],[cena cukru]]</f>
        <v>36</v>
      </c>
      <c r="G1705" s="2">
        <f>SUMIFS(cukier4[sprzedaż],cukier4[Data],"&lt;="&amp;cukier4[[#This Row],[Data]],cukier4[NIP],"="&amp;cukier4[[#This Row],[NIP]])</f>
        <v>35</v>
      </c>
      <c r="H170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05" s="2">
        <f>cukier4[[#This Row],[rabat na kg]]*cukier4[[#This Row],[sprzedaż]]</f>
        <v>0</v>
      </c>
      <c r="J1705" s="2">
        <f>J1704-cukier4[[#This Row],[sprzedaż]]+L1704</f>
        <v>5525</v>
      </c>
      <c r="K1705" s="2">
        <f>MONTH(cukier4[[#This Row],[Data]])</f>
        <v>12</v>
      </c>
      <c r="L1705" s="2">
        <f>ROUNDUP(IF(K1706&lt;&gt;cukier4[[#This Row],[miesiąc]],5000-cukier4[[#This Row],[ilość cukru w magazynie]],0),-3)</f>
        <v>0</v>
      </c>
    </row>
    <row r="1706" spans="1:12" x14ac:dyDescent="0.45">
      <c r="A1706" s="1">
        <v>41247</v>
      </c>
      <c r="B1706" s="2" t="s">
        <v>17</v>
      </c>
      <c r="C1706">
        <v>233</v>
      </c>
      <c r="D1706">
        <f>YEAR(cukier4[[#This Row],[Data]])</f>
        <v>2012</v>
      </c>
      <c r="E1706">
        <f>VLOOKUP(cukier4[[#This Row],[rok]],cennik[],2,FALSE)</f>
        <v>2.25</v>
      </c>
      <c r="F1706" s="2">
        <f>cukier4[[#This Row],[sprzedaż]]*cukier4[[#This Row],[cena cukru]]</f>
        <v>524.25</v>
      </c>
      <c r="G1706" s="2">
        <f>SUMIFS(cukier4[sprzedaż],cukier4[Data],"&lt;="&amp;cukier4[[#This Row],[Data]],cukier4[NIP],"="&amp;cukier4[[#This Row],[NIP]])</f>
        <v>14982</v>
      </c>
      <c r="H170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06" s="2">
        <f>cukier4[[#This Row],[rabat na kg]]*cukier4[[#This Row],[sprzedaż]]</f>
        <v>46.6</v>
      </c>
      <c r="J1706" s="2">
        <f>J1705-cukier4[[#This Row],[sprzedaż]]+L1705</f>
        <v>5292</v>
      </c>
      <c r="K1706" s="2">
        <f>MONTH(cukier4[[#This Row],[Data]])</f>
        <v>12</v>
      </c>
      <c r="L1706" s="2">
        <f>ROUNDUP(IF(K1707&lt;&gt;cukier4[[#This Row],[miesiąc]],5000-cukier4[[#This Row],[ilość cukru w magazynie]],0),-3)</f>
        <v>0</v>
      </c>
    </row>
    <row r="1707" spans="1:12" x14ac:dyDescent="0.45">
      <c r="A1707" s="1">
        <v>41248</v>
      </c>
      <c r="B1707" s="2" t="s">
        <v>132</v>
      </c>
      <c r="C1707">
        <v>10</v>
      </c>
      <c r="D1707">
        <f>YEAR(cukier4[[#This Row],[Data]])</f>
        <v>2012</v>
      </c>
      <c r="E1707">
        <f>VLOOKUP(cukier4[[#This Row],[rok]],cennik[],2,FALSE)</f>
        <v>2.25</v>
      </c>
      <c r="F1707" s="2">
        <f>cukier4[[#This Row],[sprzedaż]]*cukier4[[#This Row],[cena cukru]]</f>
        <v>22.5</v>
      </c>
      <c r="G1707" s="2">
        <f>SUMIFS(cukier4[sprzedaż],cukier4[Data],"&lt;="&amp;cukier4[[#This Row],[Data]],cukier4[NIP],"="&amp;cukier4[[#This Row],[NIP]])</f>
        <v>24</v>
      </c>
      <c r="H170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07" s="2">
        <f>cukier4[[#This Row],[rabat na kg]]*cukier4[[#This Row],[sprzedaż]]</f>
        <v>0</v>
      </c>
      <c r="J1707" s="2">
        <f>J1706-cukier4[[#This Row],[sprzedaż]]+L1706</f>
        <v>5282</v>
      </c>
      <c r="K1707" s="2">
        <f>MONTH(cukier4[[#This Row],[Data]])</f>
        <v>12</v>
      </c>
      <c r="L1707" s="2">
        <f>ROUNDUP(IF(K1708&lt;&gt;cukier4[[#This Row],[miesiąc]],5000-cukier4[[#This Row],[ilość cukru w magazynie]],0),-3)</f>
        <v>0</v>
      </c>
    </row>
    <row r="1708" spans="1:12" x14ac:dyDescent="0.45">
      <c r="A1708" s="1">
        <v>41251</v>
      </c>
      <c r="B1708" s="2" t="s">
        <v>10</v>
      </c>
      <c r="C1708">
        <v>168</v>
      </c>
      <c r="D1708">
        <f>YEAR(cukier4[[#This Row],[Data]])</f>
        <v>2012</v>
      </c>
      <c r="E1708">
        <f>VLOOKUP(cukier4[[#This Row],[rok]],cennik[],2,FALSE)</f>
        <v>2.25</v>
      </c>
      <c r="F1708" s="2">
        <f>cukier4[[#This Row],[sprzedaż]]*cukier4[[#This Row],[cena cukru]]</f>
        <v>378</v>
      </c>
      <c r="G1708" s="2">
        <f>SUMIFS(cukier4[sprzedaż],cukier4[Data],"&lt;="&amp;cukier4[[#This Row],[Data]],cukier4[NIP],"="&amp;cukier4[[#This Row],[NIP]])</f>
        <v>3728</v>
      </c>
      <c r="H17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08" s="2">
        <f>cukier4[[#This Row],[rabat na kg]]*cukier4[[#This Row],[sprzedaż]]</f>
        <v>16.8</v>
      </c>
      <c r="J1708" s="2">
        <f>J1707-cukier4[[#This Row],[sprzedaż]]+L1707</f>
        <v>5114</v>
      </c>
      <c r="K1708" s="2">
        <f>MONTH(cukier4[[#This Row],[Data]])</f>
        <v>12</v>
      </c>
      <c r="L1708" s="2">
        <f>ROUNDUP(IF(K1709&lt;&gt;cukier4[[#This Row],[miesiąc]],5000-cukier4[[#This Row],[ilość cukru w magazynie]],0),-3)</f>
        <v>0</v>
      </c>
    </row>
    <row r="1709" spans="1:12" x14ac:dyDescent="0.45">
      <c r="A1709" s="1">
        <v>41251</v>
      </c>
      <c r="B1709" s="2" t="s">
        <v>5</v>
      </c>
      <c r="C1709">
        <v>388</v>
      </c>
      <c r="D1709">
        <f>YEAR(cukier4[[#This Row],[Data]])</f>
        <v>2012</v>
      </c>
      <c r="E1709">
        <f>VLOOKUP(cukier4[[#This Row],[rok]],cennik[],2,FALSE)</f>
        <v>2.25</v>
      </c>
      <c r="F1709" s="2">
        <f>cukier4[[#This Row],[sprzedaż]]*cukier4[[#This Row],[cena cukru]]</f>
        <v>873</v>
      </c>
      <c r="G1709" s="2">
        <f>SUMIFS(cukier4[sprzedaż],cukier4[Data],"&lt;="&amp;cukier4[[#This Row],[Data]],cukier4[NIP],"="&amp;cukier4[[#This Row],[NIP]])</f>
        <v>9522</v>
      </c>
      <c r="H170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09" s="2">
        <f>cukier4[[#This Row],[rabat na kg]]*cukier4[[#This Row],[sprzedaż]]</f>
        <v>38.800000000000004</v>
      </c>
      <c r="J1709" s="2">
        <f>J1708-cukier4[[#This Row],[sprzedaż]]+L1708</f>
        <v>4726</v>
      </c>
      <c r="K1709" s="2">
        <f>MONTH(cukier4[[#This Row],[Data]])</f>
        <v>12</v>
      </c>
      <c r="L1709" s="2">
        <f>ROUNDUP(IF(K1710&lt;&gt;cukier4[[#This Row],[miesiąc]],5000-cukier4[[#This Row],[ilość cukru w magazynie]],0),-3)</f>
        <v>0</v>
      </c>
    </row>
    <row r="1710" spans="1:12" x14ac:dyDescent="0.45">
      <c r="A1710" s="1">
        <v>41252</v>
      </c>
      <c r="B1710" s="2" t="s">
        <v>50</v>
      </c>
      <c r="C1710">
        <v>319</v>
      </c>
      <c r="D1710">
        <f>YEAR(cukier4[[#This Row],[Data]])</f>
        <v>2012</v>
      </c>
      <c r="E1710">
        <f>VLOOKUP(cukier4[[#This Row],[rok]],cennik[],2,FALSE)</f>
        <v>2.25</v>
      </c>
      <c r="F1710" s="2">
        <f>cukier4[[#This Row],[sprzedaż]]*cukier4[[#This Row],[cena cukru]]</f>
        <v>717.75</v>
      </c>
      <c r="G1710" s="2">
        <f>SUMIFS(cukier4[sprzedaż],cukier4[Data],"&lt;="&amp;cukier4[[#This Row],[Data]],cukier4[NIP],"="&amp;cukier4[[#This Row],[NIP]])</f>
        <v>20511</v>
      </c>
      <c r="H171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10" s="2">
        <f>cukier4[[#This Row],[rabat na kg]]*cukier4[[#This Row],[sprzedaż]]</f>
        <v>63.800000000000004</v>
      </c>
      <c r="J1710" s="2">
        <f>J1709-cukier4[[#This Row],[sprzedaż]]+L1709</f>
        <v>4407</v>
      </c>
      <c r="K1710" s="2">
        <f>MONTH(cukier4[[#This Row],[Data]])</f>
        <v>12</v>
      </c>
      <c r="L1710" s="2">
        <f>ROUNDUP(IF(K1711&lt;&gt;cukier4[[#This Row],[miesiąc]],5000-cukier4[[#This Row],[ilość cukru w magazynie]],0),-3)</f>
        <v>0</v>
      </c>
    </row>
    <row r="1711" spans="1:12" x14ac:dyDescent="0.45">
      <c r="A1711" s="1">
        <v>41254</v>
      </c>
      <c r="B1711" s="2" t="s">
        <v>67</v>
      </c>
      <c r="C1711">
        <v>12</v>
      </c>
      <c r="D1711">
        <f>YEAR(cukier4[[#This Row],[Data]])</f>
        <v>2012</v>
      </c>
      <c r="E1711">
        <f>VLOOKUP(cukier4[[#This Row],[rok]],cennik[],2,FALSE)</f>
        <v>2.25</v>
      </c>
      <c r="F1711" s="2">
        <f>cukier4[[#This Row],[sprzedaż]]*cukier4[[#This Row],[cena cukru]]</f>
        <v>27</v>
      </c>
      <c r="G1711" s="2">
        <f>SUMIFS(cukier4[sprzedaż],cukier4[Data],"&lt;="&amp;cukier4[[#This Row],[Data]],cukier4[NIP],"="&amp;cukier4[[#This Row],[NIP]])</f>
        <v>31</v>
      </c>
      <c r="H171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11" s="2">
        <f>cukier4[[#This Row],[rabat na kg]]*cukier4[[#This Row],[sprzedaż]]</f>
        <v>0</v>
      </c>
      <c r="J1711" s="2">
        <f>J1710-cukier4[[#This Row],[sprzedaż]]+L1710</f>
        <v>4395</v>
      </c>
      <c r="K1711" s="2">
        <f>MONTH(cukier4[[#This Row],[Data]])</f>
        <v>12</v>
      </c>
      <c r="L1711" s="2">
        <f>ROUNDUP(IF(K1712&lt;&gt;cukier4[[#This Row],[miesiąc]],5000-cukier4[[#This Row],[ilość cukru w magazynie]],0),-3)</f>
        <v>0</v>
      </c>
    </row>
    <row r="1712" spans="1:12" x14ac:dyDescent="0.45">
      <c r="A1712" s="1">
        <v>41256</v>
      </c>
      <c r="B1712" s="2" t="s">
        <v>173</v>
      </c>
      <c r="C1712">
        <v>150</v>
      </c>
      <c r="D1712">
        <f>YEAR(cukier4[[#This Row],[Data]])</f>
        <v>2012</v>
      </c>
      <c r="E1712">
        <f>VLOOKUP(cukier4[[#This Row],[rok]],cennik[],2,FALSE)</f>
        <v>2.25</v>
      </c>
      <c r="F1712" s="2">
        <f>cukier4[[#This Row],[sprzedaż]]*cukier4[[#This Row],[cena cukru]]</f>
        <v>337.5</v>
      </c>
      <c r="G1712" s="2">
        <f>SUMIFS(cukier4[sprzedaż],cukier4[Data],"&lt;="&amp;cukier4[[#This Row],[Data]],cukier4[NIP],"="&amp;cukier4[[#This Row],[NIP]])</f>
        <v>641</v>
      </c>
      <c r="H1712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12" s="2">
        <f>cukier4[[#This Row],[rabat na kg]]*cukier4[[#This Row],[sprzedaż]]</f>
        <v>7.5</v>
      </c>
      <c r="J1712" s="2">
        <f>J1711-cukier4[[#This Row],[sprzedaż]]+L1711</f>
        <v>4245</v>
      </c>
      <c r="K1712" s="2">
        <f>MONTH(cukier4[[#This Row],[Data]])</f>
        <v>12</v>
      </c>
      <c r="L1712" s="2">
        <f>ROUNDUP(IF(K1713&lt;&gt;cukier4[[#This Row],[miesiąc]],5000-cukier4[[#This Row],[ilość cukru w magazynie]],0),-3)</f>
        <v>0</v>
      </c>
    </row>
    <row r="1713" spans="1:12" x14ac:dyDescent="0.45">
      <c r="A1713" s="1">
        <v>41258</v>
      </c>
      <c r="B1713" s="2" t="s">
        <v>9</v>
      </c>
      <c r="C1713">
        <v>347</v>
      </c>
      <c r="D1713">
        <f>YEAR(cukier4[[#This Row],[Data]])</f>
        <v>2012</v>
      </c>
      <c r="E1713">
        <f>VLOOKUP(cukier4[[#This Row],[rok]],cennik[],2,FALSE)</f>
        <v>2.25</v>
      </c>
      <c r="F1713" s="2">
        <f>cukier4[[#This Row],[sprzedaż]]*cukier4[[#This Row],[cena cukru]]</f>
        <v>780.75</v>
      </c>
      <c r="G1713" s="2">
        <f>SUMIFS(cukier4[sprzedaż],cukier4[Data],"&lt;="&amp;cukier4[[#This Row],[Data]],cukier4[NIP],"="&amp;cukier4[[#This Row],[NIP]])</f>
        <v>20833</v>
      </c>
      <c r="H171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13" s="2">
        <f>cukier4[[#This Row],[rabat na kg]]*cukier4[[#This Row],[sprzedaż]]</f>
        <v>69.400000000000006</v>
      </c>
      <c r="J1713" s="2">
        <f>J1712-cukier4[[#This Row],[sprzedaż]]+L1712</f>
        <v>3898</v>
      </c>
      <c r="K1713" s="2">
        <f>MONTH(cukier4[[#This Row],[Data]])</f>
        <v>12</v>
      </c>
      <c r="L1713" s="2">
        <f>ROUNDUP(IF(K1714&lt;&gt;cukier4[[#This Row],[miesiąc]],5000-cukier4[[#This Row],[ilość cukru w magazynie]],0),-3)</f>
        <v>0</v>
      </c>
    </row>
    <row r="1714" spans="1:12" x14ac:dyDescent="0.45">
      <c r="A1714" s="1">
        <v>41259</v>
      </c>
      <c r="B1714" s="2" t="s">
        <v>23</v>
      </c>
      <c r="C1714">
        <v>177</v>
      </c>
      <c r="D1714">
        <f>YEAR(cukier4[[#This Row],[Data]])</f>
        <v>2012</v>
      </c>
      <c r="E1714">
        <f>VLOOKUP(cukier4[[#This Row],[rok]],cennik[],2,FALSE)</f>
        <v>2.25</v>
      </c>
      <c r="F1714" s="2">
        <f>cukier4[[#This Row],[sprzedaż]]*cukier4[[#This Row],[cena cukru]]</f>
        <v>398.25</v>
      </c>
      <c r="G1714" s="2">
        <f>SUMIFS(cukier4[sprzedaż],cukier4[Data],"&lt;="&amp;cukier4[[#This Row],[Data]],cukier4[NIP],"="&amp;cukier4[[#This Row],[NIP]])</f>
        <v>3571</v>
      </c>
      <c r="H171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14" s="2">
        <f>cukier4[[#This Row],[rabat na kg]]*cukier4[[#This Row],[sprzedaż]]</f>
        <v>17.7</v>
      </c>
      <c r="J1714" s="2">
        <f>J1713-cukier4[[#This Row],[sprzedaż]]+L1713</f>
        <v>3721</v>
      </c>
      <c r="K1714" s="2">
        <f>MONTH(cukier4[[#This Row],[Data]])</f>
        <v>12</v>
      </c>
      <c r="L1714" s="2">
        <f>ROUNDUP(IF(K1715&lt;&gt;cukier4[[#This Row],[miesiąc]],5000-cukier4[[#This Row],[ilość cukru w magazynie]],0),-3)</f>
        <v>0</v>
      </c>
    </row>
    <row r="1715" spans="1:12" x14ac:dyDescent="0.45">
      <c r="A1715" s="1">
        <v>41262</v>
      </c>
      <c r="B1715" s="2" t="s">
        <v>45</v>
      </c>
      <c r="C1715">
        <v>222</v>
      </c>
      <c r="D1715">
        <f>YEAR(cukier4[[#This Row],[Data]])</f>
        <v>2012</v>
      </c>
      <c r="E1715">
        <f>VLOOKUP(cukier4[[#This Row],[rok]],cennik[],2,FALSE)</f>
        <v>2.25</v>
      </c>
      <c r="F1715" s="2">
        <f>cukier4[[#This Row],[sprzedaż]]*cukier4[[#This Row],[cena cukru]]</f>
        <v>499.5</v>
      </c>
      <c r="G1715" s="2">
        <f>SUMIFS(cukier4[sprzedaż],cukier4[Data],"&lt;="&amp;cukier4[[#This Row],[Data]],cukier4[NIP],"="&amp;cukier4[[#This Row],[NIP]])</f>
        <v>19996</v>
      </c>
      <c r="H171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15" s="2">
        <f>cukier4[[#This Row],[rabat na kg]]*cukier4[[#This Row],[sprzedaż]]</f>
        <v>44.400000000000006</v>
      </c>
      <c r="J1715" s="2">
        <f>J1714-cukier4[[#This Row],[sprzedaż]]+L1714</f>
        <v>3499</v>
      </c>
      <c r="K1715" s="2">
        <f>MONTH(cukier4[[#This Row],[Data]])</f>
        <v>12</v>
      </c>
      <c r="L1715" s="2">
        <f>ROUNDUP(IF(K1716&lt;&gt;cukier4[[#This Row],[miesiąc]],5000-cukier4[[#This Row],[ilość cukru w magazynie]],0),-3)</f>
        <v>0</v>
      </c>
    </row>
    <row r="1716" spans="1:12" x14ac:dyDescent="0.45">
      <c r="A1716" s="1">
        <v>41273</v>
      </c>
      <c r="B1716" s="2" t="s">
        <v>49</v>
      </c>
      <c r="C1716">
        <v>9</v>
      </c>
      <c r="D1716">
        <f>YEAR(cukier4[[#This Row],[Data]])</f>
        <v>2012</v>
      </c>
      <c r="E1716">
        <f>VLOOKUP(cukier4[[#This Row],[rok]],cennik[],2,FALSE)</f>
        <v>2.25</v>
      </c>
      <c r="F1716" s="2">
        <f>cukier4[[#This Row],[sprzedaż]]*cukier4[[#This Row],[cena cukru]]</f>
        <v>20.25</v>
      </c>
      <c r="G1716" s="2">
        <f>SUMIFS(cukier4[sprzedaż],cukier4[Data],"&lt;="&amp;cukier4[[#This Row],[Data]],cukier4[NIP],"="&amp;cukier4[[#This Row],[NIP]])</f>
        <v>23</v>
      </c>
      <c r="H171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16" s="2">
        <f>cukier4[[#This Row],[rabat na kg]]*cukier4[[#This Row],[sprzedaż]]</f>
        <v>0</v>
      </c>
      <c r="J1716" s="2">
        <f>J1715-cukier4[[#This Row],[sprzedaż]]+L1715</f>
        <v>3490</v>
      </c>
      <c r="K1716" s="2">
        <f>MONTH(cukier4[[#This Row],[Data]])</f>
        <v>12</v>
      </c>
      <c r="L1716" s="2">
        <f>ROUNDUP(IF(K1717&lt;&gt;cukier4[[#This Row],[miesiąc]],5000-cukier4[[#This Row],[ilość cukru w magazynie]],0),-3)</f>
        <v>0</v>
      </c>
    </row>
    <row r="1717" spans="1:12" x14ac:dyDescent="0.45">
      <c r="A1717" s="1">
        <v>41273</v>
      </c>
      <c r="B1717" s="2" t="s">
        <v>231</v>
      </c>
      <c r="C1717">
        <v>14</v>
      </c>
      <c r="D1717">
        <f>YEAR(cukier4[[#This Row],[Data]])</f>
        <v>2012</v>
      </c>
      <c r="E1717">
        <f>VLOOKUP(cukier4[[#This Row],[rok]],cennik[],2,FALSE)</f>
        <v>2.25</v>
      </c>
      <c r="F1717" s="2">
        <f>cukier4[[#This Row],[sprzedaż]]*cukier4[[#This Row],[cena cukru]]</f>
        <v>31.5</v>
      </c>
      <c r="G1717" s="2">
        <f>SUMIFS(cukier4[sprzedaż],cukier4[Data],"&lt;="&amp;cukier4[[#This Row],[Data]],cukier4[NIP],"="&amp;cukier4[[#This Row],[NIP]])</f>
        <v>14</v>
      </c>
      <c r="H171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17" s="2">
        <f>cukier4[[#This Row],[rabat na kg]]*cukier4[[#This Row],[sprzedaż]]</f>
        <v>0</v>
      </c>
      <c r="J1717" s="2">
        <f>J1716-cukier4[[#This Row],[sprzedaż]]+L1716</f>
        <v>3476</v>
      </c>
      <c r="K1717" s="2">
        <f>MONTH(cukier4[[#This Row],[Data]])</f>
        <v>12</v>
      </c>
      <c r="L1717" s="2">
        <f>ROUNDUP(IF(K1718&lt;&gt;cukier4[[#This Row],[miesiąc]],5000-cukier4[[#This Row],[ilość cukru w magazynie]],0),-3)</f>
        <v>2000</v>
      </c>
    </row>
    <row r="1718" spans="1:12" x14ac:dyDescent="0.45">
      <c r="A1718" s="1">
        <v>41275</v>
      </c>
      <c r="B1718" s="2" t="s">
        <v>3</v>
      </c>
      <c r="C1718">
        <v>7</v>
      </c>
      <c r="D1718">
        <f>YEAR(cukier4[[#This Row],[Data]])</f>
        <v>2013</v>
      </c>
      <c r="E1718">
        <f>VLOOKUP(cukier4[[#This Row],[rok]],cennik[],2,FALSE)</f>
        <v>2.2200000000000002</v>
      </c>
      <c r="F1718" s="2">
        <f>cukier4[[#This Row],[sprzedaż]]*cukier4[[#This Row],[cena cukru]]</f>
        <v>15.540000000000001</v>
      </c>
      <c r="G1718" s="2">
        <f>SUMIFS(cukier4[sprzedaż],cukier4[Data],"&lt;="&amp;cukier4[[#This Row],[Data]],cukier4[NIP],"="&amp;cukier4[[#This Row],[NIP]])</f>
        <v>27</v>
      </c>
      <c r="H171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18" s="2">
        <f>cukier4[[#This Row],[rabat na kg]]*cukier4[[#This Row],[sprzedaż]]</f>
        <v>0</v>
      </c>
      <c r="J1718" s="2">
        <f>J1717-cukier4[[#This Row],[sprzedaż]]+L1717</f>
        <v>5469</v>
      </c>
      <c r="K1718" s="2">
        <f>MONTH(cukier4[[#This Row],[Data]])</f>
        <v>1</v>
      </c>
      <c r="L1718" s="2">
        <f>ROUNDUP(IF(K1719&lt;&gt;cukier4[[#This Row],[miesiąc]],5000-cukier4[[#This Row],[ilość cukru w magazynie]],0),-3)</f>
        <v>0</v>
      </c>
    </row>
    <row r="1719" spans="1:12" x14ac:dyDescent="0.45">
      <c r="A1719" s="1">
        <v>41279</v>
      </c>
      <c r="B1719" s="2" t="s">
        <v>66</v>
      </c>
      <c r="C1719">
        <v>171</v>
      </c>
      <c r="D1719">
        <f>YEAR(cukier4[[#This Row],[Data]])</f>
        <v>2013</v>
      </c>
      <c r="E1719">
        <f>VLOOKUP(cukier4[[#This Row],[rok]],cennik[],2,FALSE)</f>
        <v>2.2200000000000002</v>
      </c>
      <c r="F1719" s="2">
        <f>cukier4[[#This Row],[sprzedaż]]*cukier4[[#This Row],[cena cukru]]</f>
        <v>379.62000000000006</v>
      </c>
      <c r="G1719" s="2">
        <f>SUMIFS(cukier4[sprzedaż],cukier4[Data],"&lt;="&amp;cukier4[[#This Row],[Data]],cukier4[NIP],"="&amp;cukier4[[#This Row],[NIP]])</f>
        <v>3146</v>
      </c>
      <c r="H171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19" s="2">
        <f>cukier4[[#This Row],[rabat na kg]]*cukier4[[#This Row],[sprzedaż]]</f>
        <v>17.100000000000001</v>
      </c>
      <c r="J1719" s="2">
        <f>J1718-cukier4[[#This Row],[sprzedaż]]+L1718</f>
        <v>5298</v>
      </c>
      <c r="K1719" s="2">
        <f>MONTH(cukier4[[#This Row],[Data]])</f>
        <v>1</v>
      </c>
      <c r="L1719" s="2">
        <f>ROUNDUP(IF(K1720&lt;&gt;cukier4[[#This Row],[miesiąc]],5000-cukier4[[#This Row],[ilość cukru w magazynie]],0),-3)</f>
        <v>0</v>
      </c>
    </row>
    <row r="1720" spans="1:12" x14ac:dyDescent="0.45">
      <c r="A1720" s="1">
        <v>41283</v>
      </c>
      <c r="B1720" s="2" t="s">
        <v>208</v>
      </c>
      <c r="C1720">
        <v>16</v>
      </c>
      <c r="D1720">
        <f>YEAR(cukier4[[#This Row],[Data]])</f>
        <v>2013</v>
      </c>
      <c r="E1720">
        <f>VLOOKUP(cukier4[[#This Row],[rok]],cennik[],2,FALSE)</f>
        <v>2.2200000000000002</v>
      </c>
      <c r="F1720" s="2">
        <f>cukier4[[#This Row],[sprzedaż]]*cukier4[[#This Row],[cena cukru]]</f>
        <v>35.520000000000003</v>
      </c>
      <c r="G1720" s="2">
        <f>SUMIFS(cukier4[sprzedaż],cukier4[Data],"&lt;="&amp;cukier4[[#This Row],[Data]],cukier4[NIP],"="&amp;cukier4[[#This Row],[NIP]])</f>
        <v>23</v>
      </c>
      <c r="H172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20" s="2">
        <f>cukier4[[#This Row],[rabat na kg]]*cukier4[[#This Row],[sprzedaż]]</f>
        <v>0</v>
      </c>
      <c r="J1720" s="2">
        <f>J1719-cukier4[[#This Row],[sprzedaż]]+L1719</f>
        <v>5282</v>
      </c>
      <c r="K1720" s="2">
        <f>MONTH(cukier4[[#This Row],[Data]])</f>
        <v>1</v>
      </c>
      <c r="L1720" s="2">
        <f>ROUNDUP(IF(K1721&lt;&gt;cukier4[[#This Row],[miesiąc]],5000-cukier4[[#This Row],[ilość cukru w magazynie]],0),-3)</f>
        <v>0</v>
      </c>
    </row>
    <row r="1721" spans="1:12" x14ac:dyDescent="0.45">
      <c r="A1721" s="1">
        <v>41284</v>
      </c>
      <c r="B1721" s="2" t="s">
        <v>18</v>
      </c>
      <c r="C1721">
        <v>176</v>
      </c>
      <c r="D1721">
        <f>YEAR(cukier4[[#This Row],[Data]])</f>
        <v>2013</v>
      </c>
      <c r="E1721">
        <f>VLOOKUP(cukier4[[#This Row],[rok]],cennik[],2,FALSE)</f>
        <v>2.2200000000000002</v>
      </c>
      <c r="F1721" s="2">
        <f>cukier4[[#This Row],[sprzedaż]]*cukier4[[#This Row],[cena cukru]]</f>
        <v>390.72</v>
      </c>
      <c r="G1721" s="2">
        <f>SUMIFS(cukier4[sprzedaż],cukier4[Data],"&lt;="&amp;cukier4[[#This Row],[Data]],cukier4[NIP],"="&amp;cukier4[[#This Row],[NIP]])</f>
        <v>4522</v>
      </c>
      <c r="H17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21" s="2">
        <f>cukier4[[#This Row],[rabat na kg]]*cukier4[[#This Row],[sprzedaż]]</f>
        <v>17.600000000000001</v>
      </c>
      <c r="J1721" s="2">
        <f>J1720-cukier4[[#This Row],[sprzedaż]]+L1720</f>
        <v>5106</v>
      </c>
      <c r="K1721" s="2">
        <f>MONTH(cukier4[[#This Row],[Data]])</f>
        <v>1</v>
      </c>
      <c r="L1721" s="2">
        <f>ROUNDUP(IF(K1722&lt;&gt;cukier4[[#This Row],[miesiąc]],5000-cukier4[[#This Row],[ilość cukru w magazynie]],0),-3)</f>
        <v>0</v>
      </c>
    </row>
    <row r="1722" spans="1:12" x14ac:dyDescent="0.45">
      <c r="A1722" s="1">
        <v>41287</v>
      </c>
      <c r="B1722" s="2" t="s">
        <v>55</v>
      </c>
      <c r="C1722">
        <v>37</v>
      </c>
      <c r="D1722">
        <f>YEAR(cukier4[[#This Row],[Data]])</f>
        <v>2013</v>
      </c>
      <c r="E1722">
        <f>VLOOKUP(cukier4[[#This Row],[rok]],cennik[],2,FALSE)</f>
        <v>2.2200000000000002</v>
      </c>
      <c r="F1722" s="2">
        <f>cukier4[[#This Row],[sprzedaż]]*cukier4[[#This Row],[cena cukru]]</f>
        <v>82.14</v>
      </c>
      <c r="G1722" s="2">
        <f>SUMIFS(cukier4[sprzedaż],cukier4[Data],"&lt;="&amp;cukier4[[#This Row],[Data]],cukier4[NIP],"="&amp;cukier4[[#This Row],[NIP]])</f>
        <v>4038</v>
      </c>
      <c r="H17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22" s="2">
        <f>cukier4[[#This Row],[rabat na kg]]*cukier4[[#This Row],[sprzedaż]]</f>
        <v>3.7</v>
      </c>
      <c r="J1722" s="2">
        <f>J1721-cukier4[[#This Row],[sprzedaż]]+L1721</f>
        <v>5069</v>
      </c>
      <c r="K1722" s="2">
        <f>MONTH(cukier4[[#This Row],[Data]])</f>
        <v>1</v>
      </c>
      <c r="L1722" s="2">
        <f>ROUNDUP(IF(K1723&lt;&gt;cukier4[[#This Row],[miesiąc]],5000-cukier4[[#This Row],[ilość cukru w magazynie]],0),-3)</f>
        <v>0</v>
      </c>
    </row>
    <row r="1723" spans="1:12" x14ac:dyDescent="0.45">
      <c r="A1723" s="1">
        <v>41290</v>
      </c>
      <c r="B1723" s="2" t="s">
        <v>18</v>
      </c>
      <c r="C1723">
        <v>186</v>
      </c>
      <c r="D1723">
        <f>YEAR(cukier4[[#This Row],[Data]])</f>
        <v>2013</v>
      </c>
      <c r="E1723">
        <f>VLOOKUP(cukier4[[#This Row],[rok]],cennik[],2,FALSE)</f>
        <v>2.2200000000000002</v>
      </c>
      <c r="F1723" s="2">
        <f>cukier4[[#This Row],[sprzedaż]]*cukier4[[#This Row],[cena cukru]]</f>
        <v>412.92</v>
      </c>
      <c r="G1723" s="2">
        <f>SUMIFS(cukier4[sprzedaż],cukier4[Data],"&lt;="&amp;cukier4[[#This Row],[Data]],cukier4[NIP],"="&amp;cukier4[[#This Row],[NIP]])</f>
        <v>4708</v>
      </c>
      <c r="H172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23" s="2">
        <f>cukier4[[#This Row],[rabat na kg]]*cukier4[[#This Row],[sprzedaż]]</f>
        <v>18.600000000000001</v>
      </c>
      <c r="J1723" s="2">
        <f>J1722-cukier4[[#This Row],[sprzedaż]]+L1722</f>
        <v>4883</v>
      </c>
      <c r="K1723" s="2">
        <f>MONTH(cukier4[[#This Row],[Data]])</f>
        <v>1</v>
      </c>
      <c r="L1723" s="2">
        <f>ROUNDUP(IF(K1724&lt;&gt;cukier4[[#This Row],[miesiąc]],5000-cukier4[[#This Row],[ilość cukru w magazynie]],0),-3)</f>
        <v>0</v>
      </c>
    </row>
    <row r="1724" spans="1:12" x14ac:dyDescent="0.45">
      <c r="A1724" s="1">
        <v>41290</v>
      </c>
      <c r="B1724" s="2" t="s">
        <v>61</v>
      </c>
      <c r="C1724">
        <v>45</v>
      </c>
      <c r="D1724">
        <f>YEAR(cukier4[[#This Row],[Data]])</f>
        <v>2013</v>
      </c>
      <c r="E1724">
        <f>VLOOKUP(cukier4[[#This Row],[rok]],cennik[],2,FALSE)</f>
        <v>2.2200000000000002</v>
      </c>
      <c r="F1724" s="2">
        <f>cukier4[[#This Row],[sprzedaż]]*cukier4[[#This Row],[cena cukru]]</f>
        <v>99.9</v>
      </c>
      <c r="G1724" s="2">
        <f>SUMIFS(cukier4[sprzedaż],cukier4[Data],"&lt;="&amp;cukier4[[#This Row],[Data]],cukier4[NIP],"="&amp;cukier4[[#This Row],[NIP]])</f>
        <v>2631</v>
      </c>
      <c r="H172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24" s="2">
        <f>cukier4[[#This Row],[rabat na kg]]*cukier4[[#This Row],[sprzedaż]]</f>
        <v>4.5</v>
      </c>
      <c r="J1724" s="2">
        <f>J1723-cukier4[[#This Row],[sprzedaż]]+L1723</f>
        <v>4838</v>
      </c>
      <c r="K1724" s="2">
        <f>MONTH(cukier4[[#This Row],[Data]])</f>
        <v>1</v>
      </c>
      <c r="L1724" s="2">
        <f>ROUNDUP(IF(K1725&lt;&gt;cukier4[[#This Row],[miesiąc]],5000-cukier4[[#This Row],[ilość cukru w magazynie]],0),-3)</f>
        <v>0</v>
      </c>
    </row>
    <row r="1725" spans="1:12" x14ac:dyDescent="0.45">
      <c r="A1725" s="1">
        <v>41294</v>
      </c>
      <c r="B1725" s="2" t="s">
        <v>52</v>
      </c>
      <c r="C1725">
        <v>186</v>
      </c>
      <c r="D1725">
        <f>YEAR(cukier4[[#This Row],[Data]])</f>
        <v>2013</v>
      </c>
      <c r="E1725">
        <f>VLOOKUP(cukier4[[#This Row],[rok]],cennik[],2,FALSE)</f>
        <v>2.2200000000000002</v>
      </c>
      <c r="F1725" s="2">
        <f>cukier4[[#This Row],[sprzedaż]]*cukier4[[#This Row],[cena cukru]]</f>
        <v>412.92</v>
      </c>
      <c r="G1725" s="2">
        <f>SUMIFS(cukier4[sprzedaż],cukier4[Data],"&lt;="&amp;cukier4[[#This Row],[Data]],cukier4[NIP],"="&amp;cukier4[[#This Row],[NIP]])</f>
        <v>4536</v>
      </c>
      <c r="H172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25" s="2">
        <f>cukier4[[#This Row],[rabat na kg]]*cukier4[[#This Row],[sprzedaż]]</f>
        <v>18.600000000000001</v>
      </c>
      <c r="J1725" s="2">
        <f>J1724-cukier4[[#This Row],[sprzedaż]]+L1724</f>
        <v>4652</v>
      </c>
      <c r="K1725" s="2">
        <f>MONTH(cukier4[[#This Row],[Data]])</f>
        <v>1</v>
      </c>
      <c r="L1725" s="2">
        <f>ROUNDUP(IF(K1726&lt;&gt;cukier4[[#This Row],[miesiąc]],5000-cukier4[[#This Row],[ilość cukru w magazynie]],0),-3)</f>
        <v>0</v>
      </c>
    </row>
    <row r="1726" spans="1:12" x14ac:dyDescent="0.45">
      <c r="A1726" s="1">
        <v>41294</v>
      </c>
      <c r="B1726" s="2" t="s">
        <v>14</v>
      </c>
      <c r="C1726">
        <v>211</v>
      </c>
      <c r="D1726">
        <f>YEAR(cukier4[[#This Row],[Data]])</f>
        <v>2013</v>
      </c>
      <c r="E1726">
        <f>VLOOKUP(cukier4[[#This Row],[rok]],cennik[],2,FALSE)</f>
        <v>2.2200000000000002</v>
      </c>
      <c r="F1726" s="2">
        <f>cukier4[[#This Row],[sprzedaż]]*cukier4[[#This Row],[cena cukru]]</f>
        <v>468.42</v>
      </c>
      <c r="G1726" s="2">
        <f>SUMIFS(cukier4[sprzedaż],cukier4[Data],"&lt;="&amp;cukier4[[#This Row],[Data]],cukier4[NIP],"="&amp;cukier4[[#This Row],[NIP]])</f>
        <v>18722</v>
      </c>
      <c r="H172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26" s="2">
        <f>cukier4[[#This Row],[rabat na kg]]*cukier4[[#This Row],[sprzedaż]]</f>
        <v>42.2</v>
      </c>
      <c r="J1726" s="2">
        <f>J1725-cukier4[[#This Row],[sprzedaż]]+L1725</f>
        <v>4441</v>
      </c>
      <c r="K1726" s="2">
        <f>MONTH(cukier4[[#This Row],[Data]])</f>
        <v>1</v>
      </c>
      <c r="L1726" s="2">
        <f>ROUNDUP(IF(K1727&lt;&gt;cukier4[[#This Row],[miesiąc]],5000-cukier4[[#This Row],[ilość cukru w magazynie]],0),-3)</f>
        <v>0</v>
      </c>
    </row>
    <row r="1727" spans="1:12" x14ac:dyDescent="0.45">
      <c r="A1727" s="1">
        <v>41300</v>
      </c>
      <c r="B1727" s="2" t="s">
        <v>9</v>
      </c>
      <c r="C1727">
        <v>330</v>
      </c>
      <c r="D1727">
        <f>YEAR(cukier4[[#This Row],[Data]])</f>
        <v>2013</v>
      </c>
      <c r="E1727">
        <f>VLOOKUP(cukier4[[#This Row],[rok]],cennik[],2,FALSE)</f>
        <v>2.2200000000000002</v>
      </c>
      <c r="F1727" s="2">
        <f>cukier4[[#This Row],[sprzedaż]]*cukier4[[#This Row],[cena cukru]]</f>
        <v>732.6</v>
      </c>
      <c r="G1727" s="2">
        <f>SUMIFS(cukier4[sprzedaż],cukier4[Data],"&lt;="&amp;cukier4[[#This Row],[Data]],cukier4[NIP],"="&amp;cukier4[[#This Row],[NIP]])</f>
        <v>21163</v>
      </c>
      <c r="H172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27" s="2">
        <f>cukier4[[#This Row],[rabat na kg]]*cukier4[[#This Row],[sprzedaż]]</f>
        <v>66</v>
      </c>
      <c r="J1727" s="2">
        <f>J1726-cukier4[[#This Row],[sprzedaż]]+L1726</f>
        <v>4111</v>
      </c>
      <c r="K1727" s="2">
        <f>MONTH(cukier4[[#This Row],[Data]])</f>
        <v>1</v>
      </c>
      <c r="L1727" s="2">
        <f>ROUNDUP(IF(K1728&lt;&gt;cukier4[[#This Row],[miesiąc]],5000-cukier4[[#This Row],[ilość cukru w magazynie]],0),-3)</f>
        <v>0</v>
      </c>
    </row>
    <row r="1728" spans="1:12" x14ac:dyDescent="0.45">
      <c r="A1728" s="1">
        <v>41301</v>
      </c>
      <c r="B1728" s="2" t="s">
        <v>14</v>
      </c>
      <c r="C1728">
        <v>134</v>
      </c>
      <c r="D1728">
        <f>YEAR(cukier4[[#This Row],[Data]])</f>
        <v>2013</v>
      </c>
      <c r="E1728">
        <f>VLOOKUP(cukier4[[#This Row],[rok]],cennik[],2,FALSE)</f>
        <v>2.2200000000000002</v>
      </c>
      <c r="F1728" s="2">
        <f>cukier4[[#This Row],[sprzedaż]]*cukier4[[#This Row],[cena cukru]]</f>
        <v>297.48</v>
      </c>
      <c r="G1728" s="2">
        <f>SUMIFS(cukier4[sprzedaż],cukier4[Data],"&lt;="&amp;cukier4[[#This Row],[Data]],cukier4[NIP],"="&amp;cukier4[[#This Row],[NIP]])</f>
        <v>18856</v>
      </c>
      <c r="H172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28" s="2">
        <f>cukier4[[#This Row],[rabat na kg]]*cukier4[[#This Row],[sprzedaż]]</f>
        <v>26.8</v>
      </c>
      <c r="J1728" s="2">
        <f>J1727-cukier4[[#This Row],[sprzedaż]]+L1727</f>
        <v>3977</v>
      </c>
      <c r="K1728" s="2">
        <f>MONTH(cukier4[[#This Row],[Data]])</f>
        <v>1</v>
      </c>
      <c r="L1728" s="2">
        <f>ROUNDUP(IF(K1729&lt;&gt;cukier4[[#This Row],[miesiąc]],5000-cukier4[[#This Row],[ilość cukru w magazynie]],0),-3)</f>
        <v>0</v>
      </c>
    </row>
    <row r="1729" spans="1:12" x14ac:dyDescent="0.45">
      <c r="A1729" s="1">
        <v>41301</v>
      </c>
      <c r="B1729" s="2" t="s">
        <v>9</v>
      </c>
      <c r="C1729">
        <v>459</v>
      </c>
      <c r="D1729">
        <f>YEAR(cukier4[[#This Row],[Data]])</f>
        <v>2013</v>
      </c>
      <c r="E1729">
        <f>VLOOKUP(cukier4[[#This Row],[rok]],cennik[],2,FALSE)</f>
        <v>2.2200000000000002</v>
      </c>
      <c r="F1729" s="2">
        <f>cukier4[[#This Row],[sprzedaż]]*cukier4[[#This Row],[cena cukru]]</f>
        <v>1018.9800000000001</v>
      </c>
      <c r="G1729" s="2">
        <f>SUMIFS(cukier4[sprzedaż],cukier4[Data],"&lt;="&amp;cukier4[[#This Row],[Data]],cukier4[NIP],"="&amp;cukier4[[#This Row],[NIP]])</f>
        <v>21622</v>
      </c>
      <c r="H172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29" s="2">
        <f>cukier4[[#This Row],[rabat na kg]]*cukier4[[#This Row],[sprzedaż]]</f>
        <v>91.800000000000011</v>
      </c>
      <c r="J1729" s="2">
        <f>J1728-cukier4[[#This Row],[sprzedaż]]+L1728</f>
        <v>3518</v>
      </c>
      <c r="K1729" s="2">
        <f>MONTH(cukier4[[#This Row],[Data]])</f>
        <v>1</v>
      </c>
      <c r="L1729" s="2">
        <f>ROUNDUP(IF(K1730&lt;&gt;cukier4[[#This Row],[miesiąc]],5000-cukier4[[#This Row],[ilość cukru w magazynie]],0),-3)</f>
        <v>0</v>
      </c>
    </row>
    <row r="1730" spans="1:12" x14ac:dyDescent="0.45">
      <c r="A1730" s="1">
        <v>41302</v>
      </c>
      <c r="B1730" s="2" t="s">
        <v>26</v>
      </c>
      <c r="C1730">
        <v>185</v>
      </c>
      <c r="D1730">
        <f>YEAR(cukier4[[#This Row],[Data]])</f>
        <v>2013</v>
      </c>
      <c r="E1730">
        <f>VLOOKUP(cukier4[[#This Row],[rok]],cennik[],2,FALSE)</f>
        <v>2.2200000000000002</v>
      </c>
      <c r="F1730" s="2">
        <f>cukier4[[#This Row],[sprzedaż]]*cukier4[[#This Row],[cena cukru]]</f>
        <v>410.70000000000005</v>
      </c>
      <c r="G1730" s="2">
        <f>SUMIFS(cukier4[sprzedaż],cukier4[Data],"&lt;="&amp;cukier4[[#This Row],[Data]],cukier4[NIP],"="&amp;cukier4[[#This Row],[NIP]])</f>
        <v>1872</v>
      </c>
      <c r="H17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30" s="2">
        <f>cukier4[[#This Row],[rabat na kg]]*cukier4[[#This Row],[sprzedaż]]</f>
        <v>18.5</v>
      </c>
      <c r="J1730" s="2">
        <f>J1729-cukier4[[#This Row],[sprzedaż]]+L1729</f>
        <v>3333</v>
      </c>
      <c r="K1730" s="2">
        <f>MONTH(cukier4[[#This Row],[Data]])</f>
        <v>1</v>
      </c>
      <c r="L1730" s="2">
        <f>ROUNDUP(IF(K1731&lt;&gt;cukier4[[#This Row],[miesiąc]],5000-cukier4[[#This Row],[ilość cukru w magazynie]],0),-3)</f>
        <v>0</v>
      </c>
    </row>
    <row r="1731" spans="1:12" x14ac:dyDescent="0.45">
      <c r="A1731" s="1">
        <v>41303</v>
      </c>
      <c r="B1731" s="2" t="s">
        <v>67</v>
      </c>
      <c r="C1731">
        <v>3</v>
      </c>
      <c r="D1731">
        <f>YEAR(cukier4[[#This Row],[Data]])</f>
        <v>2013</v>
      </c>
      <c r="E1731">
        <f>VLOOKUP(cukier4[[#This Row],[rok]],cennik[],2,FALSE)</f>
        <v>2.2200000000000002</v>
      </c>
      <c r="F1731" s="2">
        <f>cukier4[[#This Row],[sprzedaż]]*cukier4[[#This Row],[cena cukru]]</f>
        <v>6.66</v>
      </c>
      <c r="G1731" s="2">
        <f>SUMIFS(cukier4[sprzedaż],cukier4[Data],"&lt;="&amp;cukier4[[#This Row],[Data]],cukier4[NIP],"="&amp;cukier4[[#This Row],[NIP]])</f>
        <v>34</v>
      </c>
      <c r="H173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31" s="2">
        <f>cukier4[[#This Row],[rabat na kg]]*cukier4[[#This Row],[sprzedaż]]</f>
        <v>0</v>
      </c>
      <c r="J1731" s="2">
        <f>J1730-cukier4[[#This Row],[sprzedaż]]+L1730</f>
        <v>3330</v>
      </c>
      <c r="K1731" s="2">
        <f>MONTH(cukier4[[#This Row],[Data]])</f>
        <v>1</v>
      </c>
      <c r="L1731" s="2">
        <f>ROUNDUP(IF(K1732&lt;&gt;cukier4[[#This Row],[miesiąc]],5000-cukier4[[#This Row],[ilość cukru w magazynie]],0),-3)</f>
        <v>0</v>
      </c>
    </row>
    <row r="1732" spans="1:12" x14ac:dyDescent="0.45">
      <c r="A1732" s="1">
        <v>41305</v>
      </c>
      <c r="B1732" s="2" t="s">
        <v>30</v>
      </c>
      <c r="C1732">
        <v>181</v>
      </c>
      <c r="D1732">
        <f>YEAR(cukier4[[#This Row],[Data]])</f>
        <v>2013</v>
      </c>
      <c r="E1732">
        <f>VLOOKUP(cukier4[[#This Row],[rok]],cennik[],2,FALSE)</f>
        <v>2.2200000000000002</v>
      </c>
      <c r="F1732" s="2">
        <f>cukier4[[#This Row],[sprzedaż]]*cukier4[[#This Row],[cena cukru]]</f>
        <v>401.82000000000005</v>
      </c>
      <c r="G1732" s="2">
        <f>SUMIFS(cukier4[sprzedaż],cukier4[Data],"&lt;="&amp;cukier4[[#This Row],[Data]],cukier4[NIP],"="&amp;cukier4[[#This Row],[NIP]])</f>
        <v>4367</v>
      </c>
      <c r="H173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32" s="2">
        <f>cukier4[[#This Row],[rabat na kg]]*cukier4[[#This Row],[sprzedaż]]</f>
        <v>18.100000000000001</v>
      </c>
      <c r="J1732" s="2">
        <f>J1731-cukier4[[#This Row],[sprzedaż]]+L1731</f>
        <v>3149</v>
      </c>
      <c r="K1732" s="2">
        <f>MONTH(cukier4[[#This Row],[Data]])</f>
        <v>1</v>
      </c>
      <c r="L1732" s="2">
        <f>ROUNDUP(IF(K1733&lt;&gt;cukier4[[#This Row],[miesiąc]],5000-cukier4[[#This Row],[ilość cukru w magazynie]],0),-3)</f>
        <v>2000</v>
      </c>
    </row>
    <row r="1733" spans="1:12" x14ac:dyDescent="0.45">
      <c r="A1733" s="1">
        <v>41309</v>
      </c>
      <c r="B1733" s="2" t="s">
        <v>17</v>
      </c>
      <c r="C1733">
        <v>441</v>
      </c>
      <c r="D1733">
        <f>YEAR(cukier4[[#This Row],[Data]])</f>
        <v>2013</v>
      </c>
      <c r="E1733">
        <f>VLOOKUP(cukier4[[#This Row],[rok]],cennik[],2,FALSE)</f>
        <v>2.2200000000000002</v>
      </c>
      <c r="F1733" s="2">
        <f>cukier4[[#This Row],[sprzedaż]]*cukier4[[#This Row],[cena cukru]]</f>
        <v>979.0200000000001</v>
      </c>
      <c r="G1733" s="2">
        <f>SUMIFS(cukier4[sprzedaż],cukier4[Data],"&lt;="&amp;cukier4[[#This Row],[Data]],cukier4[NIP],"="&amp;cukier4[[#This Row],[NIP]])</f>
        <v>15423</v>
      </c>
      <c r="H173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33" s="2">
        <f>cukier4[[#This Row],[rabat na kg]]*cukier4[[#This Row],[sprzedaż]]</f>
        <v>88.2</v>
      </c>
      <c r="J1733" s="2">
        <f>J1732-cukier4[[#This Row],[sprzedaż]]+L1732</f>
        <v>4708</v>
      </c>
      <c r="K1733" s="2">
        <f>MONTH(cukier4[[#This Row],[Data]])</f>
        <v>2</v>
      </c>
      <c r="L1733" s="2">
        <f>ROUNDUP(IF(K1734&lt;&gt;cukier4[[#This Row],[miesiąc]],5000-cukier4[[#This Row],[ilość cukru w magazynie]],0),-3)</f>
        <v>0</v>
      </c>
    </row>
    <row r="1734" spans="1:12" x14ac:dyDescent="0.45">
      <c r="A1734" s="1">
        <v>41310</v>
      </c>
      <c r="B1734" s="2" t="s">
        <v>45</v>
      </c>
      <c r="C1734">
        <v>487</v>
      </c>
      <c r="D1734">
        <f>YEAR(cukier4[[#This Row],[Data]])</f>
        <v>2013</v>
      </c>
      <c r="E1734">
        <f>VLOOKUP(cukier4[[#This Row],[rok]],cennik[],2,FALSE)</f>
        <v>2.2200000000000002</v>
      </c>
      <c r="F1734" s="2">
        <f>cukier4[[#This Row],[sprzedaż]]*cukier4[[#This Row],[cena cukru]]</f>
        <v>1081.1400000000001</v>
      </c>
      <c r="G1734" s="2">
        <f>SUMIFS(cukier4[sprzedaż],cukier4[Data],"&lt;="&amp;cukier4[[#This Row],[Data]],cukier4[NIP],"="&amp;cukier4[[#This Row],[NIP]])</f>
        <v>20483</v>
      </c>
      <c r="H173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34" s="2">
        <f>cukier4[[#This Row],[rabat na kg]]*cukier4[[#This Row],[sprzedaż]]</f>
        <v>97.4</v>
      </c>
      <c r="J1734" s="2">
        <f>J1733-cukier4[[#This Row],[sprzedaż]]+L1733</f>
        <v>4221</v>
      </c>
      <c r="K1734" s="2">
        <f>MONTH(cukier4[[#This Row],[Data]])</f>
        <v>2</v>
      </c>
      <c r="L1734" s="2">
        <f>ROUNDUP(IF(K1735&lt;&gt;cukier4[[#This Row],[miesiąc]],5000-cukier4[[#This Row],[ilość cukru w magazynie]],0),-3)</f>
        <v>0</v>
      </c>
    </row>
    <row r="1735" spans="1:12" x14ac:dyDescent="0.45">
      <c r="A1735" s="1">
        <v>41310</v>
      </c>
      <c r="B1735" s="2" t="s">
        <v>52</v>
      </c>
      <c r="C1735">
        <v>56</v>
      </c>
      <c r="D1735">
        <f>YEAR(cukier4[[#This Row],[Data]])</f>
        <v>2013</v>
      </c>
      <c r="E1735">
        <f>VLOOKUP(cukier4[[#This Row],[rok]],cennik[],2,FALSE)</f>
        <v>2.2200000000000002</v>
      </c>
      <c r="F1735" s="2">
        <f>cukier4[[#This Row],[sprzedaż]]*cukier4[[#This Row],[cena cukru]]</f>
        <v>124.32000000000001</v>
      </c>
      <c r="G1735" s="2">
        <f>SUMIFS(cukier4[sprzedaż],cukier4[Data],"&lt;="&amp;cukier4[[#This Row],[Data]],cukier4[NIP],"="&amp;cukier4[[#This Row],[NIP]])</f>
        <v>4592</v>
      </c>
      <c r="H173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35" s="2">
        <f>cukier4[[#This Row],[rabat na kg]]*cukier4[[#This Row],[sprzedaż]]</f>
        <v>5.6000000000000005</v>
      </c>
      <c r="J1735" s="2">
        <f>J1734-cukier4[[#This Row],[sprzedaż]]+L1734</f>
        <v>4165</v>
      </c>
      <c r="K1735" s="2">
        <f>MONTH(cukier4[[#This Row],[Data]])</f>
        <v>2</v>
      </c>
      <c r="L1735" s="2">
        <f>ROUNDUP(IF(K1736&lt;&gt;cukier4[[#This Row],[miesiąc]],5000-cukier4[[#This Row],[ilość cukru w magazynie]],0),-3)</f>
        <v>0</v>
      </c>
    </row>
    <row r="1736" spans="1:12" x14ac:dyDescent="0.45">
      <c r="A1736" s="1">
        <v>41314</v>
      </c>
      <c r="B1736" s="2" t="s">
        <v>12</v>
      </c>
      <c r="C1736">
        <v>23</v>
      </c>
      <c r="D1736">
        <f>YEAR(cukier4[[#This Row],[Data]])</f>
        <v>2013</v>
      </c>
      <c r="E1736">
        <f>VLOOKUP(cukier4[[#This Row],[rok]],cennik[],2,FALSE)</f>
        <v>2.2200000000000002</v>
      </c>
      <c r="F1736" s="2">
        <f>cukier4[[#This Row],[sprzedaż]]*cukier4[[#This Row],[cena cukru]]</f>
        <v>51.06</v>
      </c>
      <c r="G1736" s="2">
        <f>SUMIFS(cukier4[sprzedaż],cukier4[Data],"&lt;="&amp;cukier4[[#This Row],[Data]],cukier4[NIP],"="&amp;cukier4[[#This Row],[NIP]])</f>
        <v>3968</v>
      </c>
      <c r="H173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36" s="2">
        <f>cukier4[[#This Row],[rabat na kg]]*cukier4[[#This Row],[sprzedaż]]</f>
        <v>2.3000000000000003</v>
      </c>
      <c r="J1736" s="2">
        <f>J1735-cukier4[[#This Row],[sprzedaż]]+L1735</f>
        <v>4142</v>
      </c>
      <c r="K1736" s="2">
        <f>MONTH(cukier4[[#This Row],[Data]])</f>
        <v>2</v>
      </c>
      <c r="L1736" s="2">
        <f>ROUNDUP(IF(K1737&lt;&gt;cukier4[[#This Row],[miesiąc]],5000-cukier4[[#This Row],[ilość cukru w magazynie]],0),-3)</f>
        <v>0</v>
      </c>
    </row>
    <row r="1737" spans="1:12" x14ac:dyDescent="0.45">
      <c r="A1737" s="1">
        <v>41314</v>
      </c>
      <c r="B1737" s="2" t="s">
        <v>131</v>
      </c>
      <c r="C1737">
        <v>113</v>
      </c>
      <c r="D1737">
        <f>YEAR(cukier4[[#This Row],[Data]])</f>
        <v>2013</v>
      </c>
      <c r="E1737">
        <f>VLOOKUP(cukier4[[#This Row],[rok]],cennik[],2,FALSE)</f>
        <v>2.2200000000000002</v>
      </c>
      <c r="F1737" s="2">
        <f>cukier4[[#This Row],[sprzedaż]]*cukier4[[#This Row],[cena cukru]]</f>
        <v>250.86</v>
      </c>
      <c r="G1737" s="2">
        <f>SUMIFS(cukier4[sprzedaż],cukier4[Data],"&lt;="&amp;cukier4[[#This Row],[Data]],cukier4[NIP],"="&amp;cukier4[[#This Row],[NIP]])</f>
        <v>851</v>
      </c>
      <c r="H173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37" s="2">
        <f>cukier4[[#This Row],[rabat na kg]]*cukier4[[#This Row],[sprzedaż]]</f>
        <v>5.65</v>
      </c>
      <c r="J1737" s="2">
        <f>J1736-cukier4[[#This Row],[sprzedaż]]+L1736</f>
        <v>4029</v>
      </c>
      <c r="K1737" s="2">
        <f>MONTH(cukier4[[#This Row],[Data]])</f>
        <v>2</v>
      </c>
      <c r="L1737" s="2">
        <f>ROUNDUP(IF(K1738&lt;&gt;cukier4[[#This Row],[miesiąc]],5000-cukier4[[#This Row],[ilość cukru w magazynie]],0),-3)</f>
        <v>0</v>
      </c>
    </row>
    <row r="1738" spans="1:12" x14ac:dyDescent="0.45">
      <c r="A1738" s="1">
        <v>41315</v>
      </c>
      <c r="B1738" s="2" t="s">
        <v>200</v>
      </c>
      <c r="C1738">
        <v>19</v>
      </c>
      <c r="D1738">
        <f>YEAR(cukier4[[#This Row],[Data]])</f>
        <v>2013</v>
      </c>
      <c r="E1738">
        <f>VLOOKUP(cukier4[[#This Row],[rok]],cennik[],2,FALSE)</f>
        <v>2.2200000000000002</v>
      </c>
      <c r="F1738" s="2">
        <f>cukier4[[#This Row],[sprzedaż]]*cukier4[[#This Row],[cena cukru]]</f>
        <v>42.180000000000007</v>
      </c>
      <c r="G1738" s="2">
        <f>SUMIFS(cukier4[sprzedaż],cukier4[Data],"&lt;="&amp;cukier4[[#This Row],[Data]],cukier4[NIP],"="&amp;cukier4[[#This Row],[NIP]])</f>
        <v>22</v>
      </c>
      <c r="H173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38" s="2">
        <f>cukier4[[#This Row],[rabat na kg]]*cukier4[[#This Row],[sprzedaż]]</f>
        <v>0</v>
      </c>
      <c r="J1738" s="2">
        <f>J1737-cukier4[[#This Row],[sprzedaż]]+L1737</f>
        <v>4010</v>
      </c>
      <c r="K1738" s="2">
        <f>MONTH(cukier4[[#This Row],[Data]])</f>
        <v>2</v>
      </c>
      <c r="L1738" s="2">
        <f>ROUNDUP(IF(K1739&lt;&gt;cukier4[[#This Row],[miesiąc]],5000-cukier4[[#This Row],[ilość cukru w magazynie]],0),-3)</f>
        <v>0</v>
      </c>
    </row>
    <row r="1739" spans="1:12" x14ac:dyDescent="0.45">
      <c r="A1739" s="1">
        <v>41316</v>
      </c>
      <c r="B1739" s="2" t="s">
        <v>78</v>
      </c>
      <c r="C1739">
        <v>188</v>
      </c>
      <c r="D1739">
        <f>YEAR(cukier4[[#This Row],[Data]])</f>
        <v>2013</v>
      </c>
      <c r="E1739">
        <f>VLOOKUP(cukier4[[#This Row],[rok]],cennik[],2,FALSE)</f>
        <v>2.2200000000000002</v>
      </c>
      <c r="F1739" s="2">
        <f>cukier4[[#This Row],[sprzedaż]]*cukier4[[#This Row],[cena cukru]]</f>
        <v>417.36</v>
      </c>
      <c r="G1739" s="2">
        <f>SUMIFS(cukier4[sprzedaż],cukier4[Data],"&lt;="&amp;cukier4[[#This Row],[Data]],cukier4[NIP],"="&amp;cukier4[[#This Row],[NIP]])</f>
        <v>2011</v>
      </c>
      <c r="H17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39" s="2">
        <f>cukier4[[#This Row],[rabat na kg]]*cukier4[[#This Row],[sprzedaż]]</f>
        <v>18.8</v>
      </c>
      <c r="J1739" s="2">
        <f>J1738-cukier4[[#This Row],[sprzedaż]]+L1738</f>
        <v>3822</v>
      </c>
      <c r="K1739" s="2">
        <f>MONTH(cukier4[[#This Row],[Data]])</f>
        <v>2</v>
      </c>
      <c r="L1739" s="2">
        <f>ROUNDUP(IF(K1740&lt;&gt;cukier4[[#This Row],[miesiąc]],5000-cukier4[[#This Row],[ilość cukru w magazynie]],0),-3)</f>
        <v>0</v>
      </c>
    </row>
    <row r="1740" spans="1:12" x14ac:dyDescent="0.45">
      <c r="A1740" s="1">
        <v>41316</v>
      </c>
      <c r="B1740" s="2" t="s">
        <v>7</v>
      </c>
      <c r="C1740">
        <v>338</v>
      </c>
      <c r="D1740">
        <f>YEAR(cukier4[[#This Row],[Data]])</f>
        <v>2013</v>
      </c>
      <c r="E1740">
        <f>VLOOKUP(cukier4[[#This Row],[rok]],cennik[],2,FALSE)</f>
        <v>2.2200000000000002</v>
      </c>
      <c r="F1740" s="2">
        <f>cukier4[[#This Row],[sprzedaż]]*cukier4[[#This Row],[cena cukru]]</f>
        <v>750.36</v>
      </c>
      <c r="G1740" s="2">
        <f>SUMIFS(cukier4[sprzedaż],cukier4[Data],"&lt;="&amp;cukier4[[#This Row],[Data]],cukier4[NIP],"="&amp;cukier4[[#This Row],[NIP]])</f>
        <v>21920</v>
      </c>
      <c r="H174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40" s="2">
        <f>cukier4[[#This Row],[rabat na kg]]*cukier4[[#This Row],[sprzedaż]]</f>
        <v>67.600000000000009</v>
      </c>
      <c r="J1740" s="2">
        <f>J1739-cukier4[[#This Row],[sprzedaż]]+L1739</f>
        <v>3484</v>
      </c>
      <c r="K1740" s="2">
        <f>MONTH(cukier4[[#This Row],[Data]])</f>
        <v>2</v>
      </c>
      <c r="L1740" s="2">
        <f>ROUNDUP(IF(K1741&lt;&gt;cukier4[[#This Row],[miesiąc]],5000-cukier4[[#This Row],[ilość cukru w magazynie]],0),-3)</f>
        <v>0</v>
      </c>
    </row>
    <row r="1741" spans="1:12" x14ac:dyDescent="0.45">
      <c r="A1741" s="1">
        <v>41317</v>
      </c>
      <c r="B1741" s="2" t="s">
        <v>31</v>
      </c>
      <c r="C1741">
        <v>80</v>
      </c>
      <c r="D1741">
        <f>YEAR(cukier4[[#This Row],[Data]])</f>
        <v>2013</v>
      </c>
      <c r="E1741">
        <f>VLOOKUP(cukier4[[#This Row],[rok]],cennik[],2,FALSE)</f>
        <v>2.2200000000000002</v>
      </c>
      <c r="F1741" s="2">
        <f>cukier4[[#This Row],[sprzedaż]]*cukier4[[#This Row],[cena cukru]]</f>
        <v>177.60000000000002</v>
      </c>
      <c r="G1741" s="2">
        <f>SUMIFS(cukier4[sprzedaż],cukier4[Data],"&lt;="&amp;cukier4[[#This Row],[Data]],cukier4[NIP],"="&amp;cukier4[[#This Row],[NIP]])</f>
        <v>1737</v>
      </c>
      <c r="H174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41" s="2">
        <f>cukier4[[#This Row],[rabat na kg]]*cukier4[[#This Row],[sprzedaż]]</f>
        <v>8</v>
      </c>
      <c r="J1741" s="2">
        <f>J1740-cukier4[[#This Row],[sprzedaż]]+L1740</f>
        <v>3404</v>
      </c>
      <c r="K1741" s="2">
        <f>MONTH(cukier4[[#This Row],[Data]])</f>
        <v>2</v>
      </c>
      <c r="L1741" s="2">
        <f>ROUNDUP(IF(K1742&lt;&gt;cukier4[[#This Row],[miesiąc]],5000-cukier4[[#This Row],[ilość cukru w magazynie]],0),-3)</f>
        <v>0</v>
      </c>
    </row>
    <row r="1742" spans="1:12" x14ac:dyDescent="0.45">
      <c r="A1742" s="1">
        <v>41318</v>
      </c>
      <c r="B1742" s="2" t="s">
        <v>171</v>
      </c>
      <c r="C1742">
        <v>20</v>
      </c>
      <c r="D1742">
        <f>YEAR(cukier4[[#This Row],[Data]])</f>
        <v>2013</v>
      </c>
      <c r="E1742">
        <f>VLOOKUP(cukier4[[#This Row],[rok]],cennik[],2,FALSE)</f>
        <v>2.2200000000000002</v>
      </c>
      <c r="F1742" s="2">
        <f>cukier4[[#This Row],[sprzedaż]]*cukier4[[#This Row],[cena cukru]]</f>
        <v>44.400000000000006</v>
      </c>
      <c r="G1742" s="2">
        <f>SUMIFS(cukier4[sprzedaż],cukier4[Data],"&lt;="&amp;cukier4[[#This Row],[Data]],cukier4[NIP],"="&amp;cukier4[[#This Row],[NIP]])</f>
        <v>29</v>
      </c>
      <c r="H174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42" s="2">
        <f>cukier4[[#This Row],[rabat na kg]]*cukier4[[#This Row],[sprzedaż]]</f>
        <v>0</v>
      </c>
      <c r="J1742" s="2">
        <f>J1741-cukier4[[#This Row],[sprzedaż]]+L1741</f>
        <v>3384</v>
      </c>
      <c r="K1742" s="2">
        <f>MONTH(cukier4[[#This Row],[Data]])</f>
        <v>2</v>
      </c>
      <c r="L1742" s="2">
        <f>ROUNDUP(IF(K1743&lt;&gt;cukier4[[#This Row],[miesiąc]],5000-cukier4[[#This Row],[ilość cukru w magazynie]],0),-3)</f>
        <v>0</v>
      </c>
    </row>
    <row r="1743" spans="1:12" x14ac:dyDescent="0.45">
      <c r="A1743" s="1">
        <v>41321</v>
      </c>
      <c r="B1743" s="2" t="s">
        <v>159</v>
      </c>
      <c r="C1743">
        <v>1</v>
      </c>
      <c r="D1743">
        <f>YEAR(cukier4[[#This Row],[Data]])</f>
        <v>2013</v>
      </c>
      <c r="E1743">
        <f>VLOOKUP(cukier4[[#This Row],[rok]],cennik[],2,FALSE)</f>
        <v>2.2200000000000002</v>
      </c>
      <c r="F1743" s="2">
        <f>cukier4[[#This Row],[sprzedaż]]*cukier4[[#This Row],[cena cukru]]</f>
        <v>2.2200000000000002</v>
      </c>
      <c r="G1743" s="2">
        <f>SUMIFS(cukier4[sprzedaż],cukier4[Data],"&lt;="&amp;cukier4[[#This Row],[Data]],cukier4[NIP],"="&amp;cukier4[[#This Row],[NIP]])</f>
        <v>18</v>
      </c>
      <c r="H174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43" s="2">
        <f>cukier4[[#This Row],[rabat na kg]]*cukier4[[#This Row],[sprzedaż]]</f>
        <v>0</v>
      </c>
      <c r="J1743" s="2">
        <f>J1742-cukier4[[#This Row],[sprzedaż]]+L1742</f>
        <v>3383</v>
      </c>
      <c r="K1743" s="2">
        <f>MONTH(cukier4[[#This Row],[Data]])</f>
        <v>2</v>
      </c>
      <c r="L1743" s="2">
        <f>ROUNDUP(IF(K1744&lt;&gt;cukier4[[#This Row],[miesiąc]],5000-cukier4[[#This Row],[ilość cukru w magazynie]],0),-3)</f>
        <v>0</v>
      </c>
    </row>
    <row r="1744" spans="1:12" x14ac:dyDescent="0.45">
      <c r="A1744" s="1">
        <v>41322</v>
      </c>
      <c r="B1744" s="2" t="s">
        <v>52</v>
      </c>
      <c r="C1744">
        <v>200</v>
      </c>
      <c r="D1744">
        <f>YEAR(cukier4[[#This Row],[Data]])</f>
        <v>2013</v>
      </c>
      <c r="E1744">
        <f>VLOOKUP(cukier4[[#This Row],[rok]],cennik[],2,FALSE)</f>
        <v>2.2200000000000002</v>
      </c>
      <c r="F1744" s="2">
        <f>cukier4[[#This Row],[sprzedaż]]*cukier4[[#This Row],[cena cukru]]</f>
        <v>444.00000000000006</v>
      </c>
      <c r="G1744" s="2">
        <f>SUMIFS(cukier4[sprzedaż],cukier4[Data],"&lt;="&amp;cukier4[[#This Row],[Data]],cukier4[NIP],"="&amp;cukier4[[#This Row],[NIP]])</f>
        <v>4792</v>
      </c>
      <c r="H17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44" s="2">
        <f>cukier4[[#This Row],[rabat na kg]]*cukier4[[#This Row],[sprzedaż]]</f>
        <v>20</v>
      </c>
      <c r="J1744" s="2">
        <f>J1743-cukier4[[#This Row],[sprzedaż]]+L1743</f>
        <v>3183</v>
      </c>
      <c r="K1744" s="2">
        <f>MONTH(cukier4[[#This Row],[Data]])</f>
        <v>2</v>
      </c>
      <c r="L1744" s="2">
        <f>ROUNDUP(IF(K1745&lt;&gt;cukier4[[#This Row],[miesiąc]],5000-cukier4[[#This Row],[ilość cukru w magazynie]],0),-3)</f>
        <v>0</v>
      </c>
    </row>
    <row r="1745" spans="1:12" x14ac:dyDescent="0.45">
      <c r="A1745" s="1">
        <v>41323</v>
      </c>
      <c r="B1745" s="2" t="s">
        <v>5</v>
      </c>
      <c r="C1745">
        <v>429</v>
      </c>
      <c r="D1745">
        <f>YEAR(cukier4[[#This Row],[Data]])</f>
        <v>2013</v>
      </c>
      <c r="E1745">
        <f>VLOOKUP(cukier4[[#This Row],[rok]],cennik[],2,FALSE)</f>
        <v>2.2200000000000002</v>
      </c>
      <c r="F1745" s="2">
        <f>cukier4[[#This Row],[sprzedaż]]*cukier4[[#This Row],[cena cukru]]</f>
        <v>952.38000000000011</v>
      </c>
      <c r="G1745" s="2">
        <f>SUMIFS(cukier4[sprzedaż],cukier4[Data],"&lt;="&amp;cukier4[[#This Row],[Data]],cukier4[NIP],"="&amp;cukier4[[#This Row],[NIP]])</f>
        <v>9951</v>
      </c>
      <c r="H17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45" s="2">
        <f>cukier4[[#This Row],[rabat na kg]]*cukier4[[#This Row],[sprzedaż]]</f>
        <v>42.900000000000006</v>
      </c>
      <c r="J1745" s="2">
        <f>J1744-cukier4[[#This Row],[sprzedaż]]+L1744</f>
        <v>2754</v>
      </c>
      <c r="K1745" s="2">
        <f>MONTH(cukier4[[#This Row],[Data]])</f>
        <v>2</v>
      </c>
      <c r="L1745" s="2">
        <f>ROUNDUP(IF(K1746&lt;&gt;cukier4[[#This Row],[miesiąc]],5000-cukier4[[#This Row],[ilość cukru w magazynie]],0),-3)</f>
        <v>0</v>
      </c>
    </row>
    <row r="1746" spans="1:12" x14ac:dyDescent="0.45">
      <c r="A1746" s="1">
        <v>41324</v>
      </c>
      <c r="B1746" s="2" t="s">
        <v>12</v>
      </c>
      <c r="C1746">
        <v>183</v>
      </c>
      <c r="D1746">
        <f>YEAR(cukier4[[#This Row],[Data]])</f>
        <v>2013</v>
      </c>
      <c r="E1746">
        <f>VLOOKUP(cukier4[[#This Row],[rok]],cennik[],2,FALSE)</f>
        <v>2.2200000000000002</v>
      </c>
      <c r="F1746" s="2">
        <f>cukier4[[#This Row],[sprzedaż]]*cukier4[[#This Row],[cena cukru]]</f>
        <v>406.26000000000005</v>
      </c>
      <c r="G1746" s="2">
        <f>SUMIFS(cukier4[sprzedaż],cukier4[Data],"&lt;="&amp;cukier4[[#This Row],[Data]],cukier4[NIP],"="&amp;cukier4[[#This Row],[NIP]])</f>
        <v>4151</v>
      </c>
      <c r="H17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46" s="2">
        <f>cukier4[[#This Row],[rabat na kg]]*cukier4[[#This Row],[sprzedaż]]</f>
        <v>18.3</v>
      </c>
      <c r="J1746" s="2">
        <f>J1745-cukier4[[#This Row],[sprzedaż]]+L1745</f>
        <v>2571</v>
      </c>
      <c r="K1746" s="2">
        <f>MONTH(cukier4[[#This Row],[Data]])</f>
        <v>2</v>
      </c>
      <c r="L1746" s="2">
        <f>ROUNDUP(IF(K1747&lt;&gt;cukier4[[#This Row],[miesiąc]],5000-cukier4[[#This Row],[ilość cukru w magazynie]],0),-3)</f>
        <v>0</v>
      </c>
    </row>
    <row r="1747" spans="1:12" x14ac:dyDescent="0.45">
      <c r="A1747" s="1">
        <v>41325</v>
      </c>
      <c r="B1747" s="2" t="s">
        <v>10</v>
      </c>
      <c r="C1747">
        <v>26</v>
      </c>
      <c r="D1747">
        <f>YEAR(cukier4[[#This Row],[Data]])</f>
        <v>2013</v>
      </c>
      <c r="E1747">
        <f>VLOOKUP(cukier4[[#This Row],[rok]],cennik[],2,FALSE)</f>
        <v>2.2200000000000002</v>
      </c>
      <c r="F1747" s="2">
        <f>cukier4[[#This Row],[sprzedaż]]*cukier4[[#This Row],[cena cukru]]</f>
        <v>57.720000000000006</v>
      </c>
      <c r="G1747" s="2">
        <f>SUMIFS(cukier4[sprzedaż],cukier4[Data],"&lt;="&amp;cukier4[[#This Row],[Data]],cukier4[NIP],"="&amp;cukier4[[#This Row],[NIP]])</f>
        <v>3754</v>
      </c>
      <c r="H174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47" s="2">
        <f>cukier4[[#This Row],[rabat na kg]]*cukier4[[#This Row],[sprzedaż]]</f>
        <v>2.6</v>
      </c>
      <c r="J1747" s="2">
        <f>J1746-cukier4[[#This Row],[sprzedaż]]+L1746</f>
        <v>2545</v>
      </c>
      <c r="K1747" s="2">
        <f>MONTH(cukier4[[#This Row],[Data]])</f>
        <v>2</v>
      </c>
      <c r="L1747" s="2">
        <f>ROUNDUP(IF(K1748&lt;&gt;cukier4[[#This Row],[miesiąc]],5000-cukier4[[#This Row],[ilość cukru w magazynie]],0),-3)</f>
        <v>0</v>
      </c>
    </row>
    <row r="1748" spans="1:12" x14ac:dyDescent="0.45">
      <c r="A1748" s="1">
        <v>41326</v>
      </c>
      <c r="B1748" s="2" t="s">
        <v>180</v>
      </c>
      <c r="C1748">
        <v>2</v>
      </c>
      <c r="D1748">
        <f>YEAR(cukier4[[#This Row],[Data]])</f>
        <v>2013</v>
      </c>
      <c r="E1748">
        <f>VLOOKUP(cukier4[[#This Row],[rok]],cennik[],2,FALSE)</f>
        <v>2.2200000000000002</v>
      </c>
      <c r="F1748" s="2">
        <f>cukier4[[#This Row],[sprzedaż]]*cukier4[[#This Row],[cena cukru]]</f>
        <v>4.4400000000000004</v>
      </c>
      <c r="G1748" s="2">
        <f>SUMIFS(cukier4[sprzedaż],cukier4[Data],"&lt;="&amp;cukier4[[#This Row],[Data]],cukier4[NIP],"="&amp;cukier4[[#This Row],[NIP]])</f>
        <v>7</v>
      </c>
      <c r="H174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48" s="2">
        <f>cukier4[[#This Row],[rabat na kg]]*cukier4[[#This Row],[sprzedaż]]</f>
        <v>0</v>
      </c>
      <c r="J1748" s="2">
        <f>J1747-cukier4[[#This Row],[sprzedaż]]+L1747</f>
        <v>2543</v>
      </c>
      <c r="K1748" s="2">
        <f>MONTH(cukier4[[#This Row],[Data]])</f>
        <v>2</v>
      </c>
      <c r="L1748" s="2">
        <f>ROUNDUP(IF(K1749&lt;&gt;cukier4[[#This Row],[miesiąc]],5000-cukier4[[#This Row],[ilość cukru w magazynie]],0),-3)</f>
        <v>0</v>
      </c>
    </row>
    <row r="1749" spans="1:12" x14ac:dyDescent="0.45">
      <c r="A1749" s="1">
        <v>41328</v>
      </c>
      <c r="B1749" s="2" t="s">
        <v>7</v>
      </c>
      <c r="C1749">
        <v>174</v>
      </c>
      <c r="D1749">
        <f>YEAR(cukier4[[#This Row],[Data]])</f>
        <v>2013</v>
      </c>
      <c r="E1749">
        <f>VLOOKUP(cukier4[[#This Row],[rok]],cennik[],2,FALSE)</f>
        <v>2.2200000000000002</v>
      </c>
      <c r="F1749" s="2">
        <f>cukier4[[#This Row],[sprzedaż]]*cukier4[[#This Row],[cena cukru]]</f>
        <v>386.28000000000003</v>
      </c>
      <c r="G1749" s="2">
        <f>SUMIFS(cukier4[sprzedaż],cukier4[Data],"&lt;="&amp;cukier4[[#This Row],[Data]],cukier4[NIP],"="&amp;cukier4[[#This Row],[NIP]])</f>
        <v>22094</v>
      </c>
      <c r="H174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49" s="2">
        <f>cukier4[[#This Row],[rabat na kg]]*cukier4[[#This Row],[sprzedaż]]</f>
        <v>34.800000000000004</v>
      </c>
      <c r="J1749" s="2">
        <f>J1748-cukier4[[#This Row],[sprzedaż]]+L1748</f>
        <v>2369</v>
      </c>
      <c r="K1749" s="2">
        <f>MONTH(cukier4[[#This Row],[Data]])</f>
        <v>2</v>
      </c>
      <c r="L1749" s="2">
        <f>ROUNDUP(IF(K1750&lt;&gt;cukier4[[#This Row],[miesiąc]],5000-cukier4[[#This Row],[ilość cukru w magazynie]],0),-3)</f>
        <v>0</v>
      </c>
    </row>
    <row r="1750" spans="1:12" x14ac:dyDescent="0.45">
      <c r="A1750" s="1">
        <v>41329</v>
      </c>
      <c r="B1750" s="2" t="s">
        <v>52</v>
      </c>
      <c r="C1750">
        <v>98</v>
      </c>
      <c r="D1750">
        <f>YEAR(cukier4[[#This Row],[Data]])</f>
        <v>2013</v>
      </c>
      <c r="E1750">
        <f>VLOOKUP(cukier4[[#This Row],[rok]],cennik[],2,FALSE)</f>
        <v>2.2200000000000002</v>
      </c>
      <c r="F1750" s="2">
        <f>cukier4[[#This Row],[sprzedaż]]*cukier4[[#This Row],[cena cukru]]</f>
        <v>217.56000000000003</v>
      </c>
      <c r="G1750" s="2">
        <f>SUMIFS(cukier4[sprzedaż],cukier4[Data],"&lt;="&amp;cukier4[[#This Row],[Data]],cukier4[NIP],"="&amp;cukier4[[#This Row],[NIP]])</f>
        <v>4890</v>
      </c>
      <c r="H17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50" s="2">
        <f>cukier4[[#This Row],[rabat na kg]]*cukier4[[#This Row],[sprzedaż]]</f>
        <v>9.8000000000000007</v>
      </c>
      <c r="J1750" s="2">
        <f>J1749-cukier4[[#This Row],[sprzedaż]]+L1749</f>
        <v>2271</v>
      </c>
      <c r="K1750" s="2">
        <f>MONTH(cukier4[[#This Row],[Data]])</f>
        <v>2</v>
      </c>
      <c r="L1750" s="2">
        <f>ROUNDUP(IF(K1751&lt;&gt;cukier4[[#This Row],[miesiąc]],5000-cukier4[[#This Row],[ilość cukru w magazynie]],0),-3)</f>
        <v>0</v>
      </c>
    </row>
    <row r="1751" spans="1:12" x14ac:dyDescent="0.45">
      <c r="A1751" s="1">
        <v>41329</v>
      </c>
      <c r="B1751" s="2" t="s">
        <v>185</v>
      </c>
      <c r="C1751">
        <v>11</v>
      </c>
      <c r="D1751">
        <f>YEAR(cukier4[[#This Row],[Data]])</f>
        <v>2013</v>
      </c>
      <c r="E1751">
        <f>VLOOKUP(cukier4[[#This Row],[rok]],cennik[],2,FALSE)</f>
        <v>2.2200000000000002</v>
      </c>
      <c r="F1751" s="2">
        <f>cukier4[[#This Row],[sprzedaż]]*cukier4[[#This Row],[cena cukru]]</f>
        <v>24.42</v>
      </c>
      <c r="G1751" s="2">
        <f>SUMIFS(cukier4[sprzedaż],cukier4[Data],"&lt;="&amp;cukier4[[#This Row],[Data]],cukier4[NIP],"="&amp;cukier4[[#This Row],[NIP]])</f>
        <v>14</v>
      </c>
      <c r="H175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51" s="2">
        <f>cukier4[[#This Row],[rabat na kg]]*cukier4[[#This Row],[sprzedaż]]</f>
        <v>0</v>
      </c>
      <c r="J1751" s="2">
        <f>J1750-cukier4[[#This Row],[sprzedaż]]+L1750</f>
        <v>2260</v>
      </c>
      <c r="K1751" s="2">
        <f>MONTH(cukier4[[#This Row],[Data]])</f>
        <v>2</v>
      </c>
      <c r="L1751" s="2">
        <f>ROUNDUP(IF(K1752&lt;&gt;cukier4[[#This Row],[miesiąc]],5000-cukier4[[#This Row],[ilość cukru w magazynie]],0),-3)</f>
        <v>0</v>
      </c>
    </row>
    <row r="1752" spans="1:12" x14ac:dyDescent="0.45">
      <c r="A1752" s="1">
        <v>41332</v>
      </c>
      <c r="B1752" s="2" t="s">
        <v>28</v>
      </c>
      <c r="C1752">
        <v>58</v>
      </c>
      <c r="D1752">
        <f>YEAR(cukier4[[#This Row],[Data]])</f>
        <v>2013</v>
      </c>
      <c r="E1752">
        <f>VLOOKUP(cukier4[[#This Row],[rok]],cennik[],2,FALSE)</f>
        <v>2.2200000000000002</v>
      </c>
      <c r="F1752" s="2">
        <f>cukier4[[#This Row],[sprzedaż]]*cukier4[[#This Row],[cena cukru]]</f>
        <v>128.76000000000002</v>
      </c>
      <c r="G1752" s="2">
        <f>SUMIFS(cukier4[sprzedaż],cukier4[Data],"&lt;="&amp;cukier4[[#This Row],[Data]],cukier4[NIP],"="&amp;cukier4[[#This Row],[NIP]])</f>
        <v>3780</v>
      </c>
      <c r="H175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52" s="2">
        <f>cukier4[[#This Row],[rabat na kg]]*cukier4[[#This Row],[sprzedaż]]</f>
        <v>5.8000000000000007</v>
      </c>
      <c r="J1752" s="2">
        <f>J1751-cukier4[[#This Row],[sprzedaż]]+L1751</f>
        <v>2202</v>
      </c>
      <c r="K1752" s="2">
        <f>MONTH(cukier4[[#This Row],[Data]])</f>
        <v>2</v>
      </c>
      <c r="L1752" s="2">
        <f>ROUNDUP(IF(K1753&lt;&gt;cukier4[[#This Row],[miesiąc]],5000-cukier4[[#This Row],[ilość cukru w magazynie]],0),-3)</f>
        <v>3000</v>
      </c>
    </row>
    <row r="1753" spans="1:12" x14ac:dyDescent="0.45">
      <c r="A1753" s="1">
        <v>41336</v>
      </c>
      <c r="B1753" s="2" t="s">
        <v>15</v>
      </c>
      <c r="C1753">
        <v>17</v>
      </c>
      <c r="D1753">
        <f>YEAR(cukier4[[#This Row],[Data]])</f>
        <v>2013</v>
      </c>
      <c r="E1753">
        <f>VLOOKUP(cukier4[[#This Row],[rok]],cennik[],2,FALSE)</f>
        <v>2.2200000000000002</v>
      </c>
      <c r="F1753" s="2">
        <f>cukier4[[#This Row],[sprzedaż]]*cukier4[[#This Row],[cena cukru]]</f>
        <v>37.74</v>
      </c>
      <c r="G1753" s="2">
        <f>SUMIFS(cukier4[sprzedaż],cukier4[Data],"&lt;="&amp;cukier4[[#This Row],[Data]],cukier4[NIP],"="&amp;cukier4[[#This Row],[NIP]])</f>
        <v>35</v>
      </c>
      <c r="H175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53" s="2">
        <f>cukier4[[#This Row],[rabat na kg]]*cukier4[[#This Row],[sprzedaż]]</f>
        <v>0</v>
      </c>
      <c r="J1753" s="2">
        <f>J1752-cukier4[[#This Row],[sprzedaż]]+L1752</f>
        <v>5185</v>
      </c>
      <c r="K1753" s="2">
        <f>MONTH(cukier4[[#This Row],[Data]])</f>
        <v>3</v>
      </c>
      <c r="L1753" s="2">
        <f>ROUNDUP(IF(K1754&lt;&gt;cukier4[[#This Row],[miesiąc]],5000-cukier4[[#This Row],[ilość cukru w magazynie]],0),-3)</f>
        <v>0</v>
      </c>
    </row>
    <row r="1754" spans="1:12" x14ac:dyDescent="0.45">
      <c r="A1754" s="1">
        <v>41337</v>
      </c>
      <c r="B1754" s="2" t="s">
        <v>17</v>
      </c>
      <c r="C1754">
        <v>143</v>
      </c>
      <c r="D1754">
        <f>YEAR(cukier4[[#This Row],[Data]])</f>
        <v>2013</v>
      </c>
      <c r="E1754">
        <f>VLOOKUP(cukier4[[#This Row],[rok]],cennik[],2,FALSE)</f>
        <v>2.2200000000000002</v>
      </c>
      <c r="F1754" s="2">
        <f>cukier4[[#This Row],[sprzedaż]]*cukier4[[#This Row],[cena cukru]]</f>
        <v>317.46000000000004</v>
      </c>
      <c r="G1754" s="2">
        <f>SUMIFS(cukier4[sprzedaż],cukier4[Data],"&lt;="&amp;cukier4[[#This Row],[Data]],cukier4[NIP],"="&amp;cukier4[[#This Row],[NIP]])</f>
        <v>15566</v>
      </c>
      <c r="H175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54" s="2">
        <f>cukier4[[#This Row],[rabat na kg]]*cukier4[[#This Row],[sprzedaż]]</f>
        <v>28.6</v>
      </c>
      <c r="J1754" s="2">
        <f>J1753-cukier4[[#This Row],[sprzedaż]]+L1753</f>
        <v>5042</v>
      </c>
      <c r="K1754" s="2">
        <f>MONTH(cukier4[[#This Row],[Data]])</f>
        <v>3</v>
      </c>
      <c r="L1754" s="2">
        <f>ROUNDUP(IF(K1755&lt;&gt;cukier4[[#This Row],[miesiąc]],5000-cukier4[[#This Row],[ilość cukru w magazynie]],0),-3)</f>
        <v>0</v>
      </c>
    </row>
    <row r="1755" spans="1:12" x14ac:dyDescent="0.45">
      <c r="A1755" s="1">
        <v>41339</v>
      </c>
      <c r="B1755" s="2" t="s">
        <v>52</v>
      </c>
      <c r="C1755">
        <v>108</v>
      </c>
      <c r="D1755">
        <f>YEAR(cukier4[[#This Row],[Data]])</f>
        <v>2013</v>
      </c>
      <c r="E1755">
        <f>VLOOKUP(cukier4[[#This Row],[rok]],cennik[],2,FALSE)</f>
        <v>2.2200000000000002</v>
      </c>
      <c r="F1755" s="2">
        <f>cukier4[[#This Row],[sprzedaż]]*cukier4[[#This Row],[cena cukru]]</f>
        <v>239.76000000000002</v>
      </c>
      <c r="G1755" s="2">
        <f>SUMIFS(cukier4[sprzedaż],cukier4[Data],"&lt;="&amp;cukier4[[#This Row],[Data]],cukier4[NIP],"="&amp;cukier4[[#This Row],[NIP]])</f>
        <v>4998</v>
      </c>
      <c r="H175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55" s="2">
        <f>cukier4[[#This Row],[rabat na kg]]*cukier4[[#This Row],[sprzedaż]]</f>
        <v>10.8</v>
      </c>
      <c r="J1755" s="2">
        <f>J1754-cukier4[[#This Row],[sprzedaż]]+L1754</f>
        <v>4934</v>
      </c>
      <c r="K1755" s="2">
        <f>MONTH(cukier4[[#This Row],[Data]])</f>
        <v>3</v>
      </c>
      <c r="L1755" s="2">
        <f>ROUNDUP(IF(K1756&lt;&gt;cukier4[[#This Row],[miesiąc]],5000-cukier4[[#This Row],[ilość cukru w magazynie]],0),-3)</f>
        <v>0</v>
      </c>
    </row>
    <row r="1756" spans="1:12" x14ac:dyDescent="0.45">
      <c r="A1756" s="1">
        <v>41346</v>
      </c>
      <c r="B1756" s="2" t="s">
        <v>102</v>
      </c>
      <c r="C1756">
        <v>424</v>
      </c>
      <c r="D1756">
        <f>YEAR(cukier4[[#This Row],[Data]])</f>
        <v>2013</v>
      </c>
      <c r="E1756">
        <f>VLOOKUP(cukier4[[#This Row],[rok]],cennik[],2,FALSE)</f>
        <v>2.2200000000000002</v>
      </c>
      <c r="F1756" s="2">
        <f>cukier4[[#This Row],[sprzedaż]]*cukier4[[#This Row],[cena cukru]]</f>
        <v>941.28000000000009</v>
      </c>
      <c r="G1756" s="2">
        <f>SUMIFS(cukier4[sprzedaż],cukier4[Data],"&lt;="&amp;cukier4[[#This Row],[Data]],cukier4[NIP],"="&amp;cukier4[[#This Row],[NIP]])</f>
        <v>5714</v>
      </c>
      <c r="H175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56" s="2">
        <f>cukier4[[#This Row],[rabat na kg]]*cukier4[[#This Row],[sprzedaż]]</f>
        <v>42.400000000000006</v>
      </c>
      <c r="J1756" s="2">
        <f>J1755-cukier4[[#This Row],[sprzedaż]]+L1755</f>
        <v>4510</v>
      </c>
      <c r="K1756" s="2">
        <f>MONTH(cukier4[[#This Row],[Data]])</f>
        <v>3</v>
      </c>
      <c r="L1756" s="2">
        <f>ROUNDUP(IF(K1757&lt;&gt;cukier4[[#This Row],[miesiąc]],5000-cukier4[[#This Row],[ilość cukru w magazynie]],0),-3)</f>
        <v>0</v>
      </c>
    </row>
    <row r="1757" spans="1:12" x14ac:dyDescent="0.45">
      <c r="A1757" s="1">
        <v>41351</v>
      </c>
      <c r="B1757" s="2" t="s">
        <v>221</v>
      </c>
      <c r="C1757">
        <v>9</v>
      </c>
      <c r="D1757">
        <f>YEAR(cukier4[[#This Row],[Data]])</f>
        <v>2013</v>
      </c>
      <c r="E1757">
        <f>VLOOKUP(cukier4[[#This Row],[rok]],cennik[],2,FALSE)</f>
        <v>2.2200000000000002</v>
      </c>
      <c r="F1757" s="2">
        <f>cukier4[[#This Row],[sprzedaż]]*cukier4[[#This Row],[cena cukru]]</f>
        <v>19.98</v>
      </c>
      <c r="G1757" s="2">
        <f>SUMIFS(cukier4[sprzedaż],cukier4[Data],"&lt;="&amp;cukier4[[#This Row],[Data]],cukier4[NIP],"="&amp;cukier4[[#This Row],[NIP]])</f>
        <v>23</v>
      </c>
      <c r="H175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57" s="2">
        <f>cukier4[[#This Row],[rabat na kg]]*cukier4[[#This Row],[sprzedaż]]</f>
        <v>0</v>
      </c>
      <c r="J1757" s="2">
        <f>J1756-cukier4[[#This Row],[sprzedaż]]+L1756</f>
        <v>4501</v>
      </c>
      <c r="K1757" s="2">
        <f>MONTH(cukier4[[#This Row],[Data]])</f>
        <v>3</v>
      </c>
      <c r="L1757" s="2">
        <f>ROUNDUP(IF(K1758&lt;&gt;cukier4[[#This Row],[miesiąc]],5000-cukier4[[#This Row],[ilość cukru w magazynie]],0),-3)</f>
        <v>0</v>
      </c>
    </row>
    <row r="1758" spans="1:12" x14ac:dyDescent="0.45">
      <c r="A1758" s="1">
        <v>41352</v>
      </c>
      <c r="B1758" s="2" t="s">
        <v>28</v>
      </c>
      <c r="C1758">
        <v>135</v>
      </c>
      <c r="D1758">
        <f>YEAR(cukier4[[#This Row],[Data]])</f>
        <v>2013</v>
      </c>
      <c r="E1758">
        <f>VLOOKUP(cukier4[[#This Row],[rok]],cennik[],2,FALSE)</f>
        <v>2.2200000000000002</v>
      </c>
      <c r="F1758" s="2">
        <f>cukier4[[#This Row],[sprzedaż]]*cukier4[[#This Row],[cena cukru]]</f>
        <v>299.70000000000005</v>
      </c>
      <c r="G1758" s="2">
        <f>SUMIFS(cukier4[sprzedaż],cukier4[Data],"&lt;="&amp;cukier4[[#This Row],[Data]],cukier4[NIP],"="&amp;cukier4[[#This Row],[NIP]])</f>
        <v>3915</v>
      </c>
      <c r="H17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58" s="2">
        <f>cukier4[[#This Row],[rabat na kg]]*cukier4[[#This Row],[sprzedaż]]</f>
        <v>13.5</v>
      </c>
      <c r="J1758" s="2">
        <f>J1757-cukier4[[#This Row],[sprzedaż]]+L1757</f>
        <v>4366</v>
      </c>
      <c r="K1758" s="2">
        <f>MONTH(cukier4[[#This Row],[Data]])</f>
        <v>3</v>
      </c>
      <c r="L1758" s="2">
        <f>ROUNDUP(IF(K1759&lt;&gt;cukier4[[#This Row],[miesiąc]],5000-cukier4[[#This Row],[ilość cukru w magazynie]],0),-3)</f>
        <v>0</v>
      </c>
    </row>
    <row r="1759" spans="1:12" x14ac:dyDescent="0.45">
      <c r="A1759" s="1">
        <v>41356</v>
      </c>
      <c r="B1759" s="2" t="s">
        <v>14</v>
      </c>
      <c r="C1759">
        <v>202</v>
      </c>
      <c r="D1759">
        <f>YEAR(cukier4[[#This Row],[Data]])</f>
        <v>2013</v>
      </c>
      <c r="E1759">
        <f>VLOOKUP(cukier4[[#This Row],[rok]],cennik[],2,FALSE)</f>
        <v>2.2200000000000002</v>
      </c>
      <c r="F1759" s="2">
        <f>cukier4[[#This Row],[sprzedaż]]*cukier4[[#This Row],[cena cukru]]</f>
        <v>448.44000000000005</v>
      </c>
      <c r="G1759" s="2">
        <f>SUMIFS(cukier4[sprzedaż],cukier4[Data],"&lt;="&amp;cukier4[[#This Row],[Data]],cukier4[NIP],"="&amp;cukier4[[#This Row],[NIP]])</f>
        <v>19058</v>
      </c>
      <c r="H175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59" s="2">
        <f>cukier4[[#This Row],[rabat na kg]]*cukier4[[#This Row],[sprzedaż]]</f>
        <v>40.400000000000006</v>
      </c>
      <c r="J1759" s="2">
        <f>J1758-cukier4[[#This Row],[sprzedaż]]+L1758</f>
        <v>4164</v>
      </c>
      <c r="K1759" s="2">
        <f>MONTH(cukier4[[#This Row],[Data]])</f>
        <v>3</v>
      </c>
      <c r="L1759" s="2">
        <f>ROUNDUP(IF(K1760&lt;&gt;cukier4[[#This Row],[miesiąc]],5000-cukier4[[#This Row],[ilość cukru w magazynie]],0),-3)</f>
        <v>0</v>
      </c>
    </row>
    <row r="1760" spans="1:12" x14ac:dyDescent="0.45">
      <c r="A1760" s="1">
        <v>41357</v>
      </c>
      <c r="B1760" s="2" t="s">
        <v>45</v>
      </c>
      <c r="C1760">
        <v>459</v>
      </c>
      <c r="D1760">
        <f>YEAR(cukier4[[#This Row],[Data]])</f>
        <v>2013</v>
      </c>
      <c r="E1760">
        <f>VLOOKUP(cukier4[[#This Row],[rok]],cennik[],2,FALSE)</f>
        <v>2.2200000000000002</v>
      </c>
      <c r="F1760" s="2">
        <f>cukier4[[#This Row],[sprzedaż]]*cukier4[[#This Row],[cena cukru]]</f>
        <v>1018.9800000000001</v>
      </c>
      <c r="G1760" s="2">
        <f>SUMIFS(cukier4[sprzedaż],cukier4[Data],"&lt;="&amp;cukier4[[#This Row],[Data]],cukier4[NIP],"="&amp;cukier4[[#This Row],[NIP]])</f>
        <v>20942</v>
      </c>
      <c r="H176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60" s="2">
        <f>cukier4[[#This Row],[rabat na kg]]*cukier4[[#This Row],[sprzedaż]]</f>
        <v>91.800000000000011</v>
      </c>
      <c r="J1760" s="2">
        <f>J1759-cukier4[[#This Row],[sprzedaż]]+L1759</f>
        <v>3705</v>
      </c>
      <c r="K1760" s="2">
        <f>MONTH(cukier4[[#This Row],[Data]])</f>
        <v>3</v>
      </c>
      <c r="L1760" s="2">
        <f>ROUNDUP(IF(K1761&lt;&gt;cukier4[[#This Row],[miesiąc]],5000-cukier4[[#This Row],[ilość cukru w magazynie]],0),-3)</f>
        <v>0</v>
      </c>
    </row>
    <row r="1761" spans="1:12" x14ac:dyDescent="0.45">
      <c r="A1761" s="1">
        <v>41361</v>
      </c>
      <c r="B1761" s="2" t="s">
        <v>58</v>
      </c>
      <c r="C1761">
        <v>107</v>
      </c>
      <c r="D1761">
        <f>YEAR(cukier4[[#This Row],[Data]])</f>
        <v>2013</v>
      </c>
      <c r="E1761">
        <f>VLOOKUP(cukier4[[#This Row],[rok]],cennik[],2,FALSE)</f>
        <v>2.2200000000000002</v>
      </c>
      <c r="F1761" s="2">
        <f>cukier4[[#This Row],[sprzedaż]]*cukier4[[#This Row],[cena cukru]]</f>
        <v>237.54000000000002</v>
      </c>
      <c r="G1761" s="2">
        <f>SUMIFS(cukier4[sprzedaż],cukier4[Data],"&lt;="&amp;cukier4[[#This Row],[Data]],cukier4[NIP],"="&amp;cukier4[[#This Row],[NIP]])</f>
        <v>978</v>
      </c>
      <c r="H1761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61" s="2">
        <f>cukier4[[#This Row],[rabat na kg]]*cukier4[[#This Row],[sprzedaż]]</f>
        <v>5.3500000000000005</v>
      </c>
      <c r="J1761" s="2">
        <f>J1760-cukier4[[#This Row],[sprzedaż]]+L1760</f>
        <v>3598</v>
      </c>
      <c r="K1761" s="2">
        <f>MONTH(cukier4[[#This Row],[Data]])</f>
        <v>3</v>
      </c>
      <c r="L1761" s="2">
        <f>ROUNDUP(IF(K1762&lt;&gt;cukier4[[#This Row],[miesiąc]],5000-cukier4[[#This Row],[ilość cukru w magazynie]],0),-3)</f>
        <v>0</v>
      </c>
    </row>
    <row r="1762" spans="1:12" x14ac:dyDescent="0.45">
      <c r="A1762" s="1">
        <v>41362</v>
      </c>
      <c r="B1762" s="2" t="s">
        <v>35</v>
      </c>
      <c r="C1762">
        <v>37</v>
      </c>
      <c r="D1762">
        <f>YEAR(cukier4[[#This Row],[Data]])</f>
        <v>2013</v>
      </c>
      <c r="E1762">
        <f>VLOOKUP(cukier4[[#This Row],[rok]],cennik[],2,FALSE)</f>
        <v>2.2200000000000002</v>
      </c>
      <c r="F1762" s="2">
        <f>cukier4[[#This Row],[sprzedaż]]*cukier4[[#This Row],[cena cukru]]</f>
        <v>82.14</v>
      </c>
      <c r="G1762" s="2">
        <f>SUMIFS(cukier4[sprzedaż],cukier4[Data],"&lt;="&amp;cukier4[[#This Row],[Data]],cukier4[NIP],"="&amp;cukier4[[#This Row],[NIP]])</f>
        <v>3646</v>
      </c>
      <c r="H176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62" s="2">
        <f>cukier4[[#This Row],[rabat na kg]]*cukier4[[#This Row],[sprzedaż]]</f>
        <v>3.7</v>
      </c>
      <c r="J1762" s="2">
        <f>J1761-cukier4[[#This Row],[sprzedaż]]+L1761</f>
        <v>3561</v>
      </c>
      <c r="K1762" s="2">
        <f>MONTH(cukier4[[#This Row],[Data]])</f>
        <v>3</v>
      </c>
      <c r="L1762" s="2">
        <f>ROUNDUP(IF(K1763&lt;&gt;cukier4[[#This Row],[miesiąc]],5000-cukier4[[#This Row],[ilość cukru w magazynie]],0),-3)</f>
        <v>0</v>
      </c>
    </row>
    <row r="1763" spans="1:12" x14ac:dyDescent="0.45">
      <c r="A1763" s="1">
        <v>41363</v>
      </c>
      <c r="B1763" s="2" t="s">
        <v>61</v>
      </c>
      <c r="C1763">
        <v>43</v>
      </c>
      <c r="D1763">
        <f>YEAR(cukier4[[#This Row],[Data]])</f>
        <v>2013</v>
      </c>
      <c r="E1763">
        <f>VLOOKUP(cukier4[[#This Row],[rok]],cennik[],2,FALSE)</f>
        <v>2.2200000000000002</v>
      </c>
      <c r="F1763" s="2">
        <f>cukier4[[#This Row],[sprzedaż]]*cukier4[[#This Row],[cena cukru]]</f>
        <v>95.460000000000008</v>
      </c>
      <c r="G1763" s="2">
        <f>SUMIFS(cukier4[sprzedaż],cukier4[Data],"&lt;="&amp;cukier4[[#This Row],[Data]],cukier4[NIP],"="&amp;cukier4[[#This Row],[NIP]])</f>
        <v>2674</v>
      </c>
      <c r="H17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63" s="2">
        <f>cukier4[[#This Row],[rabat na kg]]*cukier4[[#This Row],[sprzedaż]]</f>
        <v>4.3</v>
      </c>
      <c r="J1763" s="2">
        <f>J1762-cukier4[[#This Row],[sprzedaż]]+L1762</f>
        <v>3518</v>
      </c>
      <c r="K1763" s="2">
        <f>MONTH(cukier4[[#This Row],[Data]])</f>
        <v>3</v>
      </c>
      <c r="L1763" s="2">
        <f>ROUNDUP(IF(K1764&lt;&gt;cukier4[[#This Row],[miesiąc]],5000-cukier4[[#This Row],[ilość cukru w magazynie]],0),-3)</f>
        <v>2000</v>
      </c>
    </row>
    <row r="1764" spans="1:12" x14ac:dyDescent="0.45">
      <c r="A1764" s="1">
        <v>41365</v>
      </c>
      <c r="B1764" s="2" t="s">
        <v>9</v>
      </c>
      <c r="C1764">
        <v>352</v>
      </c>
      <c r="D1764">
        <f>YEAR(cukier4[[#This Row],[Data]])</f>
        <v>2013</v>
      </c>
      <c r="E1764">
        <f>VLOOKUP(cukier4[[#This Row],[rok]],cennik[],2,FALSE)</f>
        <v>2.2200000000000002</v>
      </c>
      <c r="F1764" s="2">
        <f>cukier4[[#This Row],[sprzedaż]]*cukier4[[#This Row],[cena cukru]]</f>
        <v>781.44</v>
      </c>
      <c r="G1764" s="2">
        <f>SUMIFS(cukier4[sprzedaż],cukier4[Data],"&lt;="&amp;cukier4[[#This Row],[Data]],cukier4[NIP],"="&amp;cukier4[[#This Row],[NIP]])</f>
        <v>21974</v>
      </c>
      <c r="H176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64" s="2">
        <f>cukier4[[#This Row],[rabat na kg]]*cukier4[[#This Row],[sprzedaż]]</f>
        <v>70.400000000000006</v>
      </c>
      <c r="J1764" s="2">
        <f>J1763-cukier4[[#This Row],[sprzedaż]]+L1763</f>
        <v>5166</v>
      </c>
      <c r="K1764" s="2">
        <f>MONTH(cukier4[[#This Row],[Data]])</f>
        <v>4</v>
      </c>
      <c r="L1764" s="2">
        <f>ROUNDUP(IF(K1765&lt;&gt;cukier4[[#This Row],[miesiąc]],5000-cukier4[[#This Row],[ilość cukru w magazynie]],0),-3)</f>
        <v>0</v>
      </c>
    </row>
    <row r="1765" spans="1:12" x14ac:dyDescent="0.45">
      <c r="A1765" s="1">
        <v>41368</v>
      </c>
      <c r="B1765" s="2" t="s">
        <v>18</v>
      </c>
      <c r="C1765">
        <v>94</v>
      </c>
      <c r="D1765">
        <f>YEAR(cukier4[[#This Row],[Data]])</f>
        <v>2013</v>
      </c>
      <c r="E1765">
        <f>VLOOKUP(cukier4[[#This Row],[rok]],cennik[],2,FALSE)</f>
        <v>2.2200000000000002</v>
      </c>
      <c r="F1765" s="2">
        <f>cukier4[[#This Row],[sprzedaż]]*cukier4[[#This Row],[cena cukru]]</f>
        <v>208.68</v>
      </c>
      <c r="G1765" s="2">
        <f>SUMIFS(cukier4[sprzedaż],cukier4[Data],"&lt;="&amp;cukier4[[#This Row],[Data]],cukier4[NIP],"="&amp;cukier4[[#This Row],[NIP]])</f>
        <v>4802</v>
      </c>
      <c r="H176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65" s="2">
        <f>cukier4[[#This Row],[rabat na kg]]*cukier4[[#This Row],[sprzedaż]]</f>
        <v>9.4</v>
      </c>
      <c r="J1765" s="2">
        <f>J1764-cukier4[[#This Row],[sprzedaż]]+L1764</f>
        <v>5072</v>
      </c>
      <c r="K1765" s="2">
        <f>MONTH(cukier4[[#This Row],[Data]])</f>
        <v>4</v>
      </c>
      <c r="L1765" s="2">
        <f>ROUNDUP(IF(K1766&lt;&gt;cukier4[[#This Row],[miesiąc]],5000-cukier4[[#This Row],[ilość cukru w magazynie]],0),-3)</f>
        <v>0</v>
      </c>
    </row>
    <row r="1766" spans="1:12" x14ac:dyDescent="0.45">
      <c r="A1766" s="1">
        <v>41368</v>
      </c>
      <c r="B1766" s="2" t="s">
        <v>66</v>
      </c>
      <c r="C1766">
        <v>112</v>
      </c>
      <c r="D1766">
        <f>YEAR(cukier4[[#This Row],[Data]])</f>
        <v>2013</v>
      </c>
      <c r="E1766">
        <f>VLOOKUP(cukier4[[#This Row],[rok]],cennik[],2,FALSE)</f>
        <v>2.2200000000000002</v>
      </c>
      <c r="F1766" s="2">
        <f>cukier4[[#This Row],[sprzedaż]]*cukier4[[#This Row],[cena cukru]]</f>
        <v>248.64000000000001</v>
      </c>
      <c r="G1766" s="2">
        <f>SUMIFS(cukier4[sprzedaż],cukier4[Data],"&lt;="&amp;cukier4[[#This Row],[Data]],cukier4[NIP],"="&amp;cukier4[[#This Row],[NIP]])</f>
        <v>3258</v>
      </c>
      <c r="H17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66" s="2">
        <f>cukier4[[#This Row],[rabat na kg]]*cukier4[[#This Row],[sprzedaż]]</f>
        <v>11.200000000000001</v>
      </c>
      <c r="J1766" s="2">
        <f>J1765-cukier4[[#This Row],[sprzedaż]]+L1765</f>
        <v>4960</v>
      </c>
      <c r="K1766" s="2">
        <f>MONTH(cukier4[[#This Row],[Data]])</f>
        <v>4</v>
      </c>
      <c r="L1766" s="2">
        <f>ROUNDUP(IF(K1767&lt;&gt;cukier4[[#This Row],[miesiąc]],5000-cukier4[[#This Row],[ilość cukru w magazynie]],0),-3)</f>
        <v>0</v>
      </c>
    </row>
    <row r="1767" spans="1:12" x14ac:dyDescent="0.45">
      <c r="A1767" s="1">
        <v>41369</v>
      </c>
      <c r="B1767" s="2" t="s">
        <v>61</v>
      </c>
      <c r="C1767">
        <v>136</v>
      </c>
      <c r="D1767">
        <f>YEAR(cukier4[[#This Row],[Data]])</f>
        <v>2013</v>
      </c>
      <c r="E1767">
        <f>VLOOKUP(cukier4[[#This Row],[rok]],cennik[],2,FALSE)</f>
        <v>2.2200000000000002</v>
      </c>
      <c r="F1767" s="2">
        <f>cukier4[[#This Row],[sprzedaż]]*cukier4[[#This Row],[cena cukru]]</f>
        <v>301.92</v>
      </c>
      <c r="G1767" s="2">
        <f>SUMIFS(cukier4[sprzedaż],cukier4[Data],"&lt;="&amp;cukier4[[#This Row],[Data]],cukier4[NIP],"="&amp;cukier4[[#This Row],[NIP]])</f>
        <v>2810</v>
      </c>
      <c r="H17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67" s="2">
        <f>cukier4[[#This Row],[rabat na kg]]*cukier4[[#This Row],[sprzedaż]]</f>
        <v>13.600000000000001</v>
      </c>
      <c r="J1767" s="2">
        <f>J1766-cukier4[[#This Row],[sprzedaż]]+L1766</f>
        <v>4824</v>
      </c>
      <c r="K1767" s="2">
        <f>MONTH(cukier4[[#This Row],[Data]])</f>
        <v>4</v>
      </c>
      <c r="L1767" s="2">
        <f>ROUNDUP(IF(K1768&lt;&gt;cukier4[[#This Row],[miesiąc]],5000-cukier4[[#This Row],[ilość cukru w magazynie]],0),-3)</f>
        <v>0</v>
      </c>
    </row>
    <row r="1768" spans="1:12" x14ac:dyDescent="0.45">
      <c r="A1768" s="1">
        <v>41370</v>
      </c>
      <c r="B1768" s="2" t="s">
        <v>78</v>
      </c>
      <c r="C1768">
        <v>56</v>
      </c>
      <c r="D1768">
        <f>YEAR(cukier4[[#This Row],[Data]])</f>
        <v>2013</v>
      </c>
      <c r="E1768">
        <f>VLOOKUP(cukier4[[#This Row],[rok]],cennik[],2,FALSE)</f>
        <v>2.2200000000000002</v>
      </c>
      <c r="F1768" s="2">
        <f>cukier4[[#This Row],[sprzedaż]]*cukier4[[#This Row],[cena cukru]]</f>
        <v>124.32000000000001</v>
      </c>
      <c r="G1768" s="2">
        <f>SUMIFS(cukier4[sprzedaż],cukier4[Data],"&lt;="&amp;cukier4[[#This Row],[Data]],cukier4[NIP],"="&amp;cukier4[[#This Row],[NIP]])</f>
        <v>2067</v>
      </c>
      <c r="H176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68" s="2">
        <f>cukier4[[#This Row],[rabat na kg]]*cukier4[[#This Row],[sprzedaż]]</f>
        <v>5.6000000000000005</v>
      </c>
      <c r="J1768" s="2">
        <f>J1767-cukier4[[#This Row],[sprzedaż]]+L1767</f>
        <v>4768</v>
      </c>
      <c r="K1768" s="2">
        <f>MONTH(cukier4[[#This Row],[Data]])</f>
        <v>4</v>
      </c>
      <c r="L1768" s="2">
        <f>ROUNDUP(IF(K1769&lt;&gt;cukier4[[#This Row],[miesiąc]],5000-cukier4[[#This Row],[ilość cukru w magazynie]],0),-3)</f>
        <v>0</v>
      </c>
    </row>
    <row r="1769" spans="1:12" x14ac:dyDescent="0.45">
      <c r="A1769" s="1">
        <v>41372</v>
      </c>
      <c r="B1769" s="2" t="s">
        <v>14</v>
      </c>
      <c r="C1769">
        <v>286</v>
      </c>
      <c r="D1769">
        <f>YEAR(cukier4[[#This Row],[Data]])</f>
        <v>2013</v>
      </c>
      <c r="E1769">
        <f>VLOOKUP(cukier4[[#This Row],[rok]],cennik[],2,FALSE)</f>
        <v>2.2200000000000002</v>
      </c>
      <c r="F1769" s="2">
        <f>cukier4[[#This Row],[sprzedaż]]*cukier4[[#This Row],[cena cukru]]</f>
        <v>634.92000000000007</v>
      </c>
      <c r="G1769" s="2">
        <f>SUMIFS(cukier4[sprzedaż],cukier4[Data],"&lt;="&amp;cukier4[[#This Row],[Data]],cukier4[NIP],"="&amp;cukier4[[#This Row],[NIP]])</f>
        <v>19344</v>
      </c>
      <c r="H176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69" s="2">
        <f>cukier4[[#This Row],[rabat na kg]]*cukier4[[#This Row],[sprzedaż]]</f>
        <v>57.2</v>
      </c>
      <c r="J1769" s="2">
        <f>J1768-cukier4[[#This Row],[sprzedaż]]+L1768</f>
        <v>4482</v>
      </c>
      <c r="K1769" s="2">
        <f>MONTH(cukier4[[#This Row],[Data]])</f>
        <v>4</v>
      </c>
      <c r="L1769" s="2">
        <f>ROUNDUP(IF(K1770&lt;&gt;cukier4[[#This Row],[miesiąc]],5000-cukier4[[#This Row],[ilość cukru w magazynie]],0),-3)</f>
        <v>0</v>
      </c>
    </row>
    <row r="1770" spans="1:12" x14ac:dyDescent="0.45">
      <c r="A1770" s="1">
        <v>41373</v>
      </c>
      <c r="B1770" s="2" t="s">
        <v>7</v>
      </c>
      <c r="C1770">
        <v>296</v>
      </c>
      <c r="D1770">
        <f>YEAR(cukier4[[#This Row],[Data]])</f>
        <v>2013</v>
      </c>
      <c r="E1770">
        <f>VLOOKUP(cukier4[[#This Row],[rok]],cennik[],2,FALSE)</f>
        <v>2.2200000000000002</v>
      </c>
      <c r="F1770" s="2">
        <f>cukier4[[#This Row],[sprzedaż]]*cukier4[[#This Row],[cena cukru]]</f>
        <v>657.12</v>
      </c>
      <c r="G1770" s="2">
        <f>SUMIFS(cukier4[sprzedaż],cukier4[Data],"&lt;="&amp;cukier4[[#This Row],[Data]],cukier4[NIP],"="&amp;cukier4[[#This Row],[NIP]])</f>
        <v>22390</v>
      </c>
      <c r="H177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70" s="2">
        <f>cukier4[[#This Row],[rabat na kg]]*cukier4[[#This Row],[sprzedaż]]</f>
        <v>59.2</v>
      </c>
      <c r="J1770" s="2">
        <f>J1769-cukier4[[#This Row],[sprzedaż]]+L1769</f>
        <v>4186</v>
      </c>
      <c r="K1770" s="2">
        <f>MONTH(cukier4[[#This Row],[Data]])</f>
        <v>4</v>
      </c>
      <c r="L1770" s="2">
        <f>ROUNDUP(IF(K1771&lt;&gt;cukier4[[#This Row],[miesiąc]],5000-cukier4[[#This Row],[ilość cukru w magazynie]],0),-3)</f>
        <v>0</v>
      </c>
    </row>
    <row r="1771" spans="1:12" x14ac:dyDescent="0.45">
      <c r="A1771" s="1">
        <v>41373</v>
      </c>
      <c r="B1771" s="2" t="s">
        <v>25</v>
      </c>
      <c r="C1771">
        <v>81</v>
      </c>
      <c r="D1771">
        <f>YEAR(cukier4[[#This Row],[Data]])</f>
        <v>2013</v>
      </c>
      <c r="E1771">
        <f>VLOOKUP(cukier4[[#This Row],[rok]],cennik[],2,FALSE)</f>
        <v>2.2200000000000002</v>
      </c>
      <c r="F1771" s="2">
        <f>cukier4[[#This Row],[sprzedaż]]*cukier4[[#This Row],[cena cukru]]</f>
        <v>179.82000000000002</v>
      </c>
      <c r="G1771" s="2">
        <f>SUMIFS(cukier4[sprzedaż],cukier4[Data],"&lt;="&amp;cukier4[[#This Row],[Data]],cukier4[NIP],"="&amp;cukier4[[#This Row],[NIP]])</f>
        <v>2205</v>
      </c>
      <c r="H177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71" s="2">
        <f>cukier4[[#This Row],[rabat na kg]]*cukier4[[#This Row],[sprzedaż]]</f>
        <v>8.1</v>
      </c>
      <c r="J1771" s="2">
        <f>J1770-cukier4[[#This Row],[sprzedaż]]+L1770</f>
        <v>4105</v>
      </c>
      <c r="K1771" s="2">
        <f>MONTH(cukier4[[#This Row],[Data]])</f>
        <v>4</v>
      </c>
      <c r="L1771" s="2">
        <f>ROUNDUP(IF(K1772&lt;&gt;cukier4[[#This Row],[miesiąc]],5000-cukier4[[#This Row],[ilość cukru w magazynie]],0),-3)</f>
        <v>0</v>
      </c>
    </row>
    <row r="1772" spans="1:12" x14ac:dyDescent="0.45">
      <c r="A1772" s="1">
        <v>41374</v>
      </c>
      <c r="B1772" s="2" t="s">
        <v>14</v>
      </c>
      <c r="C1772">
        <v>231</v>
      </c>
      <c r="D1772">
        <f>YEAR(cukier4[[#This Row],[Data]])</f>
        <v>2013</v>
      </c>
      <c r="E1772">
        <f>VLOOKUP(cukier4[[#This Row],[rok]],cennik[],2,FALSE)</f>
        <v>2.2200000000000002</v>
      </c>
      <c r="F1772" s="2">
        <f>cukier4[[#This Row],[sprzedaż]]*cukier4[[#This Row],[cena cukru]]</f>
        <v>512.82000000000005</v>
      </c>
      <c r="G1772" s="2">
        <f>SUMIFS(cukier4[sprzedaż],cukier4[Data],"&lt;="&amp;cukier4[[#This Row],[Data]],cukier4[NIP],"="&amp;cukier4[[#This Row],[NIP]])</f>
        <v>19575</v>
      </c>
      <c r="H177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72" s="2">
        <f>cukier4[[#This Row],[rabat na kg]]*cukier4[[#This Row],[sprzedaż]]</f>
        <v>46.2</v>
      </c>
      <c r="J1772" s="2">
        <f>J1771-cukier4[[#This Row],[sprzedaż]]+L1771</f>
        <v>3874</v>
      </c>
      <c r="K1772" s="2">
        <f>MONTH(cukier4[[#This Row],[Data]])</f>
        <v>4</v>
      </c>
      <c r="L1772" s="2">
        <f>ROUNDUP(IF(K1773&lt;&gt;cukier4[[#This Row],[miesiąc]],5000-cukier4[[#This Row],[ilość cukru w magazynie]],0),-3)</f>
        <v>0</v>
      </c>
    </row>
    <row r="1773" spans="1:12" x14ac:dyDescent="0.45">
      <c r="A1773" s="1">
        <v>41375</v>
      </c>
      <c r="B1773" s="2" t="s">
        <v>17</v>
      </c>
      <c r="C1773">
        <v>149</v>
      </c>
      <c r="D1773">
        <f>YEAR(cukier4[[#This Row],[Data]])</f>
        <v>2013</v>
      </c>
      <c r="E1773">
        <f>VLOOKUP(cukier4[[#This Row],[rok]],cennik[],2,FALSE)</f>
        <v>2.2200000000000002</v>
      </c>
      <c r="F1773" s="2">
        <f>cukier4[[#This Row],[sprzedaż]]*cukier4[[#This Row],[cena cukru]]</f>
        <v>330.78000000000003</v>
      </c>
      <c r="G1773" s="2">
        <f>SUMIFS(cukier4[sprzedaż],cukier4[Data],"&lt;="&amp;cukier4[[#This Row],[Data]],cukier4[NIP],"="&amp;cukier4[[#This Row],[NIP]])</f>
        <v>15715</v>
      </c>
      <c r="H177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73" s="2">
        <f>cukier4[[#This Row],[rabat na kg]]*cukier4[[#This Row],[sprzedaż]]</f>
        <v>29.8</v>
      </c>
      <c r="J1773" s="2">
        <f>J1772-cukier4[[#This Row],[sprzedaż]]+L1772</f>
        <v>3725</v>
      </c>
      <c r="K1773" s="2">
        <f>MONTH(cukier4[[#This Row],[Data]])</f>
        <v>4</v>
      </c>
      <c r="L1773" s="2">
        <f>ROUNDUP(IF(K1774&lt;&gt;cukier4[[#This Row],[miesiąc]],5000-cukier4[[#This Row],[ilość cukru w magazynie]],0),-3)</f>
        <v>0</v>
      </c>
    </row>
    <row r="1774" spans="1:12" x14ac:dyDescent="0.45">
      <c r="A1774" s="1">
        <v>41375</v>
      </c>
      <c r="B1774" s="2" t="s">
        <v>132</v>
      </c>
      <c r="C1774">
        <v>3</v>
      </c>
      <c r="D1774">
        <f>YEAR(cukier4[[#This Row],[Data]])</f>
        <v>2013</v>
      </c>
      <c r="E1774">
        <f>VLOOKUP(cukier4[[#This Row],[rok]],cennik[],2,FALSE)</f>
        <v>2.2200000000000002</v>
      </c>
      <c r="F1774" s="2">
        <f>cukier4[[#This Row],[sprzedaż]]*cukier4[[#This Row],[cena cukru]]</f>
        <v>6.66</v>
      </c>
      <c r="G1774" s="2">
        <f>SUMIFS(cukier4[sprzedaż],cukier4[Data],"&lt;="&amp;cukier4[[#This Row],[Data]],cukier4[NIP],"="&amp;cukier4[[#This Row],[NIP]])</f>
        <v>27</v>
      </c>
      <c r="H177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74" s="2">
        <f>cukier4[[#This Row],[rabat na kg]]*cukier4[[#This Row],[sprzedaż]]</f>
        <v>0</v>
      </c>
      <c r="J1774" s="2">
        <f>J1773-cukier4[[#This Row],[sprzedaż]]+L1773</f>
        <v>3722</v>
      </c>
      <c r="K1774" s="2">
        <f>MONTH(cukier4[[#This Row],[Data]])</f>
        <v>4</v>
      </c>
      <c r="L1774" s="2">
        <f>ROUNDUP(IF(K1775&lt;&gt;cukier4[[#This Row],[miesiąc]],5000-cukier4[[#This Row],[ilość cukru w magazynie]],0),-3)</f>
        <v>0</v>
      </c>
    </row>
    <row r="1775" spans="1:12" x14ac:dyDescent="0.45">
      <c r="A1775" s="1">
        <v>41376</v>
      </c>
      <c r="B1775" s="2" t="s">
        <v>14</v>
      </c>
      <c r="C1775">
        <v>311</v>
      </c>
      <c r="D1775">
        <f>YEAR(cukier4[[#This Row],[Data]])</f>
        <v>2013</v>
      </c>
      <c r="E1775">
        <f>VLOOKUP(cukier4[[#This Row],[rok]],cennik[],2,FALSE)</f>
        <v>2.2200000000000002</v>
      </c>
      <c r="F1775" s="2">
        <f>cukier4[[#This Row],[sprzedaż]]*cukier4[[#This Row],[cena cukru]]</f>
        <v>690.42000000000007</v>
      </c>
      <c r="G1775" s="2">
        <f>SUMIFS(cukier4[sprzedaż],cukier4[Data],"&lt;="&amp;cukier4[[#This Row],[Data]],cukier4[NIP],"="&amp;cukier4[[#This Row],[NIP]])</f>
        <v>19886</v>
      </c>
      <c r="H177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75" s="2">
        <f>cukier4[[#This Row],[rabat na kg]]*cukier4[[#This Row],[sprzedaż]]</f>
        <v>62.2</v>
      </c>
      <c r="J1775" s="2">
        <f>J1774-cukier4[[#This Row],[sprzedaż]]+L1774</f>
        <v>3411</v>
      </c>
      <c r="K1775" s="2">
        <f>MONTH(cukier4[[#This Row],[Data]])</f>
        <v>4</v>
      </c>
      <c r="L1775" s="2">
        <f>ROUNDUP(IF(K1776&lt;&gt;cukier4[[#This Row],[miesiąc]],5000-cukier4[[#This Row],[ilość cukru w magazynie]],0),-3)</f>
        <v>0</v>
      </c>
    </row>
    <row r="1776" spans="1:12" x14ac:dyDescent="0.45">
      <c r="A1776" s="1">
        <v>41379</v>
      </c>
      <c r="B1776" s="2" t="s">
        <v>66</v>
      </c>
      <c r="C1776">
        <v>121</v>
      </c>
      <c r="D1776">
        <f>YEAR(cukier4[[#This Row],[Data]])</f>
        <v>2013</v>
      </c>
      <c r="E1776">
        <f>VLOOKUP(cukier4[[#This Row],[rok]],cennik[],2,FALSE)</f>
        <v>2.2200000000000002</v>
      </c>
      <c r="F1776" s="2">
        <f>cukier4[[#This Row],[sprzedaż]]*cukier4[[#This Row],[cena cukru]]</f>
        <v>268.62</v>
      </c>
      <c r="G1776" s="2">
        <f>SUMIFS(cukier4[sprzedaż],cukier4[Data],"&lt;="&amp;cukier4[[#This Row],[Data]],cukier4[NIP],"="&amp;cukier4[[#This Row],[NIP]])</f>
        <v>3379</v>
      </c>
      <c r="H17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76" s="2">
        <f>cukier4[[#This Row],[rabat na kg]]*cukier4[[#This Row],[sprzedaż]]</f>
        <v>12.100000000000001</v>
      </c>
      <c r="J1776" s="2">
        <f>J1775-cukier4[[#This Row],[sprzedaż]]+L1775</f>
        <v>3290</v>
      </c>
      <c r="K1776" s="2">
        <f>MONTH(cukier4[[#This Row],[Data]])</f>
        <v>4</v>
      </c>
      <c r="L1776" s="2">
        <f>ROUNDUP(IF(K1777&lt;&gt;cukier4[[#This Row],[miesiąc]],5000-cukier4[[#This Row],[ilość cukru w magazynie]],0),-3)</f>
        <v>0</v>
      </c>
    </row>
    <row r="1777" spans="1:12" x14ac:dyDescent="0.45">
      <c r="A1777" s="1">
        <v>41380</v>
      </c>
      <c r="B1777" s="2" t="s">
        <v>153</v>
      </c>
      <c r="C1777">
        <v>15</v>
      </c>
      <c r="D1777">
        <f>YEAR(cukier4[[#This Row],[Data]])</f>
        <v>2013</v>
      </c>
      <c r="E1777">
        <f>VLOOKUP(cukier4[[#This Row],[rok]],cennik[],2,FALSE)</f>
        <v>2.2200000000000002</v>
      </c>
      <c r="F1777" s="2">
        <f>cukier4[[#This Row],[sprzedaż]]*cukier4[[#This Row],[cena cukru]]</f>
        <v>33.300000000000004</v>
      </c>
      <c r="G1777" s="2">
        <f>SUMIFS(cukier4[sprzedaż],cukier4[Data],"&lt;="&amp;cukier4[[#This Row],[Data]],cukier4[NIP],"="&amp;cukier4[[#This Row],[NIP]])</f>
        <v>44</v>
      </c>
      <c r="H17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77" s="2">
        <f>cukier4[[#This Row],[rabat na kg]]*cukier4[[#This Row],[sprzedaż]]</f>
        <v>0</v>
      </c>
      <c r="J1777" s="2">
        <f>J1776-cukier4[[#This Row],[sprzedaż]]+L1776</f>
        <v>3275</v>
      </c>
      <c r="K1777" s="2">
        <f>MONTH(cukier4[[#This Row],[Data]])</f>
        <v>4</v>
      </c>
      <c r="L1777" s="2">
        <f>ROUNDUP(IF(K1778&lt;&gt;cukier4[[#This Row],[miesiąc]],5000-cukier4[[#This Row],[ilość cukru w magazynie]],0),-3)</f>
        <v>0</v>
      </c>
    </row>
    <row r="1778" spans="1:12" x14ac:dyDescent="0.45">
      <c r="A1778" s="1">
        <v>41381</v>
      </c>
      <c r="B1778" s="2" t="s">
        <v>136</v>
      </c>
      <c r="C1778">
        <v>14</v>
      </c>
      <c r="D1778">
        <f>YEAR(cukier4[[#This Row],[Data]])</f>
        <v>2013</v>
      </c>
      <c r="E1778">
        <f>VLOOKUP(cukier4[[#This Row],[rok]],cennik[],2,FALSE)</f>
        <v>2.2200000000000002</v>
      </c>
      <c r="F1778" s="2">
        <f>cukier4[[#This Row],[sprzedaż]]*cukier4[[#This Row],[cena cukru]]</f>
        <v>31.080000000000002</v>
      </c>
      <c r="G1778" s="2">
        <f>SUMIFS(cukier4[sprzedaż],cukier4[Data],"&lt;="&amp;cukier4[[#This Row],[Data]],cukier4[NIP],"="&amp;cukier4[[#This Row],[NIP]])</f>
        <v>64</v>
      </c>
      <c r="H177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78" s="2">
        <f>cukier4[[#This Row],[rabat na kg]]*cukier4[[#This Row],[sprzedaż]]</f>
        <v>0</v>
      </c>
      <c r="J1778" s="2">
        <f>J1777-cukier4[[#This Row],[sprzedaż]]+L1777</f>
        <v>3261</v>
      </c>
      <c r="K1778" s="2">
        <f>MONTH(cukier4[[#This Row],[Data]])</f>
        <v>4</v>
      </c>
      <c r="L1778" s="2">
        <f>ROUNDUP(IF(K1779&lt;&gt;cukier4[[#This Row],[miesiąc]],5000-cukier4[[#This Row],[ilość cukru w magazynie]],0),-3)</f>
        <v>0</v>
      </c>
    </row>
    <row r="1779" spans="1:12" x14ac:dyDescent="0.45">
      <c r="A1779" s="1">
        <v>41381</v>
      </c>
      <c r="B1779" s="2" t="s">
        <v>7</v>
      </c>
      <c r="C1779">
        <v>240</v>
      </c>
      <c r="D1779">
        <f>YEAR(cukier4[[#This Row],[Data]])</f>
        <v>2013</v>
      </c>
      <c r="E1779">
        <f>VLOOKUP(cukier4[[#This Row],[rok]],cennik[],2,FALSE)</f>
        <v>2.2200000000000002</v>
      </c>
      <c r="F1779" s="2">
        <f>cukier4[[#This Row],[sprzedaż]]*cukier4[[#This Row],[cena cukru]]</f>
        <v>532.80000000000007</v>
      </c>
      <c r="G1779" s="2">
        <f>SUMIFS(cukier4[sprzedaż],cukier4[Data],"&lt;="&amp;cukier4[[#This Row],[Data]],cukier4[NIP],"="&amp;cukier4[[#This Row],[NIP]])</f>
        <v>22630</v>
      </c>
      <c r="H177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79" s="2">
        <f>cukier4[[#This Row],[rabat na kg]]*cukier4[[#This Row],[sprzedaż]]</f>
        <v>48</v>
      </c>
      <c r="J1779" s="2">
        <f>J1778-cukier4[[#This Row],[sprzedaż]]+L1778</f>
        <v>3021</v>
      </c>
      <c r="K1779" s="2">
        <f>MONTH(cukier4[[#This Row],[Data]])</f>
        <v>4</v>
      </c>
      <c r="L1779" s="2">
        <f>ROUNDUP(IF(K1780&lt;&gt;cukier4[[#This Row],[miesiąc]],5000-cukier4[[#This Row],[ilość cukru w magazynie]],0),-3)</f>
        <v>0</v>
      </c>
    </row>
    <row r="1780" spans="1:12" x14ac:dyDescent="0.45">
      <c r="A1780" s="1">
        <v>41383</v>
      </c>
      <c r="B1780" s="2" t="s">
        <v>56</v>
      </c>
      <c r="C1780">
        <v>12</v>
      </c>
      <c r="D1780">
        <f>YEAR(cukier4[[#This Row],[Data]])</f>
        <v>2013</v>
      </c>
      <c r="E1780">
        <f>VLOOKUP(cukier4[[#This Row],[rok]],cennik[],2,FALSE)</f>
        <v>2.2200000000000002</v>
      </c>
      <c r="F1780" s="2">
        <f>cukier4[[#This Row],[sprzedaż]]*cukier4[[#This Row],[cena cukru]]</f>
        <v>26.64</v>
      </c>
      <c r="G1780" s="2">
        <f>SUMIFS(cukier4[sprzedaż],cukier4[Data],"&lt;="&amp;cukier4[[#This Row],[Data]],cukier4[NIP],"="&amp;cukier4[[#This Row],[NIP]])</f>
        <v>60</v>
      </c>
      <c r="H178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80" s="2">
        <f>cukier4[[#This Row],[rabat na kg]]*cukier4[[#This Row],[sprzedaż]]</f>
        <v>0</v>
      </c>
      <c r="J1780" s="2">
        <f>J1779-cukier4[[#This Row],[sprzedaż]]+L1779</f>
        <v>3009</v>
      </c>
      <c r="K1780" s="2">
        <f>MONTH(cukier4[[#This Row],[Data]])</f>
        <v>4</v>
      </c>
      <c r="L1780" s="2">
        <f>ROUNDUP(IF(K1781&lt;&gt;cukier4[[#This Row],[miesiąc]],5000-cukier4[[#This Row],[ilość cukru w magazynie]],0),-3)</f>
        <v>0</v>
      </c>
    </row>
    <row r="1781" spans="1:12" x14ac:dyDescent="0.45">
      <c r="A1781" s="1">
        <v>41385</v>
      </c>
      <c r="B1781" s="2" t="s">
        <v>199</v>
      </c>
      <c r="C1781">
        <v>1</v>
      </c>
      <c r="D1781">
        <f>YEAR(cukier4[[#This Row],[Data]])</f>
        <v>2013</v>
      </c>
      <c r="E1781">
        <f>VLOOKUP(cukier4[[#This Row],[rok]],cennik[],2,FALSE)</f>
        <v>2.2200000000000002</v>
      </c>
      <c r="F1781" s="2">
        <f>cukier4[[#This Row],[sprzedaż]]*cukier4[[#This Row],[cena cukru]]</f>
        <v>2.2200000000000002</v>
      </c>
      <c r="G1781" s="2">
        <f>SUMIFS(cukier4[sprzedaż],cukier4[Data],"&lt;="&amp;cukier4[[#This Row],[Data]],cukier4[NIP],"="&amp;cukier4[[#This Row],[NIP]])</f>
        <v>16</v>
      </c>
      <c r="H178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81" s="2">
        <f>cukier4[[#This Row],[rabat na kg]]*cukier4[[#This Row],[sprzedaż]]</f>
        <v>0</v>
      </c>
      <c r="J1781" s="2">
        <f>J1780-cukier4[[#This Row],[sprzedaż]]+L1780</f>
        <v>3008</v>
      </c>
      <c r="K1781" s="2">
        <f>MONTH(cukier4[[#This Row],[Data]])</f>
        <v>4</v>
      </c>
      <c r="L1781" s="2">
        <f>ROUNDUP(IF(K1782&lt;&gt;cukier4[[#This Row],[miesiąc]],5000-cukier4[[#This Row],[ilość cukru w magazynie]],0),-3)</f>
        <v>0</v>
      </c>
    </row>
    <row r="1782" spans="1:12" x14ac:dyDescent="0.45">
      <c r="A1782" s="1">
        <v>41388</v>
      </c>
      <c r="B1782" s="2" t="s">
        <v>232</v>
      </c>
      <c r="C1782">
        <v>12</v>
      </c>
      <c r="D1782">
        <f>YEAR(cukier4[[#This Row],[Data]])</f>
        <v>2013</v>
      </c>
      <c r="E1782">
        <f>VLOOKUP(cukier4[[#This Row],[rok]],cennik[],2,FALSE)</f>
        <v>2.2200000000000002</v>
      </c>
      <c r="F1782" s="2">
        <f>cukier4[[#This Row],[sprzedaż]]*cukier4[[#This Row],[cena cukru]]</f>
        <v>26.64</v>
      </c>
      <c r="G1782" s="2">
        <f>SUMIFS(cukier4[sprzedaż],cukier4[Data],"&lt;="&amp;cukier4[[#This Row],[Data]],cukier4[NIP],"="&amp;cukier4[[#This Row],[NIP]])</f>
        <v>12</v>
      </c>
      <c r="H178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82" s="2">
        <f>cukier4[[#This Row],[rabat na kg]]*cukier4[[#This Row],[sprzedaż]]</f>
        <v>0</v>
      </c>
      <c r="J1782" s="2">
        <f>J1781-cukier4[[#This Row],[sprzedaż]]+L1781</f>
        <v>2996</v>
      </c>
      <c r="K1782" s="2">
        <f>MONTH(cukier4[[#This Row],[Data]])</f>
        <v>4</v>
      </c>
      <c r="L1782" s="2">
        <f>ROUNDUP(IF(K1783&lt;&gt;cukier4[[#This Row],[miesiąc]],5000-cukier4[[#This Row],[ilość cukru w magazynie]],0),-3)</f>
        <v>0</v>
      </c>
    </row>
    <row r="1783" spans="1:12" x14ac:dyDescent="0.45">
      <c r="A1783" s="1">
        <v>41391</v>
      </c>
      <c r="B1783" s="2" t="s">
        <v>18</v>
      </c>
      <c r="C1783">
        <v>190</v>
      </c>
      <c r="D1783">
        <f>YEAR(cukier4[[#This Row],[Data]])</f>
        <v>2013</v>
      </c>
      <c r="E1783">
        <f>VLOOKUP(cukier4[[#This Row],[rok]],cennik[],2,FALSE)</f>
        <v>2.2200000000000002</v>
      </c>
      <c r="F1783" s="2">
        <f>cukier4[[#This Row],[sprzedaż]]*cukier4[[#This Row],[cena cukru]]</f>
        <v>421.8</v>
      </c>
      <c r="G1783" s="2">
        <f>SUMIFS(cukier4[sprzedaż],cukier4[Data],"&lt;="&amp;cukier4[[#This Row],[Data]],cukier4[NIP],"="&amp;cukier4[[#This Row],[NIP]])</f>
        <v>4992</v>
      </c>
      <c r="H178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83" s="2">
        <f>cukier4[[#This Row],[rabat na kg]]*cukier4[[#This Row],[sprzedaż]]</f>
        <v>19</v>
      </c>
      <c r="J1783" s="2">
        <f>J1782-cukier4[[#This Row],[sprzedaż]]+L1782</f>
        <v>2806</v>
      </c>
      <c r="K1783" s="2">
        <f>MONTH(cukier4[[#This Row],[Data]])</f>
        <v>4</v>
      </c>
      <c r="L1783" s="2">
        <f>ROUNDUP(IF(K1784&lt;&gt;cukier4[[#This Row],[miesiąc]],5000-cukier4[[#This Row],[ilość cukru w magazynie]],0),-3)</f>
        <v>0</v>
      </c>
    </row>
    <row r="1784" spans="1:12" x14ac:dyDescent="0.45">
      <c r="A1784" s="1">
        <v>41392</v>
      </c>
      <c r="B1784" s="2" t="s">
        <v>63</v>
      </c>
      <c r="C1784">
        <v>179</v>
      </c>
      <c r="D1784">
        <f>YEAR(cukier4[[#This Row],[Data]])</f>
        <v>2013</v>
      </c>
      <c r="E1784">
        <f>VLOOKUP(cukier4[[#This Row],[rok]],cennik[],2,FALSE)</f>
        <v>2.2200000000000002</v>
      </c>
      <c r="F1784" s="2">
        <f>cukier4[[#This Row],[sprzedaż]]*cukier4[[#This Row],[cena cukru]]</f>
        <v>397.38000000000005</v>
      </c>
      <c r="G1784" s="2">
        <f>SUMIFS(cukier4[sprzedaż],cukier4[Data],"&lt;="&amp;cukier4[[#This Row],[Data]],cukier4[NIP],"="&amp;cukier4[[#This Row],[NIP]])</f>
        <v>939</v>
      </c>
      <c r="H1784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84" s="2">
        <f>cukier4[[#This Row],[rabat na kg]]*cukier4[[#This Row],[sprzedaż]]</f>
        <v>8.9500000000000011</v>
      </c>
      <c r="J1784" s="2">
        <f>J1783-cukier4[[#This Row],[sprzedaż]]+L1783</f>
        <v>2627</v>
      </c>
      <c r="K1784" s="2">
        <f>MONTH(cukier4[[#This Row],[Data]])</f>
        <v>4</v>
      </c>
      <c r="L1784" s="2">
        <f>ROUNDUP(IF(K1785&lt;&gt;cukier4[[#This Row],[miesiąc]],5000-cukier4[[#This Row],[ilość cukru w magazynie]],0),-3)</f>
        <v>0</v>
      </c>
    </row>
    <row r="1785" spans="1:12" x14ac:dyDescent="0.45">
      <c r="A1785" s="1">
        <v>41394</v>
      </c>
      <c r="B1785" s="2" t="s">
        <v>22</v>
      </c>
      <c r="C1785">
        <v>106</v>
      </c>
      <c r="D1785">
        <f>YEAR(cukier4[[#This Row],[Data]])</f>
        <v>2013</v>
      </c>
      <c r="E1785">
        <f>VLOOKUP(cukier4[[#This Row],[rok]],cennik[],2,FALSE)</f>
        <v>2.2200000000000002</v>
      </c>
      <c r="F1785" s="2">
        <f>cukier4[[#This Row],[sprzedaż]]*cukier4[[#This Row],[cena cukru]]</f>
        <v>235.32000000000002</v>
      </c>
      <c r="G1785" s="2">
        <f>SUMIFS(cukier4[sprzedaż],cukier4[Data],"&lt;="&amp;cukier4[[#This Row],[Data]],cukier4[NIP],"="&amp;cukier4[[#This Row],[NIP]])</f>
        <v>19801</v>
      </c>
      <c r="H178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85" s="2">
        <f>cukier4[[#This Row],[rabat na kg]]*cukier4[[#This Row],[sprzedaż]]</f>
        <v>21.200000000000003</v>
      </c>
      <c r="J1785" s="2">
        <f>J1784-cukier4[[#This Row],[sprzedaż]]+L1784</f>
        <v>2521</v>
      </c>
      <c r="K1785" s="2">
        <f>MONTH(cukier4[[#This Row],[Data]])</f>
        <v>4</v>
      </c>
      <c r="L1785" s="2">
        <f>ROUNDUP(IF(K1786&lt;&gt;cukier4[[#This Row],[miesiąc]],5000-cukier4[[#This Row],[ilość cukru w magazynie]],0),-3)</f>
        <v>3000</v>
      </c>
    </row>
    <row r="1786" spans="1:12" x14ac:dyDescent="0.45">
      <c r="A1786" s="1">
        <v>41396</v>
      </c>
      <c r="B1786" s="2" t="s">
        <v>7</v>
      </c>
      <c r="C1786">
        <v>267</v>
      </c>
      <c r="D1786">
        <f>YEAR(cukier4[[#This Row],[Data]])</f>
        <v>2013</v>
      </c>
      <c r="E1786">
        <f>VLOOKUP(cukier4[[#This Row],[rok]],cennik[],2,FALSE)</f>
        <v>2.2200000000000002</v>
      </c>
      <c r="F1786" s="2">
        <f>cukier4[[#This Row],[sprzedaż]]*cukier4[[#This Row],[cena cukru]]</f>
        <v>592.74</v>
      </c>
      <c r="G1786" s="2">
        <f>SUMIFS(cukier4[sprzedaż],cukier4[Data],"&lt;="&amp;cukier4[[#This Row],[Data]],cukier4[NIP],"="&amp;cukier4[[#This Row],[NIP]])</f>
        <v>22897</v>
      </c>
      <c r="H178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86" s="2">
        <f>cukier4[[#This Row],[rabat na kg]]*cukier4[[#This Row],[sprzedaż]]</f>
        <v>53.400000000000006</v>
      </c>
      <c r="J1786" s="2">
        <f>J1785-cukier4[[#This Row],[sprzedaż]]+L1785</f>
        <v>5254</v>
      </c>
      <c r="K1786" s="2">
        <f>MONTH(cukier4[[#This Row],[Data]])</f>
        <v>5</v>
      </c>
      <c r="L1786" s="2">
        <f>ROUNDUP(IF(K1787&lt;&gt;cukier4[[#This Row],[miesiąc]],5000-cukier4[[#This Row],[ilość cukru w magazynie]],0),-3)</f>
        <v>0</v>
      </c>
    </row>
    <row r="1787" spans="1:12" x14ac:dyDescent="0.45">
      <c r="A1787" s="1">
        <v>41396</v>
      </c>
      <c r="B1787" s="2" t="s">
        <v>123</v>
      </c>
      <c r="C1787">
        <v>66</v>
      </c>
      <c r="D1787">
        <f>YEAR(cukier4[[#This Row],[Data]])</f>
        <v>2013</v>
      </c>
      <c r="E1787">
        <f>VLOOKUP(cukier4[[#This Row],[rok]],cennik[],2,FALSE)</f>
        <v>2.2200000000000002</v>
      </c>
      <c r="F1787" s="2">
        <f>cukier4[[#This Row],[sprzedaż]]*cukier4[[#This Row],[cena cukru]]</f>
        <v>146.52000000000001</v>
      </c>
      <c r="G1787" s="2">
        <f>SUMIFS(cukier4[sprzedaż],cukier4[Data],"&lt;="&amp;cukier4[[#This Row],[Data]],cukier4[NIP],"="&amp;cukier4[[#This Row],[NIP]])</f>
        <v>807</v>
      </c>
      <c r="H1787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787" s="2">
        <f>cukier4[[#This Row],[rabat na kg]]*cukier4[[#This Row],[sprzedaż]]</f>
        <v>3.3000000000000003</v>
      </c>
      <c r="J1787" s="2">
        <f>J1786-cukier4[[#This Row],[sprzedaż]]+L1786</f>
        <v>5188</v>
      </c>
      <c r="K1787" s="2">
        <f>MONTH(cukier4[[#This Row],[Data]])</f>
        <v>5</v>
      </c>
      <c r="L1787" s="2">
        <f>ROUNDUP(IF(K1788&lt;&gt;cukier4[[#This Row],[miesiąc]],5000-cukier4[[#This Row],[ilość cukru w magazynie]],0),-3)</f>
        <v>0</v>
      </c>
    </row>
    <row r="1788" spans="1:12" x14ac:dyDescent="0.45">
      <c r="A1788" s="1">
        <v>41398</v>
      </c>
      <c r="B1788" s="2" t="s">
        <v>14</v>
      </c>
      <c r="C1788">
        <v>471</v>
      </c>
      <c r="D1788">
        <f>YEAR(cukier4[[#This Row],[Data]])</f>
        <v>2013</v>
      </c>
      <c r="E1788">
        <f>VLOOKUP(cukier4[[#This Row],[rok]],cennik[],2,FALSE)</f>
        <v>2.2200000000000002</v>
      </c>
      <c r="F1788" s="2">
        <f>cukier4[[#This Row],[sprzedaż]]*cukier4[[#This Row],[cena cukru]]</f>
        <v>1045.6200000000001</v>
      </c>
      <c r="G1788" s="2">
        <f>SUMIFS(cukier4[sprzedaż],cukier4[Data],"&lt;="&amp;cukier4[[#This Row],[Data]],cukier4[NIP],"="&amp;cukier4[[#This Row],[NIP]])</f>
        <v>20357</v>
      </c>
      <c r="H178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88" s="2">
        <f>cukier4[[#This Row],[rabat na kg]]*cukier4[[#This Row],[sprzedaż]]</f>
        <v>94.2</v>
      </c>
      <c r="J1788" s="2">
        <f>J1787-cukier4[[#This Row],[sprzedaż]]+L1787</f>
        <v>4717</v>
      </c>
      <c r="K1788" s="2">
        <f>MONTH(cukier4[[#This Row],[Data]])</f>
        <v>5</v>
      </c>
      <c r="L1788" s="2">
        <f>ROUNDUP(IF(K1789&lt;&gt;cukier4[[#This Row],[miesiąc]],5000-cukier4[[#This Row],[ilość cukru w magazynie]],0),-3)</f>
        <v>0</v>
      </c>
    </row>
    <row r="1789" spans="1:12" x14ac:dyDescent="0.45">
      <c r="A1789" s="1">
        <v>41399</v>
      </c>
      <c r="B1789" s="2" t="s">
        <v>60</v>
      </c>
      <c r="C1789">
        <v>5</v>
      </c>
      <c r="D1789">
        <f>YEAR(cukier4[[#This Row],[Data]])</f>
        <v>2013</v>
      </c>
      <c r="E1789">
        <f>VLOOKUP(cukier4[[#This Row],[rok]],cennik[],2,FALSE)</f>
        <v>2.2200000000000002</v>
      </c>
      <c r="F1789" s="2">
        <f>cukier4[[#This Row],[sprzedaż]]*cukier4[[#This Row],[cena cukru]]</f>
        <v>11.100000000000001</v>
      </c>
      <c r="G1789" s="2">
        <f>SUMIFS(cukier4[sprzedaż],cukier4[Data],"&lt;="&amp;cukier4[[#This Row],[Data]],cukier4[NIP],"="&amp;cukier4[[#This Row],[NIP]])</f>
        <v>27</v>
      </c>
      <c r="H178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89" s="2">
        <f>cukier4[[#This Row],[rabat na kg]]*cukier4[[#This Row],[sprzedaż]]</f>
        <v>0</v>
      </c>
      <c r="J1789" s="2">
        <f>J1788-cukier4[[#This Row],[sprzedaż]]+L1788</f>
        <v>4712</v>
      </c>
      <c r="K1789" s="2">
        <f>MONTH(cukier4[[#This Row],[Data]])</f>
        <v>5</v>
      </c>
      <c r="L1789" s="2">
        <f>ROUNDUP(IF(K1790&lt;&gt;cukier4[[#This Row],[miesiąc]],5000-cukier4[[#This Row],[ilość cukru w magazynie]],0),-3)</f>
        <v>0</v>
      </c>
    </row>
    <row r="1790" spans="1:12" x14ac:dyDescent="0.45">
      <c r="A1790" s="1">
        <v>41401</v>
      </c>
      <c r="B1790" s="2" t="s">
        <v>221</v>
      </c>
      <c r="C1790">
        <v>11</v>
      </c>
      <c r="D1790">
        <f>YEAR(cukier4[[#This Row],[Data]])</f>
        <v>2013</v>
      </c>
      <c r="E1790">
        <f>VLOOKUP(cukier4[[#This Row],[rok]],cennik[],2,FALSE)</f>
        <v>2.2200000000000002</v>
      </c>
      <c r="F1790" s="2">
        <f>cukier4[[#This Row],[sprzedaż]]*cukier4[[#This Row],[cena cukru]]</f>
        <v>24.42</v>
      </c>
      <c r="G1790" s="2">
        <f>SUMIFS(cukier4[sprzedaż],cukier4[Data],"&lt;="&amp;cukier4[[#This Row],[Data]],cukier4[NIP],"="&amp;cukier4[[#This Row],[NIP]])</f>
        <v>34</v>
      </c>
      <c r="H179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790" s="2">
        <f>cukier4[[#This Row],[rabat na kg]]*cukier4[[#This Row],[sprzedaż]]</f>
        <v>0</v>
      </c>
      <c r="J1790" s="2">
        <f>J1789-cukier4[[#This Row],[sprzedaż]]+L1789</f>
        <v>4701</v>
      </c>
      <c r="K1790" s="2">
        <f>MONTH(cukier4[[#This Row],[Data]])</f>
        <v>5</v>
      </c>
      <c r="L1790" s="2">
        <f>ROUNDUP(IF(K1791&lt;&gt;cukier4[[#This Row],[miesiąc]],5000-cukier4[[#This Row],[ilość cukru w magazynie]],0),-3)</f>
        <v>0</v>
      </c>
    </row>
    <row r="1791" spans="1:12" x14ac:dyDescent="0.45">
      <c r="A1791" s="1">
        <v>41403</v>
      </c>
      <c r="B1791" s="2" t="s">
        <v>71</v>
      </c>
      <c r="C1791">
        <v>103</v>
      </c>
      <c r="D1791">
        <f>YEAR(cukier4[[#This Row],[Data]])</f>
        <v>2013</v>
      </c>
      <c r="E1791">
        <f>VLOOKUP(cukier4[[#This Row],[rok]],cennik[],2,FALSE)</f>
        <v>2.2200000000000002</v>
      </c>
      <c r="F1791" s="2">
        <f>cukier4[[#This Row],[sprzedaż]]*cukier4[[#This Row],[cena cukru]]</f>
        <v>228.66000000000003</v>
      </c>
      <c r="G1791" s="2">
        <f>SUMIFS(cukier4[sprzedaż],cukier4[Data],"&lt;="&amp;cukier4[[#This Row],[Data]],cukier4[NIP],"="&amp;cukier4[[#This Row],[NIP]])</f>
        <v>2139</v>
      </c>
      <c r="H17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91" s="2">
        <f>cukier4[[#This Row],[rabat na kg]]*cukier4[[#This Row],[sprzedaż]]</f>
        <v>10.3</v>
      </c>
      <c r="J1791" s="2">
        <f>J1790-cukier4[[#This Row],[sprzedaż]]+L1790</f>
        <v>4598</v>
      </c>
      <c r="K1791" s="2">
        <f>MONTH(cukier4[[#This Row],[Data]])</f>
        <v>5</v>
      </c>
      <c r="L1791" s="2">
        <f>ROUNDUP(IF(K1792&lt;&gt;cukier4[[#This Row],[miesiąc]],5000-cukier4[[#This Row],[ilość cukru w magazynie]],0),-3)</f>
        <v>0</v>
      </c>
    </row>
    <row r="1792" spans="1:12" x14ac:dyDescent="0.45">
      <c r="A1792" s="1">
        <v>41403</v>
      </c>
      <c r="B1792" s="2" t="s">
        <v>19</v>
      </c>
      <c r="C1792">
        <v>92</v>
      </c>
      <c r="D1792">
        <f>YEAR(cukier4[[#This Row],[Data]])</f>
        <v>2013</v>
      </c>
      <c r="E1792">
        <f>VLOOKUP(cukier4[[#This Row],[rok]],cennik[],2,FALSE)</f>
        <v>2.2200000000000002</v>
      </c>
      <c r="F1792" s="2">
        <f>cukier4[[#This Row],[sprzedaż]]*cukier4[[#This Row],[cena cukru]]</f>
        <v>204.24</v>
      </c>
      <c r="G1792" s="2">
        <f>SUMIFS(cukier4[sprzedaż],cukier4[Data],"&lt;="&amp;cukier4[[#This Row],[Data]],cukier4[NIP],"="&amp;cukier4[[#This Row],[NIP]])</f>
        <v>4115</v>
      </c>
      <c r="H17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92" s="2">
        <f>cukier4[[#This Row],[rabat na kg]]*cukier4[[#This Row],[sprzedaż]]</f>
        <v>9.2000000000000011</v>
      </c>
      <c r="J1792" s="2">
        <f>J1791-cukier4[[#This Row],[sprzedaż]]+L1791</f>
        <v>4506</v>
      </c>
      <c r="K1792" s="2">
        <f>MONTH(cukier4[[#This Row],[Data]])</f>
        <v>5</v>
      </c>
      <c r="L1792" s="2">
        <f>ROUNDUP(IF(K1793&lt;&gt;cukier4[[#This Row],[miesiąc]],5000-cukier4[[#This Row],[ilość cukru w magazynie]],0),-3)</f>
        <v>0</v>
      </c>
    </row>
    <row r="1793" spans="1:12" x14ac:dyDescent="0.45">
      <c r="A1793" s="1">
        <v>41405</v>
      </c>
      <c r="B1793" s="2" t="s">
        <v>10</v>
      </c>
      <c r="C1793">
        <v>115</v>
      </c>
      <c r="D1793">
        <f>YEAR(cukier4[[#This Row],[Data]])</f>
        <v>2013</v>
      </c>
      <c r="E1793">
        <f>VLOOKUP(cukier4[[#This Row],[rok]],cennik[],2,FALSE)</f>
        <v>2.2200000000000002</v>
      </c>
      <c r="F1793" s="2">
        <f>cukier4[[#This Row],[sprzedaż]]*cukier4[[#This Row],[cena cukru]]</f>
        <v>255.3</v>
      </c>
      <c r="G1793" s="2">
        <f>SUMIFS(cukier4[sprzedaż],cukier4[Data],"&lt;="&amp;cukier4[[#This Row],[Data]],cukier4[NIP],"="&amp;cukier4[[#This Row],[NIP]])</f>
        <v>3869</v>
      </c>
      <c r="H179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93" s="2">
        <f>cukier4[[#This Row],[rabat na kg]]*cukier4[[#This Row],[sprzedaż]]</f>
        <v>11.5</v>
      </c>
      <c r="J1793" s="2">
        <f>J1792-cukier4[[#This Row],[sprzedaż]]+L1792</f>
        <v>4391</v>
      </c>
      <c r="K1793" s="2">
        <f>MONTH(cukier4[[#This Row],[Data]])</f>
        <v>5</v>
      </c>
      <c r="L1793" s="2">
        <f>ROUNDUP(IF(K1794&lt;&gt;cukier4[[#This Row],[miesiąc]],5000-cukier4[[#This Row],[ilość cukru w magazynie]],0),-3)</f>
        <v>0</v>
      </c>
    </row>
    <row r="1794" spans="1:12" x14ac:dyDescent="0.45">
      <c r="A1794" s="1">
        <v>41406</v>
      </c>
      <c r="B1794" s="2" t="s">
        <v>52</v>
      </c>
      <c r="C1794">
        <v>62</v>
      </c>
      <c r="D1794">
        <f>YEAR(cukier4[[#This Row],[Data]])</f>
        <v>2013</v>
      </c>
      <c r="E1794">
        <f>VLOOKUP(cukier4[[#This Row],[rok]],cennik[],2,FALSE)</f>
        <v>2.2200000000000002</v>
      </c>
      <c r="F1794" s="2">
        <f>cukier4[[#This Row],[sprzedaż]]*cukier4[[#This Row],[cena cukru]]</f>
        <v>137.64000000000001</v>
      </c>
      <c r="G1794" s="2">
        <f>SUMIFS(cukier4[sprzedaż],cukier4[Data],"&lt;="&amp;cukier4[[#This Row],[Data]],cukier4[NIP],"="&amp;cukier4[[#This Row],[NIP]])</f>
        <v>5060</v>
      </c>
      <c r="H17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94" s="2">
        <f>cukier4[[#This Row],[rabat na kg]]*cukier4[[#This Row],[sprzedaż]]</f>
        <v>6.2</v>
      </c>
      <c r="J1794" s="2">
        <f>J1793-cukier4[[#This Row],[sprzedaż]]+L1793</f>
        <v>4329</v>
      </c>
      <c r="K1794" s="2">
        <f>MONTH(cukier4[[#This Row],[Data]])</f>
        <v>5</v>
      </c>
      <c r="L1794" s="2">
        <f>ROUNDUP(IF(K1795&lt;&gt;cukier4[[#This Row],[miesiąc]],5000-cukier4[[#This Row],[ilość cukru w magazynie]],0),-3)</f>
        <v>0</v>
      </c>
    </row>
    <row r="1795" spans="1:12" x14ac:dyDescent="0.45">
      <c r="A1795" s="1">
        <v>41406</v>
      </c>
      <c r="B1795" s="2" t="s">
        <v>5</v>
      </c>
      <c r="C1795">
        <v>420</v>
      </c>
      <c r="D1795">
        <f>YEAR(cukier4[[#This Row],[Data]])</f>
        <v>2013</v>
      </c>
      <c r="E1795">
        <f>VLOOKUP(cukier4[[#This Row],[rok]],cennik[],2,FALSE)</f>
        <v>2.2200000000000002</v>
      </c>
      <c r="F1795" s="2">
        <f>cukier4[[#This Row],[sprzedaż]]*cukier4[[#This Row],[cena cukru]]</f>
        <v>932.40000000000009</v>
      </c>
      <c r="G1795" s="2">
        <f>SUMIFS(cukier4[sprzedaż],cukier4[Data],"&lt;="&amp;cukier4[[#This Row],[Data]],cukier4[NIP],"="&amp;cukier4[[#This Row],[NIP]])</f>
        <v>10371</v>
      </c>
      <c r="H179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95" s="2">
        <f>cukier4[[#This Row],[rabat na kg]]*cukier4[[#This Row],[sprzedaż]]</f>
        <v>84</v>
      </c>
      <c r="J1795" s="2">
        <f>J1794-cukier4[[#This Row],[sprzedaż]]+L1794</f>
        <v>3909</v>
      </c>
      <c r="K1795" s="2">
        <f>MONTH(cukier4[[#This Row],[Data]])</f>
        <v>5</v>
      </c>
      <c r="L1795" s="2">
        <f>ROUNDUP(IF(K1796&lt;&gt;cukier4[[#This Row],[miesiąc]],5000-cukier4[[#This Row],[ilość cukru w magazynie]],0),-3)</f>
        <v>0</v>
      </c>
    </row>
    <row r="1796" spans="1:12" x14ac:dyDescent="0.45">
      <c r="A1796" s="1">
        <v>41406</v>
      </c>
      <c r="B1796" s="2" t="s">
        <v>30</v>
      </c>
      <c r="C1796">
        <v>81</v>
      </c>
      <c r="D1796">
        <f>YEAR(cukier4[[#This Row],[Data]])</f>
        <v>2013</v>
      </c>
      <c r="E1796">
        <f>VLOOKUP(cukier4[[#This Row],[rok]],cennik[],2,FALSE)</f>
        <v>2.2200000000000002</v>
      </c>
      <c r="F1796" s="2">
        <f>cukier4[[#This Row],[sprzedaż]]*cukier4[[#This Row],[cena cukru]]</f>
        <v>179.82000000000002</v>
      </c>
      <c r="G1796" s="2">
        <f>SUMIFS(cukier4[sprzedaż],cukier4[Data],"&lt;="&amp;cukier4[[#This Row],[Data]],cukier4[NIP],"="&amp;cukier4[[#This Row],[NIP]])</f>
        <v>4448</v>
      </c>
      <c r="H179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796" s="2">
        <f>cukier4[[#This Row],[rabat na kg]]*cukier4[[#This Row],[sprzedaż]]</f>
        <v>8.1</v>
      </c>
      <c r="J1796" s="2">
        <f>J1795-cukier4[[#This Row],[sprzedaż]]+L1795</f>
        <v>3828</v>
      </c>
      <c r="K1796" s="2">
        <f>MONTH(cukier4[[#This Row],[Data]])</f>
        <v>5</v>
      </c>
      <c r="L1796" s="2">
        <f>ROUNDUP(IF(K1797&lt;&gt;cukier4[[#This Row],[miesiąc]],5000-cukier4[[#This Row],[ilość cukru w magazynie]],0),-3)</f>
        <v>0</v>
      </c>
    </row>
    <row r="1797" spans="1:12" x14ac:dyDescent="0.45">
      <c r="A1797" s="1">
        <v>41407</v>
      </c>
      <c r="B1797" s="2" t="s">
        <v>9</v>
      </c>
      <c r="C1797">
        <v>412</v>
      </c>
      <c r="D1797">
        <f>YEAR(cukier4[[#This Row],[Data]])</f>
        <v>2013</v>
      </c>
      <c r="E1797">
        <f>VLOOKUP(cukier4[[#This Row],[rok]],cennik[],2,FALSE)</f>
        <v>2.2200000000000002</v>
      </c>
      <c r="F1797" s="2">
        <f>cukier4[[#This Row],[sprzedaż]]*cukier4[[#This Row],[cena cukru]]</f>
        <v>914.6400000000001</v>
      </c>
      <c r="G1797" s="2">
        <f>SUMIFS(cukier4[sprzedaż],cukier4[Data],"&lt;="&amp;cukier4[[#This Row],[Data]],cukier4[NIP],"="&amp;cukier4[[#This Row],[NIP]])</f>
        <v>22386</v>
      </c>
      <c r="H179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97" s="2">
        <f>cukier4[[#This Row],[rabat na kg]]*cukier4[[#This Row],[sprzedaż]]</f>
        <v>82.4</v>
      </c>
      <c r="J1797" s="2">
        <f>J1796-cukier4[[#This Row],[sprzedaż]]+L1796</f>
        <v>3416</v>
      </c>
      <c r="K1797" s="2">
        <f>MONTH(cukier4[[#This Row],[Data]])</f>
        <v>5</v>
      </c>
      <c r="L1797" s="2">
        <f>ROUNDUP(IF(K1798&lt;&gt;cukier4[[#This Row],[miesiąc]],5000-cukier4[[#This Row],[ilość cukru w magazynie]],0),-3)</f>
        <v>0</v>
      </c>
    </row>
    <row r="1798" spans="1:12" x14ac:dyDescent="0.45">
      <c r="A1798" s="1">
        <v>41409</v>
      </c>
      <c r="B1798" s="2" t="s">
        <v>45</v>
      </c>
      <c r="C1798">
        <v>377</v>
      </c>
      <c r="D1798">
        <f>YEAR(cukier4[[#This Row],[Data]])</f>
        <v>2013</v>
      </c>
      <c r="E1798">
        <f>VLOOKUP(cukier4[[#This Row],[rok]],cennik[],2,FALSE)</f>
        <v>2.2200000000000002</v>
      </c>
      <c r="F1798" s="2">
        <f>cukier4[[#This Row],[sprzedaż]]*cukier4[[#This Row],[cena cukru]]</f>
        <v>836.94</v>
      </c>
      <c r="G1798" s="2">
        <f>SUMIFS(cukier4[sprzedaż],cukier4[Data],"&lt;="&amp;cukier4[[#This Row],[Data]],cukier4[NIP],"="&amp;cukier4[[#This Row],[NIP]])</f>
        <v>21319</v>
      </c>
      <c r="H179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98" s="2">
        <f>cukier4[[#This Row],[rabat na kg]]*cukier4[[#This Row],[sprzedaż]]</f>
        <v>75.400000000000006</v>
      </c>
      <c r="J1798" s="2">
        <f>J1797-cukier4[[#This Row],[sprzedaż]]+L1797</f>
        <v>3039</v>
      </c>
      <c r="K1798" s="2">
        <f>MONTH(cukier4[[#This Row],[Data]])</f>
        <v>5</v>
      </c>
      <c r="L1798" s="2">
        <f>ROUNDUP(IF(K1799&lt;&gt;cukier4[[#This Row],[miesiąc]],5000-cukier4[[#This Row],[ilość cukru w magazynie]],0),-3)</f>
        <v>0</v>
      </c>
    </row>
    <row r="1799" spans="1:12" x14ac:dyDescent="0.45">
      <c r="A1799" s="1">
        <v>41414</v>
      </c>
      <c r="B1799" s="2" t="s">
        <v>45</v>
      </c>
      <c r="C1799">
        <v>461</v>
      </c>
      <c r="D1799">
        <f>YEAR(cukier4[[#This Row],[Data]])</f>
        <v>2013</v>
      </c>
      <c r="E1799">
        <f>VLOOKUP(cukier4[[#This Row],[rok]],cennik[],2,FALSE)</f>
        <v>2.2200000000000002</v>
      </c>
      <c r="F1799" s="2">
        <f>cukier4[[#This Row],[sprzedaż]]*cukier4[[#This Row],[cena cukru]]</f>
        <v>1023.4200000000001</v>
      </c>
      <c r="G1799" s="2">
        <f>SUMIFS(cukier4[sprzedaż],cukier4[Data],"&lt;="&amp;cukier4[[#This Row],[Data]],cukier4[NIP],"="&amp;cukier4[[#This Row],[NIP]])</f>
        <v>21780</v>
      </c>
      <c r="H179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799" s="2">
        <f>cukier4[[#This Row],[rabat na kg]]*cukier4[[#This Row],[sprzedaż]]</f>
        <v>92.2</v>
      </c>
      <c r="J1799" s="2">
        <f>J1798-cukier4[[#This Row],[sprzedaż]]+L1798</f>
        <v>2578</v>
      </c>
      <c r="K1799" s="2">
        <f>MONTH(cukier4[[#This Row],[Data]])</f>
        <v>5</v>
      </c>
      <c r="L1799" s="2">
        <f>ROUNDUP(IF(K1800&lt;&gt;cukier4[[#This Row],[miesiąc]],5000-cukier4[[#This Row],[ilość cukru w magazynie]],0),-3)</f>
        <v>0</v>
      </c>
    </row>
    <row r="1800" spans="1:12" x14ac:dyDescent="0.45">
      <c r="A1800" s="1">
        <v>41414</v>
      </c>
      <c r="B1800" s="2" t="s">
        <v>71</v>
      </c>
      <c r="C1800">
        <v>138</v>
      </c>
      <c r="D1800">
        <f>YEAR(cukier4[[#This Row],[Data]])</f>
        <v>2013</v>
      </c>
      <c r="E1800">
        <f>VLOOKUP(cukier4[[#This Row],[rok]],cennik[],2,FALSE)</f>
        <v>2.2200000000000002</v>
      </c>
      <c r="F1800" s="2">
        <f>cukier4[[#This Row],[sprzedaż]]*cukier4[[#This Row],[cena cukru]]</f>
        <v>306.36</v>
      </c>
      <c r="G1800" s="2">
        <f>SUMIFS(cukier4[sprzedaż],cukier4[Data],"&lt;="&amp;cukier4[[#This Row],[Data]],cukier4[NIP],"="&amp;cukier4[[#This Row],[NIP]])</f>
        <v>2277</v>
      </c>
      <c r="H180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00" s="2">
        <f>cukier4[[#This Row],[rabat na kg]]*cukier4[[#This Row],[sprzedaż]]</f>
        <v>13.8</v>
      </c>
      <c r="J1800" s="2">
        <f>J1799-cukier4[[#This Row],[sprzedaż]]+L1799</f>
        <v>2440</v>
      </c>
      <c r="K1800" s="2">
        <f>MONTH(cukier4[[#This Row],[Data]])</f>
        <v>5</v>
      </c>
      <c r="L1800" s="2">
        <f>ROUNDUP(IF(K1801&lt;&gt;cukier4[[#This Row],[miesiąc]],5000-cukier4[[#This Row],[ilość cukru w magazynie]],0),-3)</f>
        <v>0</v>
      </c>
    </row>
    <row r="1801" spans="1:12" x14ac:dyDescent="0.45">
      <c r="A1801" s="1">
        <v>41418</v>
      </c>
      <c r="B1801" s="2" t="s">
        <v>47</v>
      </c>
      <c r="C1801">
        <v>17</v>
      </c>
      <c r="D1801">
        <f>YEAR(cukier4[[#This Row],[Data]])</f>
        <v>2013</v>
      </c>
      <c r="E1801">
        <f>VLOOKUP(cukier4[[#This Row],[rok]],cennik[],2,FALSE)</f>
        <v>2.2200000000000002</v>
      </c>
      <c r="F1801" s="2">
        <f>cukier4[[#This Row],[sprzedaż]]*cukier4[[#This Row],[cena cukru]]</f>
        <v>37.74</v>
      </c>
      <c r="G1801" s="2">
        <f>SUMIFS(cukier4[sprzedaż],cukier4[Data],"&lt;="&amp;cukier4[[#This Row],[Data]],cukier4[NIP],"="&amp;cukier4[[#This Row],[NIP]])</f>
        <v>50</v>
      </c>
      <c r="H180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01" s="2">
        <f>cukier4[[#This Row],[rabat na kg]]*cukier4[[#This Row],[sprzedaż]]</f>
        <v>0</v>
      </c>
      <c r="J1801" s="2">
        <f>J1800-cukier4[[#This Row],[sprzedaż]]+L1800</f>
        <v>2423</v>
      </c>
      <c r="K1801" s="2">
        <f>MONTH(cukier4[[#This Row],[Data]])</f>
        <v>5</v>
      </c>
      <c r="L1801" s="2">
        <f>ROUNDUP(IF(K1802&lt;&gt;cukier4[[#This Row],[miesiąc]],5000-cukier4[[#This Row],[ilość cukru w magazynie]],0),-3)</f>
        <v>0</v>
      </c>
    </row>
    <row r="1802" spans="1:12" x14ac:dyDescent="0.45">
      <c r="A1802" s="1">
        <v>41422</v>
      </c>
      <c r="B1802" s="2" t="s">
        <v>197</v>
      </c>
      <c r="C1802">
        <v>8</v>
      </c>
      <c r="D1802">
        <f>YEAR(cukier4[[#This Row],[Data]])</f>
        <v>2013</v>
      </c>
      <c r="E1802">
        <f>VLOOKUP(cukier4[[#This Row],[rok]],cennik[],2,FALSE)</f>
        <v>2.2200000000000002</v>
      </c>
      <c r="F1802" s="2">
        <f>cukier4[[#This Row],[sprzedaż]]*cukier4[[#This Row],[cena cukru]]</f>
        <v>17.760000000000002</v>
      </c>
      <c r="G1802" s="2">
        <f>SUMIFS(cukier4[sprzedaż],cukier4[Data],"&lt;="&amp;cukier4[[#This Row],[Data]],cukier4[NIP],"="&amp;cukier4[[#This Row],[NIP]])</f>
        <v>32</v>
      </c>
      <c r="H180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02" s="2">
        <f>cukier4[[#This Row],[rabat na kg]]*cukier4[[#This Row],[sprzedaż]]</f>
        <v>0</v>
      </c>
      <c r="J1802" s="2">
        <f>J1801-cukier4[[#This Row],[sprzedaż]]+L1801</f>
        <v>2415</v>
      </c>
      <c r="K1802" s="2">
        <f>MONTH(cukier4[[#This Row],[Data]])</f>
        <v>5</v>
      </c>
      <c r="L1802" s="2">
        <f>ROUNDUP(IF(K1803&lt;&gt;cukier4[[#This Row],[miesiąc]],5000-cukier4[[#This Row],[ilość cukru w magazynie]],0),-3)</f>
        <v>0</v>
      </c>
    </row>
    <row r="1803" spans="1:12" x14ac:dyDescent="0.45">
      <c r="A1803" s="1">
        <v>41424</v>
      </c>
      <c r="B1803" s="2" t="s">
        <v>9</v>
      </c>
      <c r="C1803">
        <v>448</v>
      </c>
      <c r="D1803">
        <f>YEAR(cukier4[[#This Row],[Data]])</f>
        <v>2013</v>
      </c>
      <c r="E1803">
        <f>VLOOKUP(cukier4[[#This Row],[rok]],cennik[],2,FALSE)</f>
        <v>2.2200000000000002</v>
      </c>
      <c r="F1803" s="2">
        <f>cukier4[[#This Row],[sprzedaż]]*cukier4[[#This Row],[cena cukru]]</f>
        <v>994.56000000000006</v>
      </c>
      <c r="G1803" s="2">
        <f>SUMIFS(cukier4[sprzedaż],cukier4[Data],"&lt;="&amp;cukier4[[#This Row],[Data]],cukier4[NIP],"="&amp;cukier4[[#This Row],[NIP]])</f>
        <v>22834</v>
      </c>
      <c r="H180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03" s="2">
        <f>cukier4[[#This Row],[rabat na kg]]*cukier4[[#This Row],[sprzedaż]]</f>
        <v>89.600000000000009</v>
      </c>
      <c r="J1803" s="2">
        <f>J1802-cukier4[[#This Row],[sprzedaż]]+L1802</f>
        <v>1967</v>
      </c>
      <c r="K1803" s="2">
        <f>MONTH(cukier4[[#This Row],[Data]])</f>
        <v>5</v>
      </c>
      <c r="L1803" s="2">
        <f>ROUNDUP(IF(K1804&lt;&gt;cukier4[[#This Row],[miesiąc]],5000-cukier4[[#This Row],[ilość cukru w magazynie]],0),-3)</f>
        <v>4000</v>
      </c>
    </row>
    <row r="1804" spans="1:12" x14ac:dyDescent="0.45">
      <c r="A1804" s="1">
        <v>41426</v>
      </c>
      <c r="B1804" s="2" t="s">
        <v>9</v>
      </c>
      <c r="C1804">
        <v>240</v>
      </c>
      <c r="D1804">
        <f>YEAR(cukier4[[#This Row],[Data]])</f>
        <v>2013</v>
      </c>
      <c r="E1804">
        <f>VLOOKUP(cukier4[[#This Row],[rok]],cennik[],2,FALSE)</f>
        <v>2.2200000000000002</v>
      </c>
      <c r="F1804" s="2">
        <f>cukier4[[#This Row],[sprzedaż]]*cukier4[[#This Row],[cena cukru]]</f>
        <v>532.80000000000007</v>
      </c>
      <c r="G1804" s="2">
        <f>SUMIFS(cukier4[sprzedaż],cukier4[Data],"&lt;="&amp;cukier4[[#This Row],[Data]],cukier4[NIP],"="&amp;cukier4[[#This Row],[NIP]])</f>
        <v>23074</v>
      </c>
      <c r="H180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04" s="2">
        <f>cukier4[[#This Row],[rabat na kg]]*cukier4[[#This Row],[sprzedaż]]</f>
        <v>48</v>
      </c>
      <c r="J1804" s="2">
        <f>J1803-cukier4[[#This Row],[sprzedaż]]+L1803</f>
        <v>5727</v>
      </c>
      <c r="K1804" s="2">
        <f>MONTH(cukier4[[#This Row],[Data]])</f>
        <v>6</v>
      </c>
      <c r="L1804" s="2">
        <f>ROUNDUP(IF(K1805&lt;&gt;cukier4[[#This Row],[miesiąc]],5000-cukier4[[#This Row],[ilość cukru w magazynie]],0),-3)</f>
        <v>0</v>
      </c>
    </row>
    <row r="1805" spans="1:12" x14ac:dyDescent="0.45">
      <c r="A1805" s="1">
        <v>41427</v>
      </c>
      <c r="B1805" s="2" t="s">
        <v>22</v>
      </c>
      <c r="C1805">
        <v>388</v>
      </c>
      <c r="D1805">
        <f>YEAR(cukier4[[#This Row],[Data]])</f>
        <v>2013</v>
      </c>
      <c r="E1805">
        <f>VLOOKUP(cukier4[[#This Row],[rok]],cennik[],2,FALSE)</f>
        <v>2.2200000000000002</v>
      </c>
      <c r="F1805" s="2">
        <f>cukier4[[#This Row],[sprzedaż]]*cukier4[[#This Row],[cena cukru]]</f>
        <v>861.36000000000013</v>
      </c>
      <c r="G1805" s="2">
        <f>SUMIFS(cukier4[sprzedaż],cukier4[Data],"&lt;="&amp;cukier4[[#This Row],[Data]],cukier4[NIP],"="&amp;cukier4[[#This Row],[NIP]])</f>
        <v>20189</v>
      </c>
      <c r="H180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05" s="2">
        <f>cukier4[[#This Row],[rabat na kg]]*cukier4[[#This Row],[sprzedaż]]</f>
        <v>77.600000000000009</v>
      </c>
      <c r="J1805" s="2">
        <f>J1804-cukier4[[#This Row],[sprzedaż]]+L1804</f>
        <v>5339</v>
      </c>
      <c r="K1805" s="2">
        <f>MONTH(cukier4[[#This Row],[Data]])</f>
        <v>6</v>
      </c>
      <c r="L1805" s="2">
        <f>ROUNDUP(IF(K1806&lt;&gt;cukier4[[#This Row],[miesiąc]],5000-cukier4[[#This Row],[ilość cukru w magazynie]],0),-3)</f>
        <v>0</v>
      </c>
    </row>
    <row r="1806" spans="1:12" x14ac:dyDescent="0.45">
      <c r="A1806" s="1">
        <v>41429</v>
      </c>
      <c r="B1806" s="2" t="s">
        <v>7</v>
      </c>
      <c r="C1806">
        <v>455</v>
      </c>
      <c r="D1806">
        <f>YEAR(cukier4[[#This Row],[Data]])</f>
        <v>2013</v>
      </c>
      <c r="E1806">
        <f>VLOOKUP(cukier4[[#This Row],[rok]],cennik[],2,FALSE)</f>
        <v>2.2200000000000002</v>
      </c>
      <c r="F1806" s="2">
        <f>cukier4[[#This Row],[sprzedaż]]*cukier4[[#This Row],[cena cukru]]</f>
        <v>1010.1000000000001</v>
      </c>
      <c r="G1806" s="2">
        <f>SUMIFS(cukier4[sprzedaż],cukier4[Data],"&lt;="&amp;cukier4[[#This Row],[Data]],cukier4[NIP],"="&amp;cukier4[[#This Row],[NIP]])</f>
        <v>23352</v>
      </c>
      <c r="H180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06" s="2">
        <f>cukier4[[#This Row],[rabat na kg]]*cukier4[[#This Row],[sprzedaż]]</f>
        <v>91</v>
      </c>
      <c r="J1806" s="2">
        <f>J1805-cukier4[[#This Row],[sprzedaż]]+L1805</f>
        <v>4884</v>
      </c>
      <c r="K1806" s="2">
        <f>MONTH(cukier4[[#This Row],[Data]])</f>
        <v>6</v>
      </c>
      <c r="L1806" s="2">
        <f>ROUNDUP(IF(K1807&lt;&gt;cukier4[[#This Row],[miesiąc]],5000-cukier4[[#This Row],[ilość cukru w magazynie]],0),-3)</f>
        <v>0</v>
      </c>
    </row>
    <row r="1807" spans="1:12" x14ac:dyDescent="0.45">
      <c r="A1807" s="1">
        <v>41429</v>
      </c>
      <c r="B1807" s="2" t="s">
        <v>17</v>
      </c>
      <c r="C1807">
        <v>269</v>
      </c>
      <c r="D1807">
        <f>YEAR(cukier4[[#This Row],[Data]])</f>
        <v>2013</v>
      </c>
      <c r="E1807">
        <f>VLOOKUP(cukier4[[#This Row],[rok]],cennik[],2,FALSE)</f>
        <v>2.2200000000000002</v>
      </c>
      <c r="F1807" s="2">
        <f>cukier4[[#This Row],[sprzedaż]]*cukier4[[#This Row],[cena cukru]]</f>
        <v>597.18000000000006</v>
      </c>
      <c r="G1807" s="2">
        <f>SUMIFS(cukier4[sprzedaż],cukier4[Data],"&lt;="&amp;cukier4[[#This Row],[Data]],cukier4[NIP],"="&amp;cukier4[[#This Row],[NIP]])</f>
        <v>15984</v>
      </c>
      <c r="H180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07" s="2">
        <f>cukier4[[#This Row],[rabat na kg]]*cukier4[[#This Row],[sprzedaż]]</f>
        <v>53.800000000000004</v>
      </c>
      <c r="J1807" s="2">
        <f>J1806-cukier4[[#This Row],[sprzedaż]]+L1806</f>
        <v>4615</v>
      </c>
      <c r="K1807" s="2">
        <f>MONTH(cukier4[[#This Row],[Data]])</f>
        <v>6</v>
      </c>
      <c r="L1807" s="2">
        <f>ROUNDUP(IF(K1808&lt;&gt;cukier4[[#This Row],[miesiąc]],5000-cukier4[[#This Row],[ilość cukru w magazynie]],0),-3)</f>
        <v>0</v>
      </c>
    </row>
    <row r="1808" spans="1:12" x14ac:dyDescent="0.45">
      <c r="A1808" s="1">
        <v>41432</v>
      </c>
      <c r="B1808" s="2" t="s">
        <v>6</v>
      </c>
      <c r="C1808">
        <v>81</v>
      </c>
      <c r="D1808">
        <f>YEAR(cukier4[[#This Row],[Data]])</f>
        <v>2013</v>
      </c>
      <c r="E1808">
        <f>VLOOKUP(cukier4[[#This Row],[rok]],cennik[],2,FALSE)</f>
        <v>2.2200000000000002</v>
      </c>
      <c r="F1808" s="2">
        <f>cukier4[[#This Row],[sprzedaż]]*cukier4[[#This Row],[cena cukru]]</f>
        <v>179.82000000000002</v>
      </c>
      <c r="G1808" s="2">
        <f>SUMIFS(cukier4[sprzedaż],cukier4[Data],"&lt;="&amp;cukier4[[#This Row],[Data]],cukier4[NIP],"="&amp;cukier4[[#This Row],[NIP]])</f>
        <v>3209</v>
      </c>
      <c r="H18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08" s="2">
        <f>cukier4[[#This Row],[rabat na kg]]*cukier4[[#This Row],[sprzedaż]]</f>
        <v>8.1</v>
      </c>
      <c r="J1808" s="2">
        <f>J1807-cukier4[[#This Row],[sprzedaż]]+L1807</f>
        <v>4534</v>
      </c>
      <c r="K1808" s="2">
        <f>MONTH(cukier4[[#This Row],[Data]])</f>
        <v>6</v>
      </c>
      <c r="L1808" s="2">
        <f>ROUNDUP(IF(K1809&lt;&gt;cukier4[[#This Row],[miesiąc]],5000-cukier4[[#This Row],[ilość cukru w magazynie]],0),-3)</f>
        <v>0</v>
      </c>
    </row>
    <row r="1809" spans="1:12" x14ac:dyDescent="0.45">
      <c r="A1809" s="1">
        <v>41432</v>
      </c>
      <c r="B1809" s="2" t="s">
        <v>10</v>
      </c>
      <c r="C1809">
        <v>99</v>
      </c>
      <c r="D1809">
        <f>YEAR(cukier4[[#This Row],[Data]])</f>
        <v>2013</v>
      </c>
      <c r="E1809">
        <f>VLOOKUP(cukier4[[#This Row],[rok]],cennik[],2,FALSE)</f>
        <v>2.2200000000000002</v>
      </c>
      <c r="F1809" s="2">
        <f>cukier4[[#This Row],[sprzedaż]]*cukier4[[#This Row],[cena cukru]]</f>
        <v>219.78000000000003</v>
      </c>
      <c r="G1809" s="2">
        <f>SUMIFS(cukier4[sprzedaż],cukier4[Data],"&lt;="&amp;cukier4[[#This Row],[Data]],cukier4[NIP],"="&amp;cukier4[[#This Row],[NIP]])</f>
        <v>3968</v>
      </c>
      <c r="H180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09" s="2">
        <f>cukier4[[#This Row],[rabat na kg]]*cukier4[[#This Row],[sprzedaż]]</f>
        <v>9.9</v>
      </c>
      <c r="J1809" s="2">
        <f>J1808-cukier4[[#This Row],[sprzedaż]]+L1808</f>
        <v>4435</v>
      </c>
      <c r="K1809" s="2">
        <f>MONTH(cukier4[[#This Row],[Data]])</f>
        <v>6</v>
      </c>
      <c r="L1809" s="2">
        <f>ROUNDUP(IF(K1810&lt;&gt;cukier4[[#This Row],[miesiąc]],5000-cukier4[[#This Row],[ilość cukru w magazynie]],0),-3)</f>
        <v>0</v>
      </c>
    </row>
    <row r="1810" spans="1:12" x14ac:dyDescent="0.45">
      <c r="A1810" s="1">
        <v>41437</v>
      </c>
      <c r="B1810" s="2" t="s">
        <v>170</v>
      </c>
      <c r="C1810">
        <v>12</v>
      </c>
      <c r="D1810">
        <f>YEAR(cukier4[[#This Row],[Data]])</f>
        <v>2013</v>
      </c>
      <c r="E1810">
        <f>VLOOKUP(cukier4[[#This Row],[rok]],cennik[],2,FALSE)</f>
        <v>2.2200000000000002</v>
      </c>
      <c r="F1810" s="2">
        <f>cukier4[[#This Row],[sprzedaż]]*cukier4[[#This Row],[cena cukru]]</f>
        <v>26.64</v>
      </c>
      <c r="G1810" s="2">
        <f>SUMIFS(cukier4[sprzedaż],cukier4[Data],"&lt;="&amp;cukier4[[#This Row],[Data]],cukier4[NIP],"="&amp;cukier4[[#This Row],[NIP]])</f>
        <v>59</v>
      </c>
      <c r="H181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10" s="2">
        <f>cukier4[[#This Row],[rabat na kg]]*cukier4[[#This Row],[sprzedaż]]</f>
        <v>0</v>
      </c>
      <c r="J1810" s="2">
        <f>J1809-cukier4[[#This Row],[sprzedaż]]+L1809</f>
        <v>4423</v>
      </c>
      <c r="K1810" s="2">
        <f>MONTH(cukier4[[#This Row],[Data]])</f>
        <v>6</v>
      </c>
      <c r="L1810" s="2">
        <f>ROUNDUP(IF(K1811&lt;&gt;cukier4[[#This Row],[miesiąc]],5000-cukier4[[#This Row],[ilość cukru w magazynie]],0),-3)</f>
        <v>0</v>
      </c>
    </row>
    <row r="1811" spans="1:12" x14ac:dyDescent="0.45">
      <c r="A1811" s="1">
        <v>41439</v>
      </c>
      <c r="B1811" s="2" t="s">
        <v>233</v>
      </c>
      <c r="C1811">
        <v>4</v>
      </c>
      <c r="D1811">
        <f>YEAR(cukier4[[#This Row],[Data]])</f>
        <v>2013</v>
      </c>
      <c r="E1811">
        <f>VLOOKUP(cukier4[[#This Row],[rok]],cennik[],2,FALSE)</f>
        <v>2.2200000000000002</v>
      </c>
      <c r="F1811" s="2">
        <f>cukier4[[#This Row],[sprzedaż]]*cukier4[[#This Row],[cena cukru]]</f>
        <v>8.8800000000000008</v>
      </c>
      <c r="G1811" s="2">
        <f>SUMIFS(cukier4[sprzedaż],cukier4[Data],"&lt;="&amp;cukier4[[#This Row],[Data]],cukier4[NIP],"="&amp;cukier4[[#This Row],[NIP]])</f>
        <v>4</v>
      </c>
      <c r="H181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11" s="2">
        <f>cukier4[[#This Row],[rabat na kg]]*cukier4[[#This Row],[sprzedaż]]</f>
        <v>0</v>
      </c>
      <c r="J1811" s="2">
        <f>J1810-cukier4[[#This Row],[sprzedaż]]+L1810</f>
        <v>4419</v>
      </c>
      <c r="K1811" s="2">
        <f>MONTH(cukier4[[#This Row],[Data]])</f>
        <v>6</v>
      </c>
      <c r="L1811" s="2">
        <f>ROUNDUP(IF(K1812&lt;&gt;cukier4[[#This Row],[miesiąc]],5000-cukier4[[#This Row],[ilość cukru w magazynie]],0),-3)</f>
        <v>0</v>
      </c>
    </row>
    <row r="1812" spans="1:12" x14ac:dyDescent="0.45">
      <c r="A1812" s="1">
        <v>41440</v>
      </c>
      <c r="B1812" s="2" t="s">
        <v>30</v>
      </c>
      <c r="C1812">
        <v>132</v>
      </c>
      <c r="D1812">
        <f>YEAR(cukier4[[#This Row],[Data]])</f>
        <v>2013</v>
      </c>
      <c r="E1812">
        <f>VLOOKUP(cukier4[[#This Row],[rok]],cennik[],2,FALSE)</f>
        <v>2.2200000000000002</v>
      </c>
      <c r="F1812" s="2">
        <f>cukier4[[#This Row],[sprzedaż]]*cukier4[[#This Row],[cena cukru]]</f>
        <v>293.04000000000002</v>
      </c>
      <c r="G1812" s="2">
        <f>SUMIFS(cukier4[sprzedaż],cukier4[Data],"&lt;="&amp;cukier4[[#This Row],[Data]],cukier4[NIP],"="&amp;cukier4[[#This Row],[NIP]])</f>
        <v>4580</v>
      </c>
      <c r="H181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12" s="2">
        <f>cukier4[[#This Row],[rabat na kg]]*cukier4[[#This Row],[sprzedaż]]</f>
        <v>13.200000000000001</v>
      </c>
      <c r="J1812" s="2">
        <f>J1811-cukier4[[#This Row],[sprzedaż]]+L1811</f>
        <v>4287</v>
      </c>
      <c r="K1812" s="2">
        <f>MONTH(cukier4[[#This Row],[Data]])</f>
        <v>6</v>
      </c>
      <c r="L1812" s="2">
        <f>ROUNDUP(IF(K1813&lt;&gt;cukier4[[#This Row],[miesiąc]],5000-cukier4[[#This Row],[ilość cukru w magazynie]],0),-3)</f>
        <v>0</v>
      </c>
    </row>
    <row r="1813" spans="1:12" x14ac:dyDescent="0.45">
      <c r="A1813" s="1">
        <v>41441</v>
      </c>
      <c r="B1813" s="2" t="s">
        <v>131</v>
      </c>
      <c r="C1813">
        <v>83</v>
      </c>
      <c r="D1813">
        <f>YEAR(cukier4[[#This Row],[Data]])</f>
        <v>2013</v>
      </c>
      <c r="E1813">
        <f>VLOOKUP(cukier4[[#This Row],[rok]],cennik[],2,FALSE)</f>
        <v>2.2200000000000002</v>
      </c>
      <c r="F1813" s="2">
        <f>cukier4[[#This Row],[sprzedaż]]*cukier4[[#This Row],[cena cukru]]</f>
        <v>184.26000000000002</v>
      </c>
      <c r="G1813" s="2">
        <f>SUMIFS(cukier4[sprzedaż],cukier4[Data],"&lt;="&amp;cukier4[[#This Row],[Data]],cukier4[NIP],"="&amp;cukier4[[#This Row],[NIP]])</f>
        <v>934</v>
      </c>
      <c r="H1813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813" s="2">
        <f>cukier4[[#This Row],[rabat na kg]]*cukier4[[#This Row],[sprzedaż]]</f>
        <v>4.1500000000000004</v>
      </c>
      <c r="J1813" s="2">
        <f>J1812-cukier4[[#This Row],[sprzedaż]]+L1812</f>
        <v>4204</v>
      </c>
      <c r="K1813" s="2">
        <f>MONTH(cukier4[[#This Row],[Data]])</f>
        <v>6</v>
      </c>
      <c r="L1813" s="2">
        <f>ROUNDUP(IF(K1814&lt;&gt;cukier4[[#This Row],[miesiąc]],5000-cukier4[[#This Row],[ilość cukru w magazynie]],0),-3)</f>
        <v>0</v>
      </c>
    </row>
    <row r="1814" spans="1:12" x14ac:dyDescent="0.45">
      <c r="A1814" s="1">
        <v>41446</v>
      </c>
      <c r="B1814" s="2" t="s">
        <v>205</v>
      </c>
      <c r="C1814">
        <v>7</v>
      </c>
      <c r="D1814">
        <f>YEAR(cukier4[[#This Row],[Data]])</f>
        <v>2013</v>
      </c>
      <c r="E1814">
        <f>VLOOKUP(cukier4[[#This Row],[rok]],cennik[],2,FALSE)</f>
        <v>2.2200000000000002</v>
      </c>
      <c r="F1814" s="2">
        <f>cukier4[[#This Row],[sprzedaż]]*cukier4[[#This Row],[cena cukru]]</f>
        <v>15.540000000000001</v>
      </c>
      <c r="G1814" s="2">
        <f>SUMIFS(cukier4[sprzedaż],cukier4[Data],"&lt;="&amp;cukier4[[#This Row],[Data]],cukier4[NIP],"="&amp;cukier4[[#This Row],[NIP]])</f>
        <v>12</v>
      </c>
      <c r="H18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14" s="2">
        <f>cukier4[[#This Row],[rabat na kg]]*cukier4[[#This Row],[sprzedaż]]</f>
        <v>0</v>
      </c>
      <c r="J1814" s="2">
        <f>J1813-cukier4[[#This Row],[sprzedaż]]+L1813</f>
        <v>4197</v>
      </c>
      <c r="K1814" s="2">
        <f>MONTH(cukier4[[#This Row],[Data]])</f>
        <v>6</v>
      </c>
      <c r="L1814" s="2">
        <f>ROUNDUP(IF(K1815&lt;&gt;cukier4[[#This Row],[miesiąc]],5000-cukier4[[#This Row],[ilość cukru w magazynie]],0),-3)</f>
        <v>0</v>
      </c>
    </row>
    <row r="1815" spans="1:12" x14ac:dyDescent="0.45">
      <c r="A1815" s="1">
        <v>41447</v>
      </c>
      <c r="B1815" s="2" t="s">
        <v>154</v>
      </c>
      <c r="C1815">
        <v>9</v>
      </c>
      <c r="D1815">
        <f>YEAR(cukier4[[#This Row],[Data]])</f>
        <v>2013</v>
      </c>
      <c r="E1815">
        <f>VLOOKUP(cukier4[[#This Row],[rok]],cennik[],2,FALSE)</f>
        <v>2.2200000000000002</v>
      </c>
      <c r="F1815" s="2">
        <f>cukier4[[#This Row],[sprzedaż]]*cukier4[[#This Row],[cena cukru]]</f>
        <v>19.98</v>
      </c>
      <c r="G1815" s="2">
        <f>SUMIFS(cukier4[sprzedaż],cukier4[Data],"&lt;="&amp;cukier4[[#This Row],[Data]],cukier4[NIP],"="&amp;cukier4[[#This Row],[NIP]])</f>
        <v>26</v>
      </c>
      <c r="H181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15" s="2">
        <f>cukier4[[#This Row],[rabat na kg]]*cukier4[[#This Row],[sprzedaż]]</f>
        <v>0</v>
      </c>
      <c r="J1815" s="2">
        <f>J1814-cukier4[[#This Row],[sprzedaż]]+L1814</f>
        <v>4188</v>
      </c>
      <c r="K1815" s="2">
        <f>MONTH(cukier4[[#This Row],[Data]])</f>
        <v>6</v>
      </c>
      <c r="L1815" s="2">
        <f>ROUNDUP(IF(K1816&lt;&gt;cukier4[[#This Row],[miesiąc]],5000-cukier4[[#This Row],[ilość cukru w magazynie]],0),-3)</f>
        <v>0</v>
      </c>
    </row>
    <row r="1816" spans="1:12" x14ac:dyDescent="0.45">
      <c r="A1816" s="1">
        <v>41448</v>
      </c>
      <c r="B1816" s="2" t="s">
        <v>159</v>
      </c>
      <c r="C1816">
        <v>20</v>
      </c>
      <c r="D1816">
        <f>YEAR(cukier4[[#This Row],[Data]])</f>
        <v>2013</v>
      </c>
      <c r="E1816">
        <f>VLOOKUP(cukier4[[#This Row],[rok]],cennik[],2,FALSE)</f>
        <v>2.2200000000000002</v>
      </c>
      <c r="F1816" s="2">
        <f>cukier4[[#This Row],[sprzedaż]]*cukier4[[#This Row],[cena cukru]]</f>
        <v>44.400000000000006</v>
      </c>
      <c r="G1816" s="2">
        <f>SUMIFS(cukier4[sprzedaż],cukier4[Data],"&lt;="&amp;cukier4[[#This Row],[Data]],cukier4[NIP],"="&amp;cukier4[[#This Row],[NIP]])</f>
        <v>38</v>
      </c>
      <c r="H181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16" s="2">
        <f>cukier4[[#This Row],[rabat na kg]]*cukier4[[#This Row],[sprzedaż]]</f>
        <v>0</v>
      </c>
      <c r="J1816" s="2">
        <f>J1815-cukier4[[#This Row],[sprzedaż]]+L1815</f>
        <v>4168</v>
      </c>
      <c r="K1816" s="2">
        <f>MONTH(cukier4[[#This Row],[Data]])</f>
        <v>6</v>
      </c>
      <c r="L1816" s="2">
        <f>ROUNDUP(IF(K1817&lt;&gt;cukier4[[#This Row],[miesiąc]],5000-cukier4[[#This Row],[ilość cukru w magazynie]],0),-3)</f>
        <v>0</v>
      </c>
    </row>
    <row r="1817" spans="1:12" x14ac:dyDescent="0.45">
      <c r="A1817" s="1">
        <v>41449</v>
      </c>
      <c r="B1817" s="2" t="s">
        <v>10</v>
      </c>
      <c r="C1817">
        <v>98</v>
      </c>
      <c r="D1817">
        <f>YEAR(cukier4[[#This Row],[Data]])</f>
        <v>2013</v>
      </c>
      <c r="E1817">
        <f>VLOOKUP(cukier4[[#This Row],[rok]],cennik[],2,FALSE)</f>
        <v>2.2200000000000002</v>
      </c>
      <c r="F1817" s="2">
        <f>cukier4[[#This Row],[sprzedaż]]*cukier4[[#This Row],[cena cukru]]</f>
        <v>217.56000000000003</v>
      </c>
      <c r="G1817" s="2">
        <f>SUMIFS(cukier4[sprzedaż],cukier4[Data],"&lt;="&amp;cukier4[[#This Row],[Data]],cukier4[NIP],"="&amp;cukier4[[#This Row],[NIP]])</f>
        <v>4066</v>
      </c>
      <c r="H18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17" s="2">
        <f>cukier4[[#This Row],[rabat na kg]]*cukier4[[#This Row],[sprzedaż]]</f>
        <v>9.8000000000000007</v>
      </c>
      <c r="J1817" s="2">
        <f>J1816-cukier4[[#This Row],[sprzedaż]]+L1816</f>
        <v>4070</v>
      </c>
      <c r="K1817" s="2">
        <f>MONTH(cukier4[[#This Row],[Data]])</f>
        <v>6</v>
      </c>
      <c r="L1817" s="2">
        <f>ROUNDUP(IF(K1818&lt;&gt;cukier4[[#This Row],[miesiąc]],5000-cukier4[[#This Row],[ilość cukru w magazynie]],0),-3)</f>
        <v>0</v>
      </c>
    </row>
    <row r="1818" spans="1:12" x14ac:dyDescent="0.45">
      <c r="A1818" s="1">
        <v>41451</v>
      </c>
      <c r="B1818" s="2" t="s">
        <v>137</v>
      </c>
      <c r="C1818">
        <v>9</v>
      </c>
      <c r="D1818">
        <f>YEAR(cukier4[[#This Row],[Data]])</f>
        <v>2013</v>
      </c>
      <c r="E1818">
        <f>VLOOKUP(cukier4[[#This Row],[rok]],cennik[],2,FALSE)</f>
        <v>2.2200000000000002</v>
      </c>
      <c r="F1818" s="2">
        <f>cukier4[[#This Row],[sprzedaż]]*cukier4[[#This Row],[cena cukru]]</f>
        <v>19.98</v>
      </c>
      <c r="G1818" s="2">
        <f>SUMIFS(cukier4[sprzedaż],cukier4[Data],"&lt;="&amp;cukier4[[#This Row],[Data]],cukier4[NIP],"="&amp;cukier4[[#This Row],[NIP]])</f>
        <v>35</v>
      </c>
      <c r="H181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18" s="2">
        <f>cukier4[[#This Row],[rabat na kg]]*cukier4[[#This Row],[sprzedaż]]</f>
        <v>0</v>
      </c>
      <c r="J1818" s="2">
        <f>J1817-cukier4[[#This Row],[sprzedaż]]+L1817</f>
        <v>4061</v>
      </c>
      <c r="K1818" s="2">
        <f>MONTH(cukier4[[#This Row],[Data]])</f>
        <v>6</v>
      </c>
      <c r="L1818" s="2">
        <f>ROUNDUP(IF(K1819&lt;&gt;cukier4[[#This Row],[miesiąc]],5000-cukier4[[#This Row],[ilość cukru w magazynie]],0),-3)</f>
        <v>0</v>
      </c>
    </row>
    <row r="1819" spans="1:12" x14ac:dyDescent="0.45">
      <c r="A1819" s="1">
        <v>41453</v>
      </c>
      <c r="B1819" s="2" t="s">
        <v>64</v>
      </c>
      <c r="C1819">
        <v>13</v>
      </c>
      <c r="D1819">
        <f>YEAR(cukier4[[#This Row],[Data]])</f>
        <v>2013</v>
      </c>
      <c r="E1819">
        <f>VLOOKUP(cukier4[[#This Row],[rok]],cennik[],2,FALSE)</f>
        <v>2.2200000000000002</v>
      </c>
      <c r="F1819" s="2">
        <f>cukier4[[#This Row],[sprzedaż]]*cukier4[[#This Row],[cena cukru]]</f>
        <v>28.860000000000003</v>
      </c>
      <c r="G1819" s="2">
        <f>SUMIFS(cukier4[sprzedaż],cukier4[Data],"&lt;="&amp;cukier4[[#This Row],[Data]],cukier4[NIP],"="&amp;cukier4[[#This Row],[NIP]])</f>
        <v>19</v>
      </c>
      <c r="H181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19" s="2">
        <f>cukier4[[#This Row],[rabat na kg]]*cukier4[[#This Row],[sprzedaż]]</f>
        <v>0</v>
      </c>
      <c r="J1819" s="2">
        <f>J1818-cukier4[[#This Row],[sprzedaż]]+L1818</f>
        <v>4048</v>
      </c>
      <c r="K1819" s="2">
        <f>MONTH(cukier4[[#This Row],[Data]])</f>
        <v>6</v>
      </c>
      <c r="L1819" s="2">
        <f>ROUNDUP(IF(K1820&lt;&gt;cukier4[[#This Row],[miesiąc]],5000-cukier4[[#This Row],[ilość cukru w magazynie]],0),-3)</f>
        <v>1000</v>
      </c>
    </row>
    <row r="1820" spans="1:12" x14ac:dyDescent="0.45">
      <c r="A1820" s="1">
        <v>41456</v>
      </c>
      <c r="B1820" s="2" t="s">
        <v>50</v>
      </c>
      <c r="C1820">
        <v>424</v>
      </c>
      <c r="D1820">
        <f>YEAR(cukier4[[#This Row],[Data]])</f>
        <v>2013</v>
      </c>
      <c r="E1820">
        <f>VLOOKUP(cukier4[[#This Row],[rok]],cennik[],2,FALSE)</f>
        <v>2.2200000000000002</v>
      </c>
      <c r="F1820" s="2">
        <f>cukier4[[#This Row],[sprzedaż]]*cukier4[[#This Row],[cena cukru]]</f>
        <v>941.28000000000009</v>
      </c>
      <c r="G1820" s="2">
        <f>SUMIFS(cukier4[sprzedaż],cukier4[Data],"&lt;="&amp;cukier4[[#This Row],[Data]],cukier4[NIP],"="&amp;cukier4[[#This Row],[NIP]])</f>
        <v>20935</v>
      </c>
      <c r="H182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20" s="2">
        <f>cukier4[[#This Row],[rabat na kg]]*cukier4[[#This Row],[sprzedaż]]</f>
        <v>84.800000000000011</v>
      </c>
      <c r="J1820" s="2">
        <f>J1819-cukier4[[#This Row],[sprzedaż]]+L1819</f>
        <v>4624</v>
      </c>
      <c r="K1820" s="2">
        <f>MONTH(cukier4[[#This Row],[Data]])</f>
        <v>7</v>
      </c>
      <c r="L1820" s="2">
        <f>ROUNDUP(IF(K1821&lt;&gt;cukier4[[#This Row],[miesiąc]],5000-cukier4[[#This Row],[ilość cukru w magazynie]],0),-3)</f>
        <v>0</v>
      </c>
    </row>
    <row r="1821" spans="1:12" x14ac:dyDescent="0.45">
      <c r="A1821" s="1">
        <v>41461</v>
      </c>
      <c r="B1821" s="2" t="s">
        <v>39</v>
      </c>
      <c r="C1821">
        <v>31</v>
      </c>
      <c r="D1821">
        <f>YEAR(cukier4[[#This Row],[Data]])</f>
        <v>2013</v>
      </c>
      <c r="E1821">
        <f>VLOOKUP(cukier4[[#This Row],[rok]],cennik[],2,FALSE)</f>
        <v>2.2200000000000002</v>
      </c>
      <c r="F1821" s="2">
        <f>cukier4[[#This Row],[sprzedaż]]*cukier4[[#This Row],[cena cukru]]</f>
        <v>68.820000000000007</v>
      </c>
      <c r="G1821" s="2">
        <f>SUMIFS(cukier4[sprzedaż],cukier4[Data],"&lt;="&amp;cukier4[[#This Row],[Data]],cukier4[NIP],"="&amp;cukier4[[#This Row],[NIP]])</f>
        <v>1831</v>
      </c>
      <c r="H18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21" s="2">
        <f>cukier4[[#This Row],[rabat na kg]]*cukier4[[#This Row],[sprzedaż]]</f>
        <v>3.1</v>
      </c>
      <c r="J1821" s="2">
        <f>J1820-cukier4[[#This Row],[sprzedaż]]+L1820</f>
        <v>4593</v>
      </c>
      <c r="K1821" s="2">
        <f>MONTH(cukier4[[#This Row],[Data]])</f>
        <v>7</v>
      </c>
      <c r="L1821" s="2">
        <f>ROUNDUP(IF(K1822&lt;&gt;cukier4[[#This Row],[miesiąc]],5000-cukier4[[#This Row],[ilość cukru w magazynie]],0),-3)</f>
        <v>0</v>
      </c>
    </row>
    <row r="1822" spans="1:12" x14ac:dyDescent="0.45">
      <c r="A1822" s="1">
        <v>41462</v>
      </c>
      <c r="B1822" s="2" t="s">
        <v>57</v>
      </c>
      <c r="C1822">
        <v>18</v>
      </c>
      <c r="D1822">
        <f>YEAR(cukier4[[#This Row],[Data]])</f>
        <v>2013</v>
      </c>
      <c r="E1822">
        <f>VLOOKUP(cukier4[[#This Row],[rok]],cennik[],2,FALSE)</f>
        <v>2.2200000000000002</v>
      </c>
      <c r="F1822" s="2">
        <f>cukier4[[#This Row],[sprzedaż]]*cukier4[[#This Row],[cena cukru]]</f>
        <v>39.96</v>
      </c>
      <c r="G1822" s="2">
        <f>SUMIFS(cukier4[sprzedaż],cukier4[Data],"&lt;="&amp;cukier4[[#This Row],[Data]],cukier4[NIP],"="&amp;cukier4[[#This Row],[NIP]])</f>
        <v>48</v>
      </c>
      <c r="H182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22" s="2">
        <f>cukier4[[#This Row],[rabat na kg]]*cukier4[[#This Row],[sprzedaż]]</f>
        <v>0</v>
      </c>
      <c r="J1822" s="2">
        <f>J1821-cukier4[[#This Row],[sprzedaż]]+L1821</f>
        <v>4575</v>
      </c>
      <c r="K1822" s="2">
        <f>MONTH(cukier4[[#This Row],[Data]])</f>
        <v>7</v>
      </c>
      <c r="L1822" s="2">
        <f>ROUNDUP(IF(K1823&lt;&gt;cukier4[[#This Row],[miesiąc]],5000-cukier4[[#This Row],[ilość cukru w magazynie]],0),-3)</f>
        <v>0</v>
      </c>
    </row>
    <row r="1823" spans="1:12" x14ac:dyDescent="0.45">
      <c r="A1823" s="1">
        <v>41464</v>
      </c>
      <c r="B1823" s="2" t="s">
        <v>6</v>
      </c>
      <c r="C1823">
        <v>172</v>
      </c>
      <c r="D1823">
        <f>YEAR(cukier4[[#This Row],[Data]])</f>
        <v>2013</v>
      </c>
      <c r="E1823">
        <f>VLOOKUP(cukier4[[#This Row],[rok]],cennik[],2,FALSE)</f>
        <v>2.2200000000000002</v>
      </c>
      <c r="F1823" s="2">
        <f>cukier4[[#This Row],[sprzedaż]]*cukier4[[#This Row],[cena cukru]]</f>
        <v>381.84000000000003</v>
      </c>
      <c r="G1823" s="2">
        <f>SUMIFS(cukier4[sprzedaż],cukier4[Data],"&lt;="&amp;cukier4[[#This Row],[Data]],cukier4[NIP],"="&amp;cukier4[[#This Row],[NIP]])</f>
        <v>3381</v>
      </c>
      <c r="H182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23" s="2">
        <f>cukier4[[#This Row],[rabat na kg]]*cukier4[[#This Row],[sprzedaż]]</f>
        <v>17.2</v>
      </c>
      <c r="J1823" s="2">
        <f>J1822-cukier4[[#This Row],[sprzedaż]]+L1822</f>
        <v>4403</v>
      </c>
      <c r="K1823" s="2">
        <f>MONTH(cukier4[[#This Row],[Data]])</f>
        <v>7</v>
      </c>
      <c r="L1823" s="2">
        <f>ROUNDUP(IF(K1824&lt;&gt;cukier4[[#This Row],[miesiąc]],5000-cukier4[[#This Row],[ilość cukru w magazynie]],0),-3)</f>
        <v>0</v>
      </c>
    </row>
    <row r="1824" spans="1:12" x14ac:dyDescent="0.45">
      <c r="A1824" s="1">
        <v>41464</v>
      </c>
      <c r="B1824" s="2" t="s">
        <v>45</v>
      </c>
      <c r="C1824">
        <v>373</v>
      </c>
      <c r="D1824">
        <f>YEAR(cukier4[[#This Row],[Data]])</f>
        <v>2013</v>
      </c>
      <c r="E1824">
        <f>VLOOKUP(cukier4[[#This Row],[rok]],cennik[],2,FALSE)</f>
        <v>2.2200000000000002</v>
      </c>
      <c r="F1824" s="2">
        <f>cukier4[[#This Row],[sprzedaż]]*cukier4[[#This Row],[cena cukru]]</f>
        <v>828.06000000000006</v>
      </c>
      <c r="G1824" s="2">
        <f>SUMIFS(cukier4[sprzedaż],cukier4[Data],"&lt;="&amp;cukier4[[#This Row],[Data]],cukier4[NIP],"="&amp;cukier4[[#This Row],[NIP]])</f>
        <v>22153</v>
      </c>
      <c r="H182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24" s="2">
        <f>cukier4[[#This Row],[rabat na kg]]*cukier4[[#This Row],[sprzedaż]]</f>
        <v>74.600000000000009</v>
      </c>
      <c r="J1824" s="2">
        <f>J1823-cukier4[[#This Row],[sprzedaż]]+L1823</f>
        <v>4030</v>
      </c>
      <c r="K1824" s="2">
        <f>MONTH(cukier4[[#This Row],[Data]])</f>
        <v>7</v>
      </c>
      <c r="L1824" s="2">
        <f>ROUNDUP(IF(K1825&lt;&gt;cukier4[[#This Row],[miesiąc]],5000-cukier4[[#This Row],[ilość cukru w magazynie]],0),-3)</f>
        <v>0</v>
      </c>
    </row>
    <row r="1825" spans="1:12" x14ac:dyDescent="0.45">
      <c r="A1825" s="1">
        <v>41465</v>
      </c>
      <c r="B1825" s="2" t="s">
        <v>17</v>
      </c>
      <c r="C1825">
        <v>299</v>
      </c>
      <c r="D1825">
        <f>YEAR(cukier4[[#This Row],[Data]])</f>
        <v>2013</v>
      </c>
      <c r="E1825">
        <f>VLOOKUP(cukier4[[#This Row],[rok]],cennik[],2,FALSE)</f>
        <v>2.2200000000000002</v>
      </c>
      <c r="F1825" s="2">
        <f>cukier4[[#This Row],[sprzedaż]]*cukier4[[#This Row],[cena cukru]]</f>
        <v>663.78000000000009</v>
      </c>
      <c r="G1825" s="2">
        <f>SUMIFS(cukier4[sprzedaż],cukier4[Data],"&lt;="&amp;cukier4[[#This Row],[Data]],cukier4[NIP],"="&amp;cukier4[[#This Row],[NIP]])</f>
        <v>16283</v>
      </c>
      <c r="H182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25" s="2">
        <f>cukier4[[#This Row],[rabat na kg]]*cukier4[[#This Row],[sprzedaż]]</f>
        <v>59.800000000000004</v>
      </c>
      <c r="J1825" s="2">
        <f>J1824-cukier4[[#This Row],[sprzedaż]]+L1824</f>
        <v>3731</v>
      </c>
      <c r="K1825" s="2">
        <f>MONTH(cukier4[[#This Row],[Data]])</f>
        <v>7</v>
      </c>
      <c r="L1825" s="2">
        <f>ROUNDUP(IF(K1826&lt;&gt;cukier4[[#This Row],[miesiąc]],5000-cukier4[[#This Row],[ilość cukru w magazynie]],0),-3)</f>
        <v>0</v>
      </c>
    </row>
    <row r="1826" spans="1:12" x14ac:dyDescent="0.45">
      <c r="A1826" s="1">
        <v>41471</v>
      </c>
      <c r="B1826" s="2" t="s">
        <v>37</v>
      </c>
      <c r="C1826">
        <v>20</v>
      </c>
      <c r="D1826">
        <f>YEAR(cukier4[[#This Row],[Data]])</f>
        <v>2013</v>
      </c>
      <c r="E1826">
        <f>VLOOKUP(cukier4[[#This Row],[rok]],cennik[],2,FALSE)</f>
        <v>2.2200000000000002</v>
      </c>
      <c r="F1826" s="2">
        <f>cukier4[[#This Row],[sprzedaż]]*cukier4[[#This Row],[cena cukru]]</f>
        <v>44.400000000000006</v>
      </c>
      <c r="G1826" s="2">
        <f>SUMIFS(cukier4[sprzedaż],cukier4[Data],"&lt;="&amp;cukier4[[#This Row],[Data]],cukier4[NIP],"="&amp;cukier4[[#This Row],[NIP]])</f>
        <v>4308</v>
      </c>
      <c r="H18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26" s="2">
        <f>cukier4[[#This Row],[rabat na kg]]*cukier4[[#This Row],[sprzedaż]]</f>
        <v>2</v>
      </c>
      <c r="J1826" s="2">
        <f>J1825-cukier4[[#This Row],[sprzedaż]]+L1825</f>
        <v>3711</v>
      </c>
      <c r="K1826" s="2">
        <f>MONTH(cukier4[[#This Row],[Data]])</f>
        <v>7</v>
      </c>
      <c r="L1826" s="2">
        <f>ROUNDUP(IF(K1827&lt;&gt;cukier4[[#This Row],[miesiąc]],5000-cukier4[[#This Row],[ilość cukru w magazynie]],0),-3)</f>
        <v>0</v>
      </c>
    </row>
    <row r="1827" spans="1:12" x14ac:dyDescent="0.45">
      <c r="A1827" s="1">
        <v>41472</v>
      </c>
      <c r="B1827" s="2" t="s">
        <v>69</v>
      </c>
      <c r="C1827">
        <v>89</v>
      </c>
      <c r="D1827">
        <f>YEAR(cukier4[[#This Row],[Data]])</f>
        <v>2013</v>
      </c>
      <c r="E1827">
        <f>VLOOKUP(cukier4[[#This Row],[rok]],cennik[],2,FALSE)</f>
        <v>2.2200000000000002</v>
      </c>
      <c r="F1827" s="2">
        <f>cukier4[[#This Row],[sprzedaż]]*cukier4[[#This Row],[cena cukru]]</f>
        <v>197.58</v>
      </c>
      <c r="G1827" s="2">
        <f>SUMIFS(cukier4[sprzedaż],cukier4[Data],"&lt;="&amp;cukier4[[#This Row],[Data]],cukier4[NIP],"="&amp;cukier4[[#This Row],[NIP]])</f>
        <v>2992</v>
      </c>
      <c r="H18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27" s="2">
        <f>cukier4[[#This Row],[rabat na kg]]*cukier4[[#This Row],[sprzedaż]]</f>
        <v>8.9</v>
      </c>
      <c r="J1827" s="2">
        <f>J1826-cukier4[[#This Row],[sprzedaż]]+L1826</f>
        <v>3622</v>
      </c>
      <c r="K1827" s="2">
        <f>MONTH(cukier4[[#This Row],[Data]])</f>
        <v>7</v>
      </c>
      <c r="L1827" s="2">
        <f>ROUNDUP(IF(K1828&lt;&gt;cukier4[[#This Row],[miesiąc]],5000-cukier4[[#This Row],[ilość cukru w magazynie]],0),-3)</f>
        <v>0</v>
      </c>
    </row>
    <row r="1828" spans="1:12" x14ac:dyDescent="0.45">
      <c r="A1828" s="1">
        <v>41472</v>
      </c>
      <c r="B1828" s="2" t="s">
        <v>35</v>
      </c>
      <c r="C1828">
        <v>60</v>
      </c>
      <c r="D1828">
        <f>YEAR(cukier4[[#This Row],[Data]])</f>
        <v>2013</v>
      </c>
      <c r="E1828">
        <f>VLOOKUP(cukier4[[#This Row],[rok]],cennik[],2,FALSE)</f>
        <v>2.2200000000000002</v>
      </c>
      <c r="F1828" s="2">
        <f>cukier4[[#This Row],[sprzedaż]]*cukier4[[#This Row],[cena cukru]]</f>
        <v>133.20000000000002</v>
      </c>
      <c r="G1828" s="2">
        <f>SUMIFS(cukier4[sprzedaż],cukier4[Data],"&lt;="&amp;cukier4[[#This Row],[Data]],cukier4[NIP],"="&amp;cukier4[[#This Row],[NIP]])</f>
        <v>3706</v>
      </c>
      <c r="H18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28" s="2">
        <f>cukier4[[#This Row],[rabat na kg]]*cukier4[[#This Row],[sprzedaż]]</f>
        <v>6</v>
      </c>
      <c r="J1828" s="2">
        <f>J1827-cukier4[[#This Row],[sprzedaż]]+L1827</f>
        <v>3562</v>
      </c>
      <c r="K1828" s="2">
        <f>MONTH(cukier4[[#This Row],[Data]])</f>
        <v>7</v>
      </c>
      <c r="L1828" s="2">
        <f>ROUNDUP(IF(K1829&lt;&gt;cukier4[[#This Row],[miesiąc]],5000-cukier4[[#This Row],[ilość cukru w magazynie]],0),-3)</f>
        <v>0</v>
      </c>
    </row>
    <row r="1829" spans="1:12" x14ac:dyDescent="0.45">
      <c r="A1829" s="1">
        <v>41475</v>
      </c>
      <c r="B1829" s="2" t="s">
        <v>3</v>
      </c>
      <c r="C1829">
        <v>5</v>
      </c>
      <c r="D1829">
        <f>YEAR(cukier4[[#This Row],[Data]])</f>
        <v>2013</v>
      </c>
      <c r="E1829">
        <f>VLOOKUP(cukier4[[#This Row],[rok]],cennik[],2,FALSE)</f>
        <v>2.2200000000000002</v>
      </c>
      <c r="F1829" s="2">
        <f>cukier4[[#This Row],[sprzedaż]]*cukier4[[#This Row],[cena cukru]]</f>
        <v>11.100000000000001</v>
      </c>
      <c r="G1829" s="2">
        <f>SUMIFS(cukier4[sprzedaż],cukier4[Data],"&lt;="&amp;cukier4[[#This Row],[Data]],cukier4[NIP],"="&amp;cukier4[[#This Row],[NIP]])</f>
        <v>32</v>
      </c>
      <c r="H182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29" s="2">
        <f>cukier4[[#This Row],[rabat na kg]]*cukier4[[#This Row],[sprzedaż]]</f>
        <v>0</v>
      </c>
      <c r="J1829" s="2">
        <f>J1828-cukier4[[#This Row],[sprzedaż]]+L1828</f>
        <v>3557</v>
      </c>
      <c r="K1829" s="2">
        <f>MONTH(cukier4[[#This Row],[Data]])</f>
        <v>7</v>
      </c>
      <c r="L1829" s="2">
        <f>ROUNDUP(IF(K1830&lt;&gt;cukier4[[#This Row],[miesiąc]],5000-cukier4[[#This Row],[ilość cukru w magazynie]],0),-3)</f>
        <v>0</v>
      </c>
    </row>
    <row r="1830" spans="1:12" x14ac:dyDescent="0.45">
      <c r="A1830" s="1">
        <v>41476</v>
      </c>
      <c r="B1830" s="2" t="s">
        <v>102</v>
      </c>
      <c r="C1830">
        <v>125</v>
      </c>
      <c r="D1830">
        <f>YEAR(cukier4[[#This Row],[Data]])</f>
        <v>2013</v>
      </c>
      <c r="E1830">
        <f>VLOOKUP(cukier4[[#This Row],[rok]],cennik[],2,FALSE)</f>
        <v>2.2200000000000002</v>
      </c>
      <c r="F1830" s="2">
        <f>cukier4[[#This Row],[sprzedaż]]*cukier4[[#This Row],[cena cukru]]</f>
        <v>277.5</v>
      </c>
      <c r="G1830" s="2">
        <f>SUMIFS(cukier4[sprzedaż],cukier4[Data],"&lt;="&amp;cukier4[[#This Row],[Data]],cukier4[NIP],"="&amp;cukier4[[#This Row],[NIP]])</f>
        <v>5839</v>
      </c>
      <c r="H18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30" s="2">
        <f>cukier4[[#This Row],[rabat na kg]]*cukier4[[#This Row],[sprzedaż]]</f>
        <v>12.5</v>
      </c>
      <c r="J1830" s="2">
        <f>J1829-cukier4[[#This Row],[sprzedaż]]+L1829</f>
        <v>3432</v>
      </c>
      <c r="K1830" s="2">
        <f>MONTH(cukier4[[#This Row],[Data]])</f>
        <v>7</v>
      </c>
      <c r="L1830" s="2">
        <f>ROUNDUP(IF(K1831&lt;&gt;cukier4[[#This Row],[miesiąc]],5000-cukier4[[#This Row],[ilość cukru w magazynie]],0),-3)</f>
        <v>0</v>
      </c>
    </row>
    <row r="1831" spans="1:12" x14ac:dyDescent="0.45">
      <c r="A1831" s="1">
        <v>41476</v>
      </c>
      <c r="B1831" s="2" t="s">
        <v>12</v>
      </c>
      <c r="C1831">
        <v>177</v>
      </c>
      <c r="D1831">
        <f>YEAR(cukier4[[#This Row],[Data]])</f>
        <v>2013</v>
      </c>
      <c r="E1831">
        <f>VLOOKUP(cukier4[[#This Row],[rok]],cennik[],2,FALSE)</f>
        <v>2.2200000000000002</v>
      </c>
      <c r="F1831" s="2">
        <f>cukier4[[#This Row],[sprzedaż]]*cukier4[[#This Row],[cena cukru]]</f>
        <v>392.94000000000005</v>
      </c>
      <c r="G1831" s="2">
        <f>SUMIFS(cukier4[sprzedaż],cukier4[Data],"&lt;="&amp;cukier4[[#This Row],[Data]],cukier4[NIP],"="&amp;cukier4[[#This Row],[NIP]])</f>
        <v>4328</v>
      </c>
      <c r="H183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31" s="2">
        <f>cukier4[[#This Row],[rabat na kg]]*cukier4[[#This Row],[sprzedaż]]</f>
        <v>17.7</v>
      </c>
      <c r="J1831" s="2">
        <f>J1830-cukier4[[#This Row],[sprzedaż]]+L1830</f>
        <v>3255</v>
      </c>
      <c r="K1831" s="2">
        <f>MONTH(cukier4[[#This Row],[Data]])</f>
        <v>7</v>
      </c>
      <c r="L1831" s="2">
        <f>ROUNDUP(IF(K1832&lt;&gt;cukier4[[#This Row],[miesiąc]],5000-cukier4[[#This Row],[ilość cukru w magazynie]],0),-3)</f>
        <v>0</v>
      </c>
    </row>
    <row r="1832" spans="1:12" x14ac:dyDescent="0.45">
      <c r="A1832" s="1">
        <v>41477</v>
      </c>
      <c r="B1832" s="2" t="s">
        <v>20</v>
      </c>
      <c r="C1832">
        <v>58</v>
      </c>
      <c r="D1832">
        <f>YEAR(cukier4[[#This Row],[Data]])</f>
        <v>2013</v>
      </c>
      <c r="E1832">
        <f>VLOOKUP(cukier4[[#This Row],[rok]],cennik[],2,FALSE)</f>
        <v>2.2200000000000002</v>
      </c>
      <c r="F1832" s="2">
        <f>cukier4[[#This Row],[sprzedaż]]*cukier4[[#This Row],[cena cukru]]</f>
        <v>128.76000000000002</v>
      </c>
      <c r="G1832" s="2">
        <f>SUMIFS(cukier4[sprzedaż],cukier4[Data],"&lt;="&amp;cukier4[[#This Row],[Data]],cukier4[NIP],"="&amp;cukier4[[#This Row],[NIP]])</f>
        <v>1196</v>
      </c>
      <c r="H183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32" s="2">
        <f>cukier4[[#This Row],[rabat na kg]]*cukier4[[#This Row],[sprzedaż]]</f>
        <v>5.8000000000000007</v>
      </c>
      <c r="J1832" s="2">
        <f>J1831-cukier4[[#This Row],[sprzedaż]]+L1831</f>
        <v>3197</v>
      </c>
      <c r="K1832" s="2">
        <f>MONTH(cukier4[[#This Row],[Data]])</f>
        <v>7</v>
      </c>
      <c r="L1832" s="2">
        <f>ROUNDUP(IF(K1833&lt;&gt;cukier4[[#This Row],[miesiąc]],5000-cukier4[[#This Row],[ilość cukru w magazynie]],0),-3)</f>
        <v>0</v>
      </c>
    </row>
    <row r="1833" spans="1:12" x14ac:dyDescent="0.45">
      <c r="A1833" s="1">
        <v>41478</v>
      </c>
      <c r="B1833" s="2" t="s">
        <v>19</v>
      </c>
      <c r="C1833">
        <v>174</v>
      </c>
      <c r="D1833">
        <f>YEAR(cukier4[[#This Row],[Data]])</f>
        <v>2013</v>
      </c>
      <c r="E1833">
        <f>VLOOKUP(cukier4[[#This Row],[rok]],cennik[],2,FALSE)</f>
        <v>2.2200000000000002</v>
      </c>
      <c r="F1833" s="2">
        <f>cukier4[[#This Row],[sprzedaż]]*cukier4[[#This Row],[cena cukru]]</f>
        <v>386.28000000000003</v>
      </c>
      <c r="G1833" s="2">
        <f>SUMIFS(cukier4[sprzedaż],cukier4[Data],"&lt;="&amp;cukier4[[#This Row],[Data]],cukier4[NIP],"="&amp;cukier4[[#This Row],[NIP]])</f>
        <v>4289</v>
      </c>
      <c r="H183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33" s="2">
        <f>cukier4[[#This Row],[rabat na kg]]*cukier4[[#This Row],[sprzedaż]]</f>
        <v>17.400000000000002</v>
      </c>
      <c r="J1833" s="2">
        <f>J1832-cukier4[[#This Row],[sprzedaż]]+L1832</f>
        <v>3023</v>
      </c>
      <c r="K1833" s="2">
        <f>MONTH(cukier4[[#This Row],[Data]])</f>
        <v>7</v>
      </c>
      <c r="L1833" s="2">
        <f>ROUNDUP(IF(K1834&lt;&gt;cukier4[[#This Row],[miesiąc]],5000-cukier4[[#This Row],[ilość cukru w magazynie]],0),-3)</f>
        <v>0</v>
      </c>
    </row>
    <row r="1834" spans="1:12" x14ac:dyDescent="0.45">
      <c r="A1834" s="1">
        <v>41479</v>
      </c>
      <c r="B1834" s="2" t="s">
        <v>7</v>
      </c>
      <c r="C1834">
        <v>485</v>
      </c>
      <c r="D1834">
        <f>YEAR(cukier4[[#This Row],[Data]])</f>
        <v>2013</v>
      </c>
      <c r="E1834">
        <f>VLOOKUP(cukier4[[#This Row],[rok]],cennik[],2,FALSE)</f>
        <v>2.2200000000000002</v>
      </c>
      <c r="F1834" s="2">
        <f>cukier4[[#This Row],[sprzedaż]]*cukier4[[#This Row],[cena cukru]]</f>
        <v>1076.7</v>
      </c>
      <c r="G1834" s="2">
        <f>SUMIFS(cukier4[sprzedaż],cukier4[Data],"&lt;="&amp;cukier4[[#This Row],[Data]],cukier4[NIP],"="&amp;cukier4[[#This Row],[NIP]])</f>
        <v>23837</v>
      </c>
      <c r="H183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34" s="2">
        <f>cukier4[[#This Row],[rabat na kg]]*cukier4[[#This Row],[sprzedaż]]</f>
        <v>97</v>
      </c>
      <c r="J1834" s="2">
        <f>J1833-cukier4[[#This Row],[sprzedaż]]+L1833</f>
        <v>2538</v>
      </c>
      <c r="K1834" s="2">
        <f>MONTH(cukier4[[#This Row],[Data]])</f>
        <v>7</v>
      </c>
      <c r="L1834" s="2">
        <f>ROUNDUP(IF(K1835&lt;&gt;cukier4[[#This Row],[miesiąc]],5000-cukier4[[#This Row],[ilość cukru w magazynie]],0),-3)</f>
        <v>0</v>
      </c>
    </row>
    <row r="1835" spans="1:12" x14ac:dyDescent="0.45">
      <c r="A1835" s="1">
        <v>41481</v>
      </c>
      <c r="B1835" s="2" t="s">
        <v>232</v>
      </c>
      <c r="C1835">
        <v>7</v>
      </c>
      <c r="D1835">
        <f>YEAR(cukier4[[#This Row],[Data]])</f>
        <v>2013</v>
      </c>
      <c r="E1835">
        <f>VLOOKUP(cukier4[[#This Row],[rok]],cennik[],2,FALSE)</f>
        <v>2.2200000000000002</v>
      </c>
      <c r="F1835" s="2">
        <f>cukier4[[#This Row],[sprzedaż]]*cukier4[[#This Row],[cena cukru]]</f>
        <v>15.540000000000001</v>
      </c>
      <c r="G1835" s="2">
        <f>SUMIFS(cukier4[sprzedaż],cukier4[Data],"&lt;="&amp;cukier4[[#This Row],[Data]],cukier4[NIP],"="&amp;cukier4[[#This Row],[NIP]])</f>
        <v>19</v>
      </c>
      <c r="H183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35" s="2">
        <f>cukier4[[#This Row],[rabat na kg]]*cukier4[[#This Row],[sprzedaż]]</f>
        <v>0</v>
      </c>
      <c r="J1835" s="2">
        <f>J1834-cukier4[[#This Row],[sprzedaż]]+L1834</f>
        <v>2531</v>
      </c>
      <c r="K1835" s="2">
        <f>MONTH(cukier4[[#This Row],[Data]])</f>
        <v>7</v>
      </c>
      <c r="L1835" s="2">
        <f>ROUNDUP(IF(K1836&lt;&gt;cukier4[[#This Row],[miesiąc]],5000-cukier4[[#This Row],[ilość cukru w magazynie]],0),-3)</f>
        <v>0</v>
      </c>
    </row>
    <row r="1836" spans="1:12" x14ac:dyDescent="0.45">
      <c r="A1836" s="1">
        <v>41482</v>
      </c>
      <c r="B1836" s="2" t="s">
        <v>9</v>
      </c>
      <c r="C1836">
        <v>109</v>
      </c>
      <c r="D1836">
        <f>YEAR(cukier4[[#This Row],[Data]])</f>
        <v>2013</v>
      </c>
      <c r="E1836">
        <f>VLOOKUP(cukier4[[#This Row],[rok]],cennik[],2,FALSE)</f>
        <v>2.2200000000000002</v>
      </c>
      <c r="F1836" s="2">
        <f>cukier4[[#This Row],[sprzedaż]]*cukier4[[#This Row],[cena cukru]]</f>
        <v>241.98000000000002</v>
      </c>
      <c r="G1836" s="2">
        <f>SUMIFS(cukier4[sprzedaż],cukier4[Data],"&lt;="&amp;cukier4[[#This Row],[Data]],cukier4[NIP],"="&amp;cukier4[[#This Row],[NIP]])</f>
        <v>23183</v>
      </c>
      <c r="H183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36" s="2">
        <f>cukier4[[#This Row],[rabat na kg]]*cukier4[[#This Row],[sprzedaż]]</f>
        <v>21.8</v>
      </c>
      <c r="J1836" s="2">
        <f>J1835-cukier4[[#This Row],[sprzedaż]]+L1835</f>
        <v>2422</v>
      </c>
      <c r="K1836" s="2">
        <f>MONTH(cukier4[[#This Row],[Data]])</f>
        <v>7</v>
      </c>
      <c r="L1836" s="2">
        <f>ROUNDUP(IF(K1837&lt;&gt;cukier4[[#This Row],[miesiąc]],5000-cukier4[[#This Row],[ilość cukru w magazynie]],0),-3)</f>
        <v>0</v>
      </c>
    </row>
    <row r="1837" spans="1:12" x14ac:dyDescent="0.45">
      <c r="A1837" s="1">
        <v>41485</v>
      </c>
      <c r="B1837" s="2" t="s">
        <v>6</v>
      </c>
      <c r="C1837">
        <v>116</v>
      </c>
      <c r="D1837">
        <f>YEAR(cukier4[[#This Row],[Data]])</f>
        <v>2013</v>
      </c>
      <c r="E1837">
        <f>VLOOKUP(cukier4[[#This Row],[rok]],cennik[],2,FALSE)</f>
        <v>2.2200000000000002</v>
      </c>
      <c r="F1837" s="2">
        <f>cukier4[[#This Row],[sprzedaż]]*cukier4[[#This Row],[cena cukru]]</f>
        <v>257.52000000000004</v>
      </c>
      <c r="G1837" s="2">
        <f>SUMIFS(cukier4[sprzedaż],cukier4[Data],"&lt;="&amp;cukier4[[#This Row],[Data]],cukier4[NIP],"="&amp;cukier4[[#This Row],[NIP]])</f>
        <v>3497</v>
      </c>
      <c r="H18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37" s="2">
        <f>cukier4[[#This Row],[rabat na kg]]*cukier4[[#This Row],[sprzedaż]]</f>
        <v>11.600000000000001</v>
      </c>
      <c r="J1837" s="2">
        <f>J1836-cukier4[[#This Row],[sprzedaż]]+L1836</f>
        <v>2306</v>
      </c>
      <c r="K1837" s="2">
        <f>MONTH(cukier4[[#This Row],[Data]])</f>
        <v>7</v>
      </c>
      <c r="L1837" s="2">
        <f>ROUNDUP(IF(K1838&lt;&gt;cukier4[[#This Row],[miesiąc]],5000-cukier4[[#This Row],[ilość cukru w magazynie]],0),-3)</f>
        <v>0</v>
      </c>
    </row>
    <row r="1838" spans="1:12" x14ac:dyDescent="0.45">
      <c r="A1838" s="1">
        <v>41486</v>
      </c>
      <c r="B1838" s="2" t="s">
        <v>39</v>
      </c>
      <c r="C1838">
        <v>125</v>
      </c>
      <c r="D1838">
        <f>YEAR(cukier4[[#This Row],[Data]])</f>
        <v>2013</v>
      </c>
      <c r="E1838">
        <f>VLOOKUP(cukier4[[#This Row],[rok]],cennik[],2,FALSE)</f>
        <v>2.2200000000000002</v>
      </c>
      <c r="F1838" s="2">
        <f>cukier4[[#This Row],[sprzedaż]]*cukier4[[#This Row],[cena cukru]]</f>
        <v>277.5</v>
      </c>
      <c r="G1838" s="2">
        <f>SUMIFS(cukier4[sprzedaż],cukier4[Data],"&lt;="&amp;cukier4[[#This Row],[Data]],cukier4[NIP],"="&amp;cukier4[[#This Row],[NIP]])</f>
        <v>1956</v>
      </c>
      <c r="H183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38" s="2">
        <f>cukier4[[#This Row],[rabat na kg]]*cukier4[[#This Row],[sprzedaż]]</f>
        <v>12.5</v>
      </c>
      <c r="J1838" s="2">
        <f>J1837-cukier4[[#This Row],[sprzedaż]]+L1837</f>
        <v>2181</v>
      </c>
      <c r="K1838" s="2">
        <f>MONTH(cukier4[[#This Row],[Data]])</f>
        <v>7</v>
      </c>
      <c r="L1838" s="2">
        <f>ROUNDUP(IF(K1839&lt;&gt;cukier4[[#This Row],[miesiąc]],5000-cukier4[[#This Row],[ilość cukru w magazynie]],0),-3)</f>
        <v>0</v>
      </c>
    </row>
    <row r="1839" spans="1:12" x14ac:dyDescent="0.45">
      <c r="A1839" s="1">
        <v>41486</v>
      </c>
      <c r="B1839" s="2" t="s">
        <v>222</v>
      </c>
      <c r="C1839">
        <v>15</v>
      </c>
      <c r="D1839">
        <f>YEAR(cukier4[[#This Row],[Data]])</f>
        <v>2013</v>
      </c>
      <c r="E1839">
        <f>VLOOKUP(cukier4[[#This Row],[rok]],cennik[],2,FALSE)</f>
        <v>2.2200000000000002</v>
      </c>
      <c r="F1839" s="2">
        <f>cukier4[[#This Row],[sprzedaż]]*cukier4[[#This Row],[cena cukru]]</f>
        <v>33.300000000000004</v>
      </c>
      <c r="G1839" s="2">
        <f>SUMIFS(cukier4[sprzedaż],cukier4[Data],"&lt;="&amp;cukier4[[#This Row],[Data]],cukier4[NIP],"="&amp;cukier4[[#This Row],[NIP]])</f>
        <v>35</v>
      </c>
      <c r="H183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39" s="2">
        <f>cukier4[[#This Row],[rabat na kg]]*cukier4[[#This Row],[sprzedaż]]</f>
        <v>0</v>
      </c>
      <c r="J1839" s="2">
        <f>J1838-cukier4[[#This Row],[sprzedaż]]+L1838</f>
        <v>2166</v>
      </c>
      <c r="K1839" s="2">
        <f>MONTH(cukier4[[#This Row],[Data]])</f>
        <v>7</v>
      </c>
      <c r="L1839" s="2">
        <f>ROUNDUP(IF(K1840&lt;&gt;cukier4[[#This Row],[miesiąc]],5000-cukier4[[#This Row],[ilość cukru w magazynie]],0),-3)</f>
        <v>3000</v>
      </c>
    </row>
    <row r="1840" spans="1:12" x14ac:dyDescent="0.45">
      <c r="A1840" s="1">
        <v>41488</v>
      </c>
      <c r="B1840" s="2" t="s">
        <v>177</v>
      </c>
      <c r="C1840">
        <v>4</v>
      </c>
      <c r="D1840">
        <f>YEAR(cukier4[[#This Row],[Data]])</f>
        <v>2013</v>
      </c>
      <c r="E1840">
        <f>VLOOKUP(cukier4[[#This Row],[rok]],cennik[],2,FALSE)</f>
        <v>2.2200000000000002</v>
      </c>
      <c r="F1840" s="2">
        <f>cukier4[[#This Row],[sprzedaż]]*cukier4[[#This Row],[cena cukru]]</f>
        <v>8.8800000000000008</v>
      </c>
      <c r="G1840" s="2">
        <f>SUMIFS(cukier4[sprzedaż],cukier4[Data],"&lt;="&amp;cukier4[[#This Row],[Data]],cukier4[NIP],"="&amp;cukier4[[#This Row],[NIP]])</f>
        <v>21</v>
      </c>
      <c r="H184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40" s="2">
        <f>cukier4[[#This Row],[rabat na kg]]*cukier4[[#This Row],[sprzedaż]]</f>
        <v>0</v>
      </c>
      <c r="J1840" s="2">
        <f>J1839-cukier4[[#This Row],[sprzedaż]]+L1839</f>
        <v>5162</v>
      </c>
      <c r="K1840" s="2">
        <f>MONTH(cukier4[[#This Row],[Data]])</f>
        <v>8</v>
      </c>
      <c r="L1840" s="2">
        <f>ROUNDUP(IF(K1841&lt;&gt;cukier4[[#This Row],[miesiąc]],5000-cukier4[[#This Row],[ilość cukru w magazynie]],0),-3)</f>
        <v>0</v>
      </c>
    </row>
    <row r="1841" spans="1:12" x14ac:dyDescent="0.45">
      <c r="A1841" s="1">
        <v>41489</v>
      </c>
      <c r="B1841" s="2" t="s">
        <v>144</v>
      </c>
      <c r="C1841">
        <v>13</v>
      </c>
      <c r="D1841">
        <f>YEAR(cukier4[[#This Row],[Data]])</f>
        <v>2013</v>
      </c>
      <c r="E1841">
        <f>VLOOKUP(cukier4[[#This Row],[rok]],cennik[],2,FALSE)</f>
        <v>2.2200000000000002</v>
      </c>
      <c r="F1841" s="2">
        <f>cukier4[[#This Row],[sprzedaż]]*cukier4[[#This Row],[cena cukru]]</f>
        <v>28.860000000000003</v>
      </c>
      <c r="G1841" s="2">
        <f>SUMIFS(cukier4[sprzedaż],cukier4[Data],"&lt;="&amp;cukier4[[#This Row],[Data]],cukier4[NIP],"="&amp;cukier4[[#This Row],[NIP]])</f>
        <v>49</v>
      </c>
      <c r="H18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41" s="2">
        <f>cukier4[[#This Row],[rabat na kg]]*cukier4[[#This Row],[sprzedaż]]</f>
        <v>0</v>
      </c>
      <c r="J1841" s="2">
        <f>J1840-cukier4[[#This Row],[sprzedaż]]+L1840</f>
        <v>5149</v>
      </c>
      <c r="K1841" s="2">
        <f>MONTH(cukier4[[#This Row],[Data]])</f>
        <v>8</v>
      </c>
      <c r="L1841" s="2">
        <f>ROUNDUP(IF(K1842&lt;&gt;cukier4[[#This Row],[miesiąc]],5000-cukier4[[#This Row],[ilość cukru w magazynie]],0),-3)</f>
        <v>0</v>
      </c>
    </row>
    <row r="1842" spans="1:12" x14ac:dyDescent="0.45">
      <c r="A1842" s="1">
        <v>41491</v>
      </c>
      <c r="B1842" s="2" t="s">
        <v>102</v>
      </c>
      <c r="C1842">
        <v>338</v>
      </c>
      <c r="D1842">
        <f>YEAR(cukier4[[#This Row],[Data]])</f>
        <v>2013</v>
      </c>
      <c r="E1842">
        <f>VLOOKUP(cukier4[[#This Row],[rok]],cennik[],2,FALSE)</f>
        <v>2.2200000000000002</v>
      </c>
      <c r="F1842" s="2">
        <f>cukier4[[#This Row],[sprzedaż]]*cukier4[[#This Row],[cena cukru]]</f>
        <v>750.36</v>
      </c>
      <c r="G1842" s="2">
        <f>SUMIFS(cukier4[sprzedaż],cukier4[Data],"&lt;="&amp;cukier4[[#This Row],[Data]],cukier4[NIP],"="&amp;cukier4[[#This Row],[NIP]])</f>
        <v>6177</v>
      </c>
      <c r="H18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42" s="2">
        <f>cukier4[[#This Row],[rabat na kg]]*cukier4[[#This Row],[sprzedaż]]</f>
        <v>33.800000000000004</v>
      </c>
      <c r="J1842" s="2">
        <f>J1841-cukier4[[#This Row],[sprzedaż]]+L1841</f>
        <v>4811</v>
      </c>
      <c r="K1842" s="2">
        <f>MONTH(cukier4[[#This Row],[Data]])</f>
        <v>8</v>
      </c>
      <c r="L1842" s="2">
        <f>ROUNDUP(IF(K1843&lt;&gt;cukier4[[#This Row],[miesiąc]],5000-cukier4[[#This Row],[ilość cukru w magazynie]],0),-3)</f>
        <v>0</v>
      </c>
    </row>
    <row r="1843" spans="1:12" x14ac:dyDescent="0.45">
      <c r="A1843" s="1">
        <v>41492</v>
      </c>
      <c r="B1843" s="2" t="s">
        <v>167</v>
      </c>
      <c r="C1843">
        <v>2</v>
      </c>
      <c r="D1843">
        <f>YEAR(cukier4[[#This Row],[Data]])</f>
        <v>2013</v>
      </c>
      <c r="E1843">
        <f>VLOOKUP(cukier4[[#This Row],[rok]],cennik[],2,FALSE)</f>
        <v>2.2200000000000002</v>
      </c>
      <c r="F1843" s="2">
        <f>cukier4[[#This Row],[sprzedaż]]*cukier4[[#This Row],[cena cukru]]</f>
        <v>4.4400000000000004</v>
      </c>
      <c r="G1843" s="2">
        <f>SUMIFS(cukier4[sprzedaż],cukier4[Data],"&lt;="&amp;cukier4[[#This Row],[Data]],cukier4[NIP],"="&amp;cukier4[[#This Row],[NIP]])</f>
        <v>21</v>
      </c>
      <c r="H184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43" s="2">
        <f>cukier4[[#This Row],[rabat na kg]]*cukier4[[#This Row],[sprzedaż]]</f>
        <v>0</v>
      </c>
      <c r="J1843" s="2">
        <f>J1842-cukier4[[#This Row],[sprzedaż]]+L1842</f>
        <v>4809</v>
      </c>
      <c r="K1843" s="2">
        <f>MONTH(cukier4[[#This Row],[Data]])</f>
        <v>8</v>
      </c>
      <c r="L1843" s="2">
        <f>ROUNDUP(IF(K1844&lt;&gt;cukier4[[#This Row],[miesiąc]],5000-cukier4[[#This Row],[ilość cukru w magazynie]],0),-3)</f>
        <v>0</v>
      </c>
    </row>
    <row r="1844" spans="1:12" x14ac:dyDescent="0.45">
      <c r="A1844" s="1">
        <v>41493</v>
      </c>
      <c r="B1844" s="2" t="s">
        <v>37</v>
      </c>
      <c r="C1844">
        <v>108</v>
      </c>
      <c r="D1844">
        <f>YEAR(cukier4[[#This Row],[Data]])</f>
        <v>2013</v>
      </c>
      <c r="E1844">
        <f>VLOOKUP(cukier4[[#This Row],[rok]],cennik[],2,FALSE)</f>
        <v>2.2200000000000002</v>
      </c>
      <c r="F1844" s="2">
        <f>cukier4[[#This Row],[sprzedaż]]*cukier4[[#This Row],[cena cukru]]</f>
        <v>239.76000000000002</v>
      </c>
      <c r="G1844" s="2">
        <f>SUMIFS(cukier4[sprzedaż],cukier4[Data],"&lt;="&amp;cukier4[[#This Row],[Data]],cukier4[NIP],"="&amp;cukier4[[#This Row],[NIP]])</f>
        <v>4416</v>
      </c>
      <c r="H18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44" s="2">
        <f>cukier4[[#This Row],[rabat na kg]]*cukier4[[#This Row],[sprzedaż]]</f>
        <v>10.8</v>
      </c>
      <c r="J1844" s="2">
        <f>J1843-cukier4[[#This Row],[sprzedaż]]+L1843</f>
        <v>4701</v>
      </c>
      <c r="K1844" s="2">
        <f>MONTH(cukier4[[#This Row],[Data]])</f>
        <v>8</v>
      </c>
      <c r="L1844" s="2">
        <f>ROUNDUP(IF(K1845&lt;&gt;cukier4[[#This Row],[miesiąc]],5000-cukier4[[#This Row],[ilość cukru w magazynie]],0),-3)</f>
        <v>0</v>
      </c>
    </row>
    <row r="1845" spans="1:12" x14ac:dyDescent="0.45">
      <c r="A1845" s="1">
        <v>41494</v>
      </c>
      <c r="B1845" s="2" t="s">
        <v>61</v>
      </c>
      <c r="C1845">
        <v>119</v>
      </c>
      <c r="D1845">
        <f>YEAR(cukier4[[#This Row],[Data]])</f>
        <v>2013</v>
      </c>
      <c r="E1845">
        <f>VLOOKUP(cukier4[[#This Row],[rok]],cennik[],2,FALSE)</f>
        <v>2.2200000000000002</v>
      </c>
      <c r="F1845" s="2">
        <f>cukier4[[#This Row],[sprzedaż]]*cukier4[[#This Row],[cena cukru]]</f>
        <v>264.18</v>
      </c>
      <c r="G1845" s="2">
        <f>SUMIFS(cukier4[sprzedaż],cukier4[Data],"&lt;="&amp;cukier4[[#This Row],[Data]],cukier4[NIP],"="&amp;cukier4[[#This Row],[NIP]])</f>
        <v>2929</v>
      </c>
      <c r="H18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45" s="2">
        <f>cukier4[[#This Row],[rabat na kg]]*cukier4[[#This Row],[sprzedaż]]</f>
        <v>11.9</v>
      </c>
      <c r="J1845" s="2">
        <f>J1844-cukier4[[#This Row],[sprzedaż]]+L1844</f>
        <v>4582</v>
      </c>
      <c r="K1845" s="2">
        <f>MONTH(cukier4[[#This Row],[Data]])</f>
        <v>8</v>
      </c>
      <c r="L1845" s="2">
        <f>ROUNDUP(IF(K1846&lt;&gt;cukier4[[#This Row],[miesiąc]],5000-cukier4[[#This Row],[ilość cukru w magazynie]],0),-3)</f>
        <v>0</v>
      </c>
    </row>
    <row r="1846" spans="1:12" x14ac:dyDescent="0.45">
      <c r="A1846" s="1">
        <v>41495</v>
      </c>
      <c r="B1846" s="2" t="s">
        <v>7</v>
      </c>
      <c r="C1846">
        <v>385</v>
      </c>
      <c r="D1846">
        <f>YEAR(cukier4[[#This Row],[Data]])</f>
        <v>2013</v>
      </c>
      <c r="E1846">
        <f>VLOOKUP(cukier4[[#This Row],[rok]],cennik[],2,FALSE)</f>
        <v>2.2200000000000002</v>
      </c>
      <c r="F1846" s="2">
        <f>cukier4[[#This Row],[sprzedaż]]*cukier4[[#This Row],[cena cukru]]</f>
        <v>854.7</v>
      </c>
      <c r="G1846" s="2">
        <f>SUMIFS(cukier4[sprzedaż],cukier4[Data],"&lt;="&amp;cukier4[[#This Row],[Data]],cukier4[NIP],"="&amp;cukier4[[#This Row],[NIP]])</f>
        <v>24222</v>
      </c>
      <c r="H184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46" s="2">
        <f>cukier4[[#This Row],[rabat na kg]]*cukier4[[#This Row],[sprzedaż]]</f>
        <v>77</v>
      </c>
      <c r="J1846" s="2">
        <f>J1845-cukier4[[#This Row],[sprzedaż]]+L1845</f>
        <v>4197</v>
      </c>
      <c r="K1846" s="2">
        <f>MONTH(cukier4[[#This Row],[Data]])</f>
        <v>8</v>
      </c>
      <c r="L1846" s="2">
        <f>ROUNDUP(IF(K1847&lt;&gt;cukier4[[#This Row],[miesiąc]],5000-cukier4[[#This Row],[ilość cukru w magazynie]],0),-3)</f>
        <v>0</v>
      </c>
    </row>
    <row r="1847" spans="1:12" x14ac:dyDescent="0.45">
      <c r="A1847" s="1">
        <v>41495</v>
      </c>
      <c r="B1847" s="2" t="s">
        <v>45</v>
      </c>
      <c r="C1847">
        <v>239</v>
      </c>
      <c r="D1847">
        <f>YEAR(cukier4[[#This Row],[Data]])</f>
        <v>2013</v>
      </c>
      <c r="E1847">
        <f>VLOOKUP(cukier4[[#This Row],[rok]],cennik[],2,FALSE)</f>
        <v>2.2200000000000002</v>
      </c>
      <c r="F1847" s="2">
        <f>cukier4[[#This Row],[sprzedaż]]*cukier4[[#This Row],[cena cukru]]</f>
        <v>530.58000000000004</v>
      </c>
      <c r="G1847" s="2">
        <f>SUMIFS(cukier4[sprzedaż],cukier4[Data],"&lt;="&amp;cukier4[[#This Row],[Data]],cukier4[NIP],"="&amp;cukier4[[#This Row],[NIP]])</f>
        <v>22392</v>
      </c>
      <c r="H184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47" s="2">
        <f>cukier4[[#This Row],[rabat na kg]]*cukier4[[#This Row],[sprzedaż]]</f>
        <v>47.800000000000004</v>
      </c>
      <c r="J1847" s="2">
        <f>J1846-cukier4[[#This Row],[sprzedaż]]+L1846</f>
        <v>3958</v>
      </c>
      <c r="K1847" s="2">
        <f>MONTH(cukier4[[#This Row],[Data]])</f>
        <v>8</v>
      </c>
      <c r="L1847" s="2">
        <f>ROUNDUP(IF(K1848&lt;&gt;cukier4[[#This Row],[miesiąc]],5000-cukier4[[#This Row],[ilość cukru w magazynie]],0),-3)</f>
        <v>0</v>
      </c>
    </row>
    <row r="1848" spans="1:12" x14ac:dyDescent="0.45">
      <c r="A1848" s="1">
        <v>41498</v>
      </c>
      <c r="B1848" s="2" t="s">
        <v>229</v>
      </c>
      <c r="C1848">
        <v>8</v>
      </c>
      <c r="D1848">
        <f>YEAR(cukier4[[#This Row],[Data]])</f>
        <v>2013</v>
      </c>
      <c r="E1848">
        <f>VLOOKUP(cukier4[[#This Row],[rok]],cennik[],2,FALSE)</f>
        <v>2.2200000000000002</v>
      </c>
      <c r="F1848" s="2">
        <f>cukier4[[#This Row],[sprzedaż]]*cukier4[[#This Row],[cena cukru]]</f>
        <v>17.760000000000002</v>
      </c>
      <c r="G1848" s="2">
        <f>SUMIFS(cukier4[sprzedaż],cukier4[Data],"&lt;="&amp;cukier4[[#This Row],[Data]],cukier4[NIP],"="&amp;cukier4[[#This Row],[NIP]])</f>
        <v>25</v>
      </c>
      <c r="H184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48" s="2">
        <f>cukier4[[#This Row],[rabat na kg]]*cukier4[[#This Row],[sprzedaż]]</f>
        <v>0</v>
      </c>
      <c r="J1848" s="2">
        <f>J1847-cukier4[[#This Row],[sprzedaż]]+L1847</f>
        <v>3950</v>
      </c>
      <c r="K1848" s="2">
        <f>MONTH(cukier4[[#This Row],[Data]])</f>
        <v>8</v>
      </c>
      <c r="L1848" s="2">
        <f>ROUNDUP(IF(K1849&lt;&gt;cukier4[[#This Row],[miesiąc]],5000-cukier4[[#This Row],[ilość cukru w magazynie]],0),-3)</f>
        <v>0</v>
      </c>
    </row>
    <row r="1849" spans="1:12" x14ac:dyDescent="0.45">
      <c r="A1849" s="1">
        <v>41499</v>
      </c>
      <c r="B1849" s="2" t="s">
        <v>17</v>
      </c>
      <c r="C1849">
        <v>219</v>
      </c>
      <c r="D1849">
        <f>YEAR(cukier4[[#This Row],[Data]])</f>
        <v>2013</v>
      </c>
      <c r="E1849">
        <f>VLOOKUP(cukier4[[#This Row],[rok]],cennik[],2,FALSE)</f>
        <v>2.2200000000000002</v>
      </c>
      <c r="F1849" s="2">
        <f>cukier4[[#This Row],[sprzedaż]]*cukier4[[#This Row],[cena cukru]]</f>
        <v>486.18000000000006</v>
      </c>
      <c r="G1849" s="2">
        <f>SUMIFS(cukier4[sprzedaż],cukier4[Data],"&lt;="&amp;cukier4[[#This Row],[Data]],cukier4[NIP],"="&amp;cukier4[[#This Row],[NIP]])</f>
        <v>16502</v>
      </c>
      <c r="H184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49" s="2">
        <f>cukier4[[#This Row],[rabat na kg]]*cukier4[[#This Row],[sprzedaż]]</f>
        <v>43.800000000000004</v>
      </c>
      <c r="J1849" s="2">
        <f>J1848-cukier4[[#This Row],[sprzedaż]]+L1848</f>
        <v>3731</v>
      </c>
      <c r="K1849" s="2">
        <f>MONTH(cukier4[[#This Row],[Data]])</f>
        <v>8</v>
      </c>
      <c r="L1849" s="2">
        <f>ROUNDUP(IF(K1850&lt;&gt;cukier4[[#This Row],[miesiąc]],5000-cukier4[[#This Row],[ilość cukru w magazynie]],0),-3)</f>
        <v>0</v>
      </c>
    </row>
    <row r="1850" spans="1:12" x14ac:dyDescent="0.45">
      <c r="A1850" s="1">
        <v>41503</v>
      </c>
      <c r="B1850" s="2" t="s">
        <v>25</v>
      </c>
      <c r="C1850">
        <v>40</v>
      </c>
      <c r="D1850">
        <f>YEAR(cukier4[[#This Row],[Data]])</f>
        <v>2013</v>
      </c>
      <c r="E1850">
        <f>VLOOKUP(cukier4[[#This Row],[rok]],cennik[],2,FALSE)</f>
        <v>2.2200000000000002</v>
      </c>
      <c r="F1850" s="2">
        <f>cukier4[[#This Row],[sprzedaż]]*cukier4[[#This Row],[cena cukru]]</f>
        <v>88.800000000000011</v>
      </c>
      <c r="G1850" s="2">
        <f>SUMIFS(cukier4[sprzedaż],cukier4[Data],"&lt;="&amp;cukier4[[#This Row],[Data]],cukier4[NIP],"="&amp;cukier4[[#This Row],[NIP]])</f>
        <v>2245</v>
      </c>
      <c r="H18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50" s="2">
        <f>cukier4[[#This Row],[rabat na kg]]*cukier4[[#This Row],[sprzedaż]]</f>
        <v>4</v>
      </c>
      <c r="J1850" s="2">
        <f>J1849-cukier4[[#This Row],[sprzedaż]]+L1849</f>
        <v>3691</v>
      </c>
      <c r="K1850" s="2">
        <f>MONTH(cukier4[[#This Row],[Data]])</f>
        <v>8</v>
      </c>
      <c r="L1850" s="2">
        <f>ROUNDUP(IF(K1851&lt;&gt;cukier4[[#This Row],[miesiąc]],5000-cukier4[[#This Row],[ilość cukru w magazynie]],0),-3)</f>
        <v>0</v>
      </c>
    </row>
    <row r="1851" spans="1:12" x14ac:dyDescent="0.45">
      <c r="A1851" s="1">
        <v>41503</v>
      </c>
      <c r="B1851" s="2" t="s">
        <v>102</v>
      </c>
      <c r="C1851">
        <v>166</v>
      </c>
      <c r="D1851">
        <f>YEAR(cukier4[[#This Row],[Data]])</f>
        <v>2013</v>
      </c>
      <c r="E1851">
        <f>VLOOKUP(cukier4[[#This Row],[rok]],cennik[],2,FALSE)</f>
        <v>2.2200000000000002</v>
      </c>
      <c r="F1851" s="2">
        <f>cukier4[[#This Row],[sprzedaż]]*cukier4[[#This Row],[cena cukru]]</f>
        <v>368.52000000000004</v>
      </c>
      <c r="G1851" s="2">
        <f>SUMIFS(cukier4[sprzedaż],cukier4[Data],"&lt;="&amp;cukier4[[#This Row],[Data]],cukier4[NIP],"="&amp;cukier4[[#This Row],[NIP]])</f>
        <v>6343</v>
      </c>
      <c r="H185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51" s="2">
        <f>cukier4[[#This Row],[rabat na kg]]*cukier4[[#This Row],[sprzedaż]]</f>
        <v>16.600000000000001</v>
      </c>
      <c r="J1851" s="2">
        <f>J1850-cukier4[[#This Row],[sprzedaż]]+L1850</f>
        <v>3525</v>
      </c>
      <c r="K1851" s="2">
        <f>MONTH(cukier4[[#This Row],[Data]])</f>
        <v>8</v>
      </c>
      <c r="L1851" s="2">
        <f>ROUNDUP(IF(K1852&lt;&gt;cukier4[[#This Row],[miesiąc]],5000-cukier4[[#This Row],[ilość cukru w magazynie]],0),-3)</f>
        <v>0</v>
      </c>
    </row>
    <row r="1852" spans="1:12" x14ac:dyDescent="0.45">
      <c r="A1852" s="1">
        <v>41504</v>
      </c>
      <c r="B1852" s="2" t="s">
        <v>66</v>
      </c>
      <c r="C1852">
        <v>168</v>
      </c>
      <c r="D1852">
        <f>YEAR(cukier4[[#This Row],[Data]])</f>
        <v>2013</v>
      </c>
      <c r="E1852">
        <f>VLOOKUP(cukier4[[#This Row],[rok]],cennik[],2,FALSE)</f>
        <v>2.2200000000000002</v>
      </c>
      <c r="F1852" s="2">
        <f>cukier4[[#This Row],[sprzedaż]]*cukier4[[#This Row],[cena cukru]]</f>
        <v>372.96000000000004</v>
      </c>
      <c r="G1852" s="2">
        <f>SUMIFS(cukier4[sprzedaż],cukier4[Data],"&lt;="&amp;cukier4[[#This Row],[Data]],cukier4[NIP],"="&amp;cukier4[[#This Row],[NIP]])</f>
        <v>3547</v>
      </c>
      <c r="H185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52" s="2">
        <f>cukier4[[#This Row],[rabat na kg]]*cukier4[[#This Row],[sprzedaż]]</f>
        <v>16.8</v>
      </c>
      <c r="J1852" s="2">
        <f>J1851-cukier4[[#This Row],[sprzedaż]]+L1851</f>
        <v>3357</v>
      </c>
      <c r="K1852" s="2">
        <f>MONTH(cukier4[[#This Row],[Data]])</f>
        <v>8</v>
      </c>
      <c r="L1852" s="2">
        <f>ROUNDUP(IF(K1853&lt;&gt;cukier4[[#This Row],[miesiąc]],5000-cukier4[[#This Row],[ilość cukru w magazynie]],0),-3)</f>
        <v>0</v>
      </c>
    </row>
    <row r="1853" spans="1:12" x14ac:dyDescent="0.45">
      <c r="A1853" s="1">
        <v>41505</v>
      </c>
      <c r="B1853" s="2" t="s">
        <v>131</v>
      </c>
      <c r="C1853">
        <v>96</v>
      </c>
      <c r="D1853">
        <f>YEAR(cukier4[[#This Row],[Data]])</f>
        <v>2013</v>
      </c>
      <c r="E1853">
        <f>VLOOKUP(cukier4[[#This Row],[rok]],cennik[],2,FALSE)</f>
        <v>2.2200000000000002</v>
      </c>
      <c r="F1853" s="2">
        <f>cukier4[[#This Row],[sprzedaż]]*cukier4[[#This Row],[cena cukru]]</f>
        <v>213.12</v>
      </c>
      <c r="G1853" s="2">
        <f>SUMIFS(cukier4[sprzedaż],cukier4[Data],"&lt;="&amp;cukier4[[#This Row],[Data]],cukier4[NIP],"="&amp;cukier4[[#This Row],[NIP]])</f>
        <v>1030</v>
      </c>
      <c r="H185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53" s="2">
        <f>cukier4[[#This Row],[rabat na kg]]*cukier4[[#This Row],[sprzedaż]]</f>
        <v>9.6000000000000014</v>
      </c>
      <c r="J1853" s="2">
        <f>J1852-cukier4[[#This Row],[sprzedaż]]+L1852</f>
        <v>3261</v>
      </c>
      <c r="K1853" s="2">
        <f>MONTH(cukier4[[#This Row],[Data]])</f>
        <v>8</v>
      </c>
      <c r="L1853" s="2">
        <f>ROUNDUP(IF(K1854&lt;&gt;cukier4[[#This Row],[miesiąc]],5000-cukier4[[#This Row],[ilość cukru w magazynie]],0),-3)</f>
        <v>0</v>
      </c>
    </row>
    <row r="1854" spans="1:12" x14ac:dyDescent="0.45">
      <c r="A1854" s="1">
        <v>41506</v>
      </c>
      <c r="B1854" s="2" t="s">
        <v>10</v>
      </c>
      <c r="C1854">
        <v>23</v>
      </c>
      <c r="D1854">
        <f>YEAR(cukier4[[#This Row],[Data]])</f>
        <v>2013</v>
      </c>
      <c r="E1854">
        <f>VLOOKUP(cukier4[[#This Row],[rok]],cennik[],2,FALSE)</f>
        <v>2.2200000000000002</v>
      </c>
      <c r="F1854" s="2">
        <f>cukier4[[#This Row],[sprzedaż]]*cukier4[[#This Row],[cena cukru]]</f>
        <v>51.06</v>
      </c>
      <c r="G1854" s="2">
        <f>SUMIFS(cukier4[sprzedaż],cukier4[Data],"&lt;="&amp;cukier4[[#This Row],[Data]],cukier4[NIP],"="&amp;cukier4[[#This Row],[NIP]])</f>
        <v>4089</v>
      </c>
      <c r="H18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54" s="2">
        <f>cukier4[[#This Row],[rabat na kg]]*cukier4[[#This Row],[sprzedaż]]</f>
        <v>2.3000000000000003</v>
      </c>
      <c r="J1854" s="2">
        <f>J1853-cukier4[[#This Row],[sprzedaż]]+L1853</f>
        <v>3238</v>
      </c>
      <c r="K1854" s="2">
        <f>MONTH(cukier4[[#This Row],[Data]])</f>
        <v>8</v>
      </c>
      <c r="L1854" s="2">
        <f>ROUNDUP(IF(K1855&lt;&gt;cukier4[[#This Row],[miesiąc]],5000-cukier4[[#This Row],[ilość cukru w magazynie]],0),-3)</f>
        <v>0</v>
      </c>
    </row>
    <row r="1855" spans="1:12" x14ac:dyDescent="0.45">
      <c r="A1855" s="1">
        <v>41509</v>
      </c>
      <c r="B1855" s="2" t="s">
        <v>177</v>
      </c>
      <c r="C1855">
        <v>8</v>
      </c>
      <c r="D1855">
        <f>YEAR(cukier4[[#This Row],[Data]])</f>
        <v>2013</v>
      </c>
      <c r="E1855">
        <f>VLOOKUP(cukier4[[#This Row],[rok]],cennik[],2,FALSE)</f>
        <v>2.2200000000000002</v>
      </c>
      <c r="F1855" s="2">
        <f>cukier4[[#This Row],[sprzedaż]]*cukier4[[#This Row],[cena cukru]]</f>
        <v>17.760000000000002</v>
      </c>
      <c r="G1855" s="2">
        <f>SUMIFS(cukier4[sprzedaż],cukier4[Data],"&lt;="&amp;cukier4[[#This Row],[Data]],cukier4[NIP],"="&amp;cukier4[[#This Row],[NIP]])</f>
        <v>29</v>
      </c>
      <c r="H18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55" s="2">
        <f>cukier4[[#This Row],[rabat na kg]]*cukier4[[#This Row],[sprzedaż]]</f>
        <v>0</v>
      </c>
      <c r="J1855" s="2">
        <f>J1854-cukier4[[#This Row],[sprzedaż]]+L1854</f>
        <v>3230</v>
      </c>
      <c r="K1855" s="2">
        <f>MONTH(cukier4[[#This Row],[Data]])</f>
        <v>8</v>
      </c>
      <c r="L1855" s="2">
        <f>ROUNDUP(IF(K1856&lt;&gt;cukier4[[#This Row],[miesiąc]],5000-cukier4[[#This Row],[ilość cukru w magazynie]],0),-3)</f>
        <v>0</v>
      </c>
    </row>
    <row r="1856" spans="1:12" x14ac:dyDescent="0.45">
      <c r="A1856" s="1">
        <v>41509</v>
      </c>
      <c r="B1856" s="2" t="s">
        <v>106</v>
      </c>
      <c r="C1856">
        <v>1</v>
      </c>
      <c r="D1856">
        <f>YEAR(cukier4[[#This Row],[Data]])</f>
        <v>2013</v>
      </c>
      <c r="E1856">
        <f>VLOOKUP(cukier4[[#This Row],[rok]],cennik[],2,FALSE)</f>
        <v>2.2200000000000002</v>
      </c>
      <c r="F1856" s="2">
        <f>cukier4[[#This Row],[sprzedaż]]*cukier4[[#This Row],[cena cukru]]</f>
        <v>2.2200000000000002</v>
      </c>
      <c r="G1856" s="2">
        <f>SUMIFS(cukier4[sprzedaż],cukier4[Data],"&lt;="&amp;cukier4[[#This Row],[Data]],cukier4[NIP],"="&amp;cukier4[[#This Row],[NIP]])</f>
        <v>27</v>
      </c>
      <c r="H185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56" s="2">
        <f>cukier4[[#This Row],[rabat na kg]]*cukier4[[#This Row],[sprzedaż]]</f>
        <v>0</v>
      </c>
      <c r="J1856" s="2">
        <f>J1855-cukier4[[#This Row],[sprzedaż]]+L1855</f>
        <v>3229</v>
      </c>
      <c r="K1856" s="2">
        <f>MONTH(cukier4[[#This Row],[Data]])</f>
        <v>8</v>
      </c>
      <c r="L1856" s="2">
        <f>ROUNDUP(IF(K1857&lt;&gt;cukier4[[#This Row],[miesiąc]],5000-cukier4[[#This Row],[ilość cukru w magazynie]],0),-3)</f>
        <v>0</v>
      </c>
    </row>
    <row r="1857" spans="1:12" x14ac:dyDescent="0.45">
      <c r="A1857" s="1">
        <v>41509</v>
      </c>
      <c r="B1857" s="2" t="s">
        <v>15</v>
      </c>
      <c r="C1857">
        <v>4</v>
      </c>
      <c r="D1857">
        <f>YEAR(cukier4[[#This Row],[Data]])</f>
        <v>2013</v>
      </c>
      <c r="E1857">
        <f>VLOOKUP(cukier4[[#This Row],[rok]],cennik[],2,FALSE)</f>
        <v>2.2200000000000002</v>
      </c>
      <c r="F1857" s="2">
        <f>cukier4[[#This Row],[sprzedaż]]*cukier4[[#This Row],[cena cukru]]</f>
        <v>8.8800000000000008</v>
      </c>
      <c r="G1857" s="2">
        <f>SUMIFS(cukier4[sprzedaż],cukier4[Data],"&lt;="&amp;cukier4[[#This Row],[Data]],cukier4[NIP],"="&amp;cukier4[[#This Row],[NIP]])</f>
        <v>39</v>
      </c>
      <c r="H185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57" s="2">
        <f>cukier4[[#This Row],[rabat na kg]]*cukier4[[#This Row],[sprzedaż]]</f>
        <v>0</v>
      </c>
      <c r="J1857" s="2">
        <f>J1856-cukier4[[#This Row],[sprzedaż]]+L1856</f>
        <v>3225</v>
      </c>
      <c r="K1857" s="2">
        <f>MONTH(cukier4[[#This Row],[Data]])</f>
        <v>8</v>
      </c>
      <c r="L1857" s="2">
        <f>ROUNDUP(IF(K1858&lt;&gt;cukier4[[#This Row],[miesiąc]],5000-cukier4[[#This Row],[ilość cukru w magazynie]],0),-3)</f>
        <v>0</v>
      </c>
    </row>
    <row r="1858" spans="1:12" x14ac:dyDescent="0.45">
      <c r="A1858" s="1">
        <v>41512</v>
      </c>
      <c r="B1858" s="2" t="s">
        <v>120</v>
      </c>
      <c r="C1858">
        <v>170</v>
      </c>
      <c r="D1858">
        <f>YEAR(cukier4[[#This Row],[Data]])</f>
        <v>2013</v>
      </c>
      <c r="E1858">
        <f>VLOOKUP(cukier4[[#This Row],[rok]],cennik[],2,FALSE)</f>
        <v>2.2200000000000002</v>
      </c>
      <c r="F1858" s="2">
        <f>cukier4[[#This Row],[sprzedaż]]*cukier4[[#This Row],[cena cukru]]</f>
        <v>377.40000000000003</v>
      </c>
      <c r="G1858" s="2">
        <f>SUMIFS(cukier4[sprzedaż],cukier4[Data],"&lt;="&amp;cukier4[[#This Row],[Data]],cukier4[NIP],"="&amp;cukier4[[#This Row],[NIP]])</f>
        <v>759</v>
      </c>
      <c r="H1858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1858" s="2">
        <f>cukier4[[#This Row],[rabat na kg]]*cukier4[[#This Row],[sprzedaż]]</f>
        <v>8.5</v>
      </c>
      <c r="J1858" s="2">
        <f>J1857-cukier4[[#This Row],[sprzedaż]]+L1857</f>
        <v>3055</v>
      </c>
      <c r="K1858" s="2">
        <f>MONTH(cukier4[[#This Row],[Data]])</f>
        <v>8</v>
      </c>
      <c r="L1858" s="2">
        <f>ROUNDUP(IF(K1859&lt;&gt;cukier4[[#This Row],[miesiąc]],5000-cukier4[[#This Row],[ilość cukru w magazynie]],0),-3)</f>
        <v>0</v>
      </c>
    </row>
    <row r="1859" spans="1:12" x14ac:dyDescent="0.45">
      <c r="A1859" s="1">
        <v>41514</v>
      </c>
      <c r="B1859" s="2" t="s">
        <v>45</v>
      </c>
      <c r="C1859">
        <v>193</v>
      </c>
      <c r="D1859">
        <f>YEAR(cukier4[[#This Row],[Data]])</f>
        <v>2013</v>
      </c>
      <c r="E1859">
        <f>VLOOKUP(cukier4[[#This Row],[rok]],cennik[],2,FALSE)</f>
        <v>2.2200000000000002</v>
      </c>
      <c r="F1859" s="2">
        <f>cukier4[[#This Row],[sprzedaż]]*cukier4[[#This Row],[cena cukru]]</f>
        <v>428.46000000000004</v>
      </c>
      <c r="G1859" s="2">
        <f>SUMIFS(cukier4[sprzedaż],cukier4[Data],"&lt;="&amp;cukier4[[#This Row],[Data]],cukier4[NIP],"="&amp;cukier4[[#This Row],[NIP]])</f>
        <v>22585</v>
      </c>
      <c r="H185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59" s="2">
        <f>cukier4[[#This Row],[rabat na kg]]*cukier4[[#This Row],[sprzedaż]]</f>
        <v>38.6</v>
      </c>
      <c r="J1859" s="2">
        <f>J1858-cukier4[[#This Row],[sprzedaż]]+L1858</f>
        <v>2862</v>
      </c>
      <c r="K1859" s="2">
        <f>MONTH(cukier4[[#This Row],[Data]])</f>
        <v>8</v>
      </c>
      <c r="L1859" s="2">
        <f>ROUNDUP(IF(K1860&lt;&gt;cukier4[[#This Row],[miesiąc]],5000-cukier4[[#This Row],[ilość cukru w magazynie]],0),-3)</f>
        <v>0</v>
      </c>
    </row>
    <row r="1860" spans="1:12" x14ac:dyDescent="0.45">
      <c r="A1860" s="1">
        <v>41517</v>
      </c>
      <c r="B1860" s="2" t="s">
        <v>234</v>
      </c>
      <c r="C1860">
        <v>5</v>
      </c>
      <c r="D1860">
        <f>YEAR(cukier4[[#This Row],[Data]])</f>
        <v>2013</v>
      </c>
      <c r="E1860">
        <f>VLOOKUP(cukier4[[#This Row],[rok]],cennik[],2,FALSE)</f>
        <v>2.2200000000000002</v>
      </c>
      <c r="F1860" s="2">
        <f>cukier4[[#This Row],[sprzedaż]]*cukier4[[#This Row],[cena cukru]]</f>
        <v>11.100000000000001</v>
      </c>
      <c r="G1860" s="2">
        <f>SUMIFS(cukier4[sprzedaż],cukier4[Data],"&lt;="&amp;cukier4[[#This Row],[Data]],cukier4[NIP],"="&amp;cukier4[[#This Row],[NIP]])</f>
        <v>5</v>
      </c>
      <c r="H186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60" s="2">
        <f>cukier4[[#This Row],[rabat na kg]]*cukier4[[#This Row],[sprzedaż]]</f>
        <v>0</v>
      </c>
      <c r="J1860" s="2">
        <f>J1859-cukier4[[#This Row],[sprzedaż]]+L1859</f>
        <v>2857</v>
      </c>
      <c r="K1860" s="2">
        <f>MONTH(cukier4[[#This Row],[Data]])</f>
        <v>8</v>
      </c>
      <c r="L1860" s="2">
        <f>ROUNDUP(IF(K1861&lt;&gt;cukier4[[#This Row],[miesiąc]],5000-cukier4[[#This Row],[ilość cukru w magazynie]],0),-3)</f>
        <v>3000</v>
      </c>
    </row>
    <row r="1861" spans="1:12" x14ac:dyDescent="0.45">
      <c r="A1861" s="1">
        <v>41520</v>
      </c>
      <c r="B1861" s="2" t="s">
        <v>62</v>
      </c>
      <c r="C1861">
        <v>5</v>
      </c>
      <c r="D1861">
        <f>YEAR(cukier4[[#This Row],[Data]])</f>
        <v>2013</v>
      </c>
      <c r="E1861">
        <f>VLOOKUP(cukier4[[#This Row],[rok]],cennik[],2,FALSE)</f>
        <v>2.2200000000000002</v>
      </c>
      <c r="F1861" s="2">
        <f>cukier4[[#This Row],[sprzedaż]]*cukier4[[#This Row],[cena cukru]]</f>
        <v>11.100000000000001</v>
      </c>
      <c r="G1861" s="2">
        <f>SUMIFS(cukier4[sprzedaż],cukier4[Data],"&lt;="&amp;cukier4[[#This Row],[Data]],cukier4[NIP],"="&amp;cukier4[[#This Row],[NIP]])</f>
        <v>24</v>
      </c>
      <c r="H186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61" s="2">
        <f>cukier4[[#This Row],[rabat na kg]]*cukier4[[#This Row],[sprzedaż]]</f>
        <v>0</v>
      </c>
      <c r="J1861" s="2">
        <f>J1860-cukier4[[#This Row],[sprzedaż]]+L1860</f>
        <v>5852</v>
      </c>
      <c r="K1861" s="2">
        <f>MONTH(cukier4[[#This Row],[Data]])</f>
        <v>9</v>
      </c>
      <c r="L1861" s="2">
        <f>ROUNDUP(IF(K1862&lt;&gt;cukier4[[#This Row],[miesiąc]],5000-cukier4[[#This Row],[ilość cukru w magazynie]],0),-3)</f>
        <v>0</v>
      </c>
    </row>
    <row r="1862" spans="1:12" x14ac:dyDescent="0.45">
      <c r="A1862" s="1">
        <v>41520</v>
      </c>
      <c r="B1862" s="2" t="s">
        <v>64</v>
      </c>
      <c r="C1862">
        <v>15</v>
      </c>
      <c r="D1862">
        <f>YEAR(cukier4[[#This Row],[Data]])</f>
        <v>2013</v>
      </c>
      <c r="E1862">
        <f>VLOOKUP(cukier4[[#This Row],[rok]],cennik[],2,FALSE)</f>
        <v>2.2200000000000002</v>
      </c>
      <c r="F1862" s="2">
        <f>cukier4[[#This Row],[sprzedaż]]*cukier4[[#This Row],[cena cukru]]</f>
        <v>33.300000000000004</v>
      </c>
      <c r="G1862" s="2">
        <f>SUMIFS(cukier4[sprzedaż],cukier4[Data],"&lt;="&amp;cukier4[[#This Row],[Data]],cukier4[NIP],"="&amp;cukier4[[#This Row],[NIP]])</f>
        <v>34</v>
      </c>
      <c r="H186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62" s="2">
        <f>cukier4[[#This Row],[rabat na kg]]*cukier4[[#This Row],[sprzedaż]]</f>
        <v>0</v>
      </c>
      <c r="J1862" s="2">
        <f>J1861-cukier4[[#This Row],[sprzedaż]]+L1861</f>
        <v>5837</v>
      </c>
      <c r="K1862" s="2">
        <f>MONTH(cukier4[[#This Row],[Data]])</f>
        <v>9</v>
      </c>
      <c r="L1862" s="2">
        <f>ROUNDUP(IF(K1863&lt;&gt;cukier4[[#This Row],[miesiąc]],5000-cukier4[[#This Row],[ilość cukru w magazynie]],0),-3)</f>
        <v>0</v>
      </c>
    </row>
    <row r="1863" spans="1:12" x14ac:dyDescent="0.45">
      <c r="A1863" s="1">
        <v>41525</v>
      </c>
      <c r="B1863" s="2" t="s">
        <v>109</v>
      </c>
      <c r="C1863">
        <v>14</v>
      </c>
      <c r="D1863">
        <f>YEAR(cukier4[[#This Row],[Data]])</f>
        <v>2013</v>
      </c>
      <c r="E1863">
        <f>VLOOKUP(cukier4[[#This Row],[rok]],cennik[],2,FALSE)</f>
        <v>2.2200000000000002</v>
      </c>
      <c r="F1863" s="2">
        <f>cukier4[[#This Row],[sprzedaż]]*cukier4[[#This Row],[cena cukru]]</f>
        <v>31.080000000000002</v>
      </c>
      <c r="G1863" s="2">
        <f>SUMIFS(cukier4[sprzedaż],cukier4[Data],"&lt;="&amp;cukier4[[#This Row],[Data]],cukier4[NIP],"="&amp;cukier4[[#This Row],[NIP]])</f>
        <v>52</v>
      </c>
      <c r="H186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63" s="2">
        <f>cukier4[[#This Row],[rabat na kg]]*cukier4[[#This Row],[sprzedaż]]</f>
        <v>0</v>
      </c>
      <c r="J1863" s="2">
        <f>J1862-cukier4[[#This Row],[sprzedaż]]+L1862</f>
        <v>5823</v>
      </c>
      <c r="K1863" s="2">
        <f>MONTH(cukier4[[#This Row],[Data]])</f>
        <v>9</v>
      </c>
      <c r="L1863" s="2">
        <f>ROUNDUP(IF(K1864&lt;&gt;cukier4[[#This Row],[miesiąc]],5000-cukier4[[#This Row],[ilość cukru w magazynie]],0),-3)</f>
        <v>0</v>
      </c>
    </row>
    <row r="1864" spans="1:12" x14ac:dyDescent="0.45">
      <c r="A1864" s="1">
        <v>41525</v>
      </c>
      <c r="B1864" s="2" t="s">
        <v>37</v>
      </c>
      <c r="C1864">
        <v>96</v>
      </c>
      <c r="D1864">
        <f>YEAR(cukier4[[#This Row],[Data]])</f>
        <v>2013</v>
      </c>
      <c r="E1864">
        <f>VLOOKUP(cukier4[[#This Row],[rok]],cennik[],2,FALSE)</f>
        <v>2.2200000000000002</v>
      </c>
      <c r="F1864" s="2">
        <f>cukier4[[#This Row],[sprzedaż]]*cukier4[[#This Row],[cena cukru]]</f>
        <v>213.12</v>
      </c>
      <c r="G1864" s="2">
        <f>SUMIFS(cukier4[sprzedaż],cukier4[Data],"&lt;="&amp;cukier4[[#This Row],[Data]],cukier4[NIP],"="&amp;cukier4[[#This Row],[NIP]])</f>
        <v>4512</v>
      </c>
      <c r="H18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64" s="2">
        <f>cukier4[[#This Row],[rabat na kg]]*cukier4[[#This Row],[sprzedaż]]</f>
        <v>9.6000000000000014</v>
      </c>
      <c r="J1864" s="2">
        <f>J1863-cukier4[[#This Row],[sprzedaż]]+L1863</f>
        <v>5727</v>
      </c>
      <c r="K1864" s="2">
        <f>MONTH(cukier4[[#This Row],[Data]])</f>
        <v>9</v>
      </c>
      <c r="L1864" s="2">
        <f>ROUNDUP(IF(K1865&lt;&gt;cukier4[[#This Row],[miesiąc]],5000-cukier4[[#This Row],[ilość cukru w magazynie]],0),-3)</f>
        <v>0</v>
      </c>
    </row>
    <row r="1865" spans="1:12" x14ac:dyDescent="0.45">
      <c r="A1865" s="1">
        <v>41529</v>
      </c>
      <c r="B1865" s="2" t="s">
        <v>162</v>
      </c>
      <c r="C1865">
        <v>1</v>
      </c>
      <c r="D1865">
        <f>YEAR(cukier4[[#This Row],[Data]])</f>
        <v>2013</v>
      </c>
      <c r="E1865">
        <f>VLOOKUP(cukier4[[#This Row],[rok]],cennik[],2,FALSE)</f>
        <v>2.2200000000000002</v>
      </c>
      <c r="F1865" s="2">
        <f>cukier4[[#This Row],[sprzedaż]]*cukier4[[#This Row],[cena cukru]]</f>
        <v>2.2200000000000002</v>
      </c>
      <c r="G1865" s="2">
        <f>SUMIFS(cukier4[sprzedaż],cukier4[Data],"&lt;="&amp;cukier4[[#This Row],[Data]],cukier4[NIP],"="&amp;cukier4[[#This Row],[NIP]])</f>
        <v>31</v>
      </c>
      <c r="H186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65" s="2">
        <f>cukier4[[#This Row],[rabat na kg]]*cukier4[[#This Row],[sprzedaż]]</f>
        <v>0</v>
      </c>
      <c r="J1865" s="2">
        <f>J1864-cukier4[[#This Row],[sprzedaż]]+L1864</f>
        <v>5726</v>
      </c>
      <c r="K1865" s="2">
        <f>MONTH(cukier4[[#This Row],[Data]])</f>
        <v>9</v>
      </c>
      <c r="L1865" s="2">
        <f>ROUNDUP(IF(K1866&lt;&gt;cukier4[[#This Row],[miesiąc]],5000-cukier4[[#This Row],[ilość cukru w magazynie]],0),-3)</f>
        <v>0</v>
      </c>
    </row>
    <row r="1866" spans="1:12" x14ac:dyDescent="0.45">
      <c r="A1866" s="1">
        <v>41533</v>
      </c>
      <c r="B1866" s="2" t="s">
        <v>69</v>
      </c>
      <c r="C1866">
        <v>164</v>
      </c>
      <c r="D1866">
        <f>YEAR(cukier4[[#This Row],[Data]])</f>
        <v>2013</v>
      </c>
      <c r="E1866">
        <f>VLOOKUP(cukier4[[#This Row],[rok]],cennik[],2,FALSE)</f>
        <v>2.2200000000000002</v>
      </c>
      <c r="F1866" s="2">
        <f>cukier4[[#This Row],[sprzedaż]]*cukier4[[#This Row],[cena cukru]]</f>
        <v>364.08000000000004</v>
      </c>
      <c r="G1866" s="2">
        <f>SUMIFS(cukier4[sprzedaż],cukier4[Data],"&lt;="&amp;cukier4[[#This Row],[Data]],cukier4[NIP],"="&amp;cukier4[[#This Row],[NIP]])</f>
        <v>3156</v>
      </c>
      <c r="H186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66" s="2">
        <f>cukier4[[#This Row],[rabat na kg]]*cukier4[[#This Row],[sprzedaż]]</f>
        <v>16.400000000000002</v>
      </c>
      <c r="J1866" s="2">
        <f>J1865-cukier4[[#This Row],[sprzedaż]]+L1865</f>
        <v>5562</v>
      </c>
      <c r="K1866" s="2">
        <f>MONTH(cukier4[[#This Row],[Data]])</f>
        <v>9</v>
      </c>
      <c r="L1866" s="2">
        <f>ROUNDUP(IF(K1867&lt;&gt;cukier4[[#This Row],[miesiąc]],5000-cukier4[[#This Row],[ilość cukru w magazynie]],0),-3)</f>
        <v>0</v>
      </c>
    </row>
    <row r="1867" spans="1:12" x14ac:dyDescent="0.45">
      <c r="A1867" s="1">
        <v>41534</v>
      </c>
      <c r="B1867" s="2" t="s">
        <v>22</v>
      </c>
      <c r="C1867">
        <v>105</v>
      </c>
      <c r="D1867">
        <f>YEAR(cukier4[[#This Row],[Data]])</f>
        <v>2013</v>
      </c>
      <c r="E1867">
        <f>VLOOKUP(cukier4[[#This Row],[rok]],cennik[],2,FALSE)</f>
        <v>2.2200000000000002</v>
      </c>
      <c r="F1867" s="2">
        <f>cukier4[[#This Row],[sprzedaż]]*cukier4[[#This Row],[cena cukru]]</f>
        <v>233.10000000000002</v>
      </c>
      <c r="G1867" s="2">
        <f>SUMIFS(cukier4[sprzedaż],cukier4[Data],"&lt;="&amp;cukier4[[#This Row],[Data]],cukier4[NIP],"="&amp;cukier4[[#This Row],[NIP]])</f>
        <v>20294</v>
      </c>
      <c r="H186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67" s="2">
        <f>cukier4[[#This Row],[rabat na kg]]*cukier4[[#This Row],[sprzedaż]]</f>
        <v>21</v>
      </c>
      <c r="J1867" s="2">
        <f>J1866-cukier4[[#This Row],[sprzedaż]]+L1866</f>
        <v>5457</v>
      </c>
      <c r="K1867" s="2">
        <f>MONTH(cukier4[[#This Row],[Data]])</f>
        <v>9</v>
      </c>
      <c r="L1867" s="2">
        <f>ROUNDUP(IF(K1868&lt;&gt;cukier4[[#This Row],[miesiąc]],5000-cukier4[[#This Row],[ilość cukru w magazynie]],0),-3)</f>
        <v>0</v>
      </c>
    </row>
    <row r="1868" spans="1:12" x14ac:dyDescent="0.45">
      <c r="A1868" s="1">
        <v>41536</v>
      </c>
      <c r="B1868" s="2" t="s">
        <v>210</v>
      </c>
      <c r="C1868">
        <v>17</v>
      </c>
      <c r="D1868">
        <f>YEAR(cukier4[[#This Row],[Data]])</f>
        <v>2013</v>
      </c>
      <c r="E1868">
        <f>VLOOKUP(cukier4[[#This Row],[rok]],cennik[],2,FALSE)</f>
        <v>2.2200000000000002</v>
      </c>
      <c r="F1868" s="2">
        <f>cukier4[[#This Row],[sprzedaż]]*cukier4[[#This Row],[cena cukru]]</f>
        <v>37.74</v>
      </c>
      <c r="G1868" s="2">
        <f>SUMIFS(cukier4[sprzedaż],cukier4[Data],"&lt;="&amp;cukier4[[#This Row],[Data]],cukier4[NIP],"="&amp;cukier4[[#This Row],[NIP]])</f>
        <v>19</v>
      </c>
      <c r="H186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68" s="2">
        <f>cukier4[[#This Row],[rabat na kg]]*cukier4[[#This Row],[sprzedaż]]</f>
        <v>0</v>
      </c>
      <c r="J1868" s="2">
        <f>J1867-cukier4[[#This Row],[sprzedaż]]+L1867</f>
        <v>5440</v>
      </c>
      <c r="K1868" s="2">
        <f>MONTH(cukier4[[#This Row],[Data]])</f>
        <v>9</v>
      </c>
      <c r="L1868" s="2">
        <f>ROUNDUP(IF(K1869&lt;&gt;cukier4[[#This Row],[miesiąc]],5000-cukier4[[#This Row],[ilość cukru w magazynie]],0),-3)</f>
        <v>0</v>
      </c>
    </row>
    <row r="1869" spans="1:12" x14ac:dyDescent="0.45">
      <c r="A1869" s="1">
        <v>41538</v>
      </c>
      <c r="B1869" s="2" t="s">
        <v>200</v>
      </c>
      <c r="C1869">
        <v>5</v>
      </c>
      <c r="D1869">
        <f>YEAR(cukier4[[#This Row],[Data]])</f>
        <v>2013</v>
      </c>
      <c r="E1869">
        <f>VLOOKUP(cukier4[[#This Row],[rok]],cennik[],2,FALSE)</f>
        <v>2.2200000000000002</v>
      </c>
      <c r="F1869" s="2">
        <f>cukier4[[#This Row],[sprzedaż]]*cukier4[[#This Row],[cena cukru]]</f>
        <v>11.100000000000001</v>
      </c>
      <c r="G1869" s="2">
        <f>SUMIFS(cukier4[sprzedaż],cukier4[Data],"&lt;="&amp;cukier4[[#This Row],[Data]],cukier4[NIP],"="&amp;cukier4[[#This Row],[NIP]])</f>
        <v>27</v>
      </c>
      <c r="H186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69" s="2">
        <f>cukier4[[#This Row],[rabat na kg]]*cukier4[[#This Row],[sprzedaż]]</f>
        <v>0</v>
      </c>
      <c r="J1869" s="2">
        <f>J1868-cukier4[[#This Row],[sprzedaż]]+L1868</f>
        <v>5435</v>
      </c>
      <c r="K1869" s="2">
        <f>MONTH(cukier4[[#This Row],[Data]])</f>
        <v>9</v>
      </c>
      <c r="L1869" s="2">
        <f>ROUNDUP(IF(K1870&lt;&gt;cukier4[[#This Row],[miesiąc]],5000-cukier4[[#This Row],[ilość cukru w magazynie]],0),-3)</f>
        <v>0</v>
      </c>
    </row>
    <row r="1870" spans="1:12" x14ac:dyDescent="0.45">
      <c r="A1870" s="1">
        <v>41543</v>
      </c>
      <c r="B1870" s="2" t="s">
        <v>45</v>
      </c>
      <c r="C1870">
        <v>212</v>
      </c>
      <c r="D1870">
        <f>YEAR(cukier4[[#This Row],[Data]])</f>
        <v>2013</v>
      </c>
      <c r="E1870">
        <f>VLOOKUP(cukier4[[#This Row],[rok]],cennik[],2,FALSE)</f>
        <v>2.2200000000000002</v>
      </c>
      <c r="F1870" s="2">
        <f>cukier4[[#This Row],[sprzedaż]]*cukier4[[#This Row],[cena cukru]]</f>
        <v>470.64000000000004</v>
      </c>
      <c r="G1870" s="2">
        <f>SUMIFS(cukier4[sprzedaż],cukier4[Data],"&lt;="&amp;cukier4[[#This Row],[Data]],cukier4[NIP],"="&amp;cukier4[[#This Row],[NIP]])</f>
        <v>22797</v>
      </c>
      <c r="H187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70" s="2">
        <f>cukier4[[#This Row],[rabat na kg]]*cukier4[[#This Row],[sprzedaż]]</f>
        <v>42.400000000000006</v>
      </c>
      <c r="J1870" s="2">
        <f>J1869-cukier4[[#This Row],[sprzedaż]]+L1869</f>
        <v>5223</v>
      </c>
      <c r="K1870" s="2">
        <f>MONTH(cukier4[[#This Row],[Data]])</f>
        <v>9</v>
      </c>
      <c r="L1870" s="2">
        <f>ROUNDUP(IF(K1871&lt;&gt;cukier4[[#This Row],[miesiąc]],5000-cukier4[[#This Row],[ilość cukru w magazynie]],0),-3)</f>
        <v>0</v>
      </c>
    </row>
    <row r="1871" spans="1:12" x14ac:dyDescent="0.45">
      <c r="A1871" s="1">
        <v>41543</v>
      </c>
      <c r="B1871" s="2" t="s">
        <v>9</v>
      </c>
      <c r="C1871">
        <v>128</v>
      </c>
      <c r="D1871">
        <f>YEAR(cukier4[[#This Row],[Data]])</f>
        <v>2013</v>
      </c>
      <c r="E1871">
        <f>VLOOKUP(cukier4[[#This Row],[rok]],cennik[],2,FALSE)</f>
        <v>2.2200000000000002</v>
      </c>
      <c r="F1871" s="2">
        <f>cukier4[[#This Row],[sprzedaż]]*cukier4[[#This Row],[cena cukru]]</f>
        <v>284.16000000000003</v>
      </c>
      <c r="G1871" s="2">
        <f>SUMIFS(cukier4[sprzedaż],cukier4[Data],"&lt;="&amp;cukier4[[#This Row],[Data]],cukier4[NIP],"="&amp;cukier4[[#This Row],[NIP]])</f>
        <v>23311</v>
      </c>
      <c r="H187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71" s="2">
        <f>cukier4[[#This Row],[rabat na kg]]*cukier4[[#This Row],[sprzedaż]]</f>
        <v>25.6</v>
      </c>
      <c r="J1871" s="2">
        <f>J1870-cukier4[[#This Row],[sprzedaż]]+L1870</f>
        <v>5095</v>
      </c>
      <c r="K1871" s="2">
        <f>MONTH(cukier4[[#This Row],[Data]])</f>
        <v>9</v>
      </c>
      <c r="L1871" s="2">
        <f>ROUNDUP(IF(K1872&lt;&gt;cukier4[[#This Row],[miesiąc]],5000-cukier4[[#This Row],[ilość cukru w magazynie]],0),-3)</f>
        <v>0</v>
      </c>
    </row>
    <row r="1872" spans="1:12" x14ac:dyDescent="0.45">
      <c r="A1872" s="1">
        <v>41543</v>
      </c>
      <c r="B1872" s="2" t="s">
        <v>28</v>
      </c>
      <c r="C1872">
        <v>147</v>
      </c>
      <c r="D1872">
        <f>YEAR(cukier4[[#This Row],[Data]])</f>
        <v>2013</v>
      </c>
      <c r="E1872">
        <f>VLOOKUP(cukier4[[#This Row],[rok]],cennik[],2,FALSE)</f>
        <v>2.2200000000000002</v>
      </c>
      <c r="F1872" s="2">
        <f>cukier4[[#This Row],[sprzedaż]]*cukier4[[#This Row],[cena cukru]]</f>
        <v>326.34000000000003</v>
      </c>
      <c r="G1872" s="2">
        <f>SUMIFS(cukier4[sprzedaż],cukier4[Data],"&lt;="&amp;cukier4[[#This Row],[Data]],cukier4[NIP],"="&amp;cukier4[[#This Row],[NIP]])</f>
        <v>4062</v>
      </c>
      <c r="H187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72" s="2">
        <f>cukier4[[#This Row],[rabat na kg]]*cukier4[[#This Row],[sprzedaż]]</f>
        <v>14.700000000000001</v>
      </c>
      <c r="J1872" s="2">
        <f>J1871-cukier4[[#This Row],[sprzedaż]]+L1871</f>
        <v>4948</v>
      </c>
      <c r="K1872" s="2">
        <f>MONTH(cukier4[[#This Row],[Data]])</f>
        <v>9</v>
      </c>
      <c r="L1872" s="2">
        <f>ROUNDUP(IF(K1873&lt;&gt;cukier4[[#This Row],[miesiąc]],5000-cukier4[[#This Row],[ilość cukru w magazynie]],0),-3)</f>
        <v>0</v>
      </c>
    </row>
    <row r="1873" spans="1:12" x14ac:dyDescent="0.45">
      <c r="A1873" s="1">
        <v>41544</v>
      </c>
      <c r="B1873" s="2" t="s">
        <v>14</v>
      </c>
      <c r="C1873">
        <v>436</v>
      </c>
      <c r="D1873">
        <f>YEAR(cukier4[[#This Row],[Data]])</f>
        <v>2013</v>
      </c>
      <c r="E1873">
        <f>VLOOKUP(cukier4[[#This Row],[rok]],cennik[],2,FALSE)</f>
        <v>2.2200000000000002</v>
      </c>
      <c r="F1873" s="2">
        <f>cukier4[[#This Row],[sprzedaż]]*cukier4[[#This Row],[cena cukru]]</f>
        <v>967.92000000000007</v>
      </c>
      <c r="G1873" s="2">
        <f>SUMIFS(cukier4[sprzedaż],cukier4[Data],"&lt;="&amp;cukier4[[#This Row],[Data]],cukier4[NIP],"="&amp;cukier4[[#This Row],[NIP]])</f>
        <v>20793</v>
      </c>
      <c r="H187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73" s="2">
        <f>cukier4[[#This Row],[rabat na kg]]*cukier4[[#This Row],[sprzedaż]]</f>
        <v>87.2</v>
      </c>
      <c r="J1873" s="2">
        <f>J1872-cukier4[[#This Row],[sprzedaż]]+L1872</f>
        <v>4512</v>
      </c>
      <c r="K1873" s="2">
        <f>MONTH(cukier4[[#This Row],[Data]])</f>
        <v>9</v>
      </c>
      <c r="L1873" s="2">
        <f>ROUNDUP(IF(K1874&lt;&gt;cukier4[[#This Row],[miesiąc]],5000-cukier4[[#This Row],[ilość cukru w magazynie]],0),-3)</f>
        <v>0</v>
      </c>
    </row>
    <row r="1874" spans="1:12" x14ac:dyDescent="0.45">
      <c r="A1874" s="1">
        <v>41545</v>
      </c>
      <c r="B1874" s="2" t="s">
        <v>235</v>
      </c>
      <c r="C1874">
        <v>4</v>
      </c>
      <c r="D1874">
        <f>YEAR(cukier4[[#This Row],[Data]])</f>
        <v>2013</v>
      </c>
      <c r="E1874">
        <f>VLOOKUP(cukier4[[#This Row],[rok]],cennik[],2,FALSE)</f>
        <v>2.2200000000000002</v>
      </c>
      <c r="F1874" s="2">
        <f>cukier4[[#This Row],[sprzedaż]]*cukier4[[#This Row],[cena cukru]]</f>
        <v>8.8800000000000008</v>
      </c>
      <c r="G1874" s="2">
        <f>SUMIFS(cukier4[sprzedaż],cukier4[Data],"&lt;="&amp;cukier4[[#This Row],[Data]],cukier4[NIP],"="&amp;cukier4[[#This Row],[NIP]])</f>
        <v>4</v>
      </c>
      <c r="H187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74" s="2">
        <f>cukier4[[#This Row],[rabat na kg]]*cukier4[[#This Row],[sprzedaż]]</f>
        <v>0</v>
      </c>
      <c r="J1874" s="2">
        <f>J1873-cukier4[[#This Row],[sprzedaż]]+L1873</f>
        <v>4508</v>
      </c>
      <c r="K1874" s="2">
        <f>MONTH(cukier4[[#This Row],[Data]])</f>
        <v>9</v>
      </c>
      <c r="L1874" s="2">
        <f>ROUNDUP(IF(K1875&lt;&gt;cukier4[[#This Row],[miesiąc]],5000-cukier4[[#This Row],[ilość cukru w magazynie]],0),-3)</f>
        <v>0</v>
      </c>
    </row>
    <row r="1875" spans="1:12" x14ac:dyDescent="0.45">
      <c r="A1875" s="1">
        <v>41545</v>
      </c>
      <c r="B1875" s="2" t="s">
        <v>154</v>
      </c>
      <c r="C1875">
        <v>4</v>
      </c>
      <c r="D1875">
        <f>YEAR(cukier4[[#This Row],[Data]])</f>
        <v>2013</v>
      </c>
      <c r="E1875">
        <f>VLOOKUP(cukier4[[#This Row],[rok]],cennik[],2,FALSE)</f>
        <v>2.2200000000000002</v>
      </c>
      <c r="F1875" s="2">
        <f>cukier4[[#This Row],[sprzedaż]]*cukier4[[#This Row],[cena cukru]]</f>
        <v>8.8800000000000008</v>
      </c>
      <c r="G1875" s="2">
        <f>SUMIFS(cukier4[sprzedaż],cukier4[Data],"&lt;="&amp;cukier4[[#This Row],[Data]],cukier4[NIP],"="&amp;cukier4[[#This Row],[NIP]])</f>
        <v>30</v>
      </c>
      <c r="H187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75" s="2">
        <f>cukier4[[#This Row],[rabat na kg]]*cukier4[[#This Row],[sprzedaż]]</f>
        <v>0</v>
      </c>
      <c r="J1875" s="2">
        <f>J1874-cukier4[[#This Row],[sprzedaż]]+L1874</f>
        <v>4504</v>
      </c>
      <c r="K1875" s="2">
        <f>MONTH(cukier4[[#This Row],[Data]])</f>
        <v>9</v>
      </c>
      <c r="L1875" s="2">
        <f>ROUNDUP(IF(K1876&lt;&gt;cukier4[[#This Row],[miesiąc]],5000-cukier4[[#This Row],[ilość cukru w magazynie]],0),-3)</f>
        <v>1000</v>
      </c>
    </row>
    <row r="1876" spans="1:12" x14ac:dyDescent="0.45">
      <c r="A1876" s="1">
        <v>41551</v>
      </c>
      <c r="B1876" s="2" t="s">
        <v>131</v>
      </c>
      <c r="C1876">
        <v>78</v>
      </c>
      <c r="D1876">
        <f>YEAR(cukier4[[#This Row],[Data]])</f>
        <v>2013</v>
      </c>
      <c r="E1876">
        <f>VLOOKUP(cukier4[[#This Row],[rok]],cennik[],2,FALSE)</f>
        <v>2.2200000000000002</v>
      </c>
      <c r="F1876" s="2">
        <f>cukier4[[#This Row],[sprzedaż]]*cukier4[[#This Row],[cena cukru]]</f>
        <v>173.16000000000003</v>
      </c>
      <c r="G1876" s="2">
        <f>SUMIFS(cukier4[sprzedaż],cukier4[Data],"&lt;="&amp;cukier4[[#This Row],[Data]],cukier4[NIP],"="&amp;cukier4[[#This Row],[NIP]])</f>
        <v>1108</v>
      </c>
      <c r="H18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76" s="2">
        <f>cukier4[[#This Row],[rabat na kg]]*cukier4[[#This Row],[sprzedaż]]</f>
        <v>7.8000000000000007</v>
      </c>
      <c r="J1876" s="2">
        <f>J1875-cukier4[[#This Row],[sprzedaż]]+L1875</f>
        <v>5426</v>
      </c>
      <c r="K1876" s="2">
        <f>MONTH(cukier4[[#This Row],[Data]])</f>
        <v>10</v>
      </c>
      <c r="L1876" s="2">
        <f>ROUNDUP(IF(K1877&lt;&gt;cukier4[[#This Row],[miesiąc]],5000-cukier4[[#This Row],[ilość cukru w magazynie]],0),-3)</f>
        <v>0</v>
      </c>
    </row>
    <row r="1877" spans="1:12" x14ac:dyDescent="0.45">
      <c r="A1877" s="1">
        <v>41558</v>
      </c>
      <c r="B1877" s="2" t="s">
        <v>10</v>
      </c>
      <c r="C1877">
        <v>159</v>
      </c>
      <c r="D1877">
        <f>YEAR(cukier4[[#This Row],[Data]])</f>
        <v>2013</v>
      </c>
      <c r="E1877">
        <f>VLOOKUP(cukier4[[#This Row],[rok]],cennik[],2,FALSE)</f>
        <v>2.2200000000000002</v>
      </c>
      <c r="F1877" s="2">
        <f>cukier4[[#This Row],[sprzedaż]]*cukier4[[#This Row],[cena cukru]]</f>
        <v>352.98</v>
      </c>
      <c r="G1877" s="2">
        <f>SUMIFS(cukier4[sprzedaż],cukier4[Data],"&lt;="&amp;cukier4[[#This Row],[Data]],cukier4[NIP],"="&amp;cukier4[[#This Row],[NIP]])</f>
        <v>4248</v>
      </c>
      <c r="H187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77" s="2">
        <f>cukier4[[#This Row],[rabat na kg]]*cukier4[[#This Row],[sprzedaż]]</f>
        <v>15.9</v>
      </c>
      <c r="J1877" s="2">
        <f>J1876-cukier4[[#This Row],[sprzedaż]]+L1876</f>
        <v>5267</v>
      </c>
      <c r="K1877" s="2">
        <f>MONTH(cukier4[[#This Row],[Data]])</f>
        <v>10</v>
      </c>
      <c r="L1877" s="2">
        <f>ROUNDUP(IF(K1878&lt;&gt;cukier4[[#This Row],[miesiąc]],5000-cukier4[[#This Row],[ilość cukru w magazynie]],0),-3)</f>
        <v>0</v>
      </c>
    </row>
    <row r="1878" spans="1:12" x14ac:dyDescent="0.45">
      <c r="A1878" s="1">
        <v>41558</v>
      </c>
      <c r="B1878" s="2" t="s">
        <v>8</v>
      </c>
      <c r="C1878">
        <v>103</v>
      </c>
      <c r="D1878">
        <f>YEAR(cukier4[[#This Row],[Data]])</f>
        <v>2013</v>
      </c>
      <c r="E1878">
        <f>VLOOKUP(cukier4[[#This Row],[rok]],cennik[],2,FALSE)</f>
        <v>2.2200000000000002</v>
      </c>
      <c r="F1878" s="2">
        <f>cukier4[[#This Row],[sprzedaż]]*cukier4[[#This Row],[cena cukru]]</f>
        <v>228.66000000000003</v>
      </c>
      <c r="G1878" s="2">
        <f>SUMIFS(cukier4[sprzedaż],cukier4[Data],"&lt;="&amp;cukier4[[#This Row],[Data]],cukier4[NIP],"="&amp;cukier4[[#This Row],[NIP]])</f>
        <v>2829</v>
      </c>
      <c r="H18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78" s="2">
        <f>cukier4[[#This Row],[rabat na kg]]*cukier4[[#This Row],[sprzedaż]]</f>
        <v>10.3</v>
      </c>
      <c r="J1878" s="2">
        <f>J1877-cukier4[[#This Row],[sprzedaż]]+L1877</f>
        <v>5164</v>
      </c>
      <c r="K1878" s="2">
        <f>MONTH(cukier4[[#This Row],[Data]])</f>
        <v>10</v>
      </c>
      <c r="L1878" s="2">
        <f>ROUNDUP(IF(K1879&lt;&gt;cukier4[[#This Row],[miesiąc]],5000-cukier4[[#This Row],[ilość cukru w magazynie]],0),-3)</f>
        <v>0</v>
      </c>
    </row>
    <row r="1879" spans="1:12" x14ac:dyDescent="0.45">
      <c r="A1879" s="1">
        <v>41559</v>
      </c>
      <c r="B1879" s="2" t="s">
        <v>52</v>
      </c>
      <c r="C1879">
        <v>57</v>
      </c>
      <c r="D1879">
        <f>YEAR(cukier4[[#This Row],[Data]])</f>
        <v>2013</v>
      </c>
      <c r="E1879">
        <f>VLOOKUP(cukier4[[#This Row],[rok]],cennik[],2,FALSE)</f>
        <v>2.2200000000000002</v>
      </c>
      <c r="F1879" s="2">
        <f>cukier4[[#This Row],[sprzedaż]]*cukier4[[#This Row],[cena cukru]]</f>
        <v>126.54</v>
      </c>
      <c r="G1879" s="2">
        <f>SUMIFS(cukier4[sprzedaż],cukier4[Data],"&lt;="&amp;cukier4[[#This Row],[Data]],cukier4[NIP],"="&amp;cukier4[[#This Row],[NIP]])</f>
        <v>5117</v>
      </c>
      <c r="H187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79" s="2">
        <f>cukier4[[#This Row],[rabat na kg]]*cukier4[[#This Row],[sprzedaż]]</f>
        <v>5.7</v>
      </c>
      <c r="J1879" s="2">
        <f>J1878-cukier4[[#This Row],[sprzedaż]]+L1878</f>
        <v>5107</v>
      </c>
      <c r="K1879" s="2">
        <f>MONTH(cukier4[[#This Row],[Data]])</f>
        <v>10</v>
      </c>
      <c r="L1879" s="2">
        <f>ROUNDUP(IF(K1880&lt;&gt;cukier4[[#This Row],[miesiąc]],5000-cukier4[[#This Row],[ilość cukru w magazynie]],0),-3)</f>
        <v>0</v>
      </c>
    </row>
    <row r="1880" spans="1:12" x14ac:dyDescent="0.45">
      <c r="A1880" s="1">
        <v>41559</v>
      </c>
      <c r="B1880" s="2" t="s">
        <v>20</v>
      </c>
      <c r="C1880">
        <v>121</v>
      </c>
      <c r="D1880">
        <f>YEAR(cukier4[[#This Row],[Data]])</f>
        <v>2013</v>
      </c>
      <c r="E1880">
        <f>VLOOKUP(cukier4[[#This Row],[rok]],cennik[],2,FALSE)</f>
        <v>2.2200000000000002</v>
      </c>
      <c r="F1880" s="2">
        <f>cukier4[[#This Row],[sprzedaż]]*cukier4[[#This Row],[cena cukru]]</f>
        <v>268.62</v>
      </c>
      <c r="G1880" s="2">
        <f>SUMIFS(cukier4[sprzedaż],cukier4[Data],"&lt;="&amp;cukier4[[#This Row],[Data]],cukier4[NIP],"="&amp;cukier4[[#This Row],[NIP]])</f>
        <v>1317</v>
      </c>
      <c r="H188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80" s="2">
        <f>cukier4[[#This Row],[rabat na kg]]*cukier4[[#This Row],[sprzedaż]]</f>
        <v>12.100000000000001</v>
      </c>
      <c r="J1880" s="2">
        <f>J1879-cukier4[[#This Row],[sprzedaż]]+L1879</f>
        <v>4986</v>
      </c>
      <c r="K1880" s="2">
        <f>MONTH(cukier4[[#This Row],[Data]])</f>
        <v>10</v>
      </c>
      <c r="L1880" s="2">
        <f>ROUNDUP(IF(K1881&lt;&gt;cukier4[[#This Row],[miesiąc]],5000-cukier4[[#This Row],[ilość cukru w magazynie]],0),-3)</f>
        <v>0</v>
      </c>
    </row>
    <row r="1881" spans="1:12" x14ac:dyDescent="0.45">
      <c r="A1881" s="1">
        <v>41559</v>
      </c>
      <c r="B1881" s="2" t="s">
        <v>77</v>
      </c>
      <c r="C1881">
        <v>14</v>
      </c>
      <c r="D1881">
        <f>YEAR(cukier4[[#This Row],[Data]])</f>
        <v>2013</v>
      </c>
      <c r="E1881">
        <f>VLOOKUP(cukier4[[#This Row],[rok]],cennik[],2,FALSE)</f>
        <v>2.2200000000000002</v>
      </c>
      <c r="F1881" s="2">
        <f>cukier4[[#This Row],[sprzedaż]]*cukier4[[#This Row],[cena cukru]]</f>
        <v>31.080000000000002</v>
      </c>
      <c r="G1881" s="2">
        <f>SUMIFS(cukier4[sprzedaż],cukier4[Data],"&lt;="&amp;cukier4[[#This Row],[Data]],cukier4[NIP],"="&amp;cukier4[[#This Row],[NIP]])</f>
        <v>22</v>
      </c>
      <c r="H188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81" s="2">
        <f>cukier4[[#This Row],[rabat na kg]]*cukier4[[#This Row],[sprzedaż]]</f>
        <v>0</v>
      </c>
      <c r="J1881" s="2">
        <f>J1880-cukier4[[#This Row],[sprzedaż]]+L1880</f>
        <v>4972</v>
      </c>
      <c r="K1881" s="2">
        <f>MONTH(cukier4[[#This Row],[Data]])</f>
        <v>10</v>
      </c>
      <c r="L1881" s="2">
        <f>ROUNDUP(IF(K1882&lt;&gt;cukier4[[#This Row],[miesiąc]],5000-cukier4[[#This Row],[ilość cukru w magazynie]],0),-3)</f>
        <v>0</v>
      </c>
    </row>
    <row r="1882" spans="1:12" x14ac:dyDescent="0.45">
      <c r="A1882" s="1">
        <v>41560</v>
      </c>
      <c r="B1882" s="2" t="s">
        <v>44</v>
      </c>
      <c r="C1882">
        <v>2</v>
      </c>
      <c r="D1882">
        <f>YEAR(cukier4[[#This Row],[Data]])</f>
        <v>2013</v>
      </c>
      <c r="E1882">
        <f>VLOOKUP(cukier4[[#This Row],[rok]],cennik[],2,FALSE)</f>
        <v>2.2200000000000002</v>
      </c>
      <c r="F1882" s="2">
        <f>cukier4[[#This Row],[sprzedaż]]*cukier4[[#This Row],[cena cukru]]</f>
        <v>4.4400000000000004</v>
      </c>
      <c r="G1882" s="2">
        <f>SUMIFS(cukier4[sprzedaż],cukier4[Data],"&lt;="&amp;cukier4[[#This Row],[Data]],cukier4[NIP],"="&amp;cukier4[[#This Row],[NIP]])</f>
        <v>42</v>
      </c>
      <c r="H188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82" s="2">
        <f>cukier4[[#This Row],[rabat na kg]]*cukier4[[#This Row],[sprzedaż]]</f>
        <v>0</v>
      </c>
      <c r="J1882" s="2">
        <f>J1881-cukier4[[#This Row],[sprzedaż]]+L1881</f>
        <v>4970</v>
      </c>
      <c r="K1882" s="2">
        <f>MONTH(cukier4[[#This Row],[Data]])</f>
        <v>10</v>
      </c>
      <c r="L1882" s="2">
        <f>ROUNDUP(IF(K1883&lt;&gt;cukier4[[#This Row],[miesiąc]],5000-cukier4[[#This Row],[ilość cukru w magazynie]],0),-3)</f>
        <v>0</v>
      </c>
    </row>
    <row r="1883" spans="1:12" x14ac:dyDescent="0.45">
      <c r="A1883" s="1">
        <v>41560</v>
      </c>
      <c r="B1883" s="2" t="s">
        <v>53</v>
      </c>
      <c r="C1883">
        <v>19</v>
      </c>
      <c r="D1883">
        <f>YEAR(cukier4[[#This Row],[Data]])</f>
        <v>2013</v>
      </c>
      <c r="E1883">
        <f>VLOOKUP(cukier4[[#This Row],[rok]],cennik[],2,FALSE)</f>
        <v>2.2200000000000002</v>
      </c>
      <c r="F1883" s="2">
        <f>cukier4[[#This Row],[sprzedaż]]*cukier4[[#This Row],[cena cukru]]</f>
        <v>42.180000000000007</v>
      </c>
      <c r="G1883" s="2">
        <f>SUMIFS(cukier4[sprzedaż],cukier4[Data],"&lt;="&amp;cukier4[[#This Row],[Data]],cukier4[NIP],"="&amp;cukier4[[#This Row],[NIP]])</f>
        <v>59</v>
      </c>
      <c r="H188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83" s="2">
        <f>cukier4[[#This Row],[rabat na kg]]*cukier4[[#This Row],[sprzedaż]]</f>
        <v>0</v>
      </c>
      <c r="J1883" s="2">
        <f>J1882-cukier4[[#This Row],[sprzedaż]]+L1882</f>
        <v>4951</v>
      </c>
      <c r="K1883" s="2">
        <f>MONTH(cukier4[[#This Row],[Data]])</f>
        <v>10</v>
      </c>
      <c r="L1883" s="2">
        <f>ROUNDUP(IF(K1884&lt;&gt;cukier4[[#This Row],[miesiąc]],5000-cukier4[[#This Row],[ilość cukru w magazynie]],0),-3)</f>
        <v>0</v>
      </c>
    </row>
    <row r="1884" spans="1:12" x14ac:dyDescent="0.45">
      <c r="A1884" s="1">
        <v>41561</v>
      </c>
      <c r="B1884" s="2" t="s">
        <v>236</v>
      </c>
      <c r="C1884">
        <v>20</v>
      </c>
      <c r="D1884">
        <f>YEAR(cukier4[[#This Row],[Data]])</f>
        <v>2013</v>
      </c>
      <c r="E1884">
        <f>VLOOKUP(cukier4[[#This Row],[rok]],cennik[],2,FALSE)</f>
        <v>2.2200000000000002</v>
      </c>
      <c r="F1884" s="2">
        <f>cukier4[[#This Row],[sprzedaż]]*cukier4[[#This Row],[cena cukru]]</f>
        <v>44.400000000000006</v>
      </c>
      <c r="G1884" s="2">
        <f>SUMIFS(cukier4[sprzedaż],cukier4[Data],"&lt;="&amp;cukier4[[#This Row],[Data]],cukier4[NIP],"="&amp;cukier4[[#This Row],[NIP]])</f>
        <v>20</v>
      </c>
      <c r="H188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84" s="2">
        <f>cukier4[[#This Row],[rabat na kg]]*cukier4[[#This Row],[sprzedaż]]</f>
        <v>0</v>
      </c>
      <c r="J1884" s="2">
        <f>J1883-cukier4[[#This Row],[sprzedaż]]+L1883</f>
        <v>4931</v>
      </c>
      <c r="K1884" s="2">
        <f>MONTH(cukier4[[#This Row],[Data]])</f>
        <v>10</v>
      </c>
      <c r="L1884" s="2">
        <f>ROUNDUP(IF(K1885&lt;&gt;cukier4[[#This Row],[miesiąc]],5000-cukier4[[#This Row],[ilość cukru w magazynie]],0),-3)</f>
        <v>0</v>
      </c>
    </row>
    <row r="1885" spans="1:12" x14ac:dyDescent="0.45">
      <c r="A1885" s="1">
        <v>41562</v>
      </c>
      <c r="B1885" s="2" t="s">
        <v>14</v>
      </c>
      <c r="C1885">
        <v>367</v>
      </c>
      <c r="D1885">
        <f>YEAR(cukier4[[#This Row],[Data]])</f>
        <v>2013</v>
      </c>
      <c r="E1885">
        <f>VLOOKUP(cukier4[[#This Row],[rok]],cennik[],2,FALSE)</f>
        <v>2.2200000000000002</v>
      </c>
      <c r="F1885" s="2">
        <f>cukier4[[#This Row],[sprzedaż]]*cukier4[[#This Row],[cena cukru]]</f>
        <v>814.74000000000012</v>
      </c>
      <c r="G1885" s="2">
        <f>SUMIFS(cukier4[sprzedaż],cukier4[Data],"&lt;="&amp;cukier4[[#This Row],[Data]],cukier4[NIP],"="&amp;cukier4[[#This Row],[NIP]])</f>
        <v>21160</v>
      </c>
      <c r="H188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85" s="2">
        <f>cukier4[[#This Row],[rabat na kg]]*cukier4[[#This Row],[sprzedaż]]</f>
        <v>73.400000000000006</v>
      </c>
      <c r="J1885" s="2">
        <f>J1884-cukier4[[#This Row],[sprzedaż]]+L1884</f>
        <v>4564</v>
      </c>
      <c r="K1885" s="2">
        <f>MONTH(cukier4[[#This Row],[Data]])</f>
        <v>10</v>
      </c>
      <c r="L1885" s="2">
        <f>ROUNDUP(IF(K1886&lt;&gt;cukier4[[#This Row],[miesiąc]],5000-cukier4[[#This Row],[ilość cukru w magazynie]],0),-3)</f>
        <v>0</v>
      </c>
    </row>
    <row r="1886" spans="1:12" x14ac:dyDescent="0.45">
      <c r="A1886" s="1">
        <v>41562</v>
      </c>
      <c r="B1886" s="2" t="s">
        <v>9</v>
      </c>
      <c r="C1886">
        <v>458</v>
      </c>
      <c r="D1886">
        <f>YEAR(cukier4[[#This Row],[Data]])</f>
        <v>2013</v>
      </c>
      <c r="E1886">
        <f>VLOOKUP(cukier4[[#This Row],[rok]],cennik[],2,FALSE)</f>
        <v>2.2200000000000002</v>
      </c>
      <c r="F1886" s="2">
        <f>cukier4[[#This Row],[sprzedaż]]*cukier4[[#This Row],[cena cukru]]</f>
        <v>1016.7600000000001</v>
      </c>
      <c r="G1886" s="2">
        <f>SUMIFS(cukier4[sprzedaż],cukier4[Data],"&lt;="&amp;cukier4[[#This Row],[Data]],cukier4[NIP],"="&amp;cukier4[[#This Row],[NIP]])</f>
        <v>23769</v>
      </c>
      <c r="H188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86" s="2">
        <f>cukier4[[#This Row],[rabat na kg]]*cukier4[[#This Row],[sprzedaż]]</f>
        <v>91.600000000000009</v>
      </c>
      <c r="J1886" s="2">
        <f>J1885-cukier4[[#This Row],[sprzedaż]]+L1885</f>
        <v>4106</v>
      </c>
      <c r="K1886" s="2">
        <f>MONTH(cukier4[[#This Row],[Data]])</f>
        <v>10</v>
      </c>
      <c r="L1886" s="2">
        <f>ROUNDUP(IF(K1887&lt;&gt;cukier4[[#This Row],[miesiąc]],5000-cukier4[[#This Row],[ilość cukru w magazynie]],0),-3)</f>
        <v>0</v>
      </c>
    </row>
    <row r="1887" spans="1:12" x14ac:dyDescent="0.45">
      <c r="A1887" s="1">
        <v>41563</v>
      </c>
      <c r="B1887" s="2" t="s">
        <v>45</v>
      </c>
      <c r="C1887">
        <v>100</v>
      </c>
      <c r="D1887">
        <f>YEAR(cukier4[[#This Row],[Data]])</f>
        <v>2013</v>
      </c>
      <c r="E1887">
        <f>VLOOKUP(cukier4[[#This Row],[rok]],cennik[],2,FALSE)</f>
        <v>2.2200000000000002</v>
      </c>
      <c r="F1887" s="2">
        <f>cukier4[[#This Row],[sprzedaż]]*cukier4[[#This Row],[cena cukru]]</f>
        <v>222.00000000000003</v>
      </c>
      <c r="G1887" s="2">
        <f>SUMIFS(cukier4[sprzedaż],cukier4[Data],"&lt;="&amp;cukier4[[#This Row],[Data]],cukier4[NIP],"="&amp;cukier4[[#This Row],[NIP]])</f>
        <v>22897</v>
      </c>
      <c r="H188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87" s="2">
        <f>cukier4[[#This Row],[rabat na kg]]*cukier4[[#This Row],[sprzedaż]]</f>
        <v>20</v>
      </c>
      <c r="J1887" s="2">
        <f>J1886-cukier4[[#This Row],[sprzedaż]]+L1886</f>
        <v>4006</v>
      </c>
      <c r="K1887" s="2">
        <f>MONTH(cukier4[[#This Row],[Data]])</f>
        <v>10</v>
      </c>
      <c r="L1887" s="2">
        <f>ROUNDUP(IF(K1888&lt;&gt;cukier4[[#This Row],[miesiąc]],5000-cukier4[[#This Row],[ilość cukru w magazynie]],0),-3)</f>
        <v>0</v>
      </c>
    </row>
    <row r="1888" spans="1:12" x14ac:dyDescent="0.45">
      <c r="A1888" s="1">
        <v>41563</v>
      </c>
      <c r="B1888" s="2" t="s">
        <v>6</v>
      </c>
      <c r="C1888">
        <v>62</v>
      </c>
      <c r="D1888">
        <f>YEAR(cukier4[[#This Row],[Data]])</f>
        <v>2013</v>
      </c>
      <c r="E1888">
        <f>VLOOKUP(cukier4[[#This Row],[rok]],cennik[],2,FALSE)</f>
        <v>2.2200000000000002</v>
      </c>
      <c r="F1888" s="2">
        <f>cukier4[[#This Row],[sprzedaż]]*cukier4[[#This Row],[cena cukru]]</f>
        <v>137.64000000000001</v>
      </c>
      <c r="G1888" s="2">
        <f>SUMIFS(cukier4[sprzedaż],cukier4[Data],"&lt;="&amp;cukier4[[#This Row],[Data]],cukier4[NIP],"="&amp;cukier4[[#This Row],[NIP]])</f>
        <v>3559</v>
      </c>
      <c r="H188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88" s="2">
        <f>cukier4[[#This Row],[rabat na kg]]*cukier4[[#This Row],[sprzedaż]]</f>
        <v>6.2</v>
      </c>
      <c r="J1888" s="2">
        <f>J1887-cukier4[[#This Row],[sprzedaż]]+L1887</f>
        <v>3944</v>
      </c>
      <c r="K1888" s="2">
        <f>MONTH(cukier4[[#This Row],[Data]])</f>
        <v>10</v>
      </c>
      <c r="L1888" s="2">
        <f>ROUNDUP(IF(K1889&lt;&gt;cukier4[[#This Row],[miesiąc]],5000-cukier4[[#This Row],[ilość cukru w magazynie]],0),-3)</f>
        <v>0</v>
      </c>
    </row>
    <row r="1889" spans="1:12" x14ac:dyDescent="0.45">
      <c r="A1889" s="1">
        <v>41567</v>
      </c>
      <c r="B1889" s="2" t="s">
        <v>6</v>
      </c>
      <c r="C1889">
        <v>184</v>
      </c>
      <c r="D1889">
        <f>YEAR(cukier4[[#This Row],[Data]])</f>
        <v>2013</v>
      </c>
      <c r="E1889">
        <f>VLOOKUP(cukier4[[#This Row],[rok]],cennik[],2,FALSE)</f>
        <v>2.2200000000000002</v>
      </c>
      <c r="F1889" s="2">
        <f>cukier4[[#This Row],[sprzedaż]]*cukier4[[#This Row],[cena cukru]]</f>
        <v>408.48</v>
      </c>
      <c r="G1889" s="2">
        <f>SUMIFS(cukier4[sprzedaż],cukier4[Data],"&lt;="&amp;cukier4[[#This Row],[Data]],cukier4[NIP],"="&amp;cukier4[[#This Row],[NIP]])</f>
        <v>3743</v>
      </c>
      <c r="H18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89" s="2">
        <f>cukier4[[#This Row],[rabat na kg]]*cukier4[[#This Row],[sprzedaż]]</f>
        <v>18.400000000000002</v>
      </c>
      <c r="J1889" s="2">
        <f>J1888-cukier4[[#This Row],[sprzedaż]]+L1888</f>
        <v>3760</v>
      </c>
      <c r="K1889" s="2">
        <f>MONTH(cukier4[[#This Row],[Data]])</f>
        <v>10</v>
      </c>
      <c r="L1889" s="2">
        <f>ROUNDUP(IF(K1890&lt;&gt;cukier4[[#This Row],[miesiąc]],5000-cukier4[[#This Row],[ilość cukru w magazynie]],0),-3)</f>
        <v>0</v>
      </c>
    </row>
    <row r="1890" spans="1:12" x14ac:dyDescent="0.45">
      <c r="A1890" s="1">
        <v>41568</v>
      </c>
      <c r="B1890" s="2" t="s">
        <v>19</v>
      </c>
      <c r="C1890">
        <v>156</v>
      </c>
      <c r="D1890">
        <f>YEAR(cukier4[[#This Row],[Data]])</f>
        <v>2013</v>
      </c>
      <c r="E1890">
        <f>VLOOKUP(cukier4[[#This Row],[rok]],cennik[],2,FALSE)</f>
        <v>2.2200000000000002</v>
      </c>
      <c r="F1890" s="2">
        <f>cukier4[[#This Row],[sprzedaż]]*cukier4[[#This Row],[cena cukru]]</f>
        <v>346.32000000000005</v>
      </c>
      <c r="G1890" s="2">
        <f>SUMIFS(cukier4[sprzedaż],cukier4[Data],"&lt;="&amp;cukier4[[#This Row],[Data]],cukier4[NIP],"="&amp;cukier4[[#This Row],[NIP]])</f>
        <v>4445</v>
      </c>
      <c r="H18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90" s="2">
        <f>cukier4[[#This Row],[rabat na kg]]*cukier4[[#This Row],[sprzedaż]]</f>
        <v>15.600000000000001</v>
      </c>
      <c r="J1890" s="2">
        <f>J1889-cukier4[[#This Row],[sprzedaż]]+L1889</f>
        <v>3604</v>
      </c>
      <c r="K1890" s="2">
        <f>MONTH(cukier4[[#This Row],[Data]])</f>
        <v>10</v>
      </c>
      <c r="L1890" s="2">
        <f>ROUNDUP(IF(K1891&lt;&gt;cukier4[[#This Row],[miesiąc]],5000-cukier4[[#This Row],[ilość cukru w magazynie]],0),-3)</f>
        <v>0</v>
      </c>
    </row>
    <row r="1891" spans="1:12" x14ac:dyDescent="0.45">
      <c r="A1891" s="1">
        <v>41569</v>
      </c>
      <c r="B1891" s="2" t="s">
        <v>7</v>
      </c>
      <c r="C1891">
        <v>142</v>
      </c>
      <c r="D1891">
        <f>YEAR(cukier4[[#This Row],[Data]])</f>
        <v>2013</v>
      </c>
      <c r="E1891">
        <f>VLOOKUP(cukier4[[#This Row],[rok]],cennik[],2,FALSE)</f>
        <v>2.2200000000000002</v>
      </c>
      <c r="F1891" s="2">
        <f>cukier4[[#This Row],[sprzedaż]]*cukier4[[#This Row],[cena cukru]]</f>
        <v>315.24</v>
      </c>
      <c r="G1891" s="2">
        <f>SUMIFS(cukier4[sprzedaż],cukier4[Data],"&lt;="&amp;cukier4[[#This Row],[Data]],cukier4[NIP],"="&amp;cukier4[[#This Row],[NIP]])</f>
        <v>24364</v>
      </c>
      <c r="H189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91" s="2">
        <f>cukier4[[#This Row],[rabat na kg]]*cukier4[[#This Row],[sprzedaż]]</f>
        <v>28.400000000000002</v>
      </c>
      <c r="J1891" s="2">
        <f>J1890-cukier4[[#This Row],[sprzedaż]]+L1890</f>
        <v>3462</v>
      </c>
      <c r="K1891" s="2">
        <f>MONTH(cukier4[[#This Row],[Data]])</f>
        <v>10</v>
      </c>
      <c r="L1891" s="2">
        <f>ROUNDUP(IF(K1892&lt;&gt;cukier4[[#This Row],[miesiąc]],5000-cukier4[[#This Row],[ilość cukru w magazynie]],0),-3)</f>
        <v>0</v>
      </c>
    </row>
    <row r="1892" spans="1:12" x14ac:dyDescent="0.45">
      <c r="A1892" s="1">
        <v>41570</v>
      </c>
      <c r="B1892" s="2" t="s">
        <v>6</v>
      </c>
      <c r="C1892">
        <v>97</v>
      </c>
      <c r="D1892">
        <f>YEAR(cukier4[[#This Row],[Data]])</f>
        <v>2013</v>
      </c>
      <c r="E1892">
        <f>VLOOKUP(cukier4[[#This Row],[rok]],cennik[],2,FALSE)</f>
        <v>2.2200000000000002</v>
      </c>
      <c r="F1892" s="2">
        <f>cukier4[[#This Row],[sprzedaż]]*cukier4[[#This Row],[cena cukru]]</f>
        <v>215.34000000000003</v>
      </c>
      <c r="G1892" s="2">
        <f>SUMIFS(cukier4[sprzedaż],cukier4[Data],"&lt;="&amp;cukier4[[#This Row],[Data]],cukier4[NIP],"="&amp;cukier4[[#This Row],[NIP]])</f>
        <v>3840</v>
      </c>
      <c r="H18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92" s="2">
        <f>cukier4[[#This Row],[rabat na kg]]*cukier4[[#This Row],[sprzedaż]]</f>
        <v>9.7000000000000011</v>
      </c>
      <c r="J1892" s="2">
        <f>J1891-cukier4[[#This Row],[sprzedaż]]+L1891</f>
        <v>3365</v>
      </c>
      <c r="K1892" s="2">
        <f>MONTH(cukier4[[#This Row],[Data]])</f>
        <v>10</v>
      </c>
      <c r="L1892" s="2">
        <f>ROUNDUP(IF(K1893&lt;&gt;cukier4[[#This Row],[miesiąc]],5000-cukier4[[#This Row],[ilość cukru w magazynie]],0),-3)</f>
        <v>0</v>
      </c>
    </row>
    <row r="1893" spans="1:12" x14ac:dyDescent="0.45">
      <c r="A1893" s="1">
        <v>41570</v>
      </c>
      <c r="B1893" s="2" t="s">
        <v>7</v>
      </c>
      <c r="C1893">
        <v>136</v>
      </c>
      <c r="D1893">
        <f>YEAR(cukier4[[#This Row],[Data]])</f>
        <v>2013</v>
      </c>
      <c r="E1893">
        <f>VLOOKUP(cukier4[[#This Row],[rok]],cennik[],2,FALSE)</f>
        <v>2.2200000000000002</v>
      </c>
      <c r="F1893" s="2">
        <f>cukier4[[#This Row],[sprzedaż]]*cukier4[[#This Row],[cena cukru]]</f>
        <v>301.92</v>
      </c>
      <c r="G1893" s="2">
        <f>SUMIFS(cukier4[sprzedaż],cukier4[Data],"&lt;="&amp;cukier4[[#This Row],[Data]],cukier4[NIP],"="&amp;cukier4[[#This Row],[NIP]])</f>
        <v>24500</v>
      </c>
      <c r="H189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93" s="2">
        <f>cukier4[[#This Row],[rabat na kg]]*cukier4[[#This Row],[sprzedaż]]</f>
        <v>27.200000000000003</v>
      </c>
      <c r="J1893" s="2">
        <f>J1892-cukier4[[#This Row],[sprzedaż]]+L1892</f>
        <v>3229</v>
      </c>
      <c r="K1893" s="2">
        <f>MONTH(cukier4[[#This Row],[Data]])</f>
        <v>10</v>
      </c>
      <c r="L1893" s="2">
        <f>ROUNDUP(IF(K1894&lt;&gt;cukier4[[#This Row],[miesiąc]],5000-cukier4[[#This Row],[ilość cukru w magazynie]],0),-3)</f>
        <v>0</v>
      </c>
    </row>
    <row r="1894" spans="1:12" x14ac:dyDescent="0.45">
      <c r="A1894" s="1">
        <v>41570</v>
      </c>
      <c r="B1894" s="2" t="s">
        <v>131</v>
      </c>
      <c r="C1894">
        <v>108</v>
      </c>
      <c r="D1894">
        <f>YEAR(cukier4[[#This Row],[Data]])</f>
        <v>2013</v>
      </c>
      <c r="E1894">
        <f>VLOOKUP(cukier4[[#This Row],[rok]],cennik[],2,FALSE)</f>
        <v>2.2200000000000002</v>
      </c>
      <c r="F1894" s="2">
        <f>cukier4[[#This Row],[sprzedaż]]*cukier4[[#This Row],[cena cukru]]</f>
        <v>239.76000000000002</v>
      </c>
      <c r="G1894" s="2">
        <f>SUMIFS(cukier4[sprzedaż],cukier4[Data],"&lt;="&amp;cukier4[[#This Row],[Data]],cukier4[NIP],"="&amp;cukier4[[#This Row],[NIP]])</f>
        <v>1216</v>
      </c>
      <c r="H18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94" s="2">
        <f>cukier4[[#This Row],[rabat na kg]]*cukier4[[#This Row],[sprzedaż]]</f>
        <v>10.8</v>
      </c>
      <c r="J1894" s="2">
        <f>J1893-cukier4[[#This Row],[sprzedaż]]+L1893</f>
        <v>3121</v>
      </c>
      <c r="K1894" s="2">
        <f>MONTH(cukier4[[#This Row],[Data]])</f>
        <v>10</v>
      </c>
      <c r="L1894" s="2">
        <f>ROUNDUP(IF(K1895&lt;&gt;cukier4[[#This Row],[miesiąc]],5000-cukier4[[#This Row],[ilość cukru w magazynie]],0),-3)</f>
        <v>0</v>
      </c>
    </row>
    <row r="1895" spans="1:12" x14ac:dyDescent="0.45">
      <c r="A1895" s="1">
        <v>41572</v>
      </c>
      <c r="B1895" s="2" t="s">
        <v>25</v>
      </c>
      <c r="C1895">
        <v>51</v>
      </c>
      <c r="D1895">
        <f>YEAR(cukier4[[#This Row],[Data]])</f>
        <v>2013</v>
      </c>
      <c r="E1895">
        <f>VLOOKUP(cukier4[[#This Row],[rok]],cennik[],2,FALSE)</f>
        <v>2.2200000000000002</v>
      </c>
      <c r="F1895" s="2">
        <f>cukier4[[#This Row],[sprzedaż]]*cukier4[[#This Row],[cena cukru]]</f>
        <v>113.22000000000001</v>
      </c>
      <c r="G1895" s="2">
        <f>SUMIFS(cukier4[sprzedaż],cukier4[Data],"&lt;="&amp;cukier4[[#This Row],[Data]],cukier4[NIP],"="&amp;cukier4[[#This Row],[NIP]])</f>
        <v>2296</v>
      </c>
      <c r="H18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895" s="2">
        <f>cukier4[[#This Row],[rabat na kg]]*cukier4[[#This Row],[sprzedaż]]</f>
        <v>5.1000000000000005</v>
      </c>
      <c r="J1895" s="2">
        <f>J1894-cukier4[[#This Row],[sprzedaż]]+L1894</f>
        <v>3070</v>
      </c>
      <c r="K1895" s="2">
        <f>MONTH(cukier4[[#This Row],[Data]])</f>
        <v>10</v>
      </c>
      <c r="L1895" s="2">
        <f>ROUNDUP(IF(K1896&lt;&gt;cukier4[[#This Row],[miesiąc]],5000-cukier4[[#This Row],[ilość cukru w magazynie]],0),-3)</f>
        <v>0</v>
      </c>
    </row>
    <row r="1896" spans="1:12" x14ac:dyDescent="0.45">
      <c r="A1896" s="1">
        <v>41574</v>
      </c>
      <c r="B1896" s="2" t="s">
        <v>130</v>
      </c>
      <c r="C1896">
        <v>7</v>
      </c>
      <c r="D1896">
        <f>YEAR(cukier4[[#This Row],[Data]])</f>
        <v>2013</v>
      </c>
      <c r="E1896">
        <f>VLOOKUP(cukier4[[#This Row],[rok]],cennik[],2,FALSE)</f>
        <v>2.2200000000000002</v>
      </c>
      <c r="F1896" s="2">
        <f>cukier4[[#This Row],[sprzedaż]]*cukier4[[#This Row],[cena cukru]]</f>
        <v>15.540000000000001</v>
      </c>
      <c r="G1896" s="2">
        <f>SUMIFS(cukier4[sprzedaż],cukier4[Data],"&lt;="&amp;cukier4[[#This Row],[Data]],cukier4[NIP],"="&amp;cukier4[[#This Row],[NIP]])</f>
        <v>32</v>
      </c>
      <c r="H189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96" s="2">
        <f>cukier4[[#This Row],[rabat na kg]]*cukier4[[#This Row],[sprzedaż]]</f>
        <v>0</v>
      </c>
      <c r="J1896" s="2">
        <f>J1895-cukier4[[#This Row],[sprzedaż]]+L1895</f>
        <v>3063</v>
      </c>
      <c r="K1896" s="2">
        <f>MONTH(cukier4[[#This Row],[Data]])</f>
        <v>10</v>
      </c>
      <c r="L1896" s="2">
        <f>ROUNDUP(IF(K1897&lt;&gt;cukier4[[#This Row],[miesiąc]],5000-cukier4[[#This Row],[ilość cukru w magazynie]],0),-3)</f>
        <v>0</v>
      </c>
    </row>
    <row r="1897" spans="1:12" x14ac:dyDescent="0.45">
      <c r="A1897" s="1">
        <v>41576</v>
      </c>
      <c r="B1897" s="2" t="s">
        <v>99</v>
      </c>
      <c r="C1897">
        <v>19</v>
      </c>
      <c r="D1897">
        <f>YEAR(cukier4[[#This Row],[Data]])</f>
        <v>2013</v>
      </c>
      <c r="E1897">
        <f>VLOOKUP(cukier4[[#This Row],[rok]],cennik[],2,FALSE)</f>
        <v>2.2200000000000002</v>
      </c>
      <c r="F1897" s="2">
        <f>cukier4[[#This Row],[sprzedaż]]*cukier4[[#This Row],[cena cukru]]</f>
        <v>42.180000000000007</v>
      </c>
      <c r="G1897" s="2">
        <f>SUMIFS(cukier4[sprzedaż],cukier4[Data],"&lt;="&amp;cukier4[[#This Row],[Data]],cukier4[NIP],"="&amp;cukier4[[#This Row],[NIP]])</f>
        <v>41</v>
      </c>
      <c r="H189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97" s="2">
        <f>cukier4[[#This Row],[rabat na kg]]*cukier4[[#This Row],[sprzedaż]]</f>
        <v>0</v>
      </c>
      <c r="J1897" s="2">
        <f>J1896-cukier4[[#This Row],[sprzedaż]]+L1896</f>
        <v>3044</v>
      </c>
      <c r="K1897" s="2">
        <f>MONTH(cukier4[[#This Row],[Data]])</f>
        <v>10</v>
      </c>
      <c r="L1897" s="2">
        <f>ROUNDUP(IF(K1898&lt;&gt;cukier4[[#This Row],[miesiąc]],5000-cukier4[[#This Row],[ilość cukru w magazynie]],0),-3)</f>
        <v>0</v>
      </c>
    </row>
    <row r="1898" spans="1:12" x14ac:dyDescent="0.45">
      <c r="A1898" s="1">
        <v>41577</v>
      </c>
      <c r="B1898" s="2" t="s">
        <v>75</v>
      </c>
      <c r="C1898">
        <v>4</v>
      </c>
      <c r="D1898">
        <f>YEAR(cukier4[[#This Row],[Data]])</f>
        <v>2013</v>
      </c>
      <c r="E1898">
        <f>VLOOKUP(cukier4[[#This Row],[rok]],cennik[],2,FALSE)</f>
        <v>2.2200000000000002</v>
      </c>
      <c r="F1898" s="2">
        <f>cukier4[[#This Row],[sprzedaż]]*cukier4[[#This Row],[cena cukru]]</f>
        <v>8.8800000000000008</v>
      </c>
      <c r="G1898" s="2">
        <f>SUMIFS(cukier4[sprzedaż],cukier4[Data],"&lt;="&amp;cukier4[[#This Row],[Data]],cukier4[NIP],"="&amp;cukier4[[#This Row],[NIP]])</f>
        <v>26</v>
      </c>
      <c r="H189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898" s="2">
        <f>cukier4[[#This Row],[rabat na kg]]*cukier4[[#This Row],[sprzedaż]]</f>
        <v>0</v>
      </c>
      <c r="J1898" s="2">
        <f>J1897-cukier4[[#This Row],[sprzedaż]]+L1897</f>
        <v>3040</v>
      </c>
      <c r="K1898" s="2">
        <f>MONTH(cukier4[[#This Row],[Data]])</f>
        <v>10</v>
      </c>
      <c r="L1898" s="2">
        <f>ROUNDUP(IF(K1899&lt;&gt;cukier4[[#This Row],[miesiąc]],5000-cukier4[[#This Row],[ilość cukru w magazynie]],0),-3)</f>
        <v>2000</v>
      </c>
    </row>
    <row r="1899" spans="1:12" x14ac:dyDescent="0.45">
      <c r="A1899" s="1">
        <v>41580</v>
      </c>
      <c r="B1899" s="2" t="s">
        <v>45</v>
      </c>
      <c r="C1899">
        <v>163</v>
      </c>
      <c r="D1899">
        <f>YEAR(cukier4[[#This Row],[Data]])</f>
        <v>2013</v>
      </c>
      <c r="E1899">
        <f>VLOOKUP(cukier4[[#This Row],[rok]],cennik[],2,FALSE)</f>
        <v>2.2200000000000002</v>
      </c>
      <c r="F1899" s="2">
        <f>cukier4[[#This Row],[sprzedaż]]*cukier4[[#This Row],[cena cukru]]</f>
        <v>361.86</v>
      </c>
      <c r="G1899" s="2">
        <f>SUMIFS(cukier4[sprzedaż],cukier4[Data],"&lt;="&amp;cukier4[[#This Row],[Data]],cukier4[NIP],"="&amp;cukier4[[#This Row],[NIP]])</f>
        <v>23060</v>
      </c>
      <c r="H189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899" s="2">
        <f>cukier4[[#This Row],[rabat na kg]]*cukier4[[#This Row],[sprzedaż]]</f>
        <v>32.6</v>
      </c>
      <c r="J1899" s="2">
        <f>J1898-cukier4[[#This Row],[sprzedaż]]+L1898</f>
        <v>4877</v>
      </c>
      <c r="K1899" s="2">
        <f>MONTH(cukier4[[#This Row],[Data]])</f>
        <v>11</v>
      </c>
      <c r="L1899" s="2">
        <f>ROUNDUP(IF(K1900&lt;&gt;cukier4[[#This Row],[miesiąc]],5000-cukier4[[#This Row],[ilość cukru w magazynie]],0),-3)</f>
        <v>0</v>
      </c>
    </row>
    <row r="1900" spans="1:12" x14ac:dyDescent="0.45">
      <c r="A1900" s="1">
        <v>41580</v>
      </c>
      <c r="B1900" s="2" t="s">
        <v>30</v>
      </c>
      <c r="C1900">
        <v>165</v>
      </c>
      <c r="D1900">
        <f>YEAR(cukier4[[#This Row],[Data]])</f>
        <v>2013</v>
      </c>
      <c r="E1900">
        <f>VLOOKUP(cukier4[[#This Row],[rok]],cennik[],2,FALSE)</f>
        <v>2.2200000000000002</v>
      </c>
      <c r="F1900" s="2">
        <f>cukier4[[#This Row],[sprzedaż]]*cukier4[[#This Row],[cena cukru]]</f>
        <v>366.3</v>
      </c>
      <c r="G1900" s="2">
        <f>SUMIFS(cukier4[sprzedaż],cukier4[Data],"&lt;="&amp;cukier4[[#This Row],[Data]],cukier4[NIP],"="&amp;cukier4[[#This Row],[NIP]])</f>
        <v>4745</v>
      </c>
      <c r="H190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00" s="2">
        <f>cukier4[[#This Row],[rabat na kg]]*cukier4[[#This Row],[sprzedaż]]</f>
        <v>16.5</v>
      </c>
      <c r="J1900" s="2">
        <f>J1899-cukier4[[#This Row],[sprzedaż]]+L1899</f>
        <v>4712</v>
      </c>
      <c r="K1900" s="2">
        <f>MONTH(cukier4[[#This Row],[Data]])</f>
        <v>11</v>
      </c>
      <c r="L1900" s="2">
        <f>ROUNDUP(IF(K1901&lt;&gt;cukier4[[#This Row],[miesiąc]],5000-cukier4[[#This Row],[ilość cukru w magazynie]],0),-3)</f>
        <v>0</v>
      </c>
    </row>
    <row r="1901" spans="1:12" x14ac:dyDescent="0.45">
      <c r="A1901" s="1">
        <v>41581</v>
      </c>
      <c r="B1901" s="2" t="s">
        <v>210</v>
      </c>
      <c r="C1901">
        <v>14</v>
      </c>
      <c r="D1901">
        <f>YEAR(cukier4[[#This Row],[Data]])</f>
        <v>2013</v>
      </c>
      <c r="E1901">
        <f>VLOOKUP(cukier4[[#This Row],[rok]],cennik[],2,FALSE)</f>
        <v>2.2200000000000002</v>
      </c>
      <c r="F1901" s="2">
        <f>cukier4[[#This Row],[sprzedaż]]*cukier4[[#This Row],[cena cukru]]</f>
        <v>31.080000000000002</v>
      </c>
      <c r="G1901" s="2">
        <f>SUMIFS(cukier4[sprzedaż],cukier4[Data],"&lt;="&amp;cukier4[[#This Row],[Data]],cukier4[NIP],"="&amp;cukier4[[#This Row],[NIP]])</f>
        <v>33</v>
      </c>
      <c r="H190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01" s="2">
        <f>cukier4[[#This Row],[rabat na kg]]*cukier4[[#This Row],[sprzedaż]]</f>
        <v>0</v>
      </c>
      <c r="J1901" s="2">
        <f>J1900-cukier4[[#This Row],[sprzedaż]]+L1900</f>
        <v>4698</v>
      </c>
      <c r="K1901" s="2">
        <f>MONTH(cukier4[[#This Row],[Data]])</f>
        <v>11</v>
      </c>
      <c r="L1901" s="2">
        <f>ROUNDUP(IF(K1902&lt;&gt;cukier4[[#This Row],[miesiąc]],5000-cukier4[[#This Row],[ilość cukru w magazynie]],0),-3)</f>
        <v>0</v>
      </c>
    </row>
    <row r="1902" spans="1:12" x14ac:dyDescent="0.45">
      <c r="A1902" s="1">
        <v>41583</v>
      </c>
      <c r="B1902" s="2" t="s">
        <v>28</v>
      </c>
      <c r="C1902">
        <v>177</v>
      </c>
      <c r="D1902">
        <f>YEAR(cukier4[[#This Row],[Data]])</f>
        <v>2013</v>
      </c>
      <c r="E1902">
        <f>VLOOKUP(cukier4[[#This Row],[rok]],cennik[],2,FALSE)</f>
        <v>2.2200000000000002</v>
      </c>
      <c r="F1902" s="2">
        <f>cukier4[[#This Row],[sprzedaż]]*cukier4[[#This Row],[cena cukru]]</f>
        <v>392.94000000000005</v>
      </c>
      <c r="G1902" s="2">
        <f>SUMIFS(cukier4[sprzedaż],cukier4[Data],"&lt;="&amp;cukier4[[#This Row],[Data]],cukier4[NIP],"="&amp;cukier4[[#This Row],[NIP]])</f>
        <v>4239</v>
      </c>
      <c r="H19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02" s="2">
        <f>cukier4[[#This Row],[rabat na kg]]*cukier4[[#This Row],[sprzedaż]]</f>
        <v>17.7</v>
      </c>
      <c r="J1902" s="2">
        <f>J1901-cukier4[[#This Row],[sprzedaż]]+L1901</f>
        <v>4521</v>
      </c>
      <c r="K1902" s="2">
        <f>MONTH(cukier4[[#This Row],[Data]])</f>
        <v>11</v>
      </c>
      <c r="L1902" s="2">
        <f>ROUNDUP(IF(K1903&lt;&gt;cukier4[[#This Row],[miesiąc]],5000-cukier4[[#This Row],[ilość cukru w magazynie]],0),-3)</f>
        <v>0</v>
      </c>
    </row>
    <row r="1903" spans="1:12" x14ac:dyDescent="0.45">
      <c r="A1903" s="1">
        <v>41584</v>
      </c>
      <c r="B1903" s="2" t="s">
        <v>147</v>
      </c>
      <c r="C1903">
        <v>1</v>
      </c>
      <c r="D1903">
        <f>YEAR(cukier4[[#This Row],[Data]])</f>
        <v>2013</v>
      </c>
      <c r="E1903">
        <f>VLOOKUP(cukier4[[#This Row],[rok]],cennik[],2,FALSE)</f>
        <v>2.2200000000000002</v>
      </c>
      <c r="F1903" s="2">
        <f>cukier4[[#This Row],[sprzedaż]]*cukier4[[#This Row],[cena cukru]]</f>
        <v>2.2200000000000002</v>
      </c>
      <c r="G1903" s="2">
        <f>SUMIFS(cukier4[sprzedaż],cukier4[Data],"&lt;="&amp;cukier4[[#This Row],[Data]],cukier4[NIP],"="&amp;cukier4[[#This Row],[NIP]])</f>
        <v>28</v>
      </c>
      <c r="H190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03" s="2">
        <f>cukier4[[#This Row],[rabat na kg]]*cukier4[[#This Row],[sprzedaż]]</f>
        <v>0</v>
      </c>
      <c r="J1903" s="2">
        <f>J1902-cukier4[[#This Row],[sprzedaż]]+L1902</f>
        <v>4520</v>
      </c>
      <c r="K1903" s="2">
        <f>MONTH(cukier4[[#This Row],[Data]])</f>
        <v>11</v>
      </c>
      <c r="L1903" s="2">
        <f>ROUNDUP(IF(K1904&lt;&gt;cukier4[[#This Row],[miesiąc]],5000-cukier4[[#This Row],[ilość cukru w magazynie]],0),-3)</f>
        <v>0</v>
      </c>
    </row>
    <row r="1904" spans="1:12" x14ac:dyDescent="0.45">
      <c r="A1904" s="1">
        <v>41585</v>
      </c>
      <c r="B1904" s="2" t="s">
        <v>131</v>
      </c>
      <c r="C1904">
        <v>193</v>
      </c>
      <c r="D1904">
        <f>YEAR(cukier4[[#This Row],[Data]])</f>
        <v>2013</v>
      </c>
      <c r="E1904">
        <f>VLOOKUP(cukier4[[#This Row],[rok]],cennik[],2,FALSE)</f>
        <v>2.2200000000000002</v>
      </c>
      <c r="F1904" s="2">
        <f>cukier4[[#This Row],[sprzedaż]]*cukier4[[#This Row],[cena cukru]]</f>
        <v>428.46000000000004</v>
      </c>
      <c r="G1904" s="2">
        <f>SUMIFS(cukier4[sprzedaż],cukier4[Data],"&lt;="&amp;cukier4[[#This Row],[Data]],cukier4[NIP],"="&amp;cukier4[[#This Row],[NIP]])</f>
        <v>1409</v>
      </c>
      <c r="H190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04" s="2">
        <f>cukier4[[#This Row],[rabat na kg]]*cukier4[[#This Row],[sprzedaż]]</f>
        <v>19.3</v>
      </c>
      <c r="J1904" s="2">
        <f>J1903-cukier4[[#This Row],[sprzedaż]]+L1903</f>
        <v>4327</v>
      </c>
      <c r="K1904" s="2">
        <f>MONTH(cukier4[[#This Row],[Data]])</f>
        <v>11</v>
      </c>
      <c r="L1904" s="2">
        <f>ROUNDUP(IF(K1905&lt;&gt;cukier4[[#This Row],[miesiąc]],5000-cukier4[[#This Row],[ilość cukru w magazynie]],0),-3)</f>
        <v>0</v>
      </c>
    </row>
    <row r="1905" spans="1:12" x14ac:dyDescent="0.45">
      <c r="A1905" s="1">
        <v>41585</v>
      </c>
      <c r="B1905" s="2" t="s">
        <v>110</v>
      </c>
      <c r="C1905">
        <v>8</v>
      </c>
      <c r="D1905">
        <f>YEAR(cukier4[[#This Row],[Data]])</f>
        <v>2013</v>
      </c>
      <c r="E1905">
        <f>VLOOKUP(cukier4[[#This Row],[rok]],cennik[],2,FALSE)</f>
        <v>2.2200000000000002</v>
      </c>
      <c r="F1905" s="2">
        <f>cukier4[[#This Row],[sprzedaż]]*cukier4[[#This Row],[cena cukru]]</f>
        <v>17.760000000000002</v>
      </c>
      <c r="G1905" s="2">
        <f>SUMIFS(cukier4[sprzedaż],cukier4[Data],"&lt;="&amp;cukier4[[#This Row],[Data]],cukier4[NIP],"="&amp;cukier4[[#This Row],[NIP]])</f>
        <v>17</v>
      </c>
      <c r="H190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05" s="2">
        <f>cukier4[[#This Row],[rabat na kg]]*cukier4[[#This Row],[sprzedaż]]</f>
        <v>0</v>
      </c>
      <c r="J1905" s="2">
        <f>J1904-cukier4[[#This Row],[sprzedaż]]+L1904</f>
        <v>4319</v>
      </c>
      <c r="K1905" s="2">
        <f>MONTH(cukier4[[#This Row],[Data]])</f>
        <v>11</v>
      </c>
      <c r="L1905" s="2">
        <f>ROUNDUP(IF(K1906&lt;&gt;cukier4[[#This Row],[miesiąc]],5000-cukier4[[#This Row],[ilość cukru w magazynie]],0),-3)</f>
        <v>0</v>
      </c>
    </row>
    <row r="1906" spans="1:12" x14ac:dyDescent="0.45">
      <c r="A1906" s="1">
        <v>41588</v>
      </c>
      <c r="B1906" s="2" t="s">
        <v>233</v>
      </c>
      <c r="C1906">
        <v>11</v>
      </c>
      <c r="D1906">
        <f>YEAR(cukier4[[#This Row],[Data]])</f>
        <v>2013</v>
      </c>
      <c r="E1906">
        <f>VLOOKUP(cukier4[[#This Row],[rok]],cennik[],2,FALSE)</f>
        <v>2.2200000000000002</v>
      </c>
      <c r="F1906" s="2">
        <f>cukier4[[#This Row],[sprzedaż]]*cukier4[[#This Row],[cena cukru]]</f>
        <v>24.42</v>
      </c>
      <c r="G1906" s="2">
        <f>SUMIFS(cukier4[sprzedaż],cukier4[Data],"&lt;="&amp;cukier4[[#This Row],[Data]],cukier4[NIP],"="&amp;cukier4[[#This Row],[NIP]])</f>
        <v>15</v>
      </c>
      <c r="H190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06" s="2">
        <f>cukier4[[#This Row],[rabat na kg]]*cukier4[[#This Row],[sprzedaż]]</f>
        <v>0</v>
      </c>
      <c r="J1906" s="2">
        <f>J1905-cukier4[[#This Row],[sprzedaż]]+L1905</f>
        <v>4308</v>
      </c>
      <c r="K1906" s="2">
        <f>MONTH(cukier4[[#This Row],[Data]])</f>
        <v>11</v>
      </c>
      <c r="L1906" s="2">
        <f>ROUNDUP(IF(K1907&lt;&gt;cukier4[[#This Row],[miesiąc]],5000-cukier4[[#This Row],[ilość cukru w magazynie]],0),-3)</f>
        <v>0</v>
      </c>
    </row>
    <row r="1907" spans="1:12" x14ac:dyDescent="0.45">
      <c r="A1907" s="1">
        <v>41594</v>
      </c>
      <c r="B1907" s="2" t="s">
        <v>22</v>
      </c>
      <c r="C1907">
        <v>249</v>
      </c>
      <c r="D1907">
        <f>YEAR(cukier4[[#This Row],[Data]])</f>
        <v>2013</v>
      </c>
      <c r="E1907">
        <f>VLOOKUP(cukier4[[#This Row],[rok]],cennik[],2,FALSE)</f>
        <v>2.2200000000000002</v>
      </c>
      <c r="F1907" s="2">
        <f>cukier4[[#This Row],[sprzedaż]]*cukier4[[#This Row],[cena cukru]]</f>
        <v>552.78000000000009</v>
      </c>
      <c r="G1907" s="2">
        <f>SUMIFS(cukier4[sprzedaż],cukier4[Data],"&lt;="&amp;cukier4[[#This Row],[Data]],cukier4[NIP],"="&amp;cukier4[[#This Row],[NIP]])</f>
        <v>20543</v>
      </c>
      <c r="H190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07" s="2">
        <f>cukier4[[#This Row],[rabat na kg]]*cukier4[[#This Row],[sprzedaż]]</f>
        <v>49.800000000000004</v>
      </c>
      <c r="J1907" s="2">
        <f>J1906-cukier4[[#This Row],[sprzedaż]]+L1906</f>
        <v>4059</v>
      </c>
      <c r="K1907" s="2">
        <f>MONTH(cukier4[[#This Row],[Data]])</f>
        <v>11</v>
      </c>
      <c r="L1907" s="2">
        <f>ROUNDUP(IF(K1908&lt;&gt;cukier4[[#This Row],[miesiąc]],5000-cukier4[[#This Row],[ilość cukru w magazynie]],0),-3)</f>
        <v>0</v>
      </c>
    </row>
    <row r="1908" spans="1:12" x14ac:dyDescent="0.45">
      <c r="A1908" s="1">
        <v>41598</v>
      </c>
      <c r="B1908" s="2" t="s">
        <v>5</v>
      </c>
      <c r="C1908">
        <v>360</v>
      </c>
      <c r="D1908">
        <f>YEAR(cukier4[[#This Row],[Data]])</f>
        <v>2013</v>
      </c>
      <c r="E1908">
        <f>VLOOKUP(cukier4[[#This Row],[rok]],cennik[],2,FALSE)</f>
        <v>2.2200000000000002</v>
      </c>
      <c r="F1908" s="2">
        <f>cukier4[[#This Row],[sprzedaż]]*cukier4[[#This Row],[cena cukru]]</f>
        <v>799.2</v>
      </c>
      <c r="G1908" s="2">
        <f>SUMIFS(cukier4[sprzedaż],cukier4[Data],"&lt;="&amp;cukier4[[#This Row],[Data]],cukier4[NIP],"="&amp;cukier4[[#This Row],[NIP]])</f>
        <v>10731</v>
      </c>
      <c r="H190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08" s="2">
        <f>cukier4[[#This Row],[rabat na kg]]*cukier4[[#This Row],[sprzedaż]]</f>
        <v>72</v>
      </c>
      <c r="J1908" s="2">
        <f>J1907-cukier4[[#This Row],[sprzedaż]]+L1907</f>
        <v>3699</v>
      </c>
      <c r="K1908" s="2">
        <f>MONTH(cukier4[[#This Row],[Data]])</f>
        <v>11</v>
      </c>
      <c r="L1908" s="2">
        <f>ROUNDUP(IF(K1909&lt;&gt;cukier4[[#This Row],[miesiąc]],5000-cukier4[[#This Row],[ilość cukru w magazynie]],0),-3)</f>
        <v>0</v>
      </c>
    </row>
    <row r="1909" spans="1:12" x14ac:dyDescent="0.45">
      <c r="A1909" s="1">
        <v>41602</v>
      </c>
      <c r="B1909" s="2" t="s">
        <v>26</v>
      </c>
      <c r="C1909">
        <v>186</v>
      </c>
      <c r="D1909">
        <f>YEAR(cukier4[[#This Row],[Data]])</f>
        <v>2013</v>
      </c>
      <c r="E1909">
        <f>VLOOKUP(cukier4[[#This Row],[rok]],cennik[],2,FALSE)</f>
        <v>2.2200000000000002</v>
      </c>
      <c r="F1909" s="2">
        <f>cukier4[[#This Row],[sprzedaż]]*cukier4[[#This Row],[cena cukru]]</f>
        <v>412.92</v>
      </c>
      <c r="G1909" s="2">
        <f>SUMIFS(cukier4[sprzedaż],cukier4[Data],"&lt;="&amp;cukier4[[#This Row],[Data]],cukier4[NIP],"="&amp;cukier4[[#This Row],[NIP]])</f>
        <v>2058</v>
      </c>
      <c r="H190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09" s="2">
        <f>cukier4[[#This Row],[rabat na kg]]*cukier4[[#This Row],[sprzedaż]]</f>
        <v>18.600000000000001</v>
      </c>
      <c r="J1909" s="2">
        <f>J1908-cukier4[[#This Row],[sprzedaż]]+L1908</f>
        <v>3513</v>
      </c>
      <c r="K1909" s="2">
        <f>MONTH(cukier4[[#This Row],[Data]])</f>
        <v>11</v>
      </c>
      <c r="L1909" s="2">
        <f>ROUNDUP(IF(K1910&lt;&gt;cukier4[[#This Row],[miesiąc]],5000-cukier4[[#This Row],[ilość cukru w magazynie]],0),-3)</f>
        <v>0</v>
      </c>
    </row>
    <row r="1910" spans="1:12" x14ac:dyDescent="0.45">
      <c r="A1910" s="1">
        <v>41603</v>
      </c>
      <c r="B1910" s="2" t="s">
        <v>52</v>
      </c>
      <c r="C1910">
        <v>29</v>
      </c>
      <c r="D1910">
        <f>YEAR(cukier4[[#This Row],[Data]])</f>
        <v>2013</v>
      </c>
      <c r="E1910">
        <f>VLOOKUP(cukier4[[#This Row],[rok]],cennik[],2,FALSE)</f>
        <v>2.2200000000000002</v>
      </c>
      <c r="F1910" s="2">
        <f>cukier4[[#This Row],[sprzedaż]]*cukier4[[#This Row],[cena cukru]]</f>
        <v>64.38000000000001</v>
      </c>
      <c r="G1910" s="2">
        <f>SUMIFS(cukier4[sprzedaż],cukier4[Data],"&lt;="&amp;cukier4[[#This Row],[Data]],cukier4[NIP],"="&amp;cukier4[[#This Row],[NIP]])</f>
        <v>5146</v>
      </c>
      <c r="H191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10" s="2">
        <f>cukier4[[#This Row],[rabat na kg]]*cukier4[[#This Row],[sprzedaż]]</f>
        <v>2.9000000000000004</v>
      </c>
      <c r="J1910" s="2">
        <f>J1909-cukier4[[#This Row],[sprzedaż]]+L1909</f>
        <v>3484</v>
      </c>
      <c r="K1910" s="2">
        <f>MONTH(cukier4[[#This Row],[Data]])</f>
        <v>11</v>
      </c>
      <c r="L1910" s="2">
        <f>ROUNDUP(IF(K1911&lt;&gt;cukier4[[#This Row],[miesiąc]],5000-cukier4[[#This Row],[ilość cukru w magazynie]],0),-3)</f>
        <v>0</v>
      </c>
    </row>
    <row r="1911" spans="1:12" x14ac:dyDescent="0.45">
      <c r="A1911" s="1">
        <v>41606</v>
      </c>
      <c r="B1911" s="2" t="s">
        <v>30</v>
      </c>
      <c r="C1911">
        <v>174</v>
      </c>
      <c r="D1911">
        <f>YEAR(cukier4[[#This Row],[Data]])</f>
        <v>2013</v>
      </c>
      <c r="E1911">
        <f>VLOOKUP(cukier4[[#This Row],[rok]],cennik[],2,FALSE)</f>
        <v>2.2200000000000002</v>
      </c>
      <c r="F1911" s="2">
        <f>cukier4[[#This Row],[sprzedaż]]*cukier4[[#This Row],[cena cukru]]</f>
        <v>386.28000000000003</v>
      </c>
      <c r="G1911" s="2">
        <f>SUMIFS(cukier4[sprzedaż],cukier4[Data],"&lt;="&amp;cukier4[[#This Row],[Data]],cukier4[NIP],"="&amp;cukier4[[#This Row],[NIP]])</f>
        <v>4919</v>
      </c>
      <c r="H191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11" s="2">
        <f>cukier4[[#This Row],[rabat na kg]]*cukier4[[#This Row],[sprzedaż]]</f>
        <v>17.400000000000002</v>
      </c>
      <c r="J1911" s="2">
        <f>J1910-cukier4[[#This Row],[sprzedaż]]+L1910</f>
        <v>3310</v>
      </c>
      <c r="K1911" s="2">
        <f>MONTH(cukier4[[#This Row],[Data]])</f>
        <v>11</v>
      </c>
      <c r="L1911" s="2">
        <f>ROUNDUP(IF(K1912&lt;&gt;cukier4[[#This Row],[miesiąc]],5000-cukier4[[#This Row],[ilość cukru w magazynie]],0),-3)</f>
        <v>0</v>
      </c>
    </row>
    <row r="1912" spans="1:12" x14ac:dyDescent="0.45">
      <c r="A1912" s="1">
        <v>41607</v>
      </c>
      <c r="B1912" s="2" t="s">
        <v>7</v>
      </c>
      <c r="C1912">
        <v>131</v>
      </c>
      <c r="D1912">
        <f>YEAR(cukier4[[#This Row],[Data]])</f>
        <v>2013</v>
      </c>
      <c r="E1912">
        <f>VLOOKUP(cukier4[[#This Row],[rok]],cennik[],2,FALSE)</f>
        <v>2.2200000000000002</v>
      </c>
      <c r="F1912" s="2">
        <f>cukier4[[#This Row],[sprzedaż]]*cukier4[[#This Row],[cena cukru]]</f>
        <v>290.82000000000005</v>
      </c>
      <c r="G1912" s="2">
        <f>SUMIFS(cukier4[sprzedaż],cukier4[Data],"&lt;="&amp;cukier4[[#This Row],[Data]],cukier4[NIP],"="&amp;cukier4[[#This Row],[NIP]])</f>
        <v>24631</v>
      </c>
      <c r="H191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12" s="2">
        <f>cukier4[[#This Row],[rabat na kg]]*cukier4[[#This Row],[sprzedaż]]</f>
        <v>26.200000000000003</v>
      </c>
      <c r="J1912" s="2">
        <f>J1911-cukier4[[#This Row],[sprzedaż]]+L1911</f>
        <v>3179</v>
      </c>
      <c r="K1912" s="2">
        <f>MONTH(cukier4[[#This Row],[Data]])</f>
        <v>11</v>
      </c>
      <c r="L1912" s="2">
        <f>ROUNDUP(IF(K1913&lt;&gt;cukier4[[#This Row],[miesiąc]],5000-cukier4[[#This Row],[ilość cukru w magazynie]],0),-3)</f>
        <v>2000</v>
      </c>
    </row>
    <row r="1913" spans="1:12" x14ac:dyDescent="0.45">
      <c r="A1913" s="1">
        <v>41609</v>
      </c>
      <c r="B1913" s="2" t="s">
        <v>7</v>
      </c>
      <c r="C1913">
        <v>157</v>
      </c>
      <c r="D1913">
        <f>YEAR(cukier4[[#This Row],[Data]])</f>
        <v>2013</v>
      </c>
      <c r="E1913">
        <f>VLOOKUP(cukier4[[#This Row],[rok]],cennik[],2,FALSE)</f>
        <v>2.2200000000000002</v>
      </c>
      <c r="F1913" s="2">
        <f>cukier4[[#This Row],[sprzedaż]]*cukier4[[#This Row],[cena cukru]]</f>
        <v>348.54</v>
      </c>
      <c r="G1913" s="2">
        <f>SUMIFS(cukier4[sprzedaż],cukier4[Data],"&lt;="&amp;cukier4[[#This Row],[Data]],cukier4[NIP],"="&amp;cukier4[[#This Row],[NIP]])</f>
        <v>24788</v>
      </c>
      <c r="H191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13" s="2">
        <f>cukier4[[#This Row],[rabat na kg]]*cukier4[[#This Row],[sprzedaż]]</f>
        <v>31.400000000000002</v>
      </c>
      <c r="J1913" s="2">
        <f>J1912-cukier4[[#This Row],[sprzedaż]]+L1912</f>
        <v>5022</v>
      </c>
      <c r="K1913" s="2">
        <f>MONTH(cukier4[[#This Row],[Data]])</f>
        <v>12</v>
      </c>
      <c r="L1913" s="2">
        <f>ROUNDUP(IF(K1914&lt;&gt;cukier4[[#This Row],[miesiąc]],5000-cukier4[[#This Row],[ilość cukru w magazynie]],0),-3)</f>
        <v>0</v>
      </c>
    </row>
    <row r="1914" spans="1:12" x14ac:dyDescent="0.45">
      <c r="A1914" s="1">
        <v>41609</v>
      </c>
      <c r="B1914" s="2" t="s">
        <v>14</v>
      </c>
      <c r="C1914">
        <v>284</v>
      </c>
      <c r="D1914">
        <f>YEAR(cukier4[[#This Row],[Data]])</f>
        <v>2013</v>
      </c>
      <c r="E1914">
        <f>VLOOKUP(cukier4[[#This Row],[rok]],cennik[],2,FALSE)</f>
        <v>2.2200000000000002</v>
      </c>
      <c r="F1914" s="2">
        <f>cukier4[[#This Row],[sprzedaż]]*cukier4[[#This Row],[cena cukru]]</f>
        <v>630.48</v>
      </c>
      <c r="G1914" s="2">
        <f>SUMIFS(cukier4[sprzedaż],cukier4[Data],"&lt;="&amp;cukier4[[#This Row],[Data]],cukier4[NIP],"="&amp;cukier4[[#This Row],[NIP]])</f>
        <v>21444</v>
      </c>
      <c r="H191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14" s="2">
        <f>cukier4[[#This Row],[rabat na kg]]*cukier4[[#This Row],[sprzedaż]]</f>
        <v>56.800000000000004</v>
      </c>
      <c r="J1914" s="2">
        <f>J1913-cukier4[[#This Row],[sprzedaż]]+L1913</f>
        <v>4738</v>
      </c>
      <c r="K1914" s="2">
        <f>MONTH(cukier4[[#This Row],[Data]])</f>
        <v>12</v>
      </c>
      <c r="L1914" s="2">
        <f>ROUNDUP(IF(K1915&lt;&gt;cukier4[[#This Row],[miesiąc]],5000-cukier4[[#This Row],[ilość cukru w magazynie]],0),-3)</f>
        <v>0</v>
      </c>
    </row>
    <row r="1915" spans="1:12" x14ac:dyDescent="0.45">
      <c r="A1915" s="1">
        <v>41610</v>
      </c>
      <c r="B1915" s="2" t="s">
        <v>17</v>
      </c>
      <c r="C1915">
        <v>292</v>
      </c>
      <c r="D1915">
        <f>YEAR(cukier4[[#This Row],[Data]])</f>
        <v>2013</v>
      </c>
      <c r="E1915">
        <f>VLOOKUP(cukier4[[#This Row],[rok]],cennik[],2,FALSE)</f>
        <v>2.2200000000000002</v>
      </c>
      <c r="F1915" s="2">
        <f>cukier4[[#This Row],[sprzedaż]]*cukier4[[#This Row],[cena cukru]]</f>
        <v>648.24</v>
      </c>
      <c r="G1915" s="2">
        <f>SUMIFS(cukier4[sprzedaż],cukier4[Data],"&lt;="&amp;cukier4[[#This Row],[Data]],cukier4[NIP],"="&amp;cukier4[[#This Row],[NIP]])</f>
        <v>16794</v>
      </c>
      <c r="H191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15" s="2">
        <f>cukier4[[#This Row],[rabat na kg]]*cukier4[[#This Row],[sprzedaż]]</f>
        <v>58.400000000000006</v>
      </c>
      <c r="J1915" s="2">
        <f>J1914-cukier4[[#This Row],[sprzedaż]]+L1914</f>
        <v>4446</v>
      </c>
      <c r="K1915" s="2">
        <f>MONTH(cukier4[[#This Row],[Data]])</f>
        <v>12</v>
      </c>
      <c r="L1915" s="2">
        <f>ROUNDUP(IF(K1916&lt;&gt;cukier4[[#This Row],[miesiąc]],5000-cukier4[[#This Row],[ilość cukru w magazynie]],0),-3)</f>
        <v>0</v>
      </c>
    </row>
    <row r="1916" spans="1:12" x14ac:dyDescent="0.45">
      <c r="A1916" s="1">
        <v>41612</v>
      </c>
      <c r="B1916" s="2" t="s">
        <v>81</v>
      </c>
      <c r="C1916">
        <v>13</v>
      </c>
      <c r="D1916">
        <f>YEAR(cukier4[[#This Row],[Data]])</f>
        <v>2013</v>
      </c>
      <c r="E1916">
        <f>VLOOKUP(cukier4[[#This Row],[rok]],cennik[],2,FALSE)</f>
        <v>2.2200000000000002</v>
      </c>
      <c r="F1916" s="2">
        <f>cukier4[[#This Row],[sprzedaż]]*cukier4[[#This Row],[cena cukru]]</f>
        <v>28.860000000000003</v>
      </c>
      <c r="G1916" s="2">
        <f>SUMIFS(cukier4[sprzedaż],cukier4[Data],"&lt;="&amp;cukier4[[#This Row],[Data]],cukier4[NIP],"="&amp;cukier4[[#This Row],[NIP]])</f>
        <v>58</v>
      </c>
      <c r="H191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16" s="2">
        <f>cukier4[[#This Row],[rabat na kg]]*cukier4[[#This Row],[sprzedaż]]</f>
        <v>0</v>
      </c>
      <c r="J1916" s="2">
        <f>J1915-cukier4[[#This Row],[sprzedaż]]+L1915</f>
        <v>4433</v>
      </c>
      <c r="K1916" s="2">
        <f>MONTH(cukier4[[#This Row],[Data]])</f>
        <v>12</v>
      </c>
      <c r="L1916" s="2">
        <f>ROUNDUP(IF(K1917&lt;&gt;cukier4[[#This Row],[miesiąc]],5000-cukier4[[#This Row],[ilość cukru w magazynie]],0),-3)</f>
        <v>0</v>
      </c>
    </row>
    <row r="1917" spans="1:12" x14ac:dyDescent="0.45">
      <c r="A1917" s="1">
        <v>41614</v>
      </c>
      <c r="B1917" s="2" t="s">
        <v>85</v>
      </c>
      <c r="C1917">
        <v>16</v>
      </c>
      <c r="D1917">
        <f>YEAR(cukier4[[#This Row],[Data]])</f>
        <v>2013</v>
      </c>
      <c r="E1917">
        <f>VLOOKUP(cukier4[[#This Row],[rok]],cennik[],2,FALSE)</f>
        <v>2.2200000000000002</v>
      </c>
      <c r="F1917" s="2">
        <f>cukier4[[#This Row],[sprzedaż]]*cukier4[[#This Row],[cena cukru]]</f>
        <v>35.520000000000003</v>
      </c>
      <c r="G1917" s="2">
        <f>SUMIFS(cukier4[sprzedaż],cukier4[Data],"&lt;="&amp;cukier4[[#This Row],[Data]],cukier4[NIP],"="&amp;cukier4[[#This Row],[NIP]])</f>
        <v>30</v>
      </c>
      <c r="H191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17" s="2">
        <f>cukier4[[#This Row],[rabat na kg]]*cukier4[[#This Row],[sprzedaż]]</f>
        <v>0</v>
      </c>
      <c r="J1917" s="2">
        <f>J1916-cukier4[[#This Row],[sprzedaż]]+L1916</f>
        <v>4417</v>
      </c>
      <c r="K1917" s="2">
        <f>MONTH(cukier4[[#This Row],[Data]])</f>
        <v>12</v>
      </c>
      <c r="L1917" s="2">
        <f>ROUNDUP(IF(K1918&lt;&gt;cukier4[[#This Row],[miesiąc]],5000-cukier4[[#This Row],[ilość cukru w magazynie]],0),-3)</f>
        <v>0</v>
      </c>
    </row>
    <row r="1918" spans="1:12" x14ac:dyDescent="0.45">
      <c r="A1918" s="1">
        <v>41614</v>
      </c>
      <c r="B1918" s="2" t="s">
        <v>22</v>
      </c>
      <c r="C1918">
        <v>364</v>
      </c>
      <c r="D1918">
        <f>YEAR(cukier4[[#This Row],[Data]])</f>
        <v>2013</v>
      </c>
      <c r="E1918">
        <f>VLOOKUP(cukier4[[#This Row],[rok]],cennik[],2,FALSE)</f>
        <v>2.2200000000000002</v>
      </c>
      <c r="F1918" s="2">
        <f>cukier4[[#This Row],[sprzedaż]]*cukier4[[#This Row],[cena cukru]]</f>
        <v>808.08</v>
      </c>
      <c r="G1918" s="2">
        <f>SUMIFS(cukier4[sprzedaż],cukier4[Data],"&lt;="&amp;cukier4[[#This Row],[Data]],cukier4[NIP],"="&amp;cukier4[[#This Row],[NIP]])</f>
        <v>20907</v>
      </c>
      <c r="H191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18" s="2">
        <f>cukier4[[#This Row],[rabat na kg]]*cukier4[[#This Row],[sprzedaż]]</f>
        <v>72.8</v>
      </c>
      <c r="J1918" s="2">
        <f>J1917-cukier4[[#This Row],[sprzedaż]]+L1917</f>
        <v>4053</v>
      </c>
      <c r="K1918" s="2">
        <f>MONTH(cukier4[[#This Row],[Data]])</f>
        <v>12</v>
      </c>
      <c r="L1918" s="2">
        <f>ROUNDUP(IF(K1919&lt;&gt;cukier4[[#This Row],[miesiąc]],5000-cukier4[[#This Row],[ilość cukru w magazynie]],0),-3)</f>
        <v>0</v>
      </c>
    </row>
    <row r="1919" spans="1:12" x14ac:dyDescent="0.45">
      <c r="A1919" s="1">
        <v>41615</v>
      </c>
      <c r="B1919" s="2" t="s">
        <v>44</v>
      </c>
      <c r="C1919">
        <v>16</v>
      </c>
      <c r="D1919">
        <f>YEAR(cukier4[[#This Row],[Data]])</f>
        <v>2013</v>
      </c>
      <c r="E1919">
        <f>VLOOKUP(cukier4[[#This Row],[rok]],cennik[],2,FALSE)</f>
        <v>2.2200000000000002</v>
      </c>
      <c r="F1919" s="2">
        <f>cukier4[[#This Row],[sprzedaż]]*cukier4[[#This Row],[cena cukru]]</f>
        <v>35.520000000000003</v>
      </c>
      <c r="G1919" s="2">
        <f>SUMIFS(cukier4[sprzedaż],cukier4[Data],"&lt;="&amp;cukier4[[#This Row],[Data]],cukier4[NIP],"="&amp;cukier4[[#This Row],[NIP]])</f>
        <v>58</v>
      </c>
      <c r="H191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19" s="2">
        <f>cukier4[[#This Row],[rabat na kg]]*cukier4[[#This Row],[sprzedaż]]</f>
        <v>0</v>
      </c>
      <c r="J1919" s="2">
        <f>J1918-cukier4[[#This Row],[sprzedaż]]+L1918</f>
        <v>4037</v>
      </c>
      <c r="K1919" s="2">
        <f>MONTH(cukier4[[#This Row],[Data]])</f>
        <v>12</v>
      </c>
      <c r="L1919" s="2">
        <f>ROUNDUP(IF(K1920&lt;&gt;cukier4[[#This Row],[miesiąc]],5000-cukier4[[#This Row],[ilość cukru w magazynie]],0),-3)</f>
        <v>0</v>
      </c>
    </row>
    <row r="1920" spans="1:12" x14ac:dyDescent="0.45">
      <c r="A1920" s="1">
        <v>41615</v>
      </c>
      <c r="B1920" s="2" t="s">
        <v>49</v>
      </c>
      <c r="C1920">
        <v>3</v>
      </c>
      <c r="D1920">
        <f>YEAR(cukier4[[#This Row],[Data]])</f>
        <v>2013</v>
      </c>
      <c r="E1920">
        <f>VLOOKUP(cukier4[[#This Row],[rok]],cennik[],2,FALSE)</f>
        <v>2.2200000000000002</v>
      </c>
      <c r="F1920" s="2">
        <f>cukier4[[#This Row],[sprzedaż]]*cukier4[[#This Row],[cena cukru]]</f>
        <v>6.66</v>
      </c>
      <c r="G1920" s="2">
        <f>SUMIFS(cukier4[sprzedaż],cukier4[Data],"&lt;="&amp;cukier4[[#This Row],[Data]],cukier4[NIP],"="&amp;cukier4[[#This Row],[NIP]])</f>
        <v>26</v>
      </c>
      <c r="H192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20" s="2">
        <f>cukier4[[#This Row],[rabat na kg]]*cukier4[[#This Row],[sprzedaż]]</f>
        <v>0</v>
      </c>
      <c r="J1920" s="2">
        <f>J1919-cukier4[[#This Row],[sprzedaż]]+L1919</f>
        <v>4034</v>
      </c>
      <c r="K1920" s="2">
        <f>MONTH(cukier4[[#This Row],[Data]])</f>
        <v>12</v>
      </c>
      <c r="L1920" s="2">
        <f>ROUNDUP(IF(K1921&lt;&gt;cukier4[[#This Row],[miesiąc]],5000-cukier4[[#This Row],[ilość cukru w magazynie]],0),-3)</f>
        <v>0</v>
      </c>
    </row>
    <row r="1921" spans="1:12" x14ac:dyDescent="0.45">
      <c r="A1921" s="1">
        <v>41616</v>
      </c>
      <c r="B1921" s="2" t="s">
        <v>207</v>
      </c>
      <c r="C1921">
        <v>9</v>
      </c>
      <c r="D1921">
        <f>YEAR(cukier4[[#This Row],[Data]])</f>
        <v>2013</v>
      </c>
      <c r="E1921">
        <f>VLOOKUP(cukier4[[#This Row],[rok]],cennik[],2,FALSE)</f>
        <v>2.2200000000000002</v>
      </c>
      <c r="F1921" s="2">
        <f>cukier4[[#This Row],[sprzedaż]]*cukier4[[#This Row],[cena cukru]]</f>
        <v>19.98</v>
      </c>
      <c r="G1921" s="2">
        <f>SUMIFS(cukier4[sprzedaż],cukier4[Data],"&lt;="&amp;cukier4[[#This Row],[Data]],cukier4[NIP],"="&amp;cukier4[[#This Row],[NIP]])</f>
        <v>29</v>
      </c>
      <c r="H192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21" s="2">
        <f>cukier4[[#This Row],[rabat na kg]]*cukier4[[#This Row],[sprzedaż]]</f>
        <v>0</v>
      </c>
      <c r="J1921" s="2">
        <f>J1920-cukier4[[#This Row],[sprzedaż]]+L1920</f>
        <v>4025</v>
      </c>
      <c r="K1921" s="2">
        <f>MONTH(cukier4[[#This Row],[Data]])</f>
        <v>12</v>
      </c>
      <c r="L1921" s="2">
        <f>ROUNDUP(IF(K1922&lt;&gt;cukier4[[#This Row],[miesiąc]],5000-cukier4[[#This Row],[ilość cukru w magazynie]],0),-3)</f>
        <v>0</v>
      </c>
    </row>
    <row r="1922" spans="1:12" x14ac:dyDescent="0.45">
      <c r="A1922" s="1">
        <v>41617</v>
      </c>
      <c r="B1922" s="2" t="s">
        <v>206</v>
      </c>
      <c r="C1922">
        <v>6</v>
      </c>
      <c r="D1922">
        <f>YEAR(cukier4[[#This Row],[Data]])</f>
        <v>2013</v>
      </c>
      <c r="E1922">
        <f>VLOOKUP(cukier4[[#This Row],[rok]],cennik[],2,FALSE)</f>
        <v>2.2200000000000002</v>
      </c>
      <c r="F1922" s="2">
        <f>cukier4[[#This Row],[sprzedaż]]*cukier4[[#This Row],[cena cukru]]</f>
        <v>13.32</v>
      </c>
      <c r="G1922" s="2">
        <f>SUMIFS(cukier4[sprzedaż],cukier4[Data],"&lt;="&amp;cukier4[[#This Row],[Data]],cukier4[NIP],"="&amp;cukier4[[#This Row],[NIP]])</f>
        <v>21</v>
      </c>
      <c r="H192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22" s="2">
        <f>cukier4[[#This Row],[rabat na kg]]*cukier4[[#This Row],[sprzedaż]]</f>
        <v>0</v>
      </c>
      <c r="J1922" s="2">
        <f>J1921-cukier4[[#This Row],[sprzedaż]]+L1921</f>
        <v>4019</v>
      </c>
      <c r="K1922" s="2">
        <f>MONTH(cukier4[[#This Row],[Data]])</f>
        <v>12</v>
      </c>
      <c r="L1922" s="2">
        <f>ROUNDUP(IF(K1923&lt;&gt;cukier4[[#This Row],[miesiąc]],5000-cukier4[[#This Row],[ilość cukru w magazynie]],0),-3)</f>
        <v>0</v>
      </c>
    </row>
    <row r="1923" spans="1:12" x14ac:dyDescent="0.45">
      <c r="A1923" s="1">
        <v>41621</v>
      </c>
      <c r="B1923" s="2" t="s">
        <v>71</v>
      </c>
      <c r="C1923">
        <v>117</v>
      </c>
      <c r="D1923">
        <f>YEAR(cukier4[[#This Row],[Data]])</f>
        <v>2013</v>
      </c>
      <c r="E1923">
        <f>VLOOKUP(cukier4[[#This Row],[rok]],cennik[],2,FALSE)</f>
        <v>2.2200000000000002</v>
      </c>
      <c r="F1923" s="2">
        <f>cukier4[[#This Row],[sprzedaż]]*cukier4[[#This Row],[cena cukru]]</f>
        <v>259.74</v>
      </c>
      <c r="G1923" s="2">
        <f>SUMIFS(cukier4[sprzedaż],cukier4[Data],"&lt;="&amp;cukier4[[#This Row],[Data]],cukier4[NIP],"="&amp;cukier4[[#This Row],[NIP]])</f>
        <v>2394</v>
      </c>
      <c r="H192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23" s="2">
        <f>cukier4[[#This Row],[rabat na kg]]*cukier4[[#This Row],[sprzedaż]]</f>
        <v>11.700000000000001</v>
      </c>
      <c r="J1923" s="2">
        <f>J1922-cukier4[[#This Row],[sprzedaż]]+L1922</f>
        <v>3902</v>
      </c>
      <c r="K1923" s="2">
        <f>MONTH(cukier4[[#This Row],[Data]])</f>
        <v>12</v>
      </c>
      <c r="L1923" s="2">
        <f>ROUNDUP(IF(K1924&lt;&gt;cukier4[[#This Row],[miesiąc]],5000-cukier4[[#This Row],[ilość cukru w magazynie]],0),-3)</f>
        <v>0</v>
      </c>
    </row>
    <row r="1924" spans="1:12" x14ac:dyDescent="0.45">
      <c r="A1924" s="1">
        <v>41622</v>
      </c>
      <c r="B1924" s="2" t="s">
        <v>42</v>
      </c>
      <c r="C1924">
        <v>6</v>
      </c>
      <c r="D1924">
        <f>YEAR(cukier4[[#This Row],[Data]])</f>
        <v>2013</v>
      </c>
      <c r="E1924">
        <f>VLOOKUP(cukier4[[#This Row],[rok]],cennik[],2,FALSE)</f>
        <v>2.2200000000000002</v>
      </c>
      <c r="F1924" s="2">
        <f>cukier4[[#This Row],[sprzedaż]]*cukier4[[#This Row],[cena cukru]]</f>
        <v>13.32</v>
      </c>
      <c r="G1924" s="2">
        <f>SUMIFS(cukier4[sprzedaż],cukier4[Data],"&lt;="&amp;cukier4[[#This Row],[Data]],cukier4[NIP],"="&amp;cukier4[[#This Row],[NIP]])</f>
        <v>47</v>
      </c>
      <c r="H192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24" s="2">
        <f>cukier4[[#This Row],[rabat na kg]]*cukier4[[#This Row],[sprzedaż]]</f>
        <v>0</v>
      </c>
      <c r="J1924" s="2">
        <f>J1923-cukier4[[#This Row],[sprzedaż]]+L1923</f>
        <v>3896</v>
      </c>
      <c r="K1924" s="2">
        <f>MONTH(cukier4[[#This Row],[Data]])</f>
        <v>12</v>
      </c>
      <c r="L1924" s="2">
        <f>ROUNDUP(IF(K1925&lt;&gt;cukier4[[#This Row],[miesiąc]],5000-cukier4[[#This Row],[ilość cukru w magazynie]],0),-3)</f>
        <v>0</v>
      </c>
    </row>
    <row r="1925" spans="1:12" x14ac:dyDescent="0.45">
      <c r="A1925" s="1">
        <v>41623</v>
      </c>
      <c r="B1925" s="2" t="s">
        <v>9</v>
      </c>
      <c r="C1925">
        <v>186</v>
      </c>
      <c r="D1925">
        <f>YEAR(cukier4[[#This Row],[Data]])</f>
        <v>2013</v>
      </c>
      <c r="E1925">
        <f>VLOOKUP(cukier4[[#This Row],[rok]],cennik[],2,FALSE)</f>
        <v>2.2200000000000002</v>
      </c>
      <c r="F1925" s="2">
        <f>cukier4[[#This Row],[sprzedaż]]*cukier4[[#This Row],[cena cukru]]</f>
        <v>412.92</v>
      </c>
      <c r="G1925" s="2">
        <f>SUMIFS(cukier4[sprzedaż],cukier4[Data],"&lt;="&amp;cukier4[[#This Row],[Data]],cukier4[NIP],"="&amp;cukier4[[#This Row],[NIP]])</f>
        <v>23955</v>
      </c>
      <c r="H192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25" s="2">
        <f>cukier4[[#This Row],[rabat na kg]]*cukier4[[#This Row],[sprzedaż]]</f>
        <v>37.200000000000003</v>
      </c>
      <c r="J1925" s="2">
        <f>J1924-cukier4[[#This Row],[sprzedaż]]+L1924</f>
        <v>3710</v>
      </c>
      <c r="K1925" s="2">
        <f>MONTH(cukier4[[#This Row],[Data]])</f>
        <v>12</v>
      </c>
      <c r="L1925" s="2">
        <f>ROUNDUP(IF(K1926&lt;&gt;cukier4[[#This Row],[miesiąc]],5000-cukier4[[#This Row],[ilość cukru w magazynie]],0),-3)</f>
        <v>0</v>
      </c>
    </row>
    <row r="1926" spans="1:12" x14ac:dyDescent="0.45">
      <c r="A1926" s="1">
        <v>41623</v>
      </c>
      <c r="B1926" s="2" t="s">
        <v>42</v>
      </c>
      <c r="C1926">
        <v>16</v>
      </c>
      <c r="D1926">
        <f>YEAR(cukier4[[#This Row],[Data]])</f>
        <v>2013</v>
      </c>
      <c r="E1926">
        <f>VLOOKUP(cukier4[[#This Row],[rok]],cennik[],2,FALSE)</f>
        <v>2.2200000000000002</v>
      </c>
      <c r="F1926" s="2">
        <f>cukier4[[#This Row],[sprzedaż]]*cukier4[[#This Row],[cena cukru]]</f>
        <v>35.520000000000003</v>
      </c>
      <c r="G1926" s="2">
        <f>SUMIFS(cukier4[sprzedaż],cukier4[Data],"&lt;="&amp;cukier4[[#This Row],[Data]],cukier4[NIP],"="&amp;cukier4[[#This Row],[NIP]])</f>
        <v>63</v>
      </c>
      <c r="H192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26" s="2">
        <f>cukier4[[#This Row],[rabat na kg]]*cukier4[[#This Row],[sprzedaż]]</f>
        <v>0</v>
      </c>
      <c r="J1926" s="2">
        <f>J1925-cukier4[[#This Row],[sprzedaż]]+L1925</f>
        <v>3694</v>
      </c>
      <c r="K1926" s="2">
        <f>MONTH(cukier4[[#This Row],[Data]])</f>
        <v>12</v>
      </c>
      <c r="L1926" s="2">
        <f>ROUNDUP(IF(K1927&lt;&gt;cukier4[[#This Row],[miesiąc]],5000-cukier4[[#This Row],[ilość cukru w magazynie]],0),-3)</f>
        <v>0</v>
      </c>
    </row>
    <row r="1927" spans="1:12" x14ac:dyDescent="0.45">
      <c r="A1927" s="1">
        <v>41624</v>
      </c>
      <c r="B1927" s="2" t="s">
        <v>6</v>
      </c>
      <c r="C1927">
        <v>100</v>
      </c>
      <c r="D1927">
        <f>YEAR(cukier4[[#This Row],[Data]])</f>
        <v>2013</v>
      </c>
      <c r="E1927">
        <f>VLOOKUP(cukier4[[#This Row],[rok]],cennik[],2,FALSE)</f>
        <v>2.2200000000000002</v>
      </c>
      <c r="F1927" s="2">
        <f>cukier4[[#This Row],[sprzedaż]]*cukier4[[#This Row],[cena cukru]]</f>
        <v>222.00000000000003</v>
      </c>
      <c r="G1927" s="2">
        <f>SUMIFS(cukier4[sprzedaż],cukier4[Data],"&lt;="&amp;cukier4[[#This Row],[Data]],cukier4[NIP],"="&amp;cukier4[[#This Row],[NIP]])</f>
        <v>3940</v>
      </c>
      <c r="H19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27" s="2">
        <f>cukier4[[#This Row],[rabat na kg]]*cukier4[[#This Row],[sprzedaż]]</f>
        <v>10</v>
      </c>
      <c r="J1927" s="2">
        <f>J1926-cukier4[[#This Row],[sprzedaż]]+L1926</f>
        <v>3594</v>
      </c>
      <c r="K1927" s="2">
        <f>MONTH(cukier4[[#This Row],[Data]])</f>
        <v>12</v>
      </c>
      <c r="L1927" s="2">
        <f>ROUNDUP(IF(K1928&lt;&gt;cukier4[[#This Row],[miesiąc]],5000-cukier4[[#This Row],[ilość cukru w magazynie]],0),-3)</f>
        <v>0</v>
      </c>
    </row>
    <row r="1928" spans="1:12" x14ac:dyDescent="0.45">
      <c r="A1928" s="1">
        <v>41629</v>
      </c>
      <c r="B1928" s="2" t="s">
        <v>1</v>
      </c>
      <c r="C1928">
        <v>20</v>
      </c>
      <c r="D1928">
        <f>YEAR(cukier4[[#This Row],[Data]])</f>
        <v>2013</v>
      </c>
      <c r="E1928">
        <f>VLOOKUP(cukier4[[#This Row],[rok]],cennik[],2,FALSE)</f>
        <v>2.2200000000000002</v>
      </c>
      <c r="F1928" s="2">
        <f>cukier4[[#This Row],[sprzedaż]]*cukier4[[#This Row],[cena cukru]]</f>
        <v>44.400000000000006</v>
      </c>
      <c r="G1928" s="2">
        <f>SUMIFS(cukier4[sprzedaż],cukier4[Data],"&lt;="&amp;cukier4[[#This Row],[Data]],cukier4[NIP],"="&amp;cukier4[[#This Row],[NIP]])</f>
        <v>69</v>
      </c>
      <c r="H192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28" s="2">
        <f>cukier4[[#This Row],[rabat na kg]]*cukier4[[#This Row],[sprzedaż]]</f>
        <v>0</v>
      </c>
      <c r="J1928" s="2">
        <f>J1927-cukier4[[#This Row],[sprzedaż]]+L1927</f>
        <v>3574</v>
      </c>
      <c r="K1928" s="2">
        <f>MONTH(cukier4[[#This Row],[Data]])</f>
        <v>12</v>
      </c>
      <c r="L1928" s="2">
        <f>ROUNDUP(IF(K1929&lt;&gt;cukier4[[#This Row],[miesiąc]],5000-cukier4[[#This Row],[ilość cukru w magazynie]],0),-3)</f>
        <v>0</v>
      </c>
    </row>
    <row r="1929" spans="1:12" x14ac:dyDescent="0.45">
      <c r="A1929" s="1">
        <v>41629</v>
      </c>
      <c r="B1929" s="2" t="s">
        <v>35</v>
      </c>
      <c r="C1929">
        <v>192</v>
      </c>
      <c r="D1929">
        <f>YEAR(cukier4[[#This Row],[Data]])</f>
        <v>2013</v>
      </c>
      <c r="E1929">
        <f>VLOOKUP(cukier4[[#This Row],[rok]],cennik[],2,FALSE)</f>
        <v>2.2200000000000002</v>
      </c>
      <c r="F1929" s="2">
        <f>cukier4[[#This Row],[sprzedaż]]*cukier4[[#This Row],[cena cukru]]</f>
        <v>426.24</v>
      </c>
      <c r="G1929" s="2">
        <f>SUMIFS(cukier4[sprzedaż],cukier4[Data],"&lt;="&amp;cukier4[[#This Row],[Data]],cukier4[NIP],"="&amp;cukier4[[#This Row],[NIP]])</f>
        <v>3898</v>
      </c>
      <c r="H192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29" s="2">
        <f>cukier4[[#This Row],[rabat na kg]]*cukier4[[#This Row],[sprzedaż]]</f>
        <v>19.200000000000003</v>
      </c>
      <c r="J1929" s="2">
        <f>J1928-cukier4[[#This Row],[sprzedaż]]+L1928</f>
        <v>3382</v>
      </c>
      <c r="K1929" s="2">
        <f>MONTH(cukier4[[#This Row],[Data]])</f>
        <v>12</v>
      </c>
      <c r="L1929" s="2">
        <f>ROUNDUP(IF(K1930&lt;&gt;cukier4[[#This Row],[miesiąc]],5000-cukier4[[#This Row],[ilość cukru w magazynie]],0),-3)</f>
        <v>0</v>
      </c>
    </row>
    <row r="1930" spans="1:12" x14ac:dyDescent="0.45">
      <c r="A1930" s="1">
        <v>41630</v>
      </c>
      <c r="B1930" s="2" t="s">
        <v>35</v>
      </c>
      <c r="C1930">
        <v>92</v>
      </c>
      <c r="D1930">
        <f>YEAR(cukier4[[#This Row],[Data]])</f>
        <v>2013</v>
      </c>
      <c r="E1930">
        <f>VLOOKUP(cukier4[[#This Row],[rok]],cennik[],2,FALSE)</f>
        <v>2.2200000000000002</v>
      </c>
      <c r="F1930" s="2">
        <f>cukier4[[#This Row],[sprzedaż]]*cukier4[[#This Row],[cena cukru]]</f>
        <v>204.24</v>
      </c>
      <c r="G1930" s="2">
        <f>SUMIFS(cukier4[sprzedaż],cukier4[Data],"&lt;="&amp;cukier4[[#This Row],[Data]],cukier4[NIP],"="&amp;cukier4[[#This Row],[NIP]])</f>
        <v>3990</v>
      </c>
      <c r="H19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30" s="2">
        <f>cukier4[[#This Row],[rabat na kg]]*cukier4[[#This Row],[sprzedaż]]</f>
        <v>9.2000000000000011</v>
      </c>
      <c r="J1930" s="2">
        <f>J1929-cukier4[[#This Row],[sprzedaż]]+L1929</f>
        <v>3290</v>
      </c>
      <c r="K1930" s="2">
        <f>MONTH(cukier4[[#This Row],[Data]])</f>
        <v>12</v>
      </c>
      <c r="L1930" s="2">
        <f>ROUNDUP(IF(K1931&lt;&gt;cukier4[[#This Row],[miesiąc]],5000-cukier4[[#This Row],[ilość cukru w magazynie]],0),-3)</f>
        <v>0</v>
      </c>
    </row>
    <row r="1931" spans="1:12" x14ac:dyDescent="0.45">
      <c r="A1931" s="1">
        <v>41631</v>
      </c>
      <c r="B1931" s="2" t="s">
        <v>118</v>
      </c>
      <c r="C1931">
        <v>11</v>
      </c>
      <c r="D1931">
        <f>YEAR(cukier4[[#This Row],[Data]])</f>
        <v>2013</v>
      </c>
      <c r="E1931">
        <f>VLOOKUP(cukier4[[#This Row],[rok]],cennik[],2,FALSE)</f>
        <v>2.2200000000000002</v>
      </c>
      <c r="F1931" s="2">
        <f>cukier4[[#This Row],[sprzedaż]]*cukier4[[#This Row],[cena cukru]]</f>
        <v>24.42</v>
      </c>
      <c r="G1931" s="2">
        <f>SUMIFS(cukier4[sprzedaż],cukier4[Data],"&lt;="&amp;cukier4[[#This Row],[Data]],cukier4[NIP],"="&amp;cukier4[[#This Row],[NIP]])</f>
        <v>69</v>
      </c>
      <c r="H193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31" s="2">
        <f>cukier4[[#This Row],[rabat na kg]]*cukier4[[#This Row],[sprzedaż]]</f>
        <v>0</v>
      </c>
      <c r="J1931" s="2">
        <f>J1930-cukier4[[#This Row],[sprzedaż]]+L1930</f>
        <v>3279</v>
      </c>
      <c r="K1931" s="2">
        <f>MONTH(cukier4[[#This Row],[Data]])</f>
        <v>12</v>
      </c>
      <c r="L1931" s="2">
        <f>ROUNDUP(IF(K1932&lt;&gt;cukier4[[#This Row],[miesiąc]],5000-cukier4[[#This Row],[ilość cukru w magazynie]],0),-3)</f>
        <v>0</v>
      </c>
    </row>
    <row r="1932" spans="1:12" x14ac:dyDescent="0.45">
      <c r="A1932" s="1">
        <v>41633</v>
      </c>
      <c r="B1932" s="2" t="s">
        <v>237</v>
      </c>
      <c r="C1932">
        <v>10</v>
      </c>
      <c r="D1932">
        <f>YEAR(cukier4[[#This Row],[Data]])</f>
        <v>2013</v>
      </c>
      <c r="E1932">
        <f>VLOOKUP(cukier4[[#This Row],[rok]],cennik[],2,FALSE)</f>
        <v>2.2200000000000002</v>
      </c>
      <c r="F1932" s="2">
        <f>cukier4[[#This Row],[sprzedaż]]*cukier4[[#This Row],[cena cukru]]</f>
        <v>22.200000000000003</v>
      </c>
      <c r="G1932" s="2">
        <f>SUMIFS(cukier4[sprzedaż],cukier4[Data],"&lt;="&amp;cukier4[[#This Row],[Data]],cukier4[NIP],"="&amp;cukier4[[#This Row],[NIP]])</f>
        <v>10</v>
      </c>
      <c r="H193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32" s="2">
        <f>cukier4[[#This Row],[rabat na kg]]*cukier4[[#This Row],[sprzedaż]]</f>
        <v>0</v>
      </c>
      <c r="J1932" s="2">
        <f>J1931-cukier4[[#This Row],[sprzedaż]]+L1931</f>
        <v>3269</v>
      </c>
      <c r="K1932" s="2">
        <f>MONTH(cukier4[[#This Row],[Data]])</f>
        <v>12</v>
      </c>
      <c r="L1932" s="2">
        <f>ROUNDUP(IF(K1933&lt;&gt;cukier4[[#This Row],[miesiąc]],5000-cukier4[[#This Row],[ilość cukru w magazynie]],0),-3)</f>
        <v>0</v>
      </c>
    </row>
    <row r="1933" spans="1:12" x14ac:dyDescent="0.45">
      <c r="A1933" s="1">
        <v>41634</v>
      </c>
      <c r="B1933" s="2" t="s">
        <v>71</v>
      </c>
      <c r="C1933">
        <v>180</v>
      </c>
      <c r="D1933">
        <f>YEAR(cukier4[[#This Row],[Data]])</f>
        <v>2013</v>
      </c>
      <c r="E1933">
        <f>VLOOKUP(cukier4[[#This Row],[rok]],cennik[],2,FALSE)</f>
        <v>2.2200000000000002</v>
      </c>
      <c r="F1933" s="2">
        <f>cukier4[[#This Row],[sprzedaż]]*cukier4[[#This Row],[cena cukru]]</f>
        <v>399.6</v>
      </c>
      <c r="G1933" s="2">
        <f>SUMIFS(cukier4[sprzedaż],cukier4[Data],"&lt;="&amp;cukier4[[#This Row],[Data]],cukier4[NIP],"="&amp;cukier4[[#This Row],[NIP]])</f>
        <v>2574</v>
      </c>
      <c r="H193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33" s="2">
        <f>cukier4[[#This Row],[rabat na kg]]*cukier4[[#This Row],[sprzedaż]]</f>
        <v>18</v>
      </c>
      <c r="J1933" s="2">
        <f>J1932-cukier4[[#This Row],[sprzedaż]]+L1932</f>
        <v>3089</v>
      </c>
      <c r="K1933" s="2">
        <f>MONTH(cukier4[[#This Row],[Data]])</f>
        <v>12</v>
      </c>
      <c r="L1933" s="2">
        <f>ROUNDUP(IF(K1934&lt;&gt;cukier4[[#This Row],[miesiąc]],5000-cukier4[[#This Row],[ilość cukru w magazynie]],0),-3)</f>
        <v>0</v>
      </c>
    </row>
    <row r="1934" spans="1:12" x14ac:dyDescent="0.45">
      <c r="A1934" s="1">
        <v>41637</v>
      </c>
      <c r="B1934" s="2" t="s">
        <v>38</v>
      </c>
      <c r="C1934">
        <v>12</v>
      </c>
      <c r="D1934">
        <f>YEAR(cukier4[[#This Row],[Data]])</f>
        <v>2013</v>
      </c>
      <c r="E1934">
        <f>VLOOKUP(cukier4[[#This Row],[rok]],cennik[],2,FALSE)</f>
        <v>2.2200000000000002</v>
      </c>
      <c r="F1934" s="2">
        <f>cukier4[[#This Row],[sprzedaż]]*cukier4[[#This Row],[cena cukru]]</f>
        <v>26.64</v>
      </c>
      <c r="G1934" s="2">
        <f>SUMIFS(cukier4[sprzedaż],cukier4[Data],"&lt;="&amp;cukier4[[#This Row],[Data]],cukier4[NIP],"="&amp;cukier4[[#This Row],[NIP]])</f>
        <v>48</v>
      </c>
      <c r="H193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34" s="2">
        <f>cukier4[[#This Row],[rabat na kg]]*cukier4[[#This Row],[sprzedaż]]</f>
        <v>0</v>
      </c>
      <c r="J1934" s="2">
        <f>J1933-cukier4[[#This Row],[sprzedaż]]+L1933</f>
        <v>3077</v>
      </c>
      <c r="K1934" s="2">
        <f>MONTH(cukier4[[#This Row],[Data]])</f>
        <v>12</v>
      </c>
      <c r="L1934" s="2">
        <f>ROUNDUP(IF(K1935&lt;&gt;cukier4[[#This Row],[miesiąc]],5000-cukier4[[#This Row],[ilość cukru w magazynie]],0),-3)</f>
        <v>0</v>
      </c>
    </row>
    <row r="1935" spans="1:12" x14ac:dyDescent="0.45">
      <c r="A1935" s="1">
        <v>41638</v>
      </c>
      <c r="B1935" s="2" t="s">
        <v>222</v>
      </c>
      <c r="C1935">
        <v>12</v>
      </c>
      <c r="D1935">
        <f>YEAR(cukier4[[#This Row],[Data]])</f>
        <v>2013</v>
      </c>
      <c r="E1935">
        <f>VLOOKUP(cukier4[[#This Row],[rok]],cennik[],2,FALSE)</f>
        <v>2.2200000000000002</v>
      </c>
      <c r="F1935" s="2">
        <f>cukier4[[#This Row],[sprzedaż]]*cukier4[[#This Row],[cena cukru]]</f>
        <v>26.64</v>
      </c>
      <c r="G1935" s="2">
        <f>SUMIFS(cukier4[sprzedaż],cukier4[Data],"&lt;="&amp;cukier4[[#This Row],[Data]],cukier4[NIP],"="&amp;cukier4[[#This Row],[NIP]])</f>
        <v>47</v>
      </c>
      <c r="H193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35" s="2">
        <f>cukier4[[#This Row],[rabat na kg]]*cukier4[[#This Row],[sprzedaż]]</f>
        <v>0</v>
      </c>
      <c r="J1935" s="2">
        <f>J1934-cukier4[[#This Row],[sprzedaż]]+L1934</f>
        <v>3065</v>
      </c>
      <c r="K1935" s="2">
        <f>MONTH(cukier4[[#This Row],[Data]])</f>
        <v>12</v>
      </c>
      <c r="L1935" s="2">
        <f>ROUNDUP(IF(K1936&lt;&gt;cukier4[[#This Row],[miesiąc]],5000-cukier4[[#This Row],[ilość cukru w magazynie]],0),-3)</f>
        <v>0</v>
      </c>
    </row>
    <row r="1936" spans="1:12" x14ac:dyDescent="0.45">
      <c r="A1936" s="1">
        <v>41639</v>
      </c>
      <c r="B1936" s="2" t="s">
        <v>97</v>
      </c>
      <c r="C1936">
        <v>8</v>
      </c>
      <c r="D1936">
        <f>YEAR(cukier4[[#This Row],[Data]])</f>
        <v>2013</v>
      </c>
      <c r="E1936">
        <f>VLOOKUP(cukier4[[#This Row],[rok]],cennik[],2,FALSE)</f>
        <v>2.2200000000000002</v>
      </c>
      <c r="F1936" s="2">
        <f>cukier4[[#This Row],[sprzedaż]]*cukier4[[#This Row],[cena cukru]]</f>
        <v>17.760000000000002</v>
      </c>
      <c r="G1936" s="2">
        <f>SUMIFS(cukier4[sprzedaż],cukier4[Data],"&lt;="&amp;cukier4[[#This Row],[Data]],cukier4[NIP],"="&amp;cukier4[[#This Row],[NIP]])</f>
        <v>42</v>
      </c>
      <c r="H193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36" s="2">
        <f>cukier4[[#This Row],[rabat na kg]]*cukier4[[#This Row],[sprzedaż]]</f>
        <v>0</v>
      </c>
      <c r="J1936" s="2">
        <f>J1935-cukier4[[#This Row],[sprzedaż]]+L1935</f>
        <v>3057</v>
      </c>
      <c r="K1936" s="2">
        <f>MONTH(cukier4[[#This Row],[Data]])</f>
        <v>12</v>
      </c>
      <c r="L1936" s="2">
        <f>ROUNDUP(IF(K1937&lt;&gt;cukier4[[#This Row],[miesiąc]],5000-cukier4[[#This Row],[ilość cukru w magazynie]],0),-3)</f>
        <v>2000</v>
      </c>
    </row>
    <row r="1937" spans="1:12" x14ac:dyDescent="0.45">
      <c r="A1937" s="1">
        <v>41641</v>
      </c>
      <c r="B1937" s="2" t="s">
        <v>12</v>
      </c>
      <c r="C1937">
        <v>56</v>
      </c>
      <c r="D1937">
        <f>YEAR(cukier4[[#This Row],[Data]])</f>
        <v>2014</v>
      </c>
      <c r="E1937">
        <f>VLOOKUP(cukier4[[#This Row],[rok]],cennik[],2,FALSE)</f>
        <v>2.23</v>
      </c>
      <c r="F1937" s="2">
        <f>cukier4[[#This Row],[sprzedaż]]*cukier4[[#This Row],[cena cukru]]</f>
        <v>124.88</v>
      </c>
      <c r="G1937" s="2">
        <f>SUMIFS(cukier4[sprzedaż],cukier4[Data],"&lt;="&amp;cukier4[[#This Row],[Data]],cukier4[NIP],"="&amp;cukier4[[#This Row],[NIP]])</f>
        <v>4384</v>
      </c>
      <c r="H19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37" s="2">
        <f>cukier4[[#This Row],[rabat na kg]]*cukier4[[#This Row],[sprzedaż]]</f>
        <v>5.6000000000000005</v>
      </c>
      <c r="J1937" s="2">
        <f>J1936-cukier4[[#This Row],[sprzedaż]]+L1936</f>
        <v>5001</v>
      </c>
      <c r="K1937" s="2">
        <f>MONTH(cukier4[[#This Row],[Data]])</f>
        <v>1</v>
      </c>
      <c r="L1937" s="2">
        <f>ROUNDUP(IF(K1938&lt;&gt;cukier4[[#This Row],[miesiąc]],5000-cukier4[[#This Row],[ilość cukru w magazynie]],0),-3)</f>
        <v>0</v>
      </c>
    </row>
    <row r="1938" spans="1:12" x14ac:dyDescent="0.45">
      <c r="A1938" s="1">
        <v>41642</v>
      </c>
      <c r="B1938" s="2" t="s">
        <v>82</v>
      </c>
      <c r="C1938">
        <v>18</v>
      </c>
      <c r="D1938">
        <f>YEAR(cukier4[[#This Row],[Data]])</f>
        <v>2014</v>
      </c>
      <c r="E1938">
        <f>VLOOKUP(cukier4[[#This Row],[rok]],cennik[],2,FALSE)</f>
        <v>2.23</v>
      </c>
      <c r="F1938" s="2">
        <f>cukier4[[#This Row],[sprzedaż]]*cukier4[[#This Row],[cena cukru]]</f>
        <v>40.14</v>
      </c>
      <c r="G1938" s="2">
        <f>SUMIFS(cukier4[sprzedaż],cukier4[Data],"&lt;="&amp;cukier4[[#This Row],[Data]],cukier4[NIP],"="&amp;cukier4[[#This Row],[NIP]])</f>
        <v>52</v>
      </c>
      <c r="H193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38" s="2">
        <f>cukier4[[#This Row],[rabat na kg]]*cukier4[[#This Row],[sprzedaż]]</f>
        <v>0</v>
      </c>
      <c r="J1938" s="2">
        <f>J1937-cukier4[[#This Row],[sprzedaż]]+L1937</f>
        <v>4983</v>
      </c>
      <c r="K1938" s="2">
        <f>MONTH(cukier4[[#This Row],[Data]])</f>
        <v>1</v>
      </c>
      <c r="L1938" s="2">
        <f>ROUNDUP(IF(K1939&lt;&gt;cukier4[[#This Row],[miesiąc]],5000-cukier4[[#This Row],[ilość cukru w magazynie]],0),-3)</f>
        <v>0</v>
      </c>
    </row>
    <row r="1939" spans="1:12" x14ac:dyDescent="0.45">
      <c r="A1939" s="1">
        <v>41642</v>
      </c>
      <c r="B1939" s="2" t="s">
        <v>14</v>
      </c>
      <c r="C1939">
        <v>164</v>
      </c>
      <c r="D1939">
        <f>YEAR(cukier4[[#This Row],[Data]])</f>
        <v>2014</v>
      </c>
      <c r="E1939">
        <f>VLOOKUP(cukier4[[#This Row],[rok]],cennik[],2,FALSE)</f>
        <v>2.23</v>
      </c>
      <c r="F1939" s="2">
        <f>cukier4[[#This Row],[sprzedaż]]*cukier4[[#This Row],[cena cukru]]</f>
        <v>365.71999999999997</v>
      </c>
      <c r="G1939" s="2">
        <f>SUMIFS(cukier4[sprzedaż],cukier4[Data],"&lt;="&amp;cukier4[[#This Row],[Data]],cukier4[NIP],"="&amp;cukier4[[#This Row],[NIP]])</f>
        <v>21608</v>
      </c>
      <c r="H193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39" s="2">
        <f>cukier4[[#This Row],[rabat na kg]]*cukier4[[#This Row],[sprzedaż]]</f>
        <v>32.800000000000004</v>
      </c>
      <c r="J1939" s="2">
        <f>J1938-cukier4[[#This Row],[sprzedaż]]+L1938</f>
        <v>4819</v>
      </c>
      <c r="K1939" s="2">
        <f>MONTH(cukier4[[#This Row],[Data]])</f>
        <v>1</v>
      </c>
      <c r="L1939" s="2">
        <f>ROUNDUP(IF(K1940&lt;&gt;cukier4[[#This Row],[miesiąc]],5000-cukier4[[#This Row],[ilość cukru w magazynie]],0),-3)</f>
        <v>0</v>
      </c>
    </row>
    <row r="1940" spans="1:12" x14ac:dyDescent="0.45">
      <c r="A1940" s="1">
        <v>41645</v>
      </c>
      <c r="B1940" s="2" t="s">
        <v>30</v>
      </c>
      <c r="C1940">
        <v>111</v>
      </c>
      <c r="D1940">
        <f>YEAR(cukier4[[#This Row],[Data]])</f>
        <v>2014</v>
      </c>
      <c r="E1940">
        <f>VLOOKUP(cukier4[[#This Row],[rok]],cennik[],2,FALSE)</f>
        <v>2.23</v>
      </c>
      <c r="F1940" s="2">
        <f>cukier4[[#This Row],[sprzedaż]]*cukier4[[#This Row],[cena cukru]]</f>
        <v>247.53</v>
      </c>
      <c r="G1940" s="2">
        <f>SUMIFS(cukier4[sprzedaż],cukier4[Data],"&lt;="&amp;cukier4[[#This Row],[Data]],cukier4[NIP],"="&amp;cukier4[[#This Row],[NIP]])</f>
        <v>5030</v>
      </c>
      <c r="H19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40" s="2">
        <f>cukier4[[#This Row],[rabat na kg]]*cukier4[[#This Row],[sprzedaż]]</f>
        <v>11.100000000000001</v>
      </c>
      <c r="J1940" s="2">
        <f>J1939-cukier4[[#This Row],[sprzedaż]]+L1939</f>
        <v>4708</v>
      </c>
      <c r="K1940" s="2">
        <f>MONTH(cukier4[[#This Row],[Data]])</f>
        <v>1</v>
      </c>
      <c r="L1940" s="2">
        <f>ROUNDUP(IF(K1941&lt;&gt;cukier4[[#This Row],[miesiąc]],5000-cukier4[[#This Row],[ilość cukru w magazynie]],0),-3)</f>
        <v>0</v>
      </c>
    </row>
    <row r="1941" spans="1:12" x14ac:dyDescent="0.45">
      <c r="A1941" s="1">
        <v>41646</v>
      </c>
      <c r="B1941" s="2" t="s">
        <v>190</v>
      </c>
      <c r="C1941">
        <v>14</v>
      </c>
      <c r="D1941">
        <f>YEAR(cukier4[[#This Row],[Data]])</f>
        <v>2014</v>
      </c>
      <c r="E1941">
        <f>VLOOKUP(cukier4[[#This Row],[rok]],cennik[],2,FALSE)</f>
        <v>2.23</v>
      </c>
      <c r="F1941" s="2">
        <f>cukier4[[#This Row],[sprzedaż]]*cukier4[[#This Row],[cena cukru]]</f>
        <v>31.22</v>
      </c>
      <c r="G1941" s="2">
        <f>SUMIFS(cukier4[sprzedaż],cukier4[Data],"&lt;="&amp;cukier4[[#This Row],[Data]],cukier4[NIP],"="&amp;cukier4[[#This Row],[NIP]])</f>
        <v>17</v>
      </c>
      <c r="H194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41" s="2">
        <f>cukier4[[#This Row],[rabat na kg]]*cukier4[[#This Row],[sprzedaż]]</f>
        <v>0</v>
      </c>
      <c r="J1941" s="2">
        <f>J1940-cukier4[[#This Row],[sprzedaż]]+L1940</f>
        <v>4694</v>
      </c>
      <c r="K1941" s="2">
        <f>MONTH(cukier4[[#This Row],[Data]])</f>
        <v>1</v>
      </c>
      <c r="L1941" s="2">
        <f>ROUNDUP(IF(K1942&lt;&gt;cukier4[[#This Row],[miesiąc]],5000-cukier4[[#This Row],[ilość cukru w magazynie]],0),-3)</f>
        <v>0</v>
      </c>
    </row>
    <row r="1942" spans="1:12" x14ac:dyDescent="0.45">
      <c r="A1942" s="1">
        <v>41647</v>
      </c>
      <c r="B1942" s="2" t="s">
        <v>102</v>
      </c>
      <c r="C1942">
        <v>143</v>
      </c>
      <c r="D1942">
        <f>YEAR(cukier4[[#This Row],[Data]])</f>
        <v>2014</v>
      </c>
      <c r="E1942">
        <f>VLOOKUP(cukier4[[#This Row],[rok]],cennik[],2,FALSE)</f>
        <v>2.23</v>
      </c>
      <c r="F1942" s="2">
        <f>cukier4[[#This Row],[sprzedaż]]*cukier4[[#This Row],[cena cukru]]</f>
        <v>318.89</v>
      </c>
      <c r="G1942" s="2">
        <f>SUMIFS(cukier4[sprzedaż],cukier4[Data],"&lt;="&amp;cukier4[[#This Row],[Data]],cukier4[NIP],"="&amp;cukier4[[#This Row],[NIP]])</f>
        <v>6486</v>
      </c>
      <c r="H19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42" s="2">
        <f>cukier4[[#This Row],[rabat na kg]]*cukier4[[#This Row],[sprzedaż]]</f>
        <v>14.3</v>
      </c>
      <c r="J1942" s="2">
        <f>J1941-cukier4[[#This Row],[sprzedaż]]+L1941</f>
        <v>4551</v>
      </c>
      <c r="K1942" s="2">
        <f>MONTH(cukier4[[#This Row],[Data]])</f>
        <v>1</v>
      </c>
      <c r="L1942" s="2">
        <f>ROUNDUP(IF(K1943&lt;&gt;cukier4[[#This Row],[miesiąc]],5000-cukier4[[#This Row],[ilość cukru w magazynie]],0),-3)</f>
        <v>0</v>
      </c>
    </row>
    <row r="1943" spans="1:12" x14ac:dyDescent="0.45">
      <c r="A1943" s="1">
        <v>41648</v>
      </c>
      <c r="B1943" s="2" t="s">
        <v>10</v>
      </c>
      <c r="C1943">
        <v>64</v>
      </c>
      <c r="D1943">
        <f>YEAR(cukier4[[#This Row],[Data]])</f>
        <v>2014</v>
      </c>
      <c r="E1943">
        <f>VLOOKUP(cukier4[[#This Row],[rok]],cennik[],2,FALSE)</f>
        <v>2.23</v>
      </c>
      <c r="F1943" s="2">
        <f>cukier4[[#This Row],[sprzedaż]]*cukier4[[#This Row],[cena cukru]]</f>
        <v>142.72</v>
      </c>
      <c r="G1943" s="2">
        <f>SUMIFS(cukier4[sprzedaż],cukier4[Data],"&lt;="&amp;cukier4[[#This Row],[Data]],cukier4[NIP],"="&amp;cukier4[[#This Row],[NIP]])</f>
        <v>4312</v>
      </c>
      <c r="H19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43" s="2">
        <f>cukier4[[#This Row],[rabat na kg]]*cukier4[[#This Row],[sprzedaż]]</f>
        <v>6.4</v>
      </c>
      <c r="J1943" s="2">
        <f>J1942-cukier4[[#This Row],[sprzedaż]]+L1942</f>
        <v>4487</v>
      </c>
      <c r="K1943" s="2">
        <f>MONTH(cukier4[[#This Row],[Data]])</f>
        <v>1</v>
      </c>
      <c r="L1943" s="2">
        <f>ROUNDUP(IF(K1944&lt;&gt;cukier4[[#This Row],[miesiąc]],5000-cukier4[[#This Row],[ilość cukru w magazynie]],0),-3)</f>
        <v>0</v>
      </c>
    </row>
    <row r="1944" spans="1:12" x14ac:dyDescent="0.45">
      <c r="A1944" s="1">
        <v>41651</v>
      </c>
      <c r="B1944" s="2" t="s">
        <v>234</v>
      </c>
      <c r="C1944">
        <v>3</v>
      </c>
      <c r="D1944">
        <f>YEAR(cukier4[[#This Row],[Data]])</f>
        <v>2014</v>
      </c>
      <c r="E1944">
        <f>VLOOKUP(cukier4[[#This Row],[rok]],cennik[],2,FALSE)</f>
        <v>2.23</v>
      </c>
      <c r="F1944" s="2">
        <f>cukier4[[#This Row],[sprzedaż]]*cukier4[[#This Row],[cena cukru]]</f>
        <v>6.6899999999999995</v>
      </c>
      <c r="G1944" s="2">
        <f>SUMIFS(cukier4[sprzedaż],cukier4[Data],"&lt;="&amp;cukier4[[#This Row],[Data]],cukier4[NIP],"="&amp;cukier4[[#This Row],[NIP]])</f>
        <v>8</v>
      </c>
      <c r="H194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44" s="2">
        <f>cukier4[[#This Row],[rabat na kg]]*cukier4[[#This Row],[sprzedaż]]</f>
        <v>0</v>
      </c>
      <c r="J1944" s="2">
        <f>J1943-cukier4[[#This Row],[sprzedaż]]+L1943</f>
        <v>4484</v>
      </c>
      <c r="K1944" s="2">
        <f>MONTH(cukier4[[#This Row],[Data]])</f>
        <v>1</v>
      </c>
      <c r="L1944" s="2">
        <f>ROUNDUP(IF(K1945&lt;&gt;cukier4[[#This Row],[miesiąc]],5000-cukier4[[#This Row],[ilość cukru w magazynie]],0),-3)</f>
        <v>0</v>
      </c>
    </row>
    <row r="1945" spans="1:12" x14ac:dyDescent="0.45">
      <c r="A1945" s="1">
        <v>41652</v>
      </c>
      <c r="B1945" s="2" t="s">
        <v>45</v>
      </c>
      <c r="C1945">
        <v>152</v>
      </c>
      <c r="D1945">
        <f>YEAR(cukier4[[#This Row],[Data]])</f>
        <v>2014</v>
      </c>
      <c r="E1945">
        <f>VLOOKUP(cukier4[[#This Row],[rok]],cennik[],2,FALSE)</f>
        <v>2.23</v>
      </c>
      <c r="F1945" s="2">
        <f>cukier4[[#This Row],[sprzedaż]]*cukier4[[#This Row],[cena cukru]]</f>
        <v>338.96</v>
      </c>
      <c r="G1945" s="2">
        <f>SUMIFS(cukier4[sprzedaż],cukier4[Data],"&lt;="&amp;cukier4[[#This Row],[Data]],cukier4[NIP],"="&amp;cukier4[[#This Row],[NIP]])</f>
        <v>23212</v>
      </c>
      <c r="H194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45" s="2">
        <f>cukier4[[#This Row],[rabat na kg]]*cukier4[[#This Row],[sprzedaż]]</f>
        <v>30.400000000000002</v>
      </c>
      <c r="J1945" s="2">
        <f>J1944-cukier4[[#This Row],[sprzedaż]]+L1944</f>
        <v>4332</v>
      </c>
      <c r="K1945" s="2">
        <f>MONTH(cukier4[[#This Row],[Data]])</f>
        <v>1</v>
      </c>
      <c r="L1945" s="2">
        <f>ROUNDUP(IF(K1946&lt;&gt;cukier4[[#This Row],[miesiąc]],5000-cukier4[[#This Row],[ilość cukru w magazynie]],0),-3)</f>
        <v>0</v>
      </c>
    </row>
    <row r="1946" spans="1:12" x14ac:dyDescent="0.45">
      <c r="A1946" s="1">
        <v>41653</v>
      </c>
      <c r="B1946" s="2" t="s">
        <v>10</v>
      </c>
      <c r="C1946">
        <v>152</v>
      </c>
      <c r="D1946">
        <f>YEAR(cukier4[[#This Row],[Data]])</f>
        <v>2014</v>
      </c>
      <c r="E1946">
        <f>VLOOKUP(cukier4[[#This Row],[rok]],cennik[],2,FALSE)</f>
        <v>2.23</v>
      </c>
      <c r="F1946" s="2">
        <f>cukier4[[#This Row],[sprzedaż]]*cukier4[[#This Row],[cena cukru]]</f>
        <v>338.96</v>
      </c>
      <c r="G1946" s="2">
        <f>SUMIFS(cukier4[sprzedaż],cukier4[Data],"&lt;="&amp;cukier4[[#This Row],[Data]],cukier4[NIP],"="&amp;cukier4[[#This Row],[NIP]])</f>
        <v>4464</v>
      </c>
      <c r="H19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46" s="2">
        <f>cukier4[[#This Row],[rabat na kg]]*cukier4[[#This Row],[sprzedaż]]</f>
        <v>15.200000000000001</v>
      </c>
      <c r="J1946" s="2">
        <f>J1945-cukier4[[#This Row],[sprzedaż]]+L1945</f>
        <v>4180</v>
      </c>
      <c r="K1946" s="2">
        <f>MONTH(cukier4[[#This Row],[Data]])</f>
        <v>1</v>
      </c>
      <c r="L1946" s="2">
        <f>ROUNDUP(IF(K1947&lt;&gt;cukier4[[#This Row],[miesiąc]],5000-cukier4[[#This Row],[ilość cukru w magazynie]],0),-3)</f>
        <v>0</v>
      </c>
    </row>
    <row r="1947" spans="1:12" x14ac:dyDescent="0.45">
      <c r="A1947" s="1">
        <v>41655</v>
      </c>
      <c r="B1947" s="2" t="s">
        <v>221</v>
      </c>
      <c r="C1947">
        <v>15</v>
      </c>
      <c r="D1947">
        <f>YEAR(cukier4[[#This Row],[Data]])</f>
        <v>2014</v>
      </c>
      <c r="E1947">
        <f>VLOOKUP(cukier4[[#This Row],[rok]],cennik[],2,FALSE)</f>
        <v>2.23</v>
      </c>
      <c r="F1947" s="2">
        <f>cukier4[[#This Row],[sprzedaż]]*cukier4[[#This Row],[cena cukru]]</f>
        <v>33.450000000000003</v>
      </c>
      <c r="G1947" s="2">
        <f>SUMIFS(cukier4[sprzedaż],cukier4[Data],"&lt;="&amp;cukier4[[#This Row],[Data]],cukier4[NIP],"="&amp;cukier4[[#This Row],[NIP]])</f>
        <v>49</v>
      </c>
      <c r="H194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47" s="2">
        <f>cukier4[[#This Row],[rabat na kg]]*cukier4[[#This Row],[sprzedaż]]</f>
        <v>0</v>
      </c>
      <c r="J1947" s="2">
        <f>J1946-cukier4[[#This Row],[sprzedaż]]+L1946</f>
        <v>4165</v>
      </c>
      <c r="K1947" s="2">
        <f>MONTH(cukier4[[#This Row],[Data]])</f>
        <v>1</v>
      </c>
      <c r="L1947" s="2">
        <f>ROUNDUP(IF(K1948&lt;&gt;cukier4[[#This Row],[miesiąc]],5000-cukier4[[#This Row],[ilość cukru w magazynie]],0),-3)</f>
        <v>0</v>
      </c>
    </row>
    <row r="1948" spans="1:12" x14ac:dyDescent="0.45">
      <c r="A1948" s="1">
        <v>41656</v>
      </c>
      <c r="B1948" s="2" t="s">
        <v>71</v>
      </c>
      <c r="C1948">
        <v>117</v>
      </c>
      <c r="D1948">
        <f>YEAR(cukier4[[#This Row],[Data]])</f>
        <v>2014</v>
      </c>
      <c r="E1948">
        <f>VLOOKUP(cukier4[[#This Row],[rok]],cennik[],2,FALSE)</f>
        <v>2.23</v>
      </c>
      <c r="F1948" s="2">
        <f>cukier4[[#This Row],[sprzedaż]]*cukier4[[#This Row],[cena cukru]]</f>
        <v>260.91000000000003</v>
      </c>
      <c r="G1948" s="2">
        <f>SUMIFS(cukier4[sprzedaż],cukier4[Data],"&lt;="&amp;cukier4[[#This Row],[Data]],cukier4[NIP],"="&amp;cukier4[[#This Row],[NIP]])</f>
        <v>2691</v>
      </c>
      <c r="H19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48" s="2">
        <f>cukier4[[#This Row],[rabat na kg]]*cukier4[[#This Row],[sprzedaż]]</f>
        <v>11.700000000000001</v>
      </c>
      <c r="J1948" s="2">
        <f>J1947-cukier4[[#This Row],[sprzedaż]]+L1947</f>
        <v>4048</v>
      </c>
      <c r="K1948" s="2">
        <f>MONTH(cukier4[[#This Row],[Data]])</f>
        <v>1</v>
      </c>
      <c r="L1948" s="2">
        <f>ROUNDUP(IF(K1949&lt;&gt;cukier4[[#This Row],[miesiąc]],5000-cukier4[[#This Row],[ilość cukru w magazynie]],0),-3)</f>
        <v>0</v>
      </c>
    </row>
    <row r="1949" spans="1:12" x14ac:dyDescent="0.45">
      <c r="A1949" s="1">
        <v>41656</v>
      </c>
      <c r="B1949" s="2" t="s">
        <v>215</v>
      </c>
      <c r="C1949">
        <v>14</v>
      </c>
      <c r="D1949">
        <f>YEAR(cukier4[[#This Row],[Data]])</f>
        <v>2014</v>
      </c>
      <c r="E1949">
        <f>VLOOKUP(cukier4[[#This Row],[rok]],cennik[],2,FALSE)</f>
        <v>2.23</v>
      </c>
      <c r="F1949" s="2">
        <f>cukier4[[#This Row],[sprzedaż]]*cukier4[[#This Row],[cena cukru]]</f>
        <v>31.22</v>
      </c>
      <c r="G1949" s="2">
        <f>SUMIFS(cukier4[sprzedaż],cukier4[Data],"&lt;="&amp;cukier4[[#This Row],[Data]],cukier4[NIP],"="&amp;cukier4[[#This Row],[NIP]])</f>
        <v>23</v>
      </c>
      <c r="H194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49" s="2">
        <f>cukier4[[#This Row],[rabat na kg]]*cukier4[[#This Row],[sprzedaż]]</f>
        <v>0</v>
      </c>
      <c r="J1949" s="2">
        <f>J1948-cukier4[[#This Row],[sprzedaż]]+L1948</f>
        <v>4034</v>
      </c>
      <c r="K1949" s="2">
        <f>MONTH(cukier4[[#This Row],[Data]])</f>
        <v>1</v>
      </c>
      <c r="L1949" s="2">
        <f>ROUNDUP(IF(K1950&lt;&gt;cukier4[[#This Row],[miesiąc]],5000-cukier4[[#This Row],[ilość cukru w magazynie]],0),-3)</f>
        <v>0</v>
      </c>
    </row>
    <row r="1950" spans="1:12" x14ac:dyDescent="0.45">
      <c r="A1950" s="1">
        <v>41656</v>
      </c>
      <c r="B1950" s="2" t="s">
        <v>45</v>
      </c>
      <c r="C1950">
        <v>431</v>
      </c>
      <c r="D1950">
        <f>YEAR(cukier4[[#This Row],[Data]])</f>
        <v>2014</v>
      </c>
      <c r="E1950">
        <f>VLOOKUP(cukier4[[#This Row],[rok]],cennik[],2,FALSE)</f>
        <v>2.23</v>
      </c>
      <c r="F1950" s="2">
        <f>cukier4[[#This Row],[sprzedaż]]*cukier4[[#This Row],[cena cukru]]</f>
        <v>961.13</v>
      </c>
      <c r="G1950" s="2">
        <f>SUMIFS(cukier4[sprzedaż],cukier4[Data],"&lt;="&amp;cukier4[[#This Row],[Data]],cukier4[NIP],"="&amp;cukier4[[#This Row],[NIP]])</f>
        <v>23643</v>
      </c>
      <c r="H195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50" s="2">
        <f>cukier4[[#This Row],[rabat na kg]]*cukier4[[#This Row],[sprzedaż]]</f>
        <v>86.2</v>
      </c>
      <c r="J1950" s="2">
        <f>J1949-cukier4[[#This Row],[sprzedaż]]+L1949</f>
        <v>3603</v>
      </c>
      <c r="K1950" s="2">
        <f>MONTH(cukier4[[#This Row],[Data]])</f>
        <v>1</v>
      </c>
      <c r="L1950" s="2">
        <f>ROUNDUP(IF(K1951&lt;&gt;cukier4[[#This Row],[miesiąc]],5000-cukier4[[#This Row],[ilość cukru w magazynie]],0),-3)</f>
        <v>0</v>
      </c>
    </row>
    <row r="1951" spans="1:12" x14ac:dyDescent="0.45">
      <c r="A1951" s="1">
        <v>41658</v>
      </c>
      <c r="B1951" s="2" t="s">
        <v>22</v>
      </c>
      <c r="C1951">
        <v>390</v>
      </c>
      <c r="D1951">
        <f>YEAR(cukier4[[#This Row],[Data]])</f>
        <v>2014</v>
      </c>
      <c r="E1951">
        <f>VLOOKUP(cukier4[[#This Row],[rok]],cennik[],2,FALSE)</f>
        <v>2.23</v>
      </c>
      <c r="F1951" s="2">
        <f>cukier4[[#This Row],[sprzedaż]]*cukier4[[#This Row],[cena cukru]]</f>
        <v>869.7</v>
      </c>
      <c r="G1951" s="2">
        <f>SUMIFS(cukier4[sprzedaż],cukier4[Data],"&lt;="&amp;cukier4[[#This Row],[Data]],cukier4[NIP],"="&amp;cukier4[[#This Row],[NIP]])</f>
        <v>21297</v>
      </c>
      <c r="H195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51" s="2">
        <f>cukier4[[#This Row],[rabat na kg]]*cukier4[[#This Row],[sprzedaż]]</f>
        <v>78</v>
      </c>
      <c r="J1951" s="2">
        <f>J1950-cukier4[[#This Row],[sprzedaż]]+L1950</f>
        <v>3213</v>
      </c>
      <c r="K1951" s="2">
        <f>MONTH(cukier4[[#This Row],[Data]])</f>
        <v>1</v>
      </c>
      <c r="L1951" s="2">
        <f>ROUNDUP(IF(K1952&lt;&gt;cukier4[[#This Row],[miesiąc]],5000-cukier4[[#This Row],[ilość cukru w magazynie]],0),-3)</f>
        <v>0</v>
      </c>
    </row>
    <row r="1952" spans="1:12" x14ac:dyDescent="0.45">
      <c r="A1952" s="1">
        <v>41663</v>
      </c>
      <c r="B1952" s="2" t="s">
        <v>222</v>
      </c>
      <c r="C1952">
        <v>1</v>
      </c>
      <c r="D1952">
        <f>YEAR(cukier4[[#This Row],[Data]])</f>
        <v>2014</v>
      </c>
      <c r="E1952">
        <f>VLOOKUP(cukier4[[#This Row],[rok]],cennik[],2,FALSE)</f>
        <v>2.23</v>
      </c>
      <c r="F1952" s="2">
        <f>cukier4[[#This Row],[sprzedaż]]*cukier4[[#This Row],[cena cukru]]</f>
        <v>2.23</v>
      </c>
      <c r="G1952" s="2">
        <f>SUMIFS(cukier4[sprzedaż],cukier4[Data],"&lt;="&amp;cukier4[[#This Row],[Data]],cukier4[NIP],"="&amp;cukier4[[#This Row],[NIP]])</f>
        <v>48</v>
      </c>
      <c r="H195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52" s="2">
        <f>cukier4[[#This Row],[rabat na kg]]*cukier4[[#This Row],[sprzedaż]]</f>
        <v>0</v>
      </c>
      <c r="J1952" s="2">
        <f>J1951-cukier4[[#This Row],[sprzedaż]]+L1951</f>
        <v>3212</v>
      </c>
      <c r="K1952" s="2">
        <f>MONTH(cukier4[[#This Row],[Data]])</f>
        <v>1</v>
      </c>
      <c r="L1952" s="2">
        <f>ROUNDUP(IF(K1953&lt;&gt;cukier4[[#This Row],[miesiąc]],5000-cukier4[[#This Row],[ilość cukru w magazynie]],0),-3)</f>
        <v>0</v>
      </c>
    </row>
    <row r="1953" spans="1:12" x14ac:dyDescent="0.45">
      <c r="A1953" s="1">
        <v>41666</v>
      </c>
      <c r="B1953" s="2" t="s">
        <v>17</v>
      </c>
      <c r="C1953">
        <v>392</v>
      </c>
      <c r="D1953">
        <f>YEAR(cukier4[[#This Row],[Data]])</f>
        <v>2014</v>
      </c>
      <c r="E1953">
        <f>VLOOKUP(cukier4[[#This Row],[rok]],cennik[],2,FALSE)</f>
        <v>2.23</v>
      </c>
      <c r="F1953" s="2">
        <f>cukier4[[#This Row],[sprzedaż]]*cukier4[[#This Row],[cena cukru]]</f>
        <v>874.16</v>
      </c>
      <c r="G1953" s="2">
        <f>SUMIFS(cukier4[sprzedaż],cukier4[Data],"&lt;="&amp;cukier4[[#This Row],[Data]],cukier4[NIP],"="&amp;cukier4[[#This Row],[NIP]])</f>
        <v>17186</v>
      </c>
      <c r="H195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53" s="2">
        <f>cukier4[[#This Row],[rabat na kg]]*cukier4[[#This Row],[sprzedaż]]</f>
        <v>78.400000000000006</v>
      </c>
      <c r="J1953" s="2">
        <f>J1952-cukier4[[#This Row],[sprzedaż]]+L1952</f>
        <v>2820</v>
      </c>
      <c r="K1953" s="2">
        <f>MONTH(cukier4[[#This Row],[Data]])</f>
        <v>1</v>
      </c>
      <c r="L1953" s="2">
        <f>ROUNDUP(IF(K1954&lt;&gt;cukier4[[#This Row],[miesiąc]],5000-cukier4[[#This Row],[ilość cukru w magazynie]],0),-3)</f>
        <v>0</v>
      </c>
    </row>
    <row r="1954" spans="1:12" x14ac:dyDescent="0.45">
      <c r="A1954" s="1">
        <v>41668</v>
      </c>
      <c r="B1954" s="2" t="s">
        <v>37</v>
      </c>
      <c r="C1954">
        <v>175</v>
      </c>
      <c r="D1954">
        <f>YEAR(cukier4[[#This Row],[Data]])</f>
        <v>2014</v>
      </c>
      <c r="E1954">
        <f>VLOOKUP(cukier4[[#This Row],[rok]],cennik[],2,FALSE)</f>
        <v>2.23</v>
      </c>
      <c r="F1954" s="2">
        <f>cukier4[[#This Row],[sprzedaż]]*cukier4[[#This Row],[cena cukru]]</f>
        <v>390.25</v>
      </c>
      <c r="G1954" s="2">
        <f>SUMIFS(cukier4[sprzedaż],cukier4[Data],"&lt;="&amp;cukier4[[#This Row],[Data]],cukier4[NIP],"="&amp;cukier4[[#This Row],[NIP]])</f>
        <v>4687</v>
      </c>
      <c r="H19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54" s="2">
        <f>cukier4[[#This Row],[rabat na kg]]*cukier4[[#This Row],[sprzedaż]]</f>
        <v>17.5</v>
      </c>
      <c r="J1954" s="2">
        <f>J1953-cukier4[[#This Row],[sprzedaż]]+L1953</f>
        <v>2645</v>
      </c>
      <c r="K1954" s="2">
        <f>MONTH(cukier4[[#This Row],[Data]])</f>
        <v>1</v>
      </c>
      <c r="L1954" s="2">
        <f>ROUNDUP(IF(K1955&lt;&gt;cukier4[[#This Row],[miesiąc]],5000-cukier4[[#This Row],[ilość cukru w magazynie]],0),-3)</f>
        <v>0</v>
      </c>
    </row>
    <row r="1955" spans="1:12" x14ac:dyDescent="0.45">
      <c r="A1955" s="1">
        <v>41668</v>
      </c>
      <c r="B1955" s="2" t="s">
        <v>55</v>
      </c>
      <c r="C1955">
        <v>118</v>
      </c>
      <c r="D1955">
        <f>YEAR(cukier4[[#This Row],[Data]])</f>
        <v>2014</v>
      </c>
      <c r="E1955">
        <f>VLOOKUP(cukier4[[#This Row],[rok]],cennik[],2,FALSE)</f>
        <v>2.23</v>
      </c>
      <c r="F1955" s="2">
        <f>cukier4[[#This Row],[sprzedaż]]*cukier4[[#This Row],[cena cukru]]</f>
        <v>263.14</v>
      </c>
      <c r="G1955" s="2">
        <f>SUMIFS(cukier4[sprzedaż],cukier4[Data],"&lt;="&amp;cukier4[[#This Row],[Data]],cukier4[NIP],"="&amp;cukier4[[#This Row],[NIP]])</f>
        <v>4156</v>
      </c>
      <c r="H195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55" s="2">
        <f>cukier4[[#This Row],[rabat na kg]]*cukier4[[#This Row],[sprzedaż]]</f>
        <v>11.8</v>
      </c>
      <c r="J1955" s="2">
        <f>J1954-cukier4[[#This Row],[sprzedaż]]+L1954</f>
        <v>2527</v>
      </c>
      <c r="K1955" s="2">
        <f>MONTH(cukier4[[#This Row],[Data]])</f>
        <v>1</v>
      </c>
      <c r="L1955" s="2">
        <f>ROUNDUP(IF(K1956&lt;&gt;cukier4[[#This Row],[miesiąc]],5000-cukier4[[#This Row],[ilość cukru w magazynie]],0),-3)</f>
        <v>3000</v>
      </c>
    </row>
    <row r="1956" spans="1:12" x14ac:dyDescent="0.45">
      <c r="A1956" s="1">
        <v>41672</v>
      </c>
      <c r="B1956" s="2" t="s">
        <v>9</v>
      </c>
      <c r="C1956">
        <v>297</v>
      </c>
      <c r="D1956">
        <f>YEAR(cukier4[[#This Row],[Data]])</f>
        <v>2014</v>
      </c>
      <c r="E1956">
        <f>VLOOKUP(cukier4[[#This Row],[rok]],cennik[],2,FALSE)</f>
        <v>2.23</v>
      </c>
      <c r="F1956" s="2">
        <f>cukier4[[#This Row],[sprzedaż]]*cukier4[[#This Row],[cena cukru]]</f>
        <v>662.31</v>
      </c>
      <c r="G1956" s="2">
        <f>SUMIFS(cukier4[sprzedaż],cukier4[Data],"&lt;="&amp;cukier4[[#This Row],[Data]],cukier4[NIP],"="&amp;cukier4[[#This Row],[NIP]])</f>
        <v>24252</v>
      </c>
      <c r="H195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56" s="2">
        <f>cukier4[[#This Row],[rabat na kg]]*cukier4[[#This Row],[sprzedaż]]</f>
        <v>59.400000000000006</v>
      </c>
      <c r="J1956" s="2">
        <f>J1955-cukier4[[#This Row],[sprzedaż]]+L1955</f>
        <v>5230</v>
      </c>
      <c r="K1956" s="2">
        <f>MONTH(cukier4[[#This Row],[Data]])</f>
        <v>2</v>
      </c>
      <c r="L1956" s="2">
        <f>ROUNDUP(IF(K1957&lt;&gt;cukier4[[#This Row],[miesiąc]],5000-cukier4[[#This Row],[ilość cukru w magazynie]],0),-3)</f>
        <v>0</v>
      </c>
    </row>
    <row r="1957" spans="1:12" x14ac:dyDescent="0.45">
      <c r="A1957" s="1">
        <v>41676</v>
      </c>
      <c r="B1957" s="2" t="s">
        <v>23</v>
      </c>
      <c r="C1957">
        <v>89</v>
      </c>
      <c r="D1957">
        <f>YEAR(cukier4[[#This Row],[Data]])</f>
        <v>2014</v>
      </c>
      <c r="E1957">
        <f>VLOOKUP(cukier4[[#This Row],[rok]],cennik[],2,FALSE)</f>
        <v>2.23</v>
      </c>
      <c r="F1957" s="2">
        <f>cukier4[[#This Row],[sprzedaż]]*cukier4[[#This Row],[cena cukru]]</f>
        <v>198.47</v>
      </c>
      <c r="G1957" s="2">
        <f>SUMIFS(cukier4[sprzedaż],cukier4[Data],"&lt;="&amp;cukier4[[#This Row],[Data]],cukier4[NIP],"="&amp;cukier4[[#This Row],[NIP]])</f>
        <v>3660</v>
      </c>
      <c r="H195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57" s="2">
        <f>cukier4[[#This Row],[rabat na kg]]*cukier4[[#This Row],[sprzedaż]]</f>
        <v>8.9</v>
      </c>
      <c r="J1957" s="2">
        <f>J1956-cukier4[[#This Row],[sprzedaż]]+L1956</f>
        <v>5141</v>
      </c>
      <c r="K1957" s="2">
        <f>MONTH(cukier4[[#This Row],[Data]])</f>
        <v>2</v>
      </c>
      <c r="L1957" s="2">
        <f>ROUNDUP(IF(K1958&lt;&gt;cukier4[[#This Row],[miesiąc]],5000-cukier4[[#This Row],[ilość cukru w magazynie]],0),-3)</f>
        <v>0</v>
      </c>
    </row>
    <row r="1958" spans="1:12" x14ac:dyDescent="0.45">
      <c r="A1958" s="1">
        <v>41676</v>
      </c>
      <c r="B1958" s="2" t="s">
        <v>22</v>
      </c>
      <c r="C1958">
        <v>182</v>
      </c>
      <c r="D1958">
        <f>YEAR(cukier4[[#This Row],[Data]])</f>
        <v>2014</v>
      </c>
      <c r="E1958">
        <f>VLOOKUP(cukier4[[#This Row],[rok]],cennik[],2,FALSE)</f>
        <v>2.23</v>
      </c>
      <c r="F1958" s="2">
        <f>cukier4[[#This Row],[sprzedaż]]*cukier4[[#This Row],[cena cukru]]</f>
        <v>405.86</v>
      </c>
      <c r="G1958" s="2">
        <f>SUMIFS(cukier4[sprzedaż],cukier4[Data],"&lt;="&amp;cukier4[[#This Row],[Data]],cukier4[NIP],"="&amp;cukier4[[#This Row],[NIP]])</f>
        <v>21479</v>
      </c>
      <c r="H195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58" s="2">
        <f>cukier4[[#This Row],[rabat na kg]]*cukier4[[#This Row],[sprzedaż]]</f>
        <v>36.4</v>
      </c>
      <c r="J1958" s="2">
        <f>J1957-cukier4[[#This Row],[sprzedaż]]+L1957</f>
        <v>4959</v>
      </c>
      <c r="K1958" s="2">
        <f>MONTH(cukier4[[#This Row],[Data]])</f>
        <v>2</v>
      </c>
      <c r="L1958" s="2">
        <f>ROUNDUP(IF(K1959&lt;&gt;cukier4[[#This Row],[miesiąc]],5000-cukier4[[#This Row],[ilość cukru w magazynie]],0),-3)</f>
        <v>0</v>
      </c>
    </row>
    <row r="1959" spans="1:12" x14ac:dyDescent="0.45">
      <c r="A1959" s="1">
        <v>41677</v>
      </c>
      <c r="B1959" s="2" t="s">
        <v>10</v>
      </c>
      <c r="C1959">
        <v>130</v>
      </c>
      <c r="D1959">
        <f>YEAR(cukier4[[#This Row],[Data]])</f>
        <v>2014</v>
      </c>
      <c r="E1959">
        <f>VLOOKUP(cukier4[[#This Row],[rok]],cennik[],2,FALSE)</f>
        <v>2.23</v>
      </c>
      <c r="F1959" s="2">
        <f>cukier4[[#This Row],[sprzedaż]]*cukier4[[#This Row],[cena cukru]]</f>
        <v>289.89999999999998</v>
      </c>
      <c r="G1959" s="2">
        <f>SUMIFS(cukier4[sprzedaż],cukier4[Data],"&lt;="&amp;cukier4[[#This Row],[Data]],cukier4[NIP],"="&amp;cukier4[[#This Row],[NIP]])</f>
        <v>4594</v>
      </c>
      <c r="H195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59" s="2">
        <f>cukier4[[#This Row],[rabat na kg]]*cukier4[[#This Row],[sprzedaż]]</f>
        <v>13</v>
      </c>
      <c r="J1959" s="2">
        <f>J1958-cukier4[[#This Row],[sprzedaż]]+L1958</f>
        <v>4829</v>
      </c>
      <c r="K1959" s="2">
        <f>MONTH(cukier4[[#This Row],[Data]])</f>
        <v>2</v>
      </c>
      <c r="L1959" s="2">
        <f>ROUNDUP(IF(K1960&lt;&gt;cukier4[[#This Row],[miesiąc]],5000-cukier4[[#This Row],[ilość cukru w magazynie]],0),-3)</f>
        <v>0</v>
      </c>
    </row>
    <row r="1960" spans="1:12" x14ac:dyDescent="0.45">
      <c r="A1960" s="1">
        <v>41680</v>
      </c>
      <c r="B1960" s="2" t="s">
        <v>26</v>
      </c>
      <c r="C1960">
        <v>187</v>
      </c>
      <c r="D1960">
        <f>YEAR(cukier4[[#This Row],[Data]])</f>
        <v>2014</v>
      </c>
      <c r="E1960">
        <f>VLOOKUP(cukier4[[#This Row],[rok]],cennik[],2,FALSE)</f>
        <v>2.23</v>
      </c>
      <c r="F1960" s="2">
        <f>cukier4[[#This Row],[sprzedaż]]*cukier4[[#This Row],[cena cukru]]</f>
        <v>417.01</v>
      </c>
      <c r="G1960" s="2">
        <f>SUMIFS(cukier4[sprzedaż],cukier4[Data],"&lt;="&amp;cukier4[[#This Row],[Data]],cukier4[NIP],"="&amp;cukier4[[#This Row],[NIP]])</f>
        <v>2245</v>
      </c>
      <c r="H196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60" s="2">
        <f>cukier4[[#This Row],[rabat na kg]]*cukier4[[#This Row],[sprzedaż]]</f>
        <v>18.7</v>
      </c>
      <c r="J1960" s="2">
        <f>J1959-cukier4[[#This Row],[sprzedaż]]+L1959</f>
        <v>4642</v>
      </c>
      <c r="K1960" s="2">
        <f>MONTH(cukier4[[#This Row],[Data]])</f>
        <v>2</v>
      </c>
      <c r="L1960" s="2">
        <f>ROUNDUP(IF(K1961&lt;&gt;cukier4[[#This Row],[miesiąc]],5000-cukier4[[#This Row],[ilość cukru w magazynie]],0),-3)</f>
        <v>0</v>
      </c>
    </row>
    <row r="1961" spans="1:12" x14ac:dyDescent="0.45">
      <c r="A1961" s="1">
        <v>41681</v>
      </c>
      <c r="B1961" s="2" t="s">
        <v>50</v>
      </c>
      <c r="C1961">
        <v>166</v>
      </c>
      <c r="D1961">
        <f>YEAR(cukier4[[#This Row],[Data]])</f>
        <v>2014</v>
      </c>
      <c r="E1961">
        <f>VLOOKUP(cukier4[[#This Row],[rok]],cennik[],2,FALSE)</f>
        <v>2.23</v>
      </c>
      <c r="F1961" s="2">
        <f>cukier4[[#This Row],[sprzedaż]]*cukier4[[#This Row],[cena cukru]]</f>
        <v>370.18</v>
      </c>
      <c r="G1961" s="2">
        <f>SUMIFS(cukier4[sprzedaż],cukier4[Data],"&lt;="&amp;cukier4[[#This Row],[Data]],cukier4[NIP],"="&amp;cukier4[[#This Row],[NIP]])</f>
        <v>21101</v>
      </c>
      <c r="H196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61" s="2">
        <f>cukier4[[#This Row],[rabat na kg]]*cukier4[[#This Row],[sprzedaż]]</f>
        <v>33.200000000000003</v>
      </c>
      <c r="J1961" s="2">
        <f>J1960-cukier4[[#This Row],[sprzedaż]]+L1960</f>
        <v>4476</v>
      </c>
      <c r="K1961" s="2">
        <f>MONTH(cukier4[[#This Row],[Data]])</f>
        <v>2</v>
      </c>
      <c r="L1961" s="2">
        <f>ROUNDUP(IF(K1962&lt;&gt;cukier4[[#This Row],[miesiąc]],5000-cukier4[[#This Row],[ilość cukru w magazynie]],0),-3)</f>
        <v>0</v>
      </c>
    </row>
    <row r="1962" spans="1:12" x14ac:dyDescent="0.45">
      <c r="A1962" s="1">
        <v>41682</v>
      </c>
      <c r="B1962" s="2" t="s">
        <v>23</v>
      </c>
      <c r="C1962">
        <v>58</v>
      </c>
      <c r="D1962">
        <f>YEAR(cukier4[[#This Row],[Data]])</f>
        <v>2014</v>
      </c>
      <c r="E1962">
        <f>VLOOKUP(cukier4[[#This Row],[rok]],cennik[],2,FALSE)</f>
        <v>2.23</v>
      </c>
      <c r="F1962" s="2">
        <f>cukier4[[#This Row],[sprzedaż]]*cukier4[[#This Row],[cena cukru]]</f>
        <v>129.34</v>
      </c>
      <c r="G1962" s="2">
        <f>SUMIFS(cukier4[sprzedaż],cukier4[Data],"&lt;="&amp;cukier4[[#This Row],[Data]],cukier4[NIP],"="&amp;cukier4[[#This Row],[NIP]])</f>
        <v>3718</v>
      </c>
      <c r="H196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62" s="2">
        <f>cukier4[[#This Row],[rabat na kg]]*cukier4[[#This Row],[sprzedaż]]</f>
        <v>5.8000000000000007</v>
      </c>
      <c r="J1962" s="2">
        <f>J1961-cukier4[[#This Row],[sprzedaż]]+L1961</f>
        <v>4418</v>
      </c>
      <c r="K1962" s="2">
        <f>MONTH(cukier4[[#This Row],[Data]])</f>
        <v>2</v>
      </c>
      <c r="L1962" s="2">
        <f>ROUNDUP(IF(K1963&lt;&gt;cukier4[[#This Row],[miesiąc]],5000-cukier4[[#This Row],[ilość cukru w magazynie]],0),-3)</f>
        <v>0</v>
      </c>
    </row>
    <row r="1963" spans="1:12" x14ac:dyDescent="0.45">
      <c r="A1963" s="1">
        <v>41686</v>
      </c>
      <c r="B1963" s="2" t="s">
        <v>25</v>
      </c>
      <c r="C1963">
        <v>187</v>
      </c>
      <c r="D1963">
        <f>YEAR(cukier4[[#This Row],[Data]])</f>
        <v>2014</v>
      </c>
      <c r="E1963">
        <f>VLOOKUP(cukier4[[#This Row],[rok]],cennik[],2,FALSE)</f>
        <v>2.23</v>
      </c>
      <c r="F1963" s="2">
        <f>cukier4[[#This Row],[sprzedaż]]*cukier4[[#This Row],[cena cukru]]</f>
        <v>417.01</v>
      </c>
      <c r="G1963" s="2">
        <f>SUMIFS(cukier4[sprzedaż],cukier4[Data],"&lt;="&amp;cukier4[[#This Row],[Data]],cukier4[NIP],"="&amp;cukier4[[#This Row],[NIP]])</f>
        <v>2483</v>
      </c>
      <c r="H19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63" s="2">
        <f>cukier4[[#This Row],[rabat na kg]]*cukier4[[#This Row],[sprzedaż]]</f>
        <v>18.7</v>
      </c>
      <c r="J1963" s="2">
        <f>J1962-cukier4[[#This Row],[sprzedaż]]+L1962</f>
        <v>4231</v>
      </c>
      <c r="K1963" s="2">
        <f>MONTH(cukier4[[#This Row],[Data]])</f>
        <v>2</v>
      </c>
      <c r="L1963" s="2">
        <f>ROUNDUP(IF(K1964&lt;&gt;cukier4[[#This Row],[miesiąc]],5000-cukier4[[#This Row],[ilość cukru w magazynie]],0),-3)</f>
        <v>0</v>
      </c>
    </row>
    <row r="1964" spans="1:12" x14ac:dyDescent="0.45">
      <c r="A1964" s="1">
        <v>41687</v>
      </c>
      <c r="B1964" s="2" t="s">
        <v>23</v>
      </c>
      <c r="C1964">
        <v>58</v>
      </c>
      <c r="D1964">
        <f>YEAR(cukier4[[#This Row],[Data]])</f>
        <v>2014</v>
      </c>
      <c r="E1964">
        <f>VLOOKUP(cukier4[[#This Row],[rok]],cennik[],2,FALSE)</f>
        <v>2.23</v>
      </c>
      <c r="F1964" s="2">
        <f>cukier4[[#This Row],[sprzedaż]]*cukier4[[#This Row],[cena cukru]]</f>
        <v>129.34</v>
      </c>
      <c r="G1964" s="2">
        <f>SUMIFS(cukier4[sprzedaż],cukier4[Data],"&lt;="&amp;cukier4[[#This Row],[Data]],cukier4[NIP],"="&amp;cukier4[[#This Row],[NIP]])</f>
        <v>3776</v>
      </c>
      <c r="H19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64" s="2">
        <f>cukier4[[#This Row],[rabat na kg]]*cukier4[[#This Row],[sprzedaż]]</f>
        <v>5.8000000000000007</v>
      </c>
      <c r="J1964" s="2">
        <f>J1963-cukier4[[#This Row],[sprzedaż]]+L1963</f>
        <v>4173</v>
      </c>
      <c r="K1964" s="2">
        <f>MONTH(cukier4[[#This Row],[Data]])</f>
        <v>2</v>
      </c>
      <c r="L1964" s="2">
        <f>ROUNDUP(IF(K1965&lt;&gt;cukier4[[#This Row],[miesiąc]],5000-cukier4[[#This Row],[ilość cukru w magazynie]],0),-3)</f>
        <v>0</v>
      </c>
    </row>
    <row r="1965" spans="1:12" x14ac:dyDescent="0.45">
      <c r="A1965" s="1">
        <v>41689</v>
      </c>
      <c r="B1965" s="2" t="s">
        <v>60</v>
      </c>
      <c r="C1965">
        <v>19</v>
      </c>
      <c r="D1965">
        <f>YEAR(cukier4[[#This Row],[Data]])</f>
        <v>2014</v>
      </c>
      <c r="E1965">
        <f>VLOOKUP(cukier4[[#This Row],[rok]],cennik[],2,FALSE)</f>
        <v>2.23</v>
      </c>
      <c r="F1965" s="2">
        <f>cukier4[[#This Row],[sprzedaż]]*cukier4[[#This Row],[cena cukru]]</f>
        <v>42.37</v>
      </c>
      <c r="G1965" s="2">
        <f>SUMIFS(cukier4[sprzedaż],cukier4[Data],"&lt;="&amp;cukier4[[#This Row],[Data]],cukier4[NIP],"="&amp;cukier4[[#This Row],[NIP]])</f>
        <v>46</v>
      </c>
      <c r="H196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65" s="2">
        <f>cukier4[[#This Row],[rabat na kg]]*cukier4[[#This Row],[sprzedaż]]</f>
        <v>0</v>
      </c>
      <c r="J1965" s="2">
        <f>J1964-cukier4[[#This Row],[sprzedaż]]+L1964</f>
        <v>4154</v>
      </c>
      <c r="K1965" s="2">
        <f>MONTH(cukier4[[#This Row],[Data]])</f>
        <v>2</v>
      </c>
      <c r="L1965" s="2">
        <f>ROUNDUP(IF(K1966&lt;&gt;cukier4[[#This Row],[miesiąc]],5000-cukier4[[#This Row],[ilość cukru w magazynie]],0),-3)</f>
        <v>0</v>
      </c>
    </row>
    <row r="1966" spans="1:12" x14ac:dyDescent="0.45">
      <c r="A1966" s="1">
        <v>41689</v>
      </c>
      <c r="B1966" s="2" t="s">
        <v>9</v>
      </c>
      <c r="C1966">
        <v>388</v>
      </c>
      <c r="D1966">
        <f>YEAR(cukier4[[#This Row],[Data]])</f>
        <v>2014</v>
      </c>
      <c r="E1966">
        <f>VLOOKUP(cukier4[[#This Row],[rok]],cennik[],2,FALSE)</f>
        <v>2.23</v>
      </c>
      <c r="F1966" s="2">
        <f>cukier4[[#This Row],[sprzedaż]]*cukier4[[#This Row],[cena cukru]]</f>
        <v>865.24</v>
      </c>
      <c r="G1966" s="2">
        <f>SUMIFS(cukier4[sprzedaż],cukier4[Data],"&lt;="&amp;cukier4[[#This Row],[Data]],cukier4[NIP],"="&amp;cukier4[[#This Row],[NIP]])</f>
        <v>24640</v>
      </c>
      <c r="H196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66" s="2">
        <f>cukier4[[#This Row],[rabat na kg]]*cukier4[[#This Row],[sprzedaż]]</f>
        <v>77.600000000000009</v>
      </c>
      <c r="J1966" s="2">
        <f>J1965-cukier4[[#This Row],[sprzedaż]]+L1965</f>
        <v>3766</v>
      </c>
      <c r="K1966" s="2">
        <f>MONTH(cukier4[[#This Row],[Data]])</f>
        <v>2</v>
      </c>
      <c r="L1966" s="2">
        <f>ROUNDUP(IF(K1967&lt;&gt;cukier4[[#This Row],[miesiąc]],5000-cukier4[[#This Row],[ilość cukru w magazynie]],0),-3)</f>
        <v>0</v>
      </c>
    </row>
    <row r="1967" spans="1:12" x14ac:dyDescent="0.45">
      <c r="A1967" s="1">
        <v>41690</v>
      </c>
      <c r="B1967" s="2" t="s">
        <v>105</v>
      </c>
      <c r="C1967">
        <v>20</v>
      </c>
      <c r="D1967">
        <f>YEAR(cukier4[[#This Row],[Data]])</f>
        <v>2014</v>
      </c>
      <c r="E1967">
        <f>VLOOKUP(cukier4[[#This Row],[rok]],cennik[],2,FALSE)</f>
        <v>2.23</v>
      </c>
      <c r="F1967" s="2">
        <f>cukier4[[#This Row],[sprzedaż]]*cukier4[[#This Row],[cena cukru]]</f>
        <v>44.6</v>
      </c>
      <c r="G1967" s="2">
        <f>SUMIFS(cukier4[sprzedaż],cukier4[Data],"&lt;="&amp;cukier4[[#This Row],[Data]],cukier4[NIP],"="&amp;cukier4[[#This Row],[NIP]])</f>
        <v>79</v>
      </c>
      <c r="H196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67" s="2">
        <f>cukier4[[#This Row],[rabat na kg]]*cukier4[[#This Row],[sprzedaż]]</f>
        <v>0</v>
      </c>
      <c r="J1967" s="2">
        <f>J1966-cukier4[[#This Row],[sprzedaż]]+L1966</f>
        <v>3746</v>
      </c>
      <c r="K1967" s="2">
        <f>MONTH(cukier4[[#This Row],[Data]])</f>
        <v>2</v>
      </c>
      <c r="L1967" s="2">
        <f>ROUNDUP(IF(K1968&lt;&gt;cukier4[[#This Row],[miesiąc]],5000-cukier4[[#This Row],[ilość cukru w magazynie]],0),-3)</f>
        <v>0</v>
      </c>
    </row>
    <row r="1968" spans="1:12" x14ac:dyDescent="0.45">
      <c r="A1968" s="1">
        <v>41690</v>
      </c>
      <c r="B1968" s="2" t="s">
        <v>6</v>
      </c>
      <c r="C1968">
        <v>185</v>
      </c>
      <c r="D1968">
        <f>YEAR(cukier4[[#This Row],[Data]])</f>
        <v>2014</v>
      </c>
      <c r="E1968">
        <f>VLOOKUP(cukier4[[#This Row],[rok]],cennik[],2,FALSE)</f>
        <v>2.23</v>
      </c>
      <c r="F1968" s="2">
        <f>cukier4[[#This Row],[sprzedaż]]*cukier4[[#This Row],[cena cukru]]</f>
        <v>412.55</v>
      </c>
      <c r="G1968" s="2">
        <f>SUMIFS(cukier4[sprzedaż],cukier4[Data],"&lt;="&amp;cukier4[[#This Row],[Data]],cukier4[NIP],"="&amp;cukier4[[#This Row],[NIP]])</f>
        <v>4125</v>
      </c>
      <c r="H196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68" s="2">
        <f>cukier4[[#This Row],[rabat na kg]]*cukier4[[#This Row],[sprzedaż]]</f>
        <v>18.5</v>
      </c>
      <c r="J1968" s="2">
        <f>J1967-cukier4[[#This Row],[sprzedaż]]+L1967</f>
        <v>3561</v>
      </c>
      <c r="K1968" s="2">
        <f>MONTH(cukier4[[#This Row],[Data]])</f>
        <v>2</v>
      </c>
      <c r="L1968" s="2">
        <f>ROUNDUP(IF(K1969&lt;&gt;cukier4[[#This Row],[miesiąc]],5000-cukier4[[#This Row],[ilość cukru w magazynie]],0),-3)</f>
        <v>0</v>
      </c>
    </row>
    <row r="1969" spans="1:12" x14ac:dyDescent="0.45">
      <c r="A1969" s="1">
        <v>41690</v>
      </c>
      <c r="B1969" s="2" t="s">
        <v>66</v>
      </c>
      <c r="C1969">
        <v>191</v>
      </c>
      <c r="D1969">
        <f>YEAR(cukier4[[#This Row],[Data]])</f>
        <v>2014</v>
      </c>
      <c r="E1969">
        <f>VLOOKUP(cukier4[[#This Row],[rok]],cennik[],2,FALSE)</f>
        <v>2.23</v>
      </c>
      <c r="F1969" s="2">
        <f>cukier4[[#This Row],[sprzedaż]]*cukier4[[#This Row],[cena cukru]]</f>
        <v>425.93</v>
      </c>
      <c r="G1969" s="2">
        <f>SUMIFS(cukier4[sprzedaż],cukier4[Data],"&lt;="&amp;cukier4[[#This Row],[Data]],cukier4[NIP],"="&amp;cukier4[[#This Row],[NIP]])</f>
        <v>3738</v>
      </c>
      <c r="H196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69" s="2">
        <f>cukier4[[#This Row],[rabat na kg]]*cukier4[[#This Row],[sprzedaż]]</f>
        <v>19.100000000000001</v>
      </c>
      <c r="J1969" s="2">
        <f>J1968-cukier4[[#This Row],[sprzedaż]]+L1968</f>
        <v>3370</v>
      </c>
      <c r="K1969" s="2">
        <f>MONTH(cukier4[[#This Row],[Data]])</f>
        <v>2</v>
      </c>
      <c r="L1969" s="2">
        <f>ROUNDUP(IF(K1970&lt;&gt;cukier4[[#This Row],[miesiąc]],5000-cukier4[[#This Row],[ilość cukru w magazynie]],0),-3)</f>
        <v>0</v>
      </c>
    </row>
    <row r="1970" spans="1:12" x14ac:dyDescent="0.45">
      <c r="A1970" s="1">
        <v>41691</v>
      </c>
      <c r="B1970" s="2" t="s">
        <v>87</v>
      </c>
      <c r="C1970">
        <v>1</v>
      </c>
      <c r="D1970">
        <f>YEAR(cukier4[[#This Row],[Data]])</f>
        <v>2014</v>
      </c>
      <c r="E1970">
        <f>VLOOKUP(cukier4[[#This Row],[rok]],cennik[],2,FALSE)</f>
        <v>2.23</v>
      </c>
      <c r="F1970" s="2">
        <f>cukier4[[#This Row],[sprzedaż]]*cukier4[[#This Row],[cena cukru]]</f>
        <v>2.23</v>
      </c>
      <c r="G1970" s="2">
        <f>SUMIFS(cukier4[sprzedaż],cukier4[Data],"&lt;="&amp;cukier4[[#This Row],[Data]],cukier4[NIP],"="&amp;cukier4[[#This Row],[NIP]])</f>
        <v>55</v>
      </c>
      <c r="H197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70" s="2">
        <f>cukier4[[#This Row],[rabat na kg]]*cukier4[[#This Row],[sprzedaż]]</f>
        <v>0</v>
      </c>
      <c r="J1970" s="2">
        <f>J1969-cukier4[[#This Row],[sprzedaż]]+L1969</f>
        <v>3369</v>
      </c>
      <c r="K1970" s="2">
        <f>MONTH(cukier4[[#This Row],[Data]])</f>
        <v>2</v>
      </c>
      <c r="L1970" s="2">
        <f>ROUNDUP(IF(K1971&lt;&gt;cukier4[[#This Row],[miesiąc]],5000-cukier4[[#This Row],[ilość cukru w magazynie]],0),-3)</f>
        <v>0</v>
      </c>
    </row>
    <row r="1971" spans="1:12" x14ac:dyDescent="0.45">
      <c r="A1971" s="1">
        <v>41692</v>
      </c>
      <c r="B1971" s="2" t="s">
        <v>71</v>
      </c>
      <c r="C1971">
        <v>90</v>
      </c>
      <c r="D1971">
        <f>YEAR(cukier4[[#This Row],[Data]])</f>
        <v>2014</v>
      </c>
      <c r="E1971">
        <f>VLOOKUP(cukier4[[#This Row],[rok]],cennik[],2,FALSE)</f>
        <v>2.23</v>
      </c>
      <c r="F1971" s="2">
        <f>cukier4[[#This Row],[sprzedaż]]*cukier4[[#This Row],[cena cukru]]</f>
        <v>200.7</v>
      </c>
      <c r="G1971" s="2">
        <f>SUMIFS(cukier4[sprzedaż],cukier4[Data],"&lt;="&amp;cukier4[[#This Row],[Data]],cukier4[NIP],"="&amp;cukier4[[#This Row],[NIP]])</f>
        <v>2781</v>
      </c>
      <c r="H197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71" s="2">
        <f>cukier4[[#This Row],[rabat na kg]]*cukier4[[#This Row],[sprzedaż]]</f>
        <v>9</v>
      </c>
      <c r="J1971" s="2">
        <f>J1970-cukier4[[#This Row],[sprzedaż]]+L1970</f>
        <v>3279</v>
      </c>
      <c r="K1971" s="2">
        <f>MONTH(cukier4[[#This Row],[Data]])</f>
        <v>2</v>
      </c>
      <c r="L1971" s="2">
        <f>ROUNDUP(IF(K1972&lt;&gt;cukier4[[#This Row],[miesiąc]],5000-cukier4[[#This Row],[ilość cukru w magazynie]],0),-3)</f>
        <v>0</v>
      </c>
    </row>
    <row r="1972" spans="1:12" x14ac:dyDescent="0.45">
      <c r="A1972" s="1">
        <v>41696</v>
      </c>
      <c r="B1972" s="2" t="s">
        <v>9</v>
      </c>
      <c r="C1972">
        <v>234</v>
      </c>
      <c r="D1972">
        <f>YEAR(cukier4[[#This Row],[Data]])</f>
        <v>2014</v>
      </c>
      <c r="E1972">
        <f>VLOOKUP(cukier4[[#This Row],[rok]],cennik[],2,FALSE)</f>
        <v>2.23</v>
      </c>
      <c r="F1972" s="2">
        <f>cukier4[[#This Row],[sprzedaż]]*cukier4[[#This Row],[cena cukru]]</f>
        <v>521.82000000000005</v>
      </c>
      <c r="G1972" s="2">
        <f>SUMIFS(cukier4[sprzedaż],cukier4[Data],"&lt;="&amp;cukier4[[#This Row],[Data]],cukier4[NIP],"="&amp;cukier4[[#This Row],[NIP]])</f>
        <v>24874</v>
      </c>
      <c r="H197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72" s="2">
        <f>cukier4[[#This Row],[rabat na kg]]*cukier4[[#This Row],[sprzedaż]]</f>
        <v>46.800000000000004</v>
      </c>
      <c r="J1972" s="2">
        <f>J1971-cukier4[[#This Row],[sprzedaż]]+L1971</f>
        <v>3045</v>
      </c>
      <c r="K1972" s="2">
        <f>MONTH(cukier4[[#This Row],[Data]])</f>
        <v>2</v>
      </c>
      <c r="L1972" s="2">
        <f>ROUNDUP(IF(K1973&lt;&gt;cukier4[[#This Row],[miesiąc]],5000-cukier4[[#This Row],[ilość cukru w magazynie]],0),-3)</f>
        <v>2000</v>
      </c>
    </row>
    <row r="1973" spans="1:12" x14ac:dyDescent="0.45">
      <c r="A1973" s="1">
        <v>41699</v>
      </c>
      <c r="B1973" s="2" t="s">
        <v>45</v>
      </c>
      <c r="C1973">
        <v>212</v>
      </c>
      <c r="D1973">
        <f>YEAR(cukier4[[#This Row],[Data]])</f>
        <v>2014</v>
      </c>
      <c r="E1973">
        <f>VLOOKUP(cukier4[[#This Row],[rok]],cennik[],2,FALSE)</f>
        <v>2.23</v>
      </c>
      <c r="F1973" s="2">
        <f>cukier4[[#This Row],[sprzedaż]]*cukier4[[#This Row],[cena cukru]]</f>
        <v>472.76</v>
      </c>
      <c r="G1973" s="2">
        <f>SUMIFS(cukier4[sprzedaż],cukier4[Data],"&lt;="&amp;cukier4[[#This Row],[Data]],cukier4[NIP],"="&amp;cukier4[[#This Row],[NIP]])</f>
        <v>23855</v>
      </c>
      <c r="H197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73" s="2">
        <f>cukier4[[#This Row],[rabat na kg]]*cukier4[[#This Row],[sprzedaż]]</f>
        <v>42.400000000000006</v>
      </c>
      <c r="J1973" s="2">
        <f>J1972-cukier4[[#This Row],[sprzedaż]]+L1972</f>
        <v>4833</v>
      </c>
      <c r="K1973" s="2">
        <f>MONTH(cukier4[[#This Row],[Data]])</f>
        <v>3</v>
      </c>
      <c r="L1973" s="2">
        <f>ROUNDUP(IF(K1974&lt;&gt;cukier4[[#This Row],[miesiąc]],5000-cukier4[[#This Row],[ilość cukru w magazynie]],0),-3)</f>
        <v>0</v>
      </c>
    </row>
    <row r="1974" spans="1:12" x14ac:dyDescent="0.45">
      <c r="A1974" s="1">
        <v>41701</v>
      </c>
      <c r="B1974" s="2" t="s">
        <v>45</v>
      </c>
      <c r="C1974">
        <v>372</v>
      </c>
      <c r="D1974">
        <f>YEAR(cukier4[[#This Row],[Data]])</f>
        <v>2014</v>
      </c>
      <c r="E1974">
        <f>VLOOKUP(cukier4[[#This Row],[rok]],cennik[],2,FALSE)</f>
        <v>2.23</v>
      </c>
      <c r="F1974" s="2">
        <f>cukier4[[#This Row],[sprzedaż]]*cukier4[[#This Row],[cena cukru]]</f>
        <v>829.56</v>
      </c>
      <c r="G1974" s="2">
        <f>SUMIFS(cukier4[sprzedaż],cukier4[Data],"&lt;="&amp;cukier4[[#This Row],[Data]],cukier4[NIP],"="&amp;cukier4[[#This Row],[NIP]])</f>
        <v>24227</v>
      </c>
      <c r="H197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74" s="2">
        <f>cukier4[[#This Row],[rabat na kg]]*cukier4[[#This Row],[sprzedaż]]</f>
        <v>74.400000000000006</v>
      </c>
      <c r="J1974" s="2">
        <f>J1973-cukier4[[#This Row],[sprzedaż]]+L1973</f>
        <v>4461</v>
      </c>
      <c r="K1974" s="2">
        <f>MONTH(cukier4[[#This Row],[Data]])</f>
        <v>3</v>
      </c>
      <c r="L1974" s="2">
        <f>ROUNDUP(IF(K1975&lt;&gt;cukier4[[#This Row],[miesiąc]],5000-cukier4[[#This Row],[ilość cukru w magazynie]],0),-3)</f>
        <v>0</v>
      </c>
    </row>
    <row r="1975" spans="1:12" x14ac:dyDescent="0.45">
      <c r="A1975" s="1">
        <v>41701</v>
      </c>
      <c r="B1975" s="2" t="s">
        <v>35</v>
      </c>
      <c r="C1975">
        <v>102</v>
      </c>
      <c r="D1975">
        <f>YEAR(cukier4[[#This Row],[Data]])</f>
        <v>2014</v>
      </c>
      <c r="E1975">
        <f>VLOOKUP(cukier4[[#This Row],[rok]],cennik[],2,FALSE)</f>
        <v>2.23</v>
      </c>
      <c r="F1975" s="2">
        <f>cukier4[[#This Row],[sprzedaż]]*cukier4[[#This Row],[cena cukru]]</f>
        <v>227.46</v>
      </c>
      <c r="G1975" s="2">
        <f>SUMIFS(cukier4[sprzedaż],cukier4[Data],"&lt;="&amp;cukier4[[#This Row],[Data]],cukier4[NIP],"="&amp;cukier4[[#This Row],[NIP]])</f>
        <v>4092</v>
      </c>
      <c r="H197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75" s="2">
        <f>cukier4[[#This Row],[rabat na kg]]*cukier4[[#This Row],[sprzedaż]]</f>
        <v>10.200000000000001</v>
      </c>
      <c r="J1975" s="2">
        <f>J1974-cukier4[[#This Row],[sprzedaż]]+L1974</f>
        <v>4359</v>
      </c>
      <c r="K1975" s="2">
        <f>MONTH(cukier4[[#This Row],[Data]])</f>
        <v>3</v>
      </c>
      <c r="L1975" s="2">
        <f>ROUNDUP(IF(K1976&lt;&gt;cukier4[[#This Row],[miesiąc]],5000-cukier4[[#This Row],[ilość cukru w magazynie]],0),-3)</f>
        <v>0</v>
      </c>
    </row>
    <row r="1976" spans="1:12" x14ac:dyDescent="0.45">
      <c r="A1976" s="1">
        <v>41701</v>
      </c>
      <c r="B1976" s="2" t="s">
        <v>10</v>
      </c>
      <c r="C1976">
        <v>69</v>
      </c>
      <c r="D1976">
        <f>YEAR(cukier4[[#This Row],[Data]])</f>
        <v>2014</v>
      </c>
      <c r="E1976">
        <f>VLOOKUP(cukier4[[#This Row],[rok]],cennik[],2,FALSE)</f>
        <v>2.23</v>
      </c>
      <c r="F1976" s="2">
        <f>cukier4[[#This Row],[sprzedaż]]*cukier4[[#This Row],[cena cukru]]</f>
        <v>153.87</v>
      </c>
      <c r="G1976" s="2">
        <f>SUMIFS(cukier4[sprzedaż],cukier4[Data],"&lt;="&amp;cukier4[[#This Row],[Data]],cukier4[NIP],"="&amp;cukier4[[#This Row],[NIP]])</f>
        <v>4663</v>
      </c>
      <c r="H197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76" s="2">
        <f>cukier4[[#This Row],[rabat na kg]]*cukier4[[#This Row],[sprzedaż]]</f>
        <v>6.9</v>
      </c>
      <c r="J1976" s="2">
        <f>J1975-cukier4[[#This Row],[sprzedaż]]+L1975</f>
        <v>4290</v>
      </c>
      <c r="K1976" s="2">
        <f>MONTH(cukier4[[#This Row],[Data]])</f>
        <v>3</v>
      </c>
      <c r="L1976" s="2">
        <f>ROUNDUP(IF(K1977&lt;&gt;cukier4[[#This Row],[miesiąc]],5000-cukier4[[#This Row],[ilość cukru w magazynie]],0),-3)</f>
        <v>0</v>
      </c>
    </row>
    <row r="1977" spans="1:12" x14ac:dyDescent="0.45">
      <c r="A1977" s="1">
        <v>41708</v>
      </c>
      <c r="B1977" s="2" t="s">
        <v>175</v>
      </c>
      <c r="C1977">
        <v>5</v>
      </c>
      <c r="D1977">
        <f>YEAR(cukier4[[#This Row],[Data]])</f>
        <v>2014</v>
      </c>
      <c r="E1977">
        <f>VLOOKUP(cukier4[[#This Row],[rok]],cennik[],2,FALSE)</f>
        <v>2.23</v>
      </c>
      <c r="F1977" s="2">
        <f>cukier4[[#This Row],[sprzedaż]]*cukier4[[#This Row],[cena cukru]]</f>
        <v>11.15</v>
      </c>
      <c r="G1977" s="2">
        <f>SUMIFS(cukier4[sprzedaż],cukier4[Data],"&lt;="&amp;cukier4[[#This Row],[Data]],cukier4[NIP],"="&amp;cukier4[[#This Row],[NIP]])</f>
        <v>59</v>
      </c>
      <c r="H19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77" s="2">
        <f>cukier4[[#This Row],[rabat na kg]]*cukier4[[#This Row],[sprzedaż]]</f>
        <v>0</v>
      </c>
      <c r="J1977" s="2">
        <f>J1976-cukier4[[#This Row],[sprzedaż]]+L1976</f>
        <v>4285</v>
      </c>
      <c r="K1977" s="2">
        <f>MONTH(cukier4[[#This Row],[Data]])</f>
        <v>3</v>
      </c>
      <c r="L1977" s="2">
        <f>ROUNDUP(IF(K1978&lt;&gt;cukier4[[#This Row],[miesiąc]],5000-cukier4[[#This Row],[ilość cukru w magazynie]],0),-3)</f>
        <v>0</v>
      </c>
    </row>
    <row r="1978" spans="1:12" x14ac:dyDescent="0.45">
      <c r="A1978" s="1">
        <v>41713</v>
      </c>
      <c r="B1978" s="2" t="s">
        <v>69</v>
      </c>
      <c r="C1978">
        <v>146</v>
      </c>
      <c r="D1978">
        <f>YEAR(cukier4[[#This Row],[Data]])</f>
        <v>2014</v>
      </c>
      <c r="E1978">
        <f>VLOOKUP(cukier4[[#This Row],[rok]],cennik[],2,FALSE)</f>
        <v>2.23</v>
      </c>
      <c r="F1978" s="2">
        <f>cukier4[[#This Row],[sprzedaż]]*cukier4[[#This Row],[cena cukru]]</f>
        <v>325.58</v>
      </c>
      <c r="G1978" s="2">
        <f>SUMIFS(cukier4[sprzedaż],cukier4[Data],"&lt;="&amp;cukier4[[#This Row],[Data]],cukier4[NIP],"="&amp;cukier4[[#This Row],[NIP]])</f>
        <v>3302</v>
      </c>
      <c r="H197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78" s="2">
        <f>cukier4[[#This Row],[rabat na kg]]*cukier4[[#This Row],[sprzedaż]]</f>
        <v>14.600000000000001</v>
      </c>
      <c r="J1978" s="2">
        <f>J1977-cukier4[[#This Row],[sprzedaż]]+L1977</f>
        <v>4139</v>
      </c>
      <c r="K1978" s="2">
        <f>MONTH(cukier4[[#This Row],[Data]])</f>
        <v>3</v>
      </c>
      <c r="L1978" s="2">
        <f>ROUNDUP(IF(K1979&lt;&gt;cukier4[[#This Row],[miesiąc]],5000-cukier4[[#This Row],[ilość cukru w magazynie]],0),-3)</f>
        <v>0</v>
      </c>
    </row>
    <row r="1979" spans="1:12" x14ac:dyDescent="0.45">
      <c r="A1979" s="1">
        <v>41714</v>
      </c>
      <c r="B1979" s="2" t="s">
        <v>20</v>
      </c>
      <c r="C1979">
        <v>114</v>
      </c>
      <c r="D1979">
        <f>YEAR(cukier4[[#This Row],[Data]])</f>
        <v>2014</v>
      </c>
      <c r="E1979">
        <f>VLOOKUP(cukier4[[#This Row],[rok]],cennik[],2,FALSE)</f>
        <v>2.23</v>
      </c>
      <c r="F1979" s="2">
        <f>cukier4[[#This Row],[sprzedaż]]*cukier4[[#This Row],[cena cukru]]</f>
        <v>254.22</v>
      </c>
      <c r="G1979" s="2">
        <f>SUMIFS(cukier4[sprzedaż],cukier4[Data],"&lt;="&amp;cukier4[[#This Row],[Data]],cukier4[NIP],"="&amp;cukier4[[#This Row],[NIP]])</f>
        <v>1431</v>
      </c>
      <c r="H197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79" s="2">
        <f>cukier4[[#This Row],[rabat na kg]]*cukier4[[#This Row],[sprzedaż]]</f>
        <v>11.4</v>
      </c>
      <c r="J1979" s="2">
        <f>J1978-cukier4[[#This Row],[sprzedaż]]+L1978</f>
        <v>4025</v>
      </c>
      <c r="K1979" s="2">
        <f>MONTH(cukier4[[#This Row],[Data]])</f>
        <v>3</v>
      </c>
      <c r="L1979" s="2">
        <f>ROUNDUP(IF(K1980&lt;&gt;cukier4[[#This Row],[miesiąc]],5000-cukier4[[#This Row],[ilość cukru w magazynie]],0),-3)</f>
        <v>0</v>
      </c>
    </row>
    <row r="1980" spans="1:12" x14ac:dyDescent="0.45">
      <c r="A1980" s="1">
        <v>41716</v>
      </c>
      <c r="B1980" s="2" t="s">
        <v>14</v>
      </c>
      <c r="C1980">
        <v>265</v>
      </c>
      <c r="D1980">
        <f>YEAR(cukier4[[#This Row],[Data]])</f>
        <v>2014</v>
      </c>
      <c r="E1980">
        <f>VLOOKUP(cukier4[[#This Row],[rok]],cennik[],2,FALSE)</f>
        <v>2.23</v>
      </c>
      <c r="F1980" s="2">
        <f>cukier4[[#This Row],[sprzedaż]]*cukier4[[#This Row],[cena cukru]]</f>
        <v>590.95000000000005</v>
      </c>
      <c r="G1980" s="2">
        <f>SUMIFS(cukier4[sprzedaż],cukier4[Data],"&lt;="&amp;cukier4[[#This Row],[Data]],cukier4[NIP],"="&amp;cukier4[[#This Row],[NIP]])</f>
        <v>21873</v>
      </c>
      <c r="H198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80" s="2">
        <f>cukier4[[#This Row],[rabat na kg]]*cukier4[[#This Row],[sprzedaż]]</f>
        <v>53</v>
      </c>
      <c r="J1980" s="2">
        <f>J1979-cukier4[[#This Row],[sprzedaż]]+L1979</f>
        <v>3760</v>
      </c>
      <c r="K1980" s="2">
        <f>MONTH(cukier4[[#This Row],[Data]])</f>
        <v>3</v>
      </c>
      <c r="L1980" s="2">
        <f>ROUNDUP(IF(K1981&lt;&gt;cukier4[[#This Row],[miesiąc]],5000-cukier4[[#This Row],[ilość cukru w magazynie]],0),-3)</f>
        <v>0</v>
      </c>
    </row>
    <row r="1981" spans="1:12" x14ac:dyDescent="0.45">
      <c r="A1981" s="1">
        <v>41716</v>
      </c>
      <c r="B1981" s="2" t="s">
        <v>128</v>
      </c>
      <c r="C1981">
        <v>1</v>
      </c>
      <c r="D1981">
        <f>YEAR(cukier4[[#This Row],[Data]])</f>
        <v>2014</v>
      </c>
      <c r="E1981">
        <f>VLOOKUP(cukier4[[#This Row],[rok]],cennik[],2,FALSE)</f>
        <v>2.23</v>
      </c>
      <c r="F1981" s="2">
        <f>cukier4[[#This Row],[sprzedaż]]*cukier4[[#This Row],[cena cukru]]</f>
        <v>2.23</v>
      </c>
      <c r="G1981" s="2">
        <f>SUMIFS(cukier4[sprzedaż],cukier4[Data],"&lt;="&amp;cukier4[[#This Row],[Data]],cukier4[NIP],"="&amp;cukier4[[#This Row],[NIP]])</f>
        <v>7</v>
      </c>
      <c r="H198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81" s="2">
        <f>cukier4[[#This Row],[rabat na kg]]*cukier4[[#This Row],[sprzedaż]]</f>
        <v>0</v>
      </c>
      <c r="J1981" s="2">
        <f>J1980-cukier4[[#This Row],[sprzedaż]]+L1980</f>
        <v>3759</v>
      </c>
      <c r="K1981" s="2">
        <f>MONTH(cukier4[[#This Row],[Data]])</f>
        <v>3</v>
      </c>
      <c r="L1981" s="2">
        <f>ROUNDUP(IF(K1982&lt;&gt;cukier4[[#This Row],[miesiąc]],5000-cukier4[[#This Row],[ilość cukru w magazynie]],0),-3)</f>
        <v>0</v>
      </c>
    </row>
    <row r="1982" spans="1:12" x14ac:dyDescent="0.45">
      <c r="A1982" s="1">
        <v>41719</v>
      </c>
      <c r="B1982" s="2" t="s">
        <v>156</v>
      </c>
      <c r="C1982">
        <v>16</v>
      </c>
      <c r="D1982">
        <f>YEAR(cukier4[[#This Row],[Data]])</f>
        <v>2014</v>
      </c>
      <c r="E1982">
        <f>VLOOKUP(cukier4[[#This Row],[rok]],cennik[],2,FALSE)</f>
        <v>2.23</v>
      </c>
      <c r="F1982" s="2">
        <f>cukier4[[#This Row],[sprzedaż]]*cukier4[[#This Row],[cena cukru]]</f>
        <v>35.68</v>
      </c>
      <c r="G1982" s="2">
        <f>SUMIFS(cukier4[sprzedaż],cukier4[Data],"&lt;="&amp;cukier4[[#This Row],[Data]],cukier4[NIP],"="&amp;cukier4[[#This Row],[NIP]])</f>
        <v>31</v>
      </c>
      <c r="H198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82" s="2">
        <f>cukier4[[#This Row],[rabat na kg]]*cukier4[[#This Row],[sprzedaż]]</f>
        <v>0</v>
      </c>
      <c r="J1982" s="2">
        <f>J1981-cukier4[[#This Row],[sprzedaż]]+L1981</f>
        <v>3743</v>
      </c>
      <c r="K1982" s="2">
        <f>MONTH(cukier4[[#This Row],[Data]])</f>
        <v>3</v>
      </c>
      <c r="L1982" s="2">
        <f>ROUNDUP(IF(K1983&lt;&gt;cukier4[[#This Row],[miesiąc]],5000-cukier4[[#This Row],[ilość cukru w magazynie]],0),-3)</f>
        <v>0</v>
      </c>
    </row>
    <row r="1983" spans="1:12" x14ac:dyDescent="0.45">
      <c r="A1983" s="1">
        <v>41721</v>
      </c>
      <c r="B1983" s="2" t="s">
        <v>191</v>
      </c>
      <c r="C1983">
        <v>11</v>
      </c>
      <c r="D1983">
        <f>YEAR(cukier4[[#This Row],[Data]])</f>
        <v>2014</v>
      </c>
      <c r="E1983">
        <f>VLOOKUP(cukier4[[#This Row],[rok]],cennik[],2,FALSE)</f>
        <v>2.23</v>
      </c>
      <c r="F1983" s="2">
        <f>cukier4[[#This Row],[sprzedaż]]*cukier4[[#This Row],[cena cukru]]</f>
        <v>24.53</v>
      </c>
      <c r="G1983" s="2">
        <f>SUMIFS(cukier4[sprzedaż],cukier4[Data],"&lt;="&amp;cukier4[[#This Row],[Data]],cukier4[NIP],"="&amp;cukier4[[#This Row],[NIP]])</f>
        <v>18</v>
      </c>
      <c r="H198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83" s="2">
        <f>cukier4[[#This Row],[rabat na kg]]*cukier4[[#This Row],[sprzedaż]]</f>
        <v>0</v>
      </c>
      <c r="J1983" s="2">
        <f>J1982-cukier4[[#This Row],[sprzedaż]]+L1982</f>
        <v>3732</v>
      </c>
      <c r="K1983" s="2">
        <f>MONTH(cukier4[[#This Row],[Data]])</f>
        <v>3</v>
      </c>
      <c r="L1983" s="2">
        <f>ROUNDUP(IF(K1984&lt;&gt;cukier4[[#This Row],[miesiąc]],5000-cukier4[[#This Row],[ilość cukru w magazynie]],0),-3)</f>
        <v>0</v>
      </c>
    </row>
    <row r="1984" spans="1:12" x14ac:dyDescent="0.45">
      <c r="A1984" s="1">
        <v>41721</v>
      </c>
      <c r="B1984" s="2" t="s">
        <v>22</v>
      </c>
      <c r="C1984">
        <v>118</v>
      </c>
      <c r="D1984">
        <f>YEAR(cukier4[[#This Row],[Data]])</f>
        <v>2014</v>
      </c>
      <c r="E1984">
        <f>VLOOKUP(cukier4[[#This Row],[rok]],cennik[],2,FALSE)</f>
        <v>2.23</v>
      </c>
      <c r="F1984" s="2">
        <f>cukier4[[#This Row],[sprzedaż]]*cukier4[[#This Row],[cena cukru]]</f>
        <v>263.14</v>
      </c>
      <c r="G1984" s="2">
        <f>SUMIFS(cukier4[sprzedaż],cukier4[Data],"&lt;="&amp;cukier4[[#This Row],[Data]],cukier4[NIP],"="&amp;cukier4[[#This Row],[NIP]])</f>
        <v>21597</v>
      </c>
      <c r="H198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84" s="2">
        <f>cukier4[[#This Row],[rabat na kg]]*cukier4[[#This Row],[sprzedaż]]</f>
        <v>23.6</v>
      </c>
      <c r="J1984" s="2">
        <f>J1983-cukier4[[#This Row],[sprzedaż]]+L1983</f>
        <v>3614</v>
      </c>
      <c r="K1984" s="2">
        <f>MONTH(cukier4[[#This Row],[Data]])</f>
        <v>3</v>
      </c>
      <c r="L1984" s="2">
        <f>ROUNDUP(IF(K1985&lt;&gt;cukier4[[#This Row],[miesiąc]],5000-cukier4[[#This Row],[ilość cukru w magazynie]],0),-3)</f>
        <v>0</v>
      </c>
    </row>
    <row r="1985" spans="1:12" x14ac:dyDescent="0.45">
      <c r="A1985" s="1">
        <v>41728</v>
      </c>
      <c r="B1985" s="2" t="s">
        <v>45</v>
      </c>
      <c r="C1985">
        <v>213</v>
      </c>
      <c r="D1985">
        <f>YEAR(cukier4[[#This Row],[Data]])</f>
        <v>2014</v>
      </c>
      <c r="E1985">
        <f>VLOOKUP(cukier4[[#This Row],[rok]],cennik[],2,FALSE)</f>
        <v>2.23</v>
      </c>
      <c r="F1985" s="2">
        <f>cukier4[[#This Row],[sprzedaż]]*cukier4[[#This Row],[cena cukru]]</f>
        <v>474.99</v>
      </c>
      <c r="G1985" s="2">
        <f>SUMIFS(cukier4[sprzedaż],cukier4[Data],"&lt;="&amp;cukier4[[#This Row],[Data]],cukier4[NIP],"="&amp;cukier4[[#This Row],[NIP]])</f>
        <v>24440</v>
      </c>
      <c r="H198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85" s="2">
        <f>cukier4[[#This Row],[rabat na kg]]*cukier4[[#This Row],[sprzedaż]]</f>
        <v>42.6</v>
      </c>
      <c r="J1985" s="2">
        <f>J1984-cukier4[[#This Row],[sprzedaż]]+L1984</f>
        <v>3401</v>
      </c>
      <c r="K1985" s="2">
        <f>MONTH(cukier4[[#This Row],[Data]])</f>
        <v>3</v>
      </c>
      <c r="L1985" s="2">
        <f>ROUNDUP(IF(K1986&lt;&gt;cukier4[[#This Row],[miesiąc]],5000-cukier4[[#This Row],[ilość cukru w magazynie]],0),-3)</f>
        <v>2000</v>
      </c>
    </row>
    <row r="1986" spans="1:12" x14ac:dyDescent="0.45">
      <c r="A1986" s="1">
        <v>41732</v>
      </c>
      <c r="B1986" s="2" t="s">
        <v>9</v>
      </c>
      <c r="C1986">
        <v>146</v>
      </c>
      <c r="D1986">
        <f>YEAR(cukier4[[#This Row],[Data]])</f>
        <v>2014</v>
      </c>
      <c r="E1986">
        <f>VLOOKUP(cukier4[[#This Row],[rok]],cennik[],2,FALSE)</f>
        <v>2.23</v>
      </c>
      <c r="F1986" s="2">
        <f>cukier4[[#This Row],[sprzedaż]]*cukier4[[#This Row],[cena cukru]]</f>
        <v>325.58</v>
      </c>
      <c r="G1986" s="2">
        <f>SUMIFS(cukier4[sprzedaż],cukier4[Data],"&lt;="&amp;cukier4[[#This Row],[Data]],cukier4[NIP],"="&amp;cukier4[[#This Row],[NIP]])</f>
        <v>25020</v>
      </c>
      <c r="H198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86" s="2">
        <f>cukier4[[#This Row],[rabat na kg]]*cukier4[[#This Row],[sprzedaż]]</f>
        <v>29.200000000000003</v>
      </c>
      <c r="J1986" s="2">
        <f>J1985-cukier4[[#This Row],[sprzedaż]]+L1985</f>
        <v>5255</v>
      </c>
      <c r="K1986" s="2">
        <f>MONTH(cukier4[[#This Row],[Data]])</f>
        <v>4</v>
      </c>
      <c r="L1986" s="2">
        <f>ROUNDUP(IF(K1987&lt;&gt;cukier4[[#This Row],[miesiąc]],5000-cukier4[[#This Row],[ilość cukru w magazynie]],0),-3)</f>
        <v>0</v>
      </c>
    </row>
    <row r="1987" spans="1:12" x14ac:dyDescent="0.45">
      <c r="A1987" s="1">
        <v>41734</v>
      </c>
      <c r="B1987" s="2" t="s">
        <v>124</v>
      </c>
      <c r="C1987">
        <v>6</v>
      </c>
      <c r="D1987">
        <f>YEAR(cukier4[[#This Row],[Data]])</f>
        <v>2014</v>
      </c>
      <c r="E1987">
        <f>VLOOKUP(cukier4[[#This Row],[rok]],cennik[],2,FALSE)</f>
        <v>2.23</v>
      </c>
      <c r="F1987" s="2">
        <f>cukier4[[#This Row],[sprzedaż]]*cukier4[[#This Row],[cena cukru]]</f>
        <v>13.379999999999999</v>
      </c>
      <c r="G1987" s="2">
        <f>SUMIFS(cukier4[sprzedaż],cukier4[Data],"&lt;="&amp;cukier4[[#This Row],[Data]],cukier4[NIP],"="&amp;cukier4[[#This Row],[NIP]])</f>
        <v>17</v>
      </c>
      <c r="H198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1987" s="2">
        <f>cukier4[[#This Row],[rabat na kg]]*cukier4[[#This Row],[sprzedaż]]</f>
        <v>0</v>
      </c>
      <c r="J1987" s="2">
        <f>J1986-cukier4[[#This Row],[sprzedaż]]+L1986</f>
        <v>5249</v>
      </c>
      <c r="K1987" s="2">
        <f>MONTH(cukier4[[#This Row],[Data]])</f>
        <v>4</v>
      </c>
      <c r="L1987" s="2">
        <f>ROUNDUP(IF(K1988&lt;&gt;cukier4[[#This Row],[miesiąc]],5000-cukier4[[#This Row],[ilość cukru w magazynie]],0),-3)</f>
        <v>0</v>
      </c>
    </row>
    <row r="1988" spans="1:12" x14ac:dyDescent="0.45">
      <c r="A1988" s="1">
        <v>41736</v>
      </c>
      <c r="B1988" s="2" t="s">
        <v>45</v>
      </c>
      <c r="C1988">
        <v>392</v>
      </c>
      <c r="D1988">
        <f>YEAR(cukier4[[#This Row],[Data]])</f>
        <v>2014</v>
      </c>
      <c r="E1988">
        <f>VLOOKUP(cukier4[[#This Row],[rok]],cennik[],2,FALSE)</f>
        <v>2.23</v>
      </c>
      <c r="F1988" s="2">
        <f>cukier4[[#This Row],[sprzedaż]]*cukier4[[#This Row],[cena cukru]]</f>
        <v>874.16</v>
      </c>
      <c r="G1988" s="2">
        <f>SUMIFS(cukier4[sprzedaż],cukier4[Data],"&lt;="&amp;cukier4[[#This Row],[Data]],cukier4[NIP],"="&amp;cukier4[[#This Row],[NIP]])</f>
        <v>24832</v>
      </c>
      <c r="H198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88" s="2">
        <f>cukier4[[#This Row],[rabat na kg]]*cukier4[[#This Row],[sprzedaż]]</f>
        <v>78.400000000000006</v>
      </c>
      <c r="J1988" s="2">
        <f>J1987-cukier4[[#This Row],[sprzedaż]]+L1987</f>
        <v>4857</v>
      </c>
      <c r="K1988" s="2">
        <f>MONTH(cukier4[[#This Row],[Data]])</f>
        <v>4</v>
      </c>
      <c r="L1988" s="2">
        <f>ROUNDUP(IF(K1989&lt;&gt;cukier4[[#This Row],[miesiąc]],5000-cukier4[[#This Row],[ilość cukru w magazynie]],0),-3)</f>
        <v>0</v>
      </c>
    </row>
    <row r="1989" spans="1:12" x14ac:dyDescent="0.45">
      <c r="A1989" s="1">
        <v>41736</v>
      </c>
      <c r="B1989" s="2" t="s">
        <v>102</v>
      </c>
      <c r="C1989">
        <v>422</v>
      </c>
      <c r="D1989">
        <f>YEAR(cukier4[[#This Row],[Data]])</f>
        <v>2014</v>
      </c>
      <c r="E1989">
        <f>VLOOKUP(cukier4[[#This Row],[rok]],cennik[],2,FALSE)</f>
        <v>2.23</v>
      </c>
      <c r="F1989" s="2">
        <f>cukier4[[#This Row],[sprzedaż]]*cukier4[[#This Row],[cena cukru]]</f>
        <v>941.06</v>
      </c>
      <c r="G1989" s="2">
        <f>SUMIFS(cukier4[sprzedaż],cukier4[Data],"&lt;="&amp;cukier4[[#This Row],[Data]],cukier4[NIP],"="&amp;cukier4[[#This Row],[NIP]])</f>
        <v>6908</v>
      </c>
      <c r="H198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89" s="2">
        <f>cukier4[[#This Row],[rabat na kg]]*cukier4[[#This Row],[sprzedaż]]</f>
        <v>42.2</v>
      </c>
      <c r="J1989" s="2">
        <f>J1988-cukier4[[#This Row],[sprzedaż]]+L1988</f>
        <v>4435</v>
      </c>
      <c r="K1989" s="2">
        <f>MONTH(cukier4[[#This Row],[Data]])</f>
        <v>4</v>
      </c>
      <c r="L1989" s="2">
        <f>ROUNDUP(IF(K1990&lt;&gt;cukier4[[#This Row],[miesiąc]],5000-cukier4[[#This Row],[ilość cukru w magazynie]],0),-3)</f>
        <v>0</v>
      </c>
    </row>
    <row r="1990" spans="1:12" x14ac:dyDescent="0.45">
      <c r="A1990" s="1">
        <v>41740</v>
      </c>
      <c r="B1990" s="2" t="s">
        <v>22</v>
      </c>
      <c r="C1990">
        <v>474</v>
      </c>
      <c r="D1990">
        <f>YEAR(cukier4[[#This Row],[Data]])</f>
        <v>2014</v>
      </c>
      <c r="E1990">
        <f>VLOOKUP(cukier4[[#This Row],[rok]],cennik[],2,FALSE)</f>
        <v>2.23</v>
      </c>
      <c r="F1990" s="2">
        <f>cukier4[[#This Row],[sprzedaż]]*cukier4[[#This Row],[cena cukru]]</f>
        <v>1057.02</v>
      </c>
      <c r="G1990" s="2">
        <f>SUMIFS(cukier4[sprzedaż],cukier4[Data],"&lt;="&amp;cukier4[[#This Row],[Data]],cukier4[NIP],"="&amp;cukier4[[#This Row],[NIP]])</f>
        <v>22071</v>
      </c>
      <c r="H199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90" s="2">
        <f>cukier4[[#This Row],[rabat na kg]]*cukier4[[#This Row],[sprzedaż]]</f>
        <v>94.800000000000011</v>
      </c>
      <c r="J1990" s="2">
        <f>J1989-cukier4[[#This Row],[sprzedaż]]+L1989</f>
        <v>3961</v>
      </c>
      <c r="K1990" s="2">
        <f>MONTH(cukier4[[#This Row],[Data]])</f>
        <v>4</v>
      </c>
      <c r="L1990" s="2">
        <f>ROUNDUP(IF(K1991&lt;&gt;cukier4[[#This Row],[miesiąc]],5000-cukier4[[#This Row],[ilość cukru w magazynie]],0),-3)</f>
        <v>0</v>
      </c>
    </row>
    <row r="1991" spans="1:12" x14ac:dyDescent="0.45">
      <c r="A1991" s="1">
        <v>41741</v>
      </c>
      <c r="B1991" s="2" t="s">
        <v>55</v>
      </c>
      <c r="C1991">
        <v>166</v>
      </c>
      <c r="D1991">
        <f>YEAR(cukier4[[#This Row],[Data]])</f>
        <v>2014</v>
      </c>
      <c r="E1991">
        <f>VLOOKUP(cukier4[[#This Row],[rok]],cennik[],2,FALSE)</f>
        <v>2.23</v>
      </c>
      <c r="F1991" s="2">
        <f>cukier4[[#This Row],[sprzedaż]]*cukier4[[#This Row],[cena cukru]]</f>
        <v>370.18</v>
      </c>
      <c r="G1991" s="2">
        <f>SUMIFS(cukier4[sprzedaż],cukier4[Data],"&lt;="&amp;cukier4[[#This Row],[Data]],cukier4[NIP],"="&amp;cukier4[[#This Row],[NIP]])</f>
        <v>4322</v>
      </c>
      <c r="H199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91" s="2">
        <f>cukier4[[#This Row],[rabat na kg]]*cukier4[[#This Row],[sprzedaż]]</f>
        <v>16.600000000000001</v>
      </c>
      <c r="J1991" s="2">
        <f>J1990-cukier4[[#This Row],[sprzedaż]]+L1990</f>
        <v>3795</v>
      </c>
      <c r="K1991" s="2">
        <f>MONTH(cukier4[[#This Row],[Data]])</f>
        <v>4</v>
      </c>
      <c r="L1991" s="2">
        <f>ROUNDUP(IF(K1992&lt;&gt;cukier4[[#This Row],[miesiąc]],5000-cukier4[[#This Row],[ilość cukru w magazynie]],0),-3)</f>
        <v>0</v>
      </c>
    </row>
    <row r="1992" spans="1:12" x14ac:dyDescent="0.45">
      <c r="A1992" s="1">
        <v>41743</v>
      </c>
      <c r="B1992" s="2" t="s">
        <v>55</v>
      </c>
      <c r="C1992">
        <v>121</v>
      </c>
      <c r="D1992">
        <f>YEAR(cukier4[[#This Row],[Data]])</f>
        <v>2014</v>
      </c>
      <c r="E1992">
        <f>VLOOKUP(cukier4[[#This Row],[rok]],cennik[],2,FALSE)</f>
        <v>2.23</v>
      </c>
      <c r="F1992" s="2">
        <f>cukier4[[#This Row],[sprzedaż]]*cukier4[[#This Row],[cena cukru]]</f>
        <v>269.83</v>
      </c>
      <c r="G1992" s="2">
        <f>SUMIFS(cukier4[sprzedaż],cukier4[Data],"&lt;="&amp;cukier4[[#This Row],[Data]],cukier4[NIP],"="&amp;cukier4[[#This Row],[NIP]])</f>
        <v>4443</v>
      </c>
      <c r="H199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92" s="2">
        <f>cukier4[[#This Row],[rabat na kg]]*cukier4[[#This Row],[sprzedaż]]</f>
        <v>12.100000000000001</v>
      </c>
      <c r="J1992" s="2">
        <f>J1991-cukier4[[#This Row],[sprzedaż]]+L1991</f>
        <v>3674</v>
      </c>
      <c r="K1992" s="2">
        <f>MONTH(cukier4[[#This Row],[Data]])</f>
        <v>4</v>
      </c>
      <c r="L1992" s="2">
        <f>ROUNDUP(IF(K1993&lt;&gt;cukier4[[#This Row],[miesiąc]],5000-cukier4[[#This Row],[ilość cukru w magazynie]],0),-3)</f>
        <v>0</v>
      </c>
    </row>
    <row r="1993" spans="1:12" x14ac:dyDescent="0.45">
      <c r="A1993" s="1">
        <v>41744</v>
      </c>
      <c r="B1993" s="2" t="s">
        <v>17</v>
      </c>
      <c r="C1993">
        <v>406</v>
      </c>
      <c r="D1993">
        <f>YEAR(cukier4[[#This Row],[Data]])</f>
        <v>2014</v>
      </c>
      <c r="E1993">
        <f>VLOOKUP(cukier4[[#This Row],[rok]],cennik[],2,FALSE)</f>
        <v>2.23</v>
      </c>
      <c r="F1993" s="2">
        <f>cukier4[[#This Row],[sprzedaż]]*cukier4[[#This Row],[cena cukru]]</f>
        <v>905.38</v>
      </c>
      <c r="G1993" s="2">
        <f>SUMIFS(cukier4[sprzedaż],cukier4[Data],"&lt;="&amp;cukier4[[#This Row],[Data]],cukier4[NIP],"="&amp;cukier4[[#This Row],[NIP]])</f>
        <v>17592</v>
      </c>
      <c r="H199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93" s="2">
        <f>cukier4[[#This Row],[rabat na kg]]*cukier4[[#This Row],[sprzedaż]]</f>
        <v>81.2</v>
      </c>
      <c r="J1993" s="2">
        <f>J1992-cukier4[[#This Row],[sprzedaż]]+L1992</f>
        <v>3268</v>
      </c>
      <c r="K1993" s="2">
        <f>MONTH(cukier4[[#This Row],[Data]])</f>
        <v>4</v>
      </c>
      <c r="L1993" s="2">
        <f>ROUNDUP(IF(K1994&lt;&gt;cukier4[[#This Row],[miesiąc]],5000-cukier4[[#This Row],[ilość cukru w magazynie]],0),-3)</f>
        <v>0</v>
      </c>
    </row>
    <row r="1994" spans="1:12" x14ac:dyDescent="0.45">
      <c r="A1994" s="1">
        <v>41746</v>
      </c>
      <c r="B1994" s="2" t="s">
        <v>26</v>
      </c>
      <c r="C1994">
        <v>41</v>
      </c>
      <c r="D1994">
        <f>YEAR(cukier4[[#This Row],[Data]])</f>
        <v>2014</v>
      </c>
      <c r="E1994">
        <f>VLOOKUP(cukier4[[#This Row],[rok]],cennik[],2,FALSE)</f>
        <v>2.23</v>
      </c>
      <c r="F1994" s="2">
        <f>cukier4[[#This Row],[sprzedaż]]*cukier4[[#This Row],[cena cukru]]</f>
        <v>91.429999999999993</v>
      </c>
      <c r="G1994" s="2">
        <f>SUMIFS(cukier4[sprzedaż],cukier4[Data],"&lt;="&amp;cukier4[[#This Row],[Data]],cukier4[NIP],"="&amp;cukier4[[#This Row],[NIP]])</f>
        <v>2286</v>
      </c>
      <c r="H19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94" s="2">
        <f>cukier4[[#This Row],[rabat na kg]]*cukier4[[#This Row],[sprzedaż]]</f>
        <v>4.1000000000000005</v>
      </c>
      <c r="J1994" s="2">
        <f>J1993-cukier4[[#This Row],[sprzedaż]]+L1993</f>
        <v>3227</v>
      </c>
      <c r="K1994" s="2">
        <f>MONTH(cukier4[[#This Row],[Data]])</f>
        <v>4</v>
      </c>
      <c r="L1994" s="2">
        <f>ROUNDUP(IF(K1995&lt;&gt;cukier4[[#This Row],[miesiąc]],5000-cukier4[[#This Row],[ilość cukru w magazynie]],0),-3)</f>
        <v>0</v>
      </c>
    </row>
    <row r="1995" spans="1:12" x14ac:dyDescent="0.45">
      <c r="A1995" s="1">
        <v>41750</v>
      </c>
      <c r="B1995" s="2" t="s">
        <v>50</v>
      </c>
      <c r="C1995">
        <v>254</v>
      </c>
      <c r="D1995">
        <f>YEAR(cukier4[[#This Row],[Data]])</f>
        <v>2014</v>
      </c>
      <c r="E1995">
        <f>VLOOKUP(cukier4[[#This Row],[rok]],cennik[],2,FALSE)</f>
        <v>2.23</v>
      </c>
      <c r="F1995" s="2">
        <f>cukier4[[#This Row],[sprzedaż]]*cukier4[[#This Row],[cena cukru]]</f>
        <v>566.41999999999996</v>
      </c>
      <c r="G1995" s="2">
        <f>SUMIFS(cukier4[sprzedaż],cukier4[Data],"&lt;="&amp;cukier4[[#This Row],[Data]],cukier4[NIP],"="&amp;cukier4[[#This Row],[NIP]])</f>
        <v>21355</v>
      </c>
      <c r="H199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95" s="2">
        <f>cukier4[[#This Row],[rabat na kg]]*cukier4[[#This Row],[sprzedaż]]</f>
        <v>50.800000000000004</v>
      </c>
      <c r="J1995" s="2">
        <f>J1994-cukier4[[#This Row],[sprzedaż]]+L1994</f>
        <v>2973</v>
      </c>
      <c r="K1995" s="2">
        <f>MONTH(cukier4[[#This Row],[Data]])</f>
        <v>4</v>
      </c>
      <c r="L1995" s="2">
        <f>ROUNDUP(IF(K1996&lt;&gt;cukier4[[#This Row],[miesiąc]],5000-cukier4[[#This Row],[ilość cukru w magazynie]],0),-3)</f>
        <v>0</v>
      </c>
    </row>
    <row r="1996" spans="1:12" x14ac:dyDescent="0.45">
      <c r="A1996" s="1">
        <v>41750</v>
      </c>
      <c r="B1996" s="2" t="s">
        <v>9</v>
      </c>
      <c r="C1996">
        <v>246</v>
      </c>
      <c r="D1996">
        <f>YEAR(cukier4[[#This Row],[Data]])</f>
        <v>2014</v>
      </c>
      <c r="E1996">
        <f>VLOOKUP(cukier4[[#This Row],[rok]],cennik[],2,FALSE)</f>
        <v>2.23</v>
      </c>
      <c r="F1996" s="2">
        <f>cukier4[[#This Row],[sprzedaż]]*cukier4[[#This Row],[cena cukru]]</f>
        <v>548.58000000000004</v>
      </c>
      <c r="G1996" s="2">
        <f>SUMIFS(cukier4[sprzedaż],cukier4[Data],"&lt;="&amp;cukier4[[#This Row],[Data]],cukier4[NIP],"="&amp;cukier4[[#This Row],[NIP]])</f>
        <v>25266</v>
      </c>
      <c r="H199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96" s="2">
        <f>cukier4[[#This Row],[rabat na kg]]*cukier4[[#This Row],[sprzedaż]]</f>
        <v>49.2</v>
      </c>
      <c r="J1996" s="2">
        <f>J1995-cukier4[[#This Row],[sprzedaż]]+L1995</f>
        <v>2727</v>
      </c>
      <c r="K1996" s="2">
        <f>MONTH(cukier4[[#This Row],[Data]])</f>
        <v>4</v>
      </c>
      <c r="L1996" s="2">
        <f>ROUNDUP(IF(K1997&lt;&gt;cukier4[[#This Row],[miesiąc]],5000-cukier4[[#This Row],[ilość cukru w magazynie]],0),-3)</f>
        <v>0</v>
      </c>
    </row>
    <row r="1997" spans="1:12" x14ac:dyDescent="0.45">
      <c r="A1997" s="1">
        <v>41755</v>
      </c>
      <c r="B1997" s="2" t="s">
        <v>19</v>
      </c>
      <c r="C1997">
        <v>148</v>
      </c>
      <c r="D1997">
        <f>YEAR(cukier4[[#This Row],[Data]])</f>
        <v>2014</v>
      </c>
      <c r="E1997">
        <f>VLOOKUP(cukier4[[#This Row],[rok]],cennik[],2,FALSE)</f>
        <v>2.23</v>
      </c>
      <c r="F1997" s="2">
        <f>cukier4[[#This Row],[sprzedaż]]*cukier4[[#This Row],[cena cukru]]</f>
        <v>330.04</v>
      </c>
      <c r="G1997" s="2">
        <f>SUMIFS(cukier4[sprzedaż],cukier4[Data],"&lt;="&amp;cukier4[[#This Row],[Data]],cukier4[NIP],"="&amp;cukier4[[#This Row],[NIP]])</f>
        <v>4593</v>
      </c>
      <c r="H199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97" s="2">
        <f>cukier4[[#This Row],[rabat na kg]]*cukier4[[#This Row],[sprzedaż]]</f>
        <v>14.8</v>
      </c>
      <c r="J1997" s="2">
        <f>J1996-cukier4[[#This Row],[sprzedaż]]+L1996</f>
        <v>2579</v>
      </c>
      <c r="K1997" s="2">
        <f>MONTH(cukier4[[#This Row],[Data]])</f>
        <v>4</v>
      </c>
      <c r="L1997" s="2">
        <f>ROUNDUP(IF(K1998&lt;&gt;cukier4[[#This Row],[miesiąc]],5000-cukier4[[#This Row],[ilość cukru w magazynie]],0),-3)</f>
        <v>0</v>
      </c>
    </row>
    <row r="1998" spans="1:12" x14ac:dyDescent="0.45">
      <c r="A1998" s="1">
        <v>41755</v>
      </c>
      <c r="B1998" s="2" t="s">
        <v>5</v>
      </c>
      <c r="C1998">
        <v>365</v>
      </c>
      <c r="D1998">
        <f>YEAR(cukier4[[#This Row],[Data]])</f>
        <v>2014</v>
      </c>
      <c r="E1998">
        <f>VLOOKUP(cukier4[[#This Row],[rok]],cennik[],2,FALSE)</f>
        <v>2.23</v>
      </c>
      <c r="F1998" s="2">
        <f>cukier4[[#This Row],[sprzedaż]]*cukier4[[#This Row],[cena cukru]]</f>
        <v>813.95</v>
      </c>
      <c r="G1998" s="2">
        <f>SUMIFS(cukier4[sprzedaż],cukier4[Data],"&lt;="&amp;cukier4[[#This Row],[Data]],cukier4[NIP],"="&amp;cukier4[[#This Row],[NIP]])</f>
        <v>11096</v>
      </c>
      <c r="H199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1998" s="2">
        <f>cukier4[[#This Row],[rabat na kg]]*cukier4[[#This Row],[sprzedaż]]</f>
        <v>73</v>
      </c>
      <c r="J1998" s="2">
        <f>J1997-cukier4[[#This Row],[sprzedaż]]+L1997</f>
        <v>2214</v>
      </c>
      <c r="K1998" s="2">
        <f>MONTH(cukier4[[#This Row],[Data]])</f>
        <v>4</v>
      </c>
      <c r="L1998" s="2">
        <f>ROUNDUP(IF(K1999&lt;&gt;cukier4[[#This Row],[miesiąc]],5000-cukier4[[#This Row],[ilość cukru w magazynie]],0),-3)</f>
        <v>0</v>
      </c>
    </row>
    <row r="1999" spans="1:12" x14ac:dyDescent="0.45">
      <c r="A1999" s="1">
        <v>41756</v>
      </c>
      <c r="B1999" s="2" t="s">
        <v>20</v>
      </c>
      <c r="C1999">
        <v>20</v>
      </c>
      <c r="D1999">
        <f>YEAR(cukier4[[#This Row],[Data]])</f>
        <v>2014</v>
      </c>
      <c r="E1999">
        <f>VLOOKUP(cukier4[[#This Row],[rok]],cennik[],2,FALSE)</f>
        <v>2.23</v>
      </c>
      <c r="F1999" s="2">
        <f>cukier4[[#This Row],[sprzedaż]]*cukier4[[#This Row],[cena cukru]]</f>
        <v>44.6</v>
      </c>
      <c r="G1999" s="2">
        <f>SUMIFS(cukier4[sprzedaż],cukier4[Data],"&lt;="&amp;cukier4[[#This Row],[Data]],cukier4[NIP],"="&amp;cukier4[[#This Row],[NIP]])</f>
        <v>1451</v>
      </c>
      <c r="H199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1999" s="2">
        <f>cukier4[[#This Row],[rabat na kg]]*cukier4[[#This Row],[sprzedaż]]</f>
        <v>2</v>
      </c>
      <c r="J1999" s="2">
        <f>J1998-cukier4[[#This Row],[sprzedaż]]+L1998</f>
        <v>2194</v>
      </c>
      <c r="K1999" s="2">
        <f>MONTH(cukier4[[#This Row],[Data]])</f>
        <v>4</v>
      </c>
      <c r="L1999" s="2">
        <f>ROUNDUP(IF(K2000&lt;&gt;cukier4[[#This Row],[miesiąc]],5000-cukier4[[#This Row],[ilość cukru w magazynie]],0),-3)</f>
        <v>3000</v>
      </c>
    </row>
    <row r="2000" spans="1:12" x14ac:dyDescent="0.45">
      <c r="A2000" s="1">
        <v>41761</v>
      </c>
      <c r="B2000" s="2" t="s">
        <v>137</v>
      </c>
      <c r="C2000">
        <v>4</v>
      </c>
      <c r="D2000">
        <f>YEAR(cukier4[[#This Row],[Data]])</f>
        <v>2014</v>
      </c>
      <c r="E2000">
        <f>VLOOKUP(cukier4[[#This Row],[rok]],cennik[],2,FALSE)</f>
        <v>2.23</v>
      </c>
      <c r="F2000" s="2">
        <f>cukier4[[#This Row],[sprzedaż]]*cukier4[[#This Row],[cena cukru]]</f>
        <v>8.92</v>
      </c>
      <c r="G2000" s="2">
        <f>SUMIFS(cukier4[sprzedaż],cukier4[Data],"&lt;="&amp;cukier4[[#This Row],[Data]],cukier4[NIP],"="&amp;cukier4[[#This Row],[NIP]])</f>
        <v>39</v>
      </c>
      <c r="H200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00" s="2">
        <f>cukier4[[#This Row],[rabat na kg]]*cukier4[[#This Row],[sprzedaż]]</f>
        <v>0</v>
      </c>
      <c r="J2000" s="2">
        <f>J1999-cukier4[[#This Row],[sprzedaż]]+L1999</f>
        <v>5190</v>
      </c>
      <c r="K2000" s="2">
        <f>MONTH(cukier4[[#This Row],[Data]])</f>
        <v>5</v>
      </c>
      <c r="L2000" s="2">
        <f>ROUNDUP(IF(K2001&lt;&gt;cukier4[[#This Row],[miesiąc]],5000-cukier4[[#This Row],[ilość cukru w magazynie]],0),-3)</f>
        <v>0</v>
      </c>
    </row>
    <row r="2001" spans="1:12" x14ac:dyDescent="0.45">
      <c r="A2001" s="1">
        <v>41764</v>
      </c>
      <c r="B2001" s="2" t="s">
        <v>45</v>
      </c>
      <c r="C2001">
        <v>215</v>
      </c>
      <c r="D2001">
        <f>YEAR(cukier4[[#This Row],[Data]])</f>
        <v>2014</v>
      </c>
      <c r="E2001">
        <f>VLOOKUP(cukier4[[#This Row],[rok]],cennik[],2,FALSE)</f>
        <v>2.23</v>
      </c>
      <c r="F2001" s="2">
        <f>cukier4[[#This Row],[sprzedaż]]*cukier4[[#This Row],[cena cukru]]</f>
        <v>479.45</v>
      </c>
      <c r="G2001" s="2">
        <f>SUMIFS(cukier4[sprzedaż],cukier4[Data],"&lt;="&amp;cukier4[[#This Row],[Data]],cukier4[NIP],"="&amp;cukier4[[#This Row],[NIP]])</f>
        <v>25047</v>
      </c>
      <c r="H200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01" s="2">
        <f>cukier4[[#This Row],[rabat na kg]]*cukier4[[#This Row],[sprzedaż]]</f>
        <v>43</v>
      </c>
      <c r="J2001" s="2">
        <f>J2000-cukier4[[#This Row],[sprzedaż]]+L2000</f>
        <v>4975</v>
      </c>
      <c r="K2001" s="2">
        <f>MONTH(cukier4[[#This Row],[Data]])</f>
        <v>5</v>
      </c>
      <c r="L2001" s="2">
        <f>ROUNDUP(IF(K2002&lt;&gt;cukier4[[#This Row],[miesiąc]],5000-cukier4[[#This Row],[ilość cukru w magazynie]],0),-3)</f>
        <v>0</v>
      </c>
    </row>
    <row r="2002" spans="1:12" x14ac:dyDescent="0.45">
      <c r="A2002" s="1">
        <v>41766</v>
      </c>
      <c r="B2002" s="2" t="s">
        <v>12</v>
      </c>
      <c r="C2002">
        <v>138</v>
      </c>
      <c r="D2002">
        <f>YEAR(cukier4[[#This Row],[Data]])</f>
        <v>2014</v>
      </c>
      <c r="E2002">
        <f>VLOOKUP(cukier4[[#This Row],[rok]],cennik[],2,FALSE)</f>
        <v>2.23</v>
      </c>
      <c r="F2002" s="2">
        <f>cukier4[[#This Row],[sprzedaż]]*cukier4[[#This Row],[cena cukru]]</f>
        <v>307.74</v>
      </c>
      <c r="G2002" s="2">
        <f>SUMIFS(cukier4[sprzedaż],cukier4[Data],"&lt;="&amp;cukier4[[#This Row],[Data]],cukier4[NIP],"="&amp;cukier4[[#This Row],[NIP]])</f>
        <v>4522</v>
      </c>
      <c r="H20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02" s="2">
        <f>cukier4[[#This Row],[rabat na kg]]*cukier4[[#This Row],[sprzedaż]]</f>
        <v>13.8</v>
      </c>
      <c r="J2002" s="2">
        <f>J2001-cukier4[[#This Row],[sprzedaż]]+L2001</f>
        <v>4837</v>
      </c>
      <c r="K2002" s="2">
        <f>MONTH(cukier4[[#This Row],[Data]])</f>
        <v>5</v>
      </c>
      <c r="L2002" s="2">
        <f>ROUNDUP(IF(K2003&lt;&gt;cukier4[[#This Row],[miesiąc]],5000-cukier4[[#This Row],[ilość cukru w magazynie]],0),-3)</f>
        <v>0</v>
      </c>
    </row>
    <row r="2003" spans="1:12" x14ac:dyDescent="0.45">
      <c r="A2003" s="1">
        <v>41766</v>
      </c>
      <c r="B2003" s="2" t="s">
        <v>7</v>
      </c>
      <c r="C2003">
        <v>496</v>
      </c>
      <c r="D2003">
        <f>YEAR(cukier4[[#This Row],[Data]])</f>
        <v>2014</v>
      </c>
      <c r="E2003">
        <f>VLOOKUP(cukier4[[#This Row],[rok]],cennik[],2,FALSE)</f>
        <v>2.23</v>
      </c>
      <c r="F2003" s="2">
        <f>cukier4[[#This Row],[sprzedaż]]*cukier4[[#This Row],[cena cukru]]</f>
        <v>1106.08</v>
      </c>
      <c r="G2003" s="2">
        <f>SUMIFS(cukier4[sprzedaż],cukier4[Data],"&lt;="&amp;cukier4[[#This Row],[Data]],cukier4[NIP],"="&amp;cukier4[[#This Row],[NIP]])</f>
        <v>25284</v>
      </c>
      <c r="H200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03" s="2">
        <f>cukier4[[#This Row],[rabat na kg]]*cukier4[[#This Row],[sprzedaż]]</f>
        <v>99.2</v>
      </c>
      <c r="J2003" s="2">
        <f>J2002-cukier4[[#This Row],[sprzedaż]]+L2002</f>
        <v>4341</v>
      </c>
      <c r="K2003" s="2">
        <f>MONTH(cukier4[[#This Row],[Data]])</f>
        <v>5</v>
      </c>
      <c r="L2003" s="2">
        <f>ROUNDUP(IF(K2004&lt;&gt;cukier4[[#This Row],[miesiąc]],5000-cukier4[[#This Row],[ilość cukru w magazynie]],0),-3)</f>
        <v>0</v>
      </c>
    </row>
    <row r="2004" spans="1:12" x14ac:dyDescent="0.45">
      <c r="A2004" s="1">
        <v>41767</v>
      </c>
      <c r="B2004" s="2" t="s">
        <v>37</v>
      </c>
      <c r="C2004">
        <v>155</v>
      </c>
      <c r="D2004">
        <f>YEAR(cukier4[[#This Row],[Data]])</f>
        <v>2014</v>
      </c>
      <c r="E2004">
        <f>VLOOKUP(cukier4[[#This Row],[rok]],cennik[],2,FALSE)</f>
        <v>2.23</v>
      </c>
      <c r="F2004" s="2">
        <f>cukier4[[#This Row],[sprzedaż]]*cukier4[[#This Row],[cena cukru]]</f>
        <v>345.65</v>
      </c>
      <c r="G2004" s="2">
        <f>SUMIFS(cukier4[sprzedaż],cukier4[Data],"&lt;="&amp;cukier4[[#This Row],[Data]],cukier4[NIP],"="&amp;cukier4[[#This Row],[NIP]])</f>
        <v>4842</v>
      </c>
      <c r="H200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04" s="2">
        <f>cukier4[[#This Row],[rabat na kg]]*cukier4[[#This Row],[sprzedaż]]</f>
        <v>15.5</v>
      </c>
      <c r="J2004" s="2">
        <f>J2003-cukier4[[#This Row],[sprzedaż]]+L2003</f>
        <v>4186</v>
      </c>
      <c r="K2004" s="2">
        <f>MONTH(cukier4[[#This Row],[Data]])</f>
        <v>5</v>
      </c>
      <c r="L2004" s="2">
        <f>ROUNDUP(IF(K2005&lt;&gt;cukier4[[#This Row],[miesiąc]],5000-cukier4[[#This Row],[ilość cukru w magazynie]],0),-3)</f>
        <v>0</v>
      </c>
    </row>
    <row r="2005" spans="1:12" x14ac:dyDescent="0.45">
      <c r="A2005" s="1">
        <v>41770</v>
      </c>
      <c r="B2005" s="2" t="s">
        <v>24</v>
      </c>
      <c r="C2005">
        <v>386</v>
      </c>
      <c r="D2005">
        <f>YEAR(cukier4[[#This Row],[Data]])</f>
        <v>2014</v>
      </c>
      <c r="E2005">
        <f>VLOOKUP(cukier4[[#This Row],[rok]],cennik[],2,FALSE)</f>
        <v>2.23</v>
      </c>
      <c r="F2005" s="2">
        <f>cukier4[[#This Row],[sprzedaż]]*cukier4[[#This Row],[cena cukru]]</f>
        <v>860.78</v>
      </c>
      <c r="G2005" s="2">
        <f>SUMIFS(cukier4[sprzedaż],cukier4[Data],"&lt;="&amp;cukier4[[#This Row],[Data]],cukier4[NIP],"="&amp;cukier4[[#This Row],[NIP]])</f>
        <v>5465</v>
      </c>
      <c r="H200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05" s="2">
        <f>cukier4[[#This Row],[rabat na kg]]*cukier4[[#This Row],[sprzedaż]]</f>
        <v>38.6</v>
      </c>
      <c r="J2005" s="2">
        <f>J2004-cukier4[[#This Row],[sprzedaż]]+L2004</f>
        <v>3800</v>
      </c>
      <c r="K2005" s="2">
        <f>MONTH(cukier4[[#This Row],[Data]])</f>
        <v>5</v>
      </c>
      <c r="L2005" s="2">
        <f>ROUNDUP(IF(K2006&lt;&gt;cukier4[[#This Row],[miesiąc]],5000-cukier4[[#This Row],[ilość cukru w magazynie]],0),-3)</f>
        <v>0</v>
      </c>
    </row>
    <row r="2006" spans="1:12" x14ac:dyDescent="0.45">
      <c r="A2006" s="1">
        <v>41773</v>
      </c>
      <c r="B2006" s="2" t="s">
        <v>71</v>
      </c>
      <c r="C2006">
        <v>124</v>
      </c>
      <c r="D2006">
        <f>YEAR(cukier4[[#This Row],[Data]])</f>
        <v>2014</v>
      </c>
      <c r="E2006">
        <f>VLOOKUP(cukier4[[#This Row],[rok]],cennik[],2,FALSE)</f>
        <v>2.23</v>
      </c>
      <c r="F2006" s="2">
        <f>cukier4[[#This Row],[sprzedaż]]*cukier4[[#This Row],[cena cukru]]</f>
        <v>276.52</v>
      </c>
      <c r="G2006" s="2">
        <f>SUMIFS(cukier4[sprzedaż],cukier4[Data],"&lt;="&amp;cukier4[[#This Row],[Data]],cukier4[NIP],"="&amp;cukier4[[#This Row],[NIP]])</f>
        <v>2905</v>
      </c>
      <c r="H200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06" s="2">
        <f>cukier4[[#This Row],[rabat na kg]]*cukier4[[#This Row],[sprzedaż]]</f>
        <v>12.4</v>
      </c>
      <c r="J2006" s="2">
        <f>J2005-cukier4[[#This Row],[sprzedaż]]+L2005</f>
        <v>3676</v>
      </c>
      <c r="K2006" s="2">
        <f>MONTH(cukier4[[#This Row],[Data]])</f>
        <v>5</v>
      </c>
      <c r="L2006" s="2">
        <f>ROUNDUP(IF(K2007&lt;&gt;cukier4[[#This Row],[miesiąc]],5000-cukier4[[#This Row],[ilość cukru w magazynie]],0),-3)</f>
        <v>0</v>
      </c>
    </row>
    <row r="2007" spans="1:12" x14ac:dyDescent="0.45">
      <c r="A2007" s="1">
        <v>41774</v>
      </c>
      <c r="B2007" s="2" t="s">
        <v>14</v>
      </c>
      <c r="C2007">
        <v>173</v>
      </c>
      <c r="D2007">
        <f>YEAR(cukier4[[#This Row],[Data]])</f>
        <v>2014</v>
      </c>
      <c r="E2007">
        <f>VLOOKUP(cukier4[[#This Row],[rok]],cennik[],2,FALSE)</f>
        <v>2.23</v>
      </c>
      <c r="F2007" s="2">
        <f>cukier4[[#This Row],[sprzedaż]]*cukier4[[#This Row],[cena cukru]]</f>
        <v>385.79</v>
      </c>
      <c r="G2007" s="2">
        <f>SUMIFS(cukier4[sprzedaż],cukier4[Data],"&lt;="&amp;cukier4[[#This Row],[Data]],cukier4[NIP],"="&amp;cukier4[[#This Row],[NIP]])</f>
        <v>22046</v>
      </c>
      <c r="H200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07" s="2">
        <f>cukier4[[#This Row],[rabat na kg]]*cukier4[[#This Row],[sprzedaż]]</f>
        <v>34.6</v>
      </c>
      <c r="J2007" s="2">
        <f>J2006-cukier4[[#This Row],[sprzedaż]]+L2006</f>
        <v>3503</v>
      </c>
      <c r="K2007" s="2">
        <f>MONTH(cukier4[[#This Row],[Data]])</f>
        <v>5</v>
      </c>
      <c r="L2007" s="2">
        <f>ROUNDUP(IF(K2008&lt;&gt;cukier4[[#This Row],[miesiąc]],5000-cukier4[[#This Row],[ilość cukru w magazynie]],0),-3)</f>
        <v>0</v>
      </c>
    </row>
    <row r="2008" spans="1:12" x14ac:dyDescent="0.45">
      <c r="A2008" s="1">
        <v>41776</v>
      </c>
      <c r="B2008" s="2" t="s">
        <v>35</v>
      </c>
      <c r="C2008">
        <v>161</v>
      </c>
      <c r="D2008">
        <f>YEAR(cukier4[[#This Row],[Data]])</f>
        <v>2014</v>
      </c>
      <c r="E2008">
        <f>VLOOKUP(cukier4[[#This Row],[rok]],cennik[],2,FALSE)</f>
        <v>2.23</v>
      </c>
      <c r="F2008" s="2">
        <f>cukier4[[#This Row],[sprzedaż]]*cukier4[[#This Row],[cena cukru]]</f>
        <v>359.03</v>
      </c>
      <c r="G2008" s="2">
        <f>SUMIFS(cukier4[sprzedaż],cukier4[Data],"&lt;="&amp;cukier4[[#This Row],[Data]],cukier4[NIP],"="&amp;cukier4[[#This Row],[NIP]])</f>
        <v>4253</v>
      </c>
      <c r="H20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08" s="2">
        <f>cukier4[[#This Row],[rabat na kg]]*cukier4[[#This Row],[sprzedaż]]</f>
        <v>16.100000000000001</v>
      </c>
      <c r="J2008" s="2">
        <f>J2007-cukier4[[#This Row],[sprzedaż]]+L2007</f>
        <v>3342</v>
      </c>
      <c r="K2008" s="2">
        <f>MONTH(cukier4[[#This Row],[Data]])</f>
        <v>5</v>
      </c>
      <c r="L2008" s="2">
        <f>ROUNDUP(IF(K2009&lt;&gt;cukier4[[#This Row],[miesiąc]],5000-cukier4[[#This Row],[ilość cukru w magazynie]],0),-3)</f>
        <v>0</v>
      </c>
    </row>
    <row r="2009" spans="1:12" x14ac:dyDescent="0.45">
      <c r="A2009" s="1">
        <v>41778</v>
      </c>
      <c r="B2009" s="2" t="s">
        <v>69</v>
      </c>
      <c r="C2009">
        <v>147</v>
      </c>
      <c r="D2009">
        <f>YEAR(cukier4[[#This Row],[Data]])</f>
        <v>2014</v>
      </c>
      <c r="E2009">
        <f>VLOOKUP(cukier4[[#This Row],[rok]],cennik[],2,FALSE)</f>
        <v>2.23</v>
      </c>
      <c r="F2009" s="2">
        <f>cukier4[[#This Row],[sprzedaż]]*cukier4[[#This Row],[cena cukru]]</f>
        <v>327.81</v>
      </c>
      <c r="G2009" s="2">
        <f>SUMIFS(cukier4[sprzedaż],cukier4[Data],"&lt;="&amp;cukier4[[#This Row],[Data]],cukier4[NIP],"="&amp;cukier4[[#This Row],[NIP]])</f>
        <v>3449</v>
      </c>
      <c r="H200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09" s="2">
        <f>cukier4[[#This Row],[rabat na kg]]*cukier4[[#This Row],[sprzedaż]]</f>
        <v>14.700000000000001</v>
      </c>
      <c r="J2009" s="2">
        <f>J2008-cukier4[[#This Row],[sprzedaż]]+L2008</f>
        <v>3195</v>
      </c>
      <c r="K2009" s="2">
        <f>MONTH(cukier4[[#This Row],[Data]])</f>
        <v>5</v>
      </c>
      <c r="L2009" s="2">
        <f>ROUNDUP(IF(K2010&lt;&gt;cukier4[[#This Row],[miesiąc]],5000-cukier4[[#This Row],[ilość cukru w magazynie]],0),-3)</f>
        <v>0</v>
      </c>
    </row>
    <row r="2010" spans="1:12" x14ac:dyDescent="0.45">
      <c r="A2010" s="1">
        <v>41784</v>
      </c>
      <c r="B2010" s="2" t="s">
        <v>22</v>
      </c>
      <c r="C2010">
        <v>401</v>
      </c>
      <c r="D2010">
        <f>YEAR(cukier4[[#This Row],[Data]])</f>
        <v>2014</v>
      </c>
      <c r="E2010">
        <f>VLOOKUP(cukier4[[#This Row],[rok]],cennik[],2,FALSE)</f>
        <v>2.23</v>
      </c>
      <c r="F2010" s="2">
        <f>cukier4[[#This Row],[sprzedaż]]*cukier4[[#This Row],[cena cukru]]</f>
        <v>894.23</v>
      </c>
      <c r="G2010" s="2">
        <f>SUMIFS(cukier4[sprzedaż],cukier4[Data],"&lt;="&amp;cukier4[[#This Row],[Data]],cukier4[NIP],"="&amp;cukier4[[#This Row],[NIP]])</f>
        <v>22472</v>
      </c>
      <c r="H201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10" s="2">
        <f>cukier4[[#This Row],[rabat na kg]]*cukier4[[#This Row],[sprzedaż]]</f>
        <v>80.2</v>
      </c>
      <c r="J2010" s="2">
        <f>J2009-cukier4[[#This Row],[sprzedaż]]+L2009</f>
        <v>2794</v>
      </c>
      <c r="K2010" s="2">
        <f>MONTH(cukier4[[#This Row],[Data]])</f>
        <v>5</v>
      </c>
      <c r="L2010" s="2">
        <f>ROUNDUP(IF(K2011&lt;&gt;cukier4[[#This Row],[miesiąc]],5000-cukier4[[#This Row],[ilość cukru w magazynie]],0),-3)</f>
        <v>0</v>
      </c>
    </row>
    <row r="2011" spans="1:12" x14ac:dyDescent="0.45">
      <c r="A2011" s="1">
        <v>41784</v>
      </c>
      <c r="B2011" s="2" t="s">
        <v>50</v>
      </c>
      <c r="C2011">
        <v>101</v>
      </c>
      <c r="D2011">
        <f>YEAR(cukier4[[#This Row],[Data]])</f>
        <v>2014</v>
      </c>
      <c r="E2011">
        <f>VLOOKUP(cukier4[[#This Row],[rok]],cennik[],2,FALSE)</f>
        <v>2.23</v>
      </c>
      <c r="F2011" s="2">
        <f>cukier4[[#This Row],[sprzedaż]]*cukier4[[#This Row],[cena cukru]]</f>
        <v>225.23</v>
      </c>
      <c r="G2011" s="2">
        <f>SUMIFS(cukier4[sprzedaż],cukier4[Data],"&lt;="&amp;cukier4[[#This Row],[Data]],cukier4[NIP],"="&amp;cukier4[[#This Row],[NIP]])</f>
        <v>21456</v>
      </c>
      <c r="H201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11" s="2">
        <f>cukier4[[#This Row],[rabat na kg]]*cukier4[[#This Row],[sprzedaż]]</f>
        <v>20.200000000000003</v>
      </c>
      <c r="J2011" s="2">
        <f>J2010-cukier4[[#This Row],[sprzedaż]]+L2010</f>
        <v>2693</v>
      </c>
      <c r="K2011" s="2">
        <f>MONTH(cukier4[[#This Row],[Data]])</f>
        <v>5</v>
      </c>
      <c r="L2011" s="2">
        <f>ROUNDUP(IF(K2012&lt;&gt;cukier4[[#This Row],[miesiąc]],5000-cukier4[[#This Row],[ilość cukru w magazynie]],0),-3)</f>
        <v>0</v>
      </c>
    </row>
    <row r="2012" spans="1:12" x14ac:dyDescent="0.45">
      <c r="A2012" s="1">
        <v>41785</v>
      </c>
      <c r="B2012" s="2" t="s">
        <v>22</v>
      </c>
      <c r="C2012">
        <v>169</v>
      </c>
      <c r="D2012">
        <f>YEAR(cukier4[[#This Row],[Data]])</f>
        <v>2014</v>
      </c>
      <c r="E2012">
        <f>VLOOKUP(cukier4[[#This Row],[rok]],cennik[],2,FALSE)</f>
        <v>2.23</v>
      </c>
      <c r="F2012" s="2">
        <f>cukier4[[#This Row],[sprzedaż]]*cukier4[[#This Row],[cena cukru]]</f>
        <v>376.87</v>
      </c>
      <c r="G2012" s="2">
        <f>SUMIFS(cukier4[sprzedaż],cukier4[Data],"&lt;="&amp;cukier4[[#This Row],[Data]],cukier4[NIP],"="&amp;cukier4[[#This Row],[NIP]])</f>
        <v>22641</v>
      </c>
      <c r="H201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12" s="2">
        <f>cukier4[[#This Row],[rabat na kg]]*cukier4[[#This Row],[sprzedaż]]</f>
        <v>33.800000000000004</v>
      </c>
      <c r="J2012" s="2">
        <f>J2011-cukier4[[#This Row],[sprzedaż]]+L2011</f>
        <v>2524</v>
      </c>
      <c r="K2012" s="2">
        <f>MONTH(cukier4[[#This Row],[Data]])</f>
        <v>5</v>
      </c>
      <c r="L2012" s="2">
        <f>ROUNDUP(IF(K2013&lt;&gt;cukier4[[#This Row],[miesiąc]],5000-cukier4[[#This Row],[ilość cukru w magazynie]],0),-3)</f>
        <v>0</v>
      </c>
    </row>
    <row r="2013" spans="1:12" x14ac:dyDescent="0.45">
      <c r="A2013" s="1">
        <v>41786</v>
      </c>
      <c r="B2013" s="2" t="s">
        <v>14</v>
      </c>
      <c r="C2013">
        <v>324</v>
      </c>
      <c r="D2013">
        <f>YEAR(cukier4[[#This Row],[Data]])</f>
        <v>2014</v>
      </c>
      <c r="E2013">
        <f>VLOOKUP(cukier4[[#This Row],[rok]],cennik[],2,FALSE)</f>
        <v>2.23</v>
      </c>
      <c r="F2013" s="2">
        <f>cukier4[[#This Row],[sprzedaż]]*cukier4[[#This Row],[cena cukru]]</f>
        <v>722.52</v>
      </c>
      <c r="G2013" s="2">
        <f>SUMIFS(cukier4[sprzedaż],cukier4[Data],"&lt;="&amp;cukier4[[#This Row],[Data]],cukier4[NIP],"="&amp;cukier4[[#This Row],[NIP]])</f>
        <v>22370</v>
      </c>
      <c r="H201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13" s="2">
        <f>cukier4[[#This Row],[rabat na kg]]*cukier4[[#This Row],[sprzedaż]]</f>
        <v>64.8</v>
      </c>
      <c r="J2013" s="2">
        <f>J2012-cukier4[[#This Row],[sprzedaż]]+L2012</f>
        <v>2200</v>
      </c>
      <c r="K2013" s="2">
        <f>MONTH(cukier4[[#This Row],[Data]])</f>
        <v>5</v>
      </c>
      <c r="L2013" s="2">
        <f>ROUNDUP(IF(K2014&lt;&gt;cukier4[[#This Row],[miesiąc]],5000-cukier4[[#This Row],[ilość cukru w magazynie]],0),-3)</f>
        <v>0</v>
      </c>
    </row>
    <row r="2014" spans="1:12" x14ac:dyDescent="0.45">
      <c r="A2014" s="1">
        <v>41787</v>
      </c>
      <c r="B2014" s="2" t="s">
        <v>219</v>
      </c>
      <c r="C2014">
        <v>16</v>
      </c>
      <c r="D2014">
        <f>YEAR(cukier4[[#This Row],[Data]])</f>
        <v>2014</v>
      </c>
      <c r="E2014">
        <f>VLOOKUP(cukier4[[#This Row],[rok]],cennik[],2,FALSE)</f>
        <v>2.23</v>
      </c>
      <c r="F2014" s="2">
        <f>cukier4[[#This Row],[sprzedaż]]*cukier4[[#This Row],[cena cukru]]</f>
        <v>35.68</v>
      </c>
      <c r="G2014" s="2">
        <f>SUMIFS(cukier4[sprzedaż],cukier4[Data],"&lt;="&amp;cukier4[[#This Row],[Data]],cukier4[NIP],"="&amp;cukier4[[#This Row],[NIP]])</f>
        <v>29</v>
      </c>
      <c r="H20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14" s="2">
        <f>cukier4[[#This Row],[rabat na kg]]*cukier4[[#This Row],[sprzedaż]]</f>
        <v>0</v>
      </c>
      <c r="J2014" s="2">
        <f>J2013-cukier4[[#This Row],[sprzedaż]]+L2013</f>
        <v>2184</v>
      </c>
      <c r="K2014" s="2">
        <f>MONTH(cukier4[[#This Row],[Data]])</f>
        <v>5</v>
      </c>
      <c r="L2014" s="2">
        <f>ROUNDUP(IF(K2015&lt;&gt;cukier4[[#This Row],[miesiąc]],5000-cukier4[[#This Row],[ilość cukru w magazynie]],0),-3)</f>
        <v>0</v>
      </c>
    </row>
    <row r="2015" spans="1:12" x14ac:dyDescent="0.45">
      <c r="A2015" s="1">
        <v>41788</v>
      </c>
      <c r="B2015" s="2" t="s">
        <v>71</v>
      </c>
      <c r="C2015">
        <v>194</v>
      </c>
      <c r="D2015">
        <f>YEAR(cukier4[[#This Row],[Data]])</f>
        <v>2014</v>
      </c>
      <c r="E2015">
        <f>VLOOKUP(cukier4[[#This Row],[rok]],cennik[],2,FALSE)</f>
        <v>2.23</v>
      </c>
      <c r="F2015" s="2">
        <f>cukier4[[#This Row],[sprzedaż]]*cukier4[[#This Row],[cena cukru]]</f>
        <v>432.62</v>
      </c>
      <c r="G2015" s="2">
        <f>SUMIFS(cukier4[sprzedaż],cukier4[Data],"&lt;="&amp;cukier4[[#This Row],[Data]],cukier4[NIP],"="&amp;cukier4[[#This Row],[NIP]])</f>
        <v>3099</v>
      </c>
      <c r="H201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15" s="2">
        <f>cukier4[[#This Row],[rabat na kg]]*cukier4[[#This Row],[sprzedaż]]</f>
        <v>19.400000000000002</v>
      </c>
      <c r="J2015" s="2">
        <f>J2014-cukier4[[#This Row],[sprzedaż]]+L2014</f>
        <v>1990</v>
      </c>
      <c r="K2015" s="2">
        <f>MONTH(cukier4[[#This Row],[Data]])</f>
        <v>5</v>
      </c>
      <c r="L2015" s="2">
        <f>ROUNDUP(IF(K2016&lt;&gt;cukier4[[#This Row],[miesiąc]],5000-cukier4[[#This Row],[ilość cukru w magazynie]],0),-3)</f>
        <v>0</v>
      </c>
    </row>
    <row r="2016" spans="1:12" x14ac:dyDescent="0.45">
      <c r="A2016" s="1">
        <v>41789</v>
      </c>
      <c r="B2016" s="2" t="s">
        <v>102</v>
      </c>
      <c r="C2016">
        <v>197</v>
      </c>
      <c r="D2016">
        <f>YEAR(cukier4[[#This Row],[Data]])</f>
        <v>2014</v>
      </c>
      <c r="E2016">
        <f>VLOOKUP(cukier4[[#This Row],[rok]],cennik[],2,FALSE)</f>
        <v>2.23</v>
      </c>
      <c r="F2016" s="2">
        <f>cukier4[[#This Row],[sprzedaż]]*cukier4[[#This Row],[cena cukru]]</f>
        <v>439.31</v>
      </c>
      <c r="G2016" s="2">
        <f>SUMIFS(cukier4[sprzedaż],cukier4[Data],"&lt;="&amp;cukier4[[#This Row],[Data]],cukier4[NIP],"="&amp;cukier4[[#This Row],[NIP]])</f>
        <v>7105</v>
      </c>
      <c r="H201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16" s="2">
        <f>cukier4[[#This Row],[rabat na kg]]*cukier4[[#This Row],[sprzedaż]]</f>
        <v>19.700000000000003</v>
      </c>
      <c r="J2016" s="2">
        <f>J2015-cukier4[[#This Row],[sprzedaż]]+L2015</f>
        <v>1793</v>
      </c>
      <c r="K2016" s="2">
        <f>MONTH(cukier4[[#This Row],[Data]])</f>
        <v>5</v>
      </c>
      <c r="L2016" s="2">
        <f>ROUNDUP(IF(K2017&lt;&gt;cukier4[[#This Row],[miesiąc]],5000-cukier4[[#This Row],[ilość cukru w magazynie]],0),-3)</f>
        <v>0</v>
      </c>
    </row>
    <row r="2017" spans="1:12" x14ac:dyDescent="0.45">
      <c r="A2017" s="1">
        <v>41789</v>
      </c>
      <c r="B2017" s="2" t="s">
        <v>23</v>
      </c>
      <c r="C2017">
        <v>23</v>
      </c>
      <c r="D2017">
        <f>YEAR(cukier4[[#This Row],[Data]])</f>
        <v>2014</v>
      </c>
      <c r="E2017">
        <f>VLOOKUP(cukier4[[#This Row],[rok]],cennik[],2,FALSE)</f>
        <v>2.23</v>
      </c>
      <c r="F2017" s="2">
        <f>cukier4[[#This Row],[sprzedaż]]*cukier4[[#This Row],[cena cukru]]</f>
        <v>51.29</v>
      </c>
      <c r="G2017" s="2">
        <f>SUMIFS(cukier4[sprzedaż],cukier4[Data],"&lt;="&amp;cukier4[[#This Row],[Data]],cukier4[NIP],"="&amp;cukier4[[#This Row],[NIP]])</f>
        <v>3799</v>
      </c>
      <c r="H201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17" s="2">
        <f>cukier4[[#This Row],[rabat na kg]]*cukier4[[#This Row],[sprzedaż]]</f>
        <v>2.3000000000000003</v>
      </c>
      <c r="J2017" s="2">
        <f>J2016-cukier4[[#This Row],[sprzedaż]]+L2016</f>
        <v>1770</v>
      </c>
      <c r="K2017" s="2">
        <f>MONTH(cukier4[[#This Row],[Data]])</f>
        <v>5</v>
      </c>
      <c r="L2017" s="2">
        <f>ROUNDUP(IF(K2018&lt;&gt;cukier4[[#This Row],[miesiąc]],5000-cukier4[[#This Row],[ilość cukru w magazynie]],0),-3)</f>
        <v>0</v>
      </c>
    </row>
    <row r="2018" spans="1:12" x14ac:dyDescent="0.45">
      <c r="A2018" s="1">
        <v>41790</v>
      </c>
      <c r="B2018" s="2" t="s">
        <v>12</v>
      </c>
      <c r="C2018">
        <v>138</v>
      </c>
      <c r="D2018">
        <f>YEAR(cukier4[[#This Row],[Data]])</f>
        <v>2014</v>
      </c>
      <c r="E2018">
        <f>VLOOKUP(cukier4[[#This Row],[rok]],cennik[],2,FALSE)</f>
        <v>2.23</v>
      </c>
      <c r="F2018" s="2">
        <f>cukier4[[#This Row],[sprzedaż]]*cukier4[[#This Row],[cena cukru]]</f>
        <v>307.74</v>
      </c>
      <c r="G2018" s="2">
        <f>SUMIFS(cukier4[sprzedaż],cukier4[Data],"&lt;="&amp;cukier4[[#This Row],[Data]],cukier4[NIP],"="&amp;cukier4[[#This Row],[NIP]])</f>
        <v>4660</v>
      </c>
      <c r="H20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18" s="2">
        <f>cukier4[[#This Row],[rabat na kg]]*cukier4[[#This Row],[sprzedaż]]</f>
        <v>13.8</v>
      </c>
      <c r="J2018" s="2">
        <f>J2017-cukier4[[#This Row],[sprzedaż]]+L2017</f>
        <v>1632</v>
      </c>
      <c r="K2018" s="2">
        <f>MONTH(cukier4[[#This Row],[Data]])</f>
        <v>5</v>
      </c>
      <c r="L2018" s="2">
        <f>ROUNDUP(IF(K2019&lt;&gt;cukier4[[#This Row],[miesiąc]],5000-cukier4[[#This Row],[ilość cukru w magazynie]],0),-3)</f>
        <v>4000</v>
      </c>
    </row>
    <row r="2019" spans="1:12" x14ac:dyDescent="0.45">
      <c r="A2019" s="1">
        <v>41791</v>
      </c>
      <c r="B2019" s="2" t="s">
        <v>61</v>
      </c>
      <c r="C2019">
        <v>121</v>
      </c>
      <c r="D2019">
        <f>YEAR(cukier4[[#This Row],[Data]])</f>
        <v>2014</v>
      </c>
      <c r="E2019">
        <f>VLOOKUP(cukier4[[#This Row],[rok]],cennik[],2,FALSE)</f>
        <v>2.23</v>
      </c>
      <c r="F2019" s="2">
        <f>cukier4[[#This Row],[sprzedaż]]*cukier4[[#This Row],[cena cukru]]</f>
        <v>269.83</v>
      </c>
      <c r="G2019" s="2">
        <f>SUMIFS(cukier4[sprzedaż],cukier4[Data],"&lt;="&amp;cukier4[[#This Row],[Data]],cukier4[NIP],"="&amp;cukier4[[#This Row],[NIP]])</f>
        <v>3050</v>
      </c>
      <c r="H201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19" s="2">
        <f>cukier4[[#This Row],[rabat na kg]]*cukier4[[#This Row],[sprzedaż]]</f>
        <v>12.100000000000001</v>
      </c>
      <c r="J2019" s="2">
        <f>J2018-cukier4[[#This Row],[sprzedaż]]+L2018</f>
        <v>5511</v>
      </c>
      <c r="K2019" s="2">
        <f>MONTH(cukier4[[#This Row],[Data]])</f>
        <v>6</v>
      </c>
      <c r="L2019" s="2">
        <f>ROUNDUP(IF(K2020&lt;&gt;cukier4[[#This Row],[miesiąc]],5000-cukier4[[#This Row],[ilość cukru w magazynie]],0),-3)</f>
        <v>0</v>
      </c>
    </row>
    <row r="2020" spans="1:12" x14ac:dyDescent="0.45">
      <c r="A2020" s="1">
        <v>41793</v>
      </c>
      <c r="B2020" s="2" t="s">
        <v>204</v>
      </c>
      <c r="C2020">
        <v>10</v>
      </c>
      <c r="D2020">
        <f>YEAR(cukier4[[#This Row],[Data]])</f>
        <v>2014</v>
      </c>
      <c r="E2020">
        <f>VLOOKUP(cukier4[[#This Row],[rok]],cennik[],2,FALSE)</f>
        <v>2.23</v>
      </c>
      <c r="F2020" s="2">
        <f>cukier4[[#This Row],[sprzedaż]]*cukier4[[#This Row],[cena cukru]]</f>
        <v>22.3</v>
      </c>
      <c r="G2020" s="2">
        <f>SUMIFS(cukier4[sprzedaż],cukier4[Data],"&lt;="&amp;cukier4[[#This Row],[Data]],cukier4[NIP],"="&amp;cukier4[[#This Row],[NIP]])</f>
        <v>16</v>
      </c>
      <c r="H202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20" s="2">
        <f>cukier4[[#This Row],[rabat na kg]]*cukier4[[#This Row],[sprzedaż]]</f>
        <v>0</v>
      </c>
      <c r="J2020" s="2">
        <f>J2019-cukier4[[#This Row],[sprzedaż]]+L2019</f>
        <v>5501</v>
      </c>
      <c r="K2020" s="2">
        <f>MONTH(cukier4[[#This Row],[Data]])</f>
        <v>6</v>
      </c>
      <c r="L2020" s="2">
        <f>ROUNDUP(IF(K2021&lt;&gt;cukier4[[#This Row],[miesiąc]],5000-cukier4[[#This Row],[ilość cukru w magazynie]],0),-3)</f>
        <v>0</v>
      </c>
    </row>
    <row r="2021" spans="1:12" x14ac:dyDescent="0.45">
      <c r="A2021" s="1">
        <v>41795</v>
      </c>
      <c r="B2021" s="2" t="s">
        <v>130</v>
      </c>
      <c r="C2021">
        <v>9</v>
      </c>
      <c r="D2021">
        <f>YEAR(cukier4[[#This Row],[Data]])</f>
        <v>2014</v>
      </c>
      <c r="E2021">
        <f>VLOOKUP(cukier4[[#This Row],[rok]],cennik[],2,FALSE)</f>
        <v>2.23</v>
      </c>
      <c r="F2021" s="2">
        <f>cukier4[[#This Row],[sprzedaż]]*cukier4[[#This Row],[cena cukru]]</f>
        <v>20.07</v>
      </c>
      <c r="G2021" s="2">
        <f>SUMIFS(cukier4[sprzedaż],cukier4[Data],"&lt;="&amp;cukier4[[#This Row],[Data]],cukier4[NIP],"="&amp;cukier4[[#This Row],[NIP]])</f>
        <v>41</v>
      </c>
      <c r="H202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21" s="2">
        <f>cukier4[[#This Row],[rabat na kg]]*cukier4[[#This Row],[sprzedaż]]</f>
        <v>0</v>
      </c>
      <c r="J2021" s="2">
        <f>J2020-cukier4[[#This Row],[sprzedaż]]+L2020</f>
        <v>5492</v>
      </c>
      <c r="K2021" s="2">
        <f>MONTH(cukier4[[#This Row],[Data]])</f>
        <v>6</v>
      </c>
      <c r="L2021" s="2">
        <f>ROUNDUP(IF(K2022&lt;&gt;cukier4[[#This Row],[miesiąc]],5000-cukier4[[#This Row],[ilość cukru w magazynie]],0),-3)</f>
        <v>0</v>
      </c>
    </row>
    <row r="2022" spans="1:12" x14ac:dyDescent="0.45">
      <c r="A2022" s="1">
        <v>41798</v>
      </c>
      <c r="B2022" s="2" t="s">
        <v>52</v>
      </c>
      <c r="C2022">
        <v>35</v>
      </c>
      <c r="D2022">
        <f>YEAR(cukier4[[#This Row],[Data]])</f>
        <v>2014</v>
      </c>
      <c r="E2022">
        <f>VLOOKUP(cukier4[[#This Row],[rok]],cennik[],2,FALSE)</f>
        <v>2.23</v>
      </c>
      <c r="F2022" s="2">
        <f>cukier4[[#This Row],[sprzedaż]]*cukier4[[#This Row],[cena cukru]]</f>
        <v>78.05</v>
      </c>
      <c r="G2022" s="2">
        <f>SUMIFS(cukier4[sprzedaż],cukier4[Data],"&lt;="&amp;cukier4[[#This Row],[Data]],cukier4[NIP],"="&amp;cukier4[[#This Row],[NIP]])</f>
        <v>5181</v>
      </c>
      <c r="H20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22" s="2">
        <f>cukier4[[#This Row],[rabat na kg]]*cukier4[[#This Row],[sprzedaż]]</f>
        <v>3.5</v>
      </c>
      <c r="J2022" s="2">
        <f>J2021-cukier4[[#This Row],[sprzedaż]]+L2021</f>
        <v>5457</v>
      </c>
      <c r="K2022" s="2">
        <f>MONTH(cukier4[[#This Row],[Data]])</f>
        <v>6</v>
      </c>
      <c r="L2022" s="2">
        <f>ROUNDUP(IF(K2023&lt;&gt;cukier4[[#This Row],[miesiąc]],5000-cukier4[[#This Row],[ilość cukru w magazynie]],0),-3)</f>
        <v>0</v>
      </c>
    </row>
    <row r="2023" spans="1:12" x14ac:dyDescent="0.45">
      <c r="A2023" s="1">
        <v>41802</v>
      </c>
      <c r="B2023" s="2" t="s">
        <v>35</v>
      </c>
      <c r="C2023">
        <v>154</v>
      </c>
      <c r="D2023">
        <f>YEAR(cukier4[[#This Row],[Data]])</f>
        <v>2014</v>
      </c>
      <c r="E2023">
        <f>VLOOKUP(cukier4[[#This Row],[rok]],cennik[],2,FALSE)</f>
        <v>2.23</v>
      </c>
      <c r="F2023" s="2">
        <f>cukier4[[#This Row],[sprzedaż]]*cukier4[[#This Row],[cena cukru]]</f>
        <v>343.42</v>
      </c>
      <c r="G2023" s="2">
        <f>SUMIFS(cukier4[sprzedaż],cukier4[Data],"&lt;="&amp;cukier4[[#This Row],[Data]],cukier4[NIP],"="&amp;cukier4[[#This Row],[NIP]])</f>
        <v>4407</v>
      </c>
      <c r="H202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23" s="2">
        <f>cukier4[[#This Row],[rabat na kg]]*cukier4[[#This Row],[sprzedaż]]</f>
        <v>15.4</v>
      </c>
      <c r="J2023" s="2">
        <f>J2022-cukier4[[#This Row],[sprzedaż]]+L2022</f>
        <v>5303</v>
      </c>
      <c r="K2023" s="2">
        <f>MONTH(cukier4[[#This Row],[Data]])</f>
        <v>6</v>
      </c>
      <c r="L2023" s="2">
        <f>ROUNDUP(IF(K2024&lt;&gt;cukier4[[#This Row],[miesiąc]],5000-cukier4[[#This Row],[ilość cukru w magazynie]],0),-3)</f>
        <v>0</v>
      </c>
    </row>
    <row r="2024" spans="1:12" x14ac:dyDescent="0.45">
      <c r="A2024" s="1">
        <v>41806</v>
      </c>
      <c r="B2024" s="2" t="s">
        <v>113</v>
      </c>
      <c r="C2024">
        <v>1</v>
      </c>
      <c r="D2024">
        <f>YEAR(cukier4[[#This Row],[Data]])</f>
        <v>2014</v>
      </c>
      <c r="E2024">
        <f>VLOOKUP(cukier4[[#This Row],[rok]],cennik[],2,FALSE)</f>
        <v>2.23</v>
      </c>
      <c r="F2024" s="2">
        <f>cukier4[[#This Row],[sprzedaż]]*cukier4[[#This Row],[cena cukru]]</f>
        <v>2.23</v>
      </c>
      <c r="G2024" s="2">
        <f>SUMIFS(cukier4[sprzedaż],cukier4[Data],"&lt;="&amp;cukier4[[#This Row],[Data]],cukier4[NIP],"="&amp;cukier4[[#This Row],[NIP]])</f>
        <v>47</v>
      </c>
      <c r="H202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24" s="2">
        <f>cukier4[[#This Row],[rabat na kg]]*cukier4[[#This Row],[sprzedaż]]</f>
        <v>0</v>
      </c>
      <c r="J2024" s="2">
        <f>J2023-cukier4[[#This Row],[sprzedaż]]+L2023</f>
        <v>5302</v>
      </c>
      <c r="K2024" s="2">
        <f>MONTH(cukier4[[#This Row],[Data]])</f>
        <v>6</v>
      </c>
      <c r="L2024" s="2">
        <f>ROUNDUP(IF(K2025&lt;&gt;cukier4[[#This Row],[miesiąc]],5000-cukier4[[#This Row],[ilość cukru w magazynie]],0),-3)</f>
        <v>0</v>
      </c>
    </row>
    <row r="2025" spans="1:12" x14ac:dyDescent="0.45">
      <c r="A2025" s="1">
        <v>41807</v>
      </c>
      <c r="B2025" s="2" t="s">
        <v>14</v>
      </c>
      <c r="C2025">
        <v>249</v>
      </c>
      <c r="D2025">
        <f>YEAR(cukier4[[#This Row],[Data]])</f>
        <v>2014</v>
      </c>
      <c r="E2025">
        <f>VLOOKUP(cukier4[[#This Row],[rok]],cennik[],2,FALSE)</f>
        <v>2.23</v>
      </c>
      <c r="F2025" s="2">
        <f>cukier4[[#This Row],[sprzedaż]]*cukier4[[#This Row],[cena cukru]]</f>
        <v>555.27</v>
      </c>
      <c r="G2025" s="2">
        <f>SUMIFS(cukier4[sprzedaż],cukier4[Data],"&lt;="&amp;cukier4[[#This Row],[Data]],cukier4[NIP],"="&amp;cukier4[[#This Row],[NIP]])</f>
        <v>22619</v>
      </c>
      <c r="H202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25" s="2">
        <f>cukier4[[#This Row],[rabat na kg]]*cukier4[[#This Row],[sprzedaż]]</f>
        <v>49.800000000000004</v>
      </c>
      <c r="J2025" s="2">
        <f>J2024-cukier4[[#This Row],[sprzedaż]]+L2024</f>
        <v>5053</v>
      </c>
      <c r="K2025" s="2">
        <f>MONTH(cukier4[[#This Row],[Data]])</f>
        <v>6</v>
      </c>
      <c r="L2025" s="2">
        <f>ROUNDUP(IF(K2026&lt;&gt;cukier4[[#This Row],[miesiąc]],5000-cukier4[[#This Row],[ilość cukru w magazynie]],0),-3)</f>
        <v>0</v>
      </c>
    </row>
    <row r="2026" spans="1:12" x14ac:dyDescent="0.45">
      <c r="A2026" s="1">
        <v>41807</v>
      </c>
      <c r="B2026" s="2" t="s">
        <v>37</v>
      </c>
      <c r="C2026">
        <v>27</v>
      </c>
      <c r="D2026">
        <f>YEAR(cukier4[[#This Row],[Data]])</f>
        <v>2014</v>
      </c>
      <c r="E2026">
        <f>VLOOKUP(cukier4[[#This Row],[rok]],cennik[],2,FALSE)</f>
        <v>2.23</v>
      </c>
      <c r="F2026" s="2">
        <f>cukier4[[#This Row],[sprzedaż]]*cukier4[[#This Row],[cena cukru]]</f>
        <v>60.21</v>
      </c>
      <c r="G2026" s="2">
        <f>SUMIFS(cukier4[sprzedaż],cukier4[Data],"&lt;="&amp;cukier4[[#This Row],[Data]],cukier4[NIP],"="&amp;cukier4[[#This Row],[NIP]])</f>
        <v>4869</v>
      </c>
      <c r="H20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26" s="2">
        <f>cukier4[[#This Row],[rabat na kg]]*cukier4[[#This Row],[sprzedaż]]</f>
        <v>2.7</v>
      </c>
      <c r="J2026" s="2">
        <f>J2025-cukier4[[#This Row],[sprzedaż]]+L2025</f>
        <v>5026</v>
      </c>
      <c r="K2026" s="2">
        <f>MONTH(cukier4[[#This Row],[Data]])</f>
        <v>6</v>
      </c>
      <c r="L2026" s="2">
        <f>ROUNDUP(IF(K2027&lt;&gt;cukier4[[#This Row],[miesiąc]],5000-cukier4[[#This Row],[ilość cukru w magazynie]],0),-3)</f>
        <v>0</v>
      </c>
    </row>
    <row r="2027" spans="1:12" x14ac:dyDescent="0.45">
      <c r="A2027" s="1">
        <v>41809</v>
      </c>
      <c r="B2027" s="2" t="s">
        <v>12</v>
      </c>
      <c r="C2027">
        <v>167</v>
      </c>
      <c r="D2027">
        <f>YEAR(cukier4[[#This Row],[Data]])</f>
        <v>2014</v>
      </c>
      <c r="E2027">
        <f>VLOOKUP(cukier4[[#This Row],[rok]],cennik[],2,FALSE)</f>
        <v>2.23</v>
      </c>
      <c r="F2027" s="2">
        <f>cukier4[[#This Row],[sprzedaż]]*cukier4[[#This Row],[cena cukru]]</f>
        <v>372.41</v>
      </c>
      <c r="G2027" s="2">
        <f>SUMIFS(cukier4[sprzedaż],cukier4[Data],"&lt;="&amp;cukier4[[#This Row],[Data]],cukier4[NIP],"="&amp;cukier4[[#This Row],[NIP]])</f>
        <v>4827</v>
      </c>
      <c r="H202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27" s="2">
        <f>cukier4[[#This Row],[rabat na kg]]*cukier4[[#This Row],[sprzedaż]]</f>
        <v>16.7</v>
      </c>
      <c r="J2027" s="2">
        <f>J2026-cukier4[[#This Row],[sprzedaż]]+L2026</f>
        <v>4859</v>
      </c>
      <c r="K2027" s="2">
        <f>MONTH(cukier4[[#This Row],[Data]])</f>
        <v>6</v>
      </c>
      <c r="L2027" s="2">
        <f>ROUNDUP(IF(K2028&lt;&gt;cukier4[[#This Row],[miesiąc]],5000-cukier4[[#This Row],[ilość cukru w magazynie]],0),-3)</f>
        <v>0</v>
      </c>
    </row>
    <row r="2028" spans="1:12" x14ac:dyDescent="0.45">
      <c r="A2028" s="1">
        <v>41810</v>
      </c>
      <c r="B2028" s="2" t="s">
        <v>12</v>
      </c>
      <c r="C2028">
        <v>71</v>
      </c>
      <c r="D2028">
        <f>YEAR(cukier4[[#This Row],[Data]])</f>
        <v>2014</v>
      </c>
      <c r="E2028">
        <f>VLOOKUP(cukier4[[#This Row],[rok]],cennik[],2,FALSE)</f>
        <v>2.23</v>
      </c>
      <c r="F2028" s="2">
        <f>cukier4[[#This Row],[sprzedaż]]*cukier4[[#This Row],[cena cukru]]</f>
        <v>158.33000000000001</v>
      </c>
      <c r="G2028" s="2">
        <f>SUMIFS(cukier4[sprzedaż],cukier4[Data],"&lt;="&amp;cukier4[[#This Row],[Data]],cukier4[NIP],"="&amp;cukier4[[#This Row],[NIP]])</f>
        <v>4898</v>
      </c>
      <c r="H20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28" s="2">
        <f>cukier4[[#This Row],[rabat na kg]]*cukier4[[#This Row],[sprzedaż]]</f>
        <v>7.1000000000000005</v>
      </c>
      <c r="J2028" s="2">
        <f>J2027-cukier4[[#This Row],[sprzedaż]]+L2027</f>
        <v>4788</v>
      </c>
      <c r="K2028" s="2">
        <f>MONTH(cukier4[[#This Row],[Data]])</f>
        <v>6</v>
      </c>
      <c r="L2028" s="2">
        <f>ROUNDUP(IF(K2029&lt;&gt;cukier4[[#This Row],[miesiąc]],5000-cukier4[[#This Row],[ilość cukru w magazynie]],0),-3)</f>
        <v>0</v>
      </c>
    </row>
    <row r="2029" spans="1:12" x14ac:dyDescent="0.45">
      <c r="A2029" s="1">
        <v>41810</v>
      </c>
      <c r="B2029" s="2" t="s">
        <v>83</v>
      </c>
      <c r="C2029">
        <v>13</v>
      </c>
      <c r="D2029">
        <f>YEAR(cukier4[[#This Row],[Data]])</f>
        <v>2014</v>
      </c>
      <c r="E2029">
        <f>VLOOKUP(cukier4[[#This Row],[rok]],cennik[],2,FALSE)</f>
        <v>2.23</v>
      </c>
      <c r="F2029" s="2">
        <f>cukier4[[#This Row],[sprzedaż]]*cukier4[[#This Row],[cena cukru]]</f>
        <v>28.99</v>
      </c>
      <c r="G2029" s="2">
        <f>SUMIFS(cukier4[sprzedaż],cukier4[Data],"&lt;="&amp;cukier4[[#This Row],[Data]],cukier4[NIP],"="&amp;cukier4[[#This Row],[NIP]])</f>
        <v>16</v>
      </c>
      <c r="H2029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29" s="2">
        <f>cukier4[[#This Row],[rabat na kg]]*cukier4[[#This Row],[sprzedaż]]</f>
        <v>0</v>
      </c>
      <c r="J2029" s="2">
        <f>J2028-cukier4[[#This Row],[sprzedaż]]+L2028</f>
        <v>4775</v>
      </c>
      <c r="K2029" s="2">
        <f>MONTH(cukier4[[#This Row],[Data]])</f>
        <v>6</v>
      </c>
      <c r="L2029" s="2">
        <f>ROUNDUP(IF(K2030&lt;&gt;cukier4[[#This Row],[miesiąc]],5000-cukier4[[#This Row],[ilość cukru w magazynie]],0),-3)</f>
        <v>0</v>
      </c>
    </row>
    <row r="2030" spans="1:12" x14ac:dyDescent="0.45">
      <c r="A2030" s="1">
        <v>41811</v>
      </c>
      <c r="B2030" s="2" t="s">
        <v>30</v>
      </c>
      <c r="C2030">
        <v>90</v>
      </c>
      <c r="D2030">
        <f>YEAR(cukier4[[#This Row],[Data]])</f>
        <v>2014</v>
      </c>
      <c r="E2030">
        <f>VLOOKUP(cukier4[[#This Row],[rok]],cennik[],2,FALSE)</f>
        <v>2.23</v>
      </c>
      <c r="F2030" s="2">
        <f>cukier4[[#This Row],[sprzedaż]]*cukier4[[#This Row],[cena cukru]]</f>
        <v>200.7</v>
      </c>
      <c r="G2030" s="2">
        <f>SUMIFS(cukier4[sprzedaż],cukier4[Data],"&lt;="&amp;cukier4[[#This Row],[Data]],cukier4[NIP],"="&amp;cukier4[[#This Row],[NIP]])</f>
        <v>5120</v>
      </c>
      <c r="H20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30" s="2">
        <f>cukier4[[#This Row],[rabat na kg]]*cukier4[[#This Row],[sprzedaż]]</f>
        <v>9</v>
      </c>
      <c r="J2030" s="2">
        <f>J2029-cukier4[[#This Row],[sprzedaż]]+L2029</f>
        <v>4685</v>
      </c>
      <c r="K2030" s="2">
        <f>MONTH(cukier4[[#This Row],[Data]])</f>
        <v>6</v>
      </c>
      <c r="L2030" s="2">
        <f>ROUNDUP(IF(K2031&lt;&gt;cukier4[[#This Row],[miesiąc]],5000-cukier4[[#This Row],[ilość cukru w magazynie]],0),-3)</f>
        <v>0</v>
      </c>
    </row>
    <row r="2031" spans="1:12" x14ac:dyDescent="0.45">
      <c r="A2031" s="1">
        <v>41814</v>
      </c>
      <c r="B2031" s="2" t="s">
        <v>9</v>
      </c>
      <c r="C2031">
        <v>106</v>
      </c>
      <c r="D2031">
        <f>YEAR(cukier4[[#This Row],[Data]])</f>
        <v>2014</v>
      </c>
      <c r="E2031">
        <f>VLOOKUP(cukier4[[#This Row],[rok]],cennik[],2,FALSE)</f>
        <v>2.23</v>
      </c>
      <c r="F2031" s="2">
        <f>cukier4[[#This Row],[sprzedaż]]*cukier4[[#This Row],[cena cukru]]</f>
        <v>236.38</v>
      </c>
      <c r="G2031" s="2">
        <f>SUMIFS(cukier4[sprzedaż],cukier4[Data],"&lt;="&amp;cukier4[[#This Row],[Data]],cukier4[NIP],"="&amp;cukier4[[#This Row],[NIP]])</f>
        <v>25372</v>
      </c>
      <c r="H203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31" s="2">
        <f>cukier4[[#This Row],[rabat na kg]]*cukier4[[#This Row],[sprzedaż]]</f>
        <v>21.200000000000003</v>
      </c>
      <c r="J2031" s="2">
        <f>J2030-cukier4[[#This Row],[sprzedaż]]+L2030</f>
        <v>4579</v>
      </c>
      <c r="K2031" s="2">
        <f>MONTH(cukier4[[#This Row],[Data]])</f>
        <v>6</v>
      </c>
      <c r="L2031" s="2">
        <f>ROUNDUP(IF(K2032&lt;&gt;cukier4[[#This Row],[miesiąc]],5000-cukier4[[#This Row],[ilość cukru w magazynie]],0),-3)</f>
        <v>0</v>
      </c>
    </row>
    <row r="2032" spans="1:12" x14ac:dyDescent="0.45">
      <c r="A2032" s="1">
        <v>41815</v>
      </c>
      <c r="B2032" s="2" t="s">
        <v>66</v>
      </c>
      <c r="C2032">
        <v>57</v>
      </c>
      <c r="D2032">
        <f>YEAR(cukier4[[#This Row],[Data]])</f>
        <v>2014</v>
      </c>
      <c r="E2032">
        <f>VLOOKUP(cukier4[[#This Row],[rok]],cennik[],2,FALSE)</f>
        <v>2.23</v>
      </c>
      <c r="F2032" s="2">
        <f>cukier4[[#This Row],[sprzedaż]]*cukier4[[#This Row],[cena cukru]]</f>
        <v>127.11</v>
      </c>
      <c r="G2032" s="2">
        <f>SUMIFS(cukier4[sprzedaż],cukier4[Data],"&lt;="&amp;cukier4[[#This Row],[Data]],cukier4[NIP],"="&amp;cukier4[[#This Row],[NIP]])</f>
        <v>3795</v>
      </c>
      <c r="H203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32" s="2">
        <f>cukier4[[#This Row],[rabat na kg]]*cukier4[[#This Row],[sprzedaż]]</f>
        <v>5.7</v>
      </c>
      <c r="J2032" s="2">
        <f>J2031-cukier4[[#This Row],[sprzedaż]]+L2031</f>
        <v>4522</v>
      </c>
      <c r="K2032" s="2">
        <f>MONTH(cukier4[[#This Row],[Data]])</f>
        <v>6</v>
      </c>
      <c r="L2032" s="2">
        <f>ROUNDUP(IF(K2033&lt;&gt;cukier4[[#This Row],[miesiąc]],5000-cukier4[[#This Row],[ilość cukru w magazynie]],0),-3)</f>
        <v>0</v>
      </c>
    </row>
    <row r="2033" spans="1:12" x14ac:dyDescent="0.45">
      <c r="A2033" s="1">
        <v>41815</v>
      </c>
      <c r="B2033" s="2" t="s">
        <v>18</v>
      </c>
      <c r="C2033">
        <v>59</v>
      </c>
      <c r="D2033">
        <f>YEAR(cukier4[[#This Row],[Data]])</f>
        <v>2014</v>
      </c>
      <c r="E2033">
        <f>VLOOKUP(cukier4[[#This Row],[rok]],cennik[],2,FALSE)</f>
        <v>2.23</v>
      </c>
      <c r="F2033" s="2">
        <f>cukier4[[#This Row],[sprzedaż]]*cukier4[[#This Row],[cena cukru]]</f>
        <v>131.57</v>
      </c>
      <c r="G2033" s="2">
        <f>SUMIFS(cukier4[sprzedaż],cukier4[Data],"&lt;="&amp;cukier4[[#This Row],[Data]],cukier4[NIP],"="&amp;cukier4[[#This Row],[NIP]])</f>
        <v>5051</v>
      </c>
      <c r="H203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33" s="2">
        <f>cukier4[[#This Row],[rabat na kg]]*cukier4[[#This Row],[sprzedaż]]</f>
        <v>5.9</v>
      </c>
      <c r="J2033" s="2">
        <f>J2032-cukier4[[#This Row],[sprzedaż]]+L2032</f>
        <v>4463</v>
      </c>
      <c r="K2033" s="2">
        <f>MONTH(cukier4[[#This Row],[Data]])</f>
        <v>6</v>
      </c>
      <c r="L2033" s="2">
        <f>ROUNDUP(IF(K2034&lt;&gt;cukier4[[#This Row],[miesiąc]],5000-cukier4[[#This Row],[ilość cukru w magazynie]],0),-3)</f>
        <v>0</v>
      </c>
    </row>
    <row r="2034" spans="1:12" x14ac:dyDescent="0.45">
      <c r="A2034" s="1">
        <v>41817</v>
      </c>
      <c r="B2034" s="2" t="s">
        <v>79</v>
      </c>
      <c r="C2034">
        <v>11</v>
      </c>
      <c r="D2034">
        <f>YEAR(cukier4[[#This Row],[Data]])</f>
        <v>2014</v>
      </c>
      <c r="E2034">
        <f>VLOOKUP(cukier4[[#This Row],[rok]],cennik[],2,FALSE)</f>
        <v>2.23</v>
      </c>
      <c r="F2034" s="2">
        <f>cukier4[[#This Row],[sprzedaż]]*cukier4[[#This Row],[cena cukru]]</f>
        <v>24.53</v>
      </c>
      <c r="G2034" s="2">
        <f>SUMIFS(cukier4[sprzedaż],cukier4[Data],"&lt;="&amp;cukier4[[#This Row],[Data]],cukier4[NIP],"="&amp;cukier4[[#This Row],[NIP]])</f>
        <v>56</v>
      </c>
      <c r="H203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34" s="2">
        <f>cukier4[[#This Row],[rabat na kg]]*cukier4[[#This Row],[sprzedaż]]</f>
        <v>0</v>
      </c>
      <c r="J2034" s="2">
        <f>J2033-cukier4[[#This Row],[sprzedaż]]+L2033</f>
        <v>4452</v>
      </c>
      <c r="K2034" s="2">
        <f>MONTH(cukier4[[#This Row],[Data]])</f>
        <v>6</v>
      </c>
      <c r="L2034" s="2">
        <f>ROUNDUP(IF(K2035&lt;&gt;cukier4[[#This Row],[miesiąc]],5000-cukier4[[#This Row],[ilość cukru w magazynie]],0),-3)</f>
        <v>0</v>
      </c>
    </row>
    <row r="2035" spans="1:12" x14ac:dyDescent="0.45">
      <c r="A2035" s="1">
        <v>41818</v>
      </c>
      <c r="B2035" s="2" t="s">
        <v>102</v>
      </c>
      <c r="C2035">
        <v>361</v>
      </c>
      <c r="D2035">
        <f>YEAR(cukier4[[#This Row],[Data]])</f>
        <v>2014</v>
      </c>
      <c r="E2035">
        <f>VLOOKUP(cukier4[[#This Row],[rok]],cennik[],2,FALSE)</f>
        <v>2.23</v>
      </c>
      <c r="F2035" s="2">
        <f>cukier4[[#This Row],[sprzedaż]]*cukier4[[#This Row],[cena cukru]]</f>
        <v>805.03</v>
      </c>
      <c r="G2035" s="2">
        <f>SUMIFS(cukier4[sprzedaż],cukier4[Data],"&lt;="&amp;cukier4[[#This Row],[Data]],cukier4[NIP],"="&amp;cukier4[[#This Row],[NIP]])</f>
        <v>7466</v>
      </c>
      <c r="H203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35" s="2">
        <f>cukier4[[#This Row],[rabat na kg]]*cukier4[[#This Row],[sprzedaż]]</f>
        <v>36.1</v>
      </c>
      <c r="J2035" s="2">
        <f>J2034-cukier4[[#This Row],[sprzedaż]]+L2034</f>
        <v>4091</v>
      </c>
      <c r="K2035" s="2">
        <f>MONTH(cukier4[[#This Row],[Data]])</f>
        <v>6</v>
      </c>
      <c r="L2035" s="2">
        <f>ROUNDUP(IF(K2036&lt;&gt;cukier4[[#This Row],[miesiąc]],5000-cukier4[[#This Row],[ilość cukru w magazynie]],0),-3)</f>
        <v>0</v>
      </c>
    </row>
    <row r="2036" spans="1:12" x14ac:dyDescent="0.45">
      <c r="A2036" s="1">
        <v>41819</v>
      </c>
      <c r="B2036" s="2" t="s">
        <v>8</v>
      </c>
      <c r="C2036">
        <v>153</v>
      </c>
      <c r="D2036">
        <f>YEAR(cukier4[[#This Row],[Data]])</f>
        <v>2014</v>
      </c>
      <c r="E2036">
        <f>VLOOKUP(cukier4[[#This Row],[rok]],cennik[],2,FALSE)</f>
        <v>2.23</v>
      </c>
      <c r="F2036" s="2">
        <f>cukier4[[#This Row],[sprzedaż]]*cukier4[[#This Row],[cena cukru]]</f>
        <v>341.19</v>
      </c>
      <c r="G2036" s="2">
        <f>SUMIFS(cukier4[sprzedaż],cukier4[Data],"&lt;="&amp;cukier4[[#This Row],[Data]],cukier4[NIP],"="&amp;cukier4[[#This Row],[NIP]])</f>
        <v>2982</v>
      </c>
      <c r="H203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36" s="2">
        <f>cukier4[[#This Row],[rabat na kg]]*cukier4[[#This Row],[sprzedaż]]</f>
        <v>15.3</v>
      </c>
      <c r="J2036" s="2">
        <f>J2035-cukier4[[#This Row],[sprzedaż]]+L2035</f>
        <v>3938</v>
      </c>
      <c r="K2036" s="2">
        <f>MONTH(cukier4[[#This Row],[Data]])</f>
        <v>6</v>
      </c>
      <c r="L2036" s="2">
        <f>ROUNDUP(IF(K2037&lt;&gt;cukier4[[#This Row],[miesiąc]],5000-cukier4[[#This Row],[ilość cukru w magazynie]],0),-3)</f>
        <v>0</v>
      </c>
    </row>
    <row r="2037" spans="1:12" x14ac:dyDescent="0.45">
      <c r="A2037" s="1">
        <v>41820</v>
      </c>
      <c r="B2037" s="2" t="s">
        <v>147</v>
      </c>
      <c r="C2037">
        <v>7</v>
      </c>
      <c r="D2037">
        <f>YEAR(cukier4[[#This Row],[Data]])</f>
        <v>2014</v>
      </c>
      <c r="E2037">
        <f>VLOOKUP(cukier4[[#This Row],[rok]],cennik[],2,FALSE)</f>
        <v>2.23</v>
      </c>
      <c r="F2037" s="2">
        <f>cukier4[[#This Row],[sprzedaż]]*cukier4[[#This Row],[cena cukru]]</f>
        <v>15.61</v>
      </c>
      <c r="G2037" s="2">
        <f>SUMIFS(cukier4[sprzedaż],cukier4[Data],"&lt;="&amp;cukier4[[#This Row],[Data]],cukier4[NIP],"="&amp;cukier4[[#This Row],[NIP]])</f>
        <v>35</v>
      </c>
      <c r="H203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37" s="2">
        <f>cukier4[[#This Row],[rabat na kg]]*cukier4[[#This Row],[sprzedaż]]</f>
        <v>0</v>
      </c>
      <c r="J2037" s="2">
        <f>J2036-cukier4[[#This Row],[sprzedaż]]+L2036</f>
        <v>3931</v>
      </c>
      <c r="K2037" s="2">
        <f>MONTH(cukier4[[#This Row],[Data]])</f>
        <v>6</v>
      </c>
      <c r="L2037" s="2">
        <f>ROUNDUP(IF(K2038&lt;&gt;cukier4[[#This Row],[miesiąc]],5000-cukier4[[#This Row],[ilość cukru w magazynie]],0),-3)</f>
        <v>2000</v>
      </c>
    </row>
    <row r="2038" spans="1:12" x14ac:dyDescent="0.45">
      <c r="A2038" s="1">
        <v>41821</v>
      </c>
      <c r="B2038" s="2" t="s">
        <v>71</v>
      </c>
      <c r="C2038">
        <v>65</v>
      </c>
      <c r="D2038">
        <f>YEAR(cukier4[[#This Row],[Data]])</f>
        <v>2014</v>
      </c>
      <c r="E2038">
        <f>VLOOKUP(cukier4[[#This Row],[rok]],cennik[],2,FALSE)</f>
        <v>2.23</v>
      </c>
      <c r="F2038" s="2">
        <f>cukier4[[#This Row],[sprzedaż]]*cukier4[[#This Row],[cena cukru]]</f>
        <v>144.94999999999999</v>
      </c>
      <c r="G2038" s="2">
        <f>SUMIFS(cukier4[sprzedaż],cukier4[Data],"&lt;="&amp;cukier4[[#This Row],[Data]],cukier4[NIP],"="&amp;cukier4[[#This Row],[NIP]])</f>
        <v>3164</v>
      </c>
      <c r="H203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38" s="2">
        <f>cukier4[[#This Row],[rabat na kg]]*cukier4[[#This Row],[sprzedaż]]</f>
        <v>6.5</v>
      </c>
      <c r="J2038" s="2">
        <f>J2037-cukier4[[#This Row],[sprzedaż]]+L2037</f>
        <v>5866</v>
      </c>
      <c r="K2038" s="2">
        <f>MONTH(cukier4[[#This Row],[Data]])</f>
        <v>7</v>
      </c>
      <c r="L2038" s="2">
        <f>ROUNDUP(IF(K2039&lt;&gt;cukier4[[#This Row],[miesiąc]],5000-cukier4[[#This Row],[ilość cukru w magazynie]],0),-3)</f>
        <v>0</v>
      </c>
    </row>
    <row r="2039" spans="1:12" x14ac:dyDescent="0.45">
      <c r="A2039" s="1">
        <v>41823</v>
      </c>
      <c r="B2039" s="2" t="s">
        <v>9</v>
      </c>
      <c r="C2039">
        <v>409</v>
      </c>
      <c r="D2039">
        <f>YEAR(cukier4[[#This Row],[Data]])</f>
        <v>2014</v>
      </c>
      <c r="E2039">
        <f>VLOOKUP(cukier4[[#This Row],[rok]],cennik[],2,FALSE)</f>
        <v>2.23</v>
      </c>
      <c r="F2039" s="2">
        <f>cukier4[[#This Row],[sprzedaż]]*cukier4[[#This Row],[cena cukru]]</f>
        <v>912.06999999999994</v>
      </c>
      <c r="G2039" s="2">
        <f>SUMIFS(cukier4[sprzedaż],cukier4[Data],"&lt;="&amp;cukier4[[#This Row],[Data]],cukier4[NIP],"="&amp;cukier4[[#This Row],[NIP]])</f>
        <v>25781</v>
      </c>
      <c r="H203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39" s="2">
        <f>cukier4[[#This Row],[rabat na kg]]*cukier4[[#This Row],[sprzedaż]]</f>
        <v>81.800000000000011</v>
      </c>
      <c r="J2039" s="2">
        <f>J2038-cukier4[[#This Row],[sprzedaż]]+L2038</f>
        <v>5457</v>
      </c>
      <c r="K2039" s="2">
        <f>MONTH(cukier4[[#This Row],[Data]])</f>
        <v>7</v>
      </c>
      <c r="L2039" s="2">
        <f>ROUNDUP(IF(K2040&lt;&gt;cukier4[[#This Row],[miesiąc]],5000-cukier4[[#This Row],[ilość cukru w magazynie]],0),-3)</f>
        <v>0</v>
      </c>
    </row>
    <row r="2040" spans="1:12" x14ac:dyDescent="0.45">
      <c r="A2040" s="1">
        <v>41825</v>
      </c>
      <c r="B2040" s="2" t="s">
        <v>63</v>
      </c>
      <c r="C2040">
        <v>63</v>
      </c>
      <c r="D2040">
        <f>YEAR(cukier4[[#This Row],[Data]])</f>
        <v>2014</v>
      </c>
      <c r="E2040">
        <f>VLOOKUP(cukier4[[#This Row],[rok]],cennik[],2,FALSE)</f>
        <v>2.23</v>
      </c>
      <c r="F2040" s="2">
        <f>cukier4[[#This Row],[sprzedaż]]*cukier4[[#This Row],[cena cukru]]</f>
        <v>140.49</v>
      </c>
      <c r="G2040" s="2">
        <f>SUMIFS(cukier4[sprzedaż],cukier4[Data],"&lt;="&amp;cukier4[[#This Row],[Data]],cukier4[NIP],"="&amp;cukier4[[#This Row],[NIP]])</f>
        <v>1002</v>
      </c>
      <c r="H204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40" s="2">
        <f>cukier4[[#This Row],[rabat na kg]]*cukier4[[#This Row],[sprzedaż]]</f>
        <v>6.3000000000000007</v>
      </c>
      <c r="J2040" s="2">
        <f>J2039-cukier4[[#This Row],[sprzedaż]]+L2039</f>
        <v>5394</v>
      </c>
      <c r="K2040" s="2">
        <f>MONTH(cukier4[[#This Row],[Data]])</f>
        <v>7</v>
      </c>
      <c r="L2040" s="2">
        <f>ROUNDUP(IF(K2041&lt;&gt;cukier4[[#This Row],[miesiąc]],5000-cukier4[[#This Row],[ilość cukru w magazynie]],0),-3)</f>
        <v>0</v>
      </c>
    </row>
    <row r="2041" spans="1:12" x14ac:dyDescent="0.45">
      <c r="A2041" s="1">
        <v>41826</v>
      </c>
      <c r="B2041" s="2" t="s">
        <v>7</v>
      </c>
      <c r="C2041">
        <v>441</v>
      </c>
      <c r="D2041">
        <f>YEAR(cukier4[[#This Row],[Data]])</f>
        <v>2014</v>
      </c>
      <c r="E2041">
        <f>VLOOKUP(cukier4[[#This Row],[rok]],cennik[],2,FALSE)</f>
        <v>2.23</v>
      </c>
      <c r="F2041" s="2">
        <f>cukier4[[#This Row],[sprzedaż]]*cukier4[[#This Row],[cena cukru]]</f>
        <v>983.43</v>
      </c>
      <c r="G2041" s="2">
        <f>SUMIFS(cukier4[sprzedaż],cukier4[Data],"&lt;="&amp;cukier4[[#This Row],[Data]],cukier4[NIP],"="&amp;cukier4[[#This Row],[NIP]])</f>
        <v>25725</v>
      </c>
      <c r="H204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41" s="2">
        <f>cukier4[[#This Row],[rabat na kg]]*cukier4[[#This Row],[sprzedaż]]</f>
        <v>88.2</v>
      </c>
      <c r="J2041" s="2">
        <f>J2040-cukier4[[#This Row],[sprzedaż]]+L2040</f>
        <v>4953</v>
      </c>
      <c r="K2041" s="2">
        <f>MONTH(cukier4[[#This Row],[Data]])</f>
        <v>7</v>
      </c>
      <c r="L2041" s="2">
        <f>ROUNDUP(IF(K2042&lt;&gt;cukier4[[#This Row],[miesiąc]],5000-cukier4[[#This Row],[ilość cukru w magazynie]],0),-3)</f>
        <v>0</v>
      </c>
    </row>
    <row r="2042" spans="1:12" x14ac:dyDescent="0.45">
      <c r="A2042" s="1">
        <v>41830</v>
      </c>
      <c r="B2042" s="2" t="s">
        <v>52</v>
      </c>
      <c r="C2042">
        <v>91</v>
      </c>
      <c r="D2042">
        <f>YEAR(cukier4[[#This Row],[Data]])</f>
        <v>2014</v>
      </c>
      <c r="E2042">
        <f>VLOOKUP(cukier4[[#This Row],[rok]],cennik[],2,FALSE)</f>
        <v>2.23</v>
      </c>
      <c r="F2042" s="2">
        <f>cukier4[[#This Row],[sprzedaż]]*cukier4[[#This Row],[cena cukru]]</f>
        <v>202.93</v>
      </c>
      <c r="G2042" s="2">
        <f>SUMIFS(cukier4[sprzedaż],cukier4[Data],"&lt;="&amp;cukier4[[#This Row],[Data]],cukier4[NIP],"="&amp;cukier4[[#This Row],[NIP]])</f>
        <v>5272</v>
      </c>
      <c r="H204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42" s="2">
        <f>cukier4[[#This Row],[rabat na kg]]*cukier4[[#This Row],[sprzedaż]]</f>
        <v>9.1</v>
      </c>
      <c r="J2042" s="2">
        <f>J2041-cukier4[[#This Row],[sprzedaż]]+L2041</f>
        <v>4862</v>
      </c>
      <c r="K2042" s="2">
        <f>MONTH(cukier4[[#This Row],[Data]])</f>
        <v>7</v>
      </c>
      <c r="L2042" s="2">
        <f>ROUNDUP(IF(K2043&lt;&gt;cukier4[[#This Row],[miesiąc]],5000-cukier4[[#This Row],[ilość cukru w magazynie]],0),-3)</f>
        <v>0</v>
      </c>
    </row>
    <row r="2043" spans="1:12" x14ac:dyDescent="0.45">
      <c r="A2043" s="1">
        <v>41831</v>
      </c>
      <c r="B2043" s="2" t="s">
        <v>12</v>
      </c>
      <c r="C2043">
        <v>73</v>
      </c>
      <c r="D2043">
        <f>YEAR(cukier4[[#This Row],[Data]])</f>
        <v>2014</v>
      </c>
      <c r="E2043">
        <f>VLOOKUP(cukier4[[#This Row],[rok]],cennik[],2,FALSE)</f>
        <v>2.23</v>
      </c>
      <c r="F2043" s="2">
        <f>cukier4[[#This Row],[sprzedaż]]*cukier4[[#This Row],[cena cukru]]</f>
        <v>162.79</v>
      </c>
      <c r="G2043" s="2">
        <f>SUMIFS(cukier4[sprzedaż],cukier4[Data],"&lt;="&amp;cukier4[[#This Row],[Data]],cukier4[NIP],"="&amp;cukier4[[#This Row],[NIP]])</f>
        <v>4971</v>
      </c>
      <c r="H20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43" s="2">
        <f>cukier4[[#This Row],[rabat na kg]]*cukier4[[#This Row],[sprzedaż]]</f>
        <v>7.3000000000000007</v>
      </c>
      <c r="J2043" s="2">
        <f>J2042-cukier4[[#This Row],[sprzedaż]]+L2042</f>
        <v>4789</v>
      </c>
      <c r="K2043" s="2">
        <f>MONTH(cukier4[[#This Row],[Data]])</f>
        <v>7</v>
      </c>
      <c r="L2043" s="2">
        <f>ROUNDUP(IF(K2044&lt;&gt;cukier4[[#This Row],[miesiąc]],5000-cukier4[[#This Row],[ilość cukru w magazynie]],0),-3)</f>
        <v>0</v>
      </c>
    </row>
    <row r="2044" spans="1:12" x14ac:dyDescent="0.45">
      <c r="A2044" s="1">
        <v>41832</v>
      </c>
      <c r="B2044" s="2" t="s">
        <v>6</v>
      </c>
      <c r="C2044">
        <v>184</v>
      </c>
      <c r="D2044">
        <f>YEAR(cukier4[[#This Row],[Data]])</f>
        <v>2014</v>
      </c>
      <c r="E2044">
        <f>VLOOKUP(cukier4[[#This Row],[rok]],cennik[],2,FALSE)</f>
        <v>2.23</v>
      </c>
      <c r="F2044" s="2">
        <f>cukier4[[#This Row],[sprzedaż]]*cukier4[[#This Row],[cena cukru]]</f>
        <v>410.32</v>
      </c>
      <c r="G2044" s="2">
        <f>SUMIFS(cukier4[sprzedaż],cukier4[Data],"&lt;="&amp;cukier4[[#This Row],[Data]],cukier4[NIP],"="&amp;cukier4[[#This Row],[NIP]])</f>
        <v>4309</v>
      </c>
      <c r="H20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44" s="2">
        <f>cukier4[[#This Row],[rabat na kg]]*cukier4[[#This Row],[sprzedaż]]</f>
        <v>18.400000000000002</v>
      </c>
      <c r="J2044" s="2">
        <f>J2043-cukier4[[#This Row],[sprzedaż]]+L2043</f>
        <v>4605</v>
      </c>
      <c r="K2044" s="2">
        <f>MONTH(cukier4[[#This Row],[Data]])</f>
        <v>7</v>
      </c>
      <c r="L2044" s="2">
        <f>ROUNDUP(IF(K2045&lt;&gt;cukier4[[#This Row],[miesiąc]],5000-cukier4[[#This Row],[ilość cukru w magazynie]],0),-3)</f>
        <v>0</v>
      </c>
    </row>
    <row r="2045" spans="1:12" x14ac:dyDescent="0.45">
      <c r="A2045" s="1">
        <v>41836</v>
      </c>
      <c r="B2045" s="2" t="s">
        <v>61</v>
      </c>
      <c r="C2045">
        <v>191</v>
      </c>
      <c r="D2045">
        <f>YEAR(cukier4[[#This Row],[Data]])</f>
        <v>2014</v>
      </c>
      <c r="E2045">
        <f>VLOOKUP(cukier4[[#This Row],[rok]],cennik[],2,FALSE)</f>
        <v>2.23</v>
      </c>
      <c r="F2045" s="2">
        <f>cukier4[[#This Row],[sprzedaż]]*cukier4[[#This Row],[cena cukru]]</f>
        <v>425.93</v>
      </c>
      <c r="G2045" s="2">
        <f>SUMIFS(cukier4[sprzedaż],cukier4[Data],"&lt;="&amp;cukier4[[#This Row],[Data]],cukier4[NIP],"="&amp;cukier4[[#This Row],[NIP]])</f>
        <v>3241</v>
      </c>
      <c r="H204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45" s="2">
        <f>cukier4[[#This Row],[rabat na kg]]*cukier4[[#This Row],[sprzedaż]]</f>
        <v>19.100000000000001</v>
      </c>
      <c r="J2045" s="2">
        <f>J2044-cukier4[[#This Row],[sprzedaż]]+L2044</f>
        <v>4414</v>
      </c>
      <c r="K2045" s="2">
        <f>MONTH(cukier4[[#This Row],[Data]])</f>
        <v>7</v>
      </c>
      <c r="L2045" s="2">
        <f>ROUNDUP(IF(K2046&lt;&gt;cukier4[[#This Row],[miesiąc]],5000-cukier4[[#This Row],[ilość cukru w magazynie]],0),-3)</f>
        <v>0</v>
      </c>
    </row>
    <row r="2046" spans="1:12" x14ac:dyDescent="0.45">
      <c r="A2046" s="1">
        <v>41837</v>
      </c>
      <c r="B2046" s="2" t="s">
        <v>17</v>
      </c>
      <c r="C2046">
        <v>371</v>
      </c>
      <c r="D2046">
        <f>YEAR(cukier4[[#This Row],[Data]])</f>
        <v>2014</v>
      </c>
      <c r="E2046">
        <f>VLOOKUP(cukier4[[#This Row],[rok]],cennik[],2,FALSE)</f>
        <v>2.23</v>
      </c>
      <c r="F2046" s="2">
        <f>cukier4[[#This Row],[sprzedaż]]*cukier4[[#This Row],[cena cukru]]</f>
        <v>827.33</v>
      </c>
      <c r="G2046" s="2">
        <f>SUMIFS(cukier4[sprzedaż],cukier4[Data],"&lt;="&amp;cukier4[[#This Row],[Data]],cukier4[NIP],"="&amp;cukier4[[#This Row],[NIP]])</f>
        <v>17963</v>
      </c>
      <c r="H204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46" s="2">
        <f>cukier4[[#This Row],[rabat na kg]]*cukier4[[#This Row],[sprzedaż]]</f>
        <v>74.2</v>
      </c>
      <c r="J2046" s="2">
        <f>J2045-cukier4[[#This Row],[sprzedaż]]+L2045</f>
        <v>4043</v>
      </c>
      <c r="K2046" s="2">
        <f>MONTH(cukier4[[#This Row],[Data]])</f>
        <v>7</v>
      </c>
      <c r="L2046" s="2">
        <f>ROUNDUP(IF(K2047&lt;&gt;cukier4[[#This Row],[miesiąc]],5000-cukier4[[#This Row],[ilość cukru w magazynie]],0),-3)</f>
        <v>0</v>
      </c>
    </row>
    <row r="2047" spans="1:12" x14ac:dyDescent="0.45">
      <c r="A2047" s="1">
        <v>41838</v>
      </c>
      <c r="B2047" s="2" t="s">
        <v>22</v>
      </c>
      <c r="C2047">
        <v>485</v>
      </c>
      <c r="D2047">
        <f>YEAR(cukier4[[#This Row],[Data]])</f>
        <v>2014</v>
      </c>
      <c r="E2047">
        <f>VLOOKUP(cukier4[[#This Row],[rok]],cennik[],2,FALSE)</f>
        <v>2.23</v>
      </c>
      <c r="F2047" s="2">
        <f>cukier4[[#This Row],[sprzedaż]]*cukier4[[#This Row],[cena cukru]]</f>
        <v>1081.55</v>
      </c>
      <c r="G2047" s="2">
        <f>SUMIFS(cukier4[sprzedaż],cukier4[Data],"&lt;="&amp;cukier4[[#This Row],[Data]],cukier4[NIP],"="&amp;cukier4[[#This Row],[NIP]])</f>
        <v>23126</v>
      </c>
      <c r="H204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47" s="2">
        <f>cukier4[[#This Row],[rabat na kg]]*cukier4[[#This Row],[sprzedaż]]</f>
        <v>97</v>
      </c>
      <c r="J2047" s="2">
        <f>J2046-cukier4[[#This Row],[sprzedaż]]+L2046</f>
        <v>3558</v>
      </c>
      <c r="K2047" s="2">
        <f>MONTH(cukier4[[#This Row],[Data]])</f>
        <v>7</v>
      </c>
      <c r="L2047" s="2">
        <f>ROUNDUP(IF(K2048&lt;&gt;cukier4[[#This Row],[miesiąc]],5000-cukier4[[#This Row],[ilość cukru w magazynie]],0),-3)</f>
        <v>0</v>
      </c>
    </row>
    <row r="2048" spans="1:12" x14ac:dyDescent="0.45">
      <c r="A2048" s="1">
        <v>41838</v>
      </c>
      <c r="B2048" s="2" t="s">
        <v>37</v>
      </c>
      <c r="C2048">
        <v>92</v>
      </c>
      <c r="D2048">
        <f>YEAR(cukier4[[#This Row],[Data]])</f>
        <v>2014</v>
      </c>
      <c r="E2048">
        <f>VLOOKUP(cukier4[[#This Row],[rok]],cennik[],2,FALSE)</f>
        <v>2.23</v>
      </c>
      <c r="F2048" s="2">
        <f>cukier4[[#This Row],[sprzedaż]]*cukier4[[#This Row],[cena cukru]]</f>
        <v>205.16</v>
      </c>
      <c r="G2048" s="2">
        <f>SUMIFS(cukier4[sprzedaż],cukier4[Data],"&lt;="&amp;cukier4[[#This Row],[Data]],cukier4[NIP],"="&amp;cukier4[[#This Row],[NIP]])</f>
        <v>4961</v>
      </c>
      <c r="H20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48" s="2">
        <f>cukier4[[#This Row],[rabat na kg]]*cukier4[[#This Row],[sprzedaż]]</f>
        <v>9.2000000000000011</v>
      </c>
      <c r="J2048" s="2">
        <f>J2047-cukier4[[#This Row],[sprzedaż]]+L2047</f>
        <v>3466</v>
      </c>
      <c r="K2048" s="2">
        <f>MONTH(cukier4[[#This Row],[Data]])</f>
        <v>7</v>
      </c>
      <c r="L2048" s="2">
        <f>ROUNDUP(IF(K2049&lt;&gt;cukier4[[#This Row],[miesiąc]],5000-cukier4[[#This Row],[ilość cukru w magazynie]],0),-3)</f>
        <v>0</v>
      </c>
    </row>
    <row r="2049" spans="1:12" x14ac:dyDescent="0.45">
      <c r="A2049" s="1">
        <v>41840</v>
      </c>
      <c r="B2049" s="2" t="s">
        <v>17</v>
      </c>
      <c r="C2049">
        <v>442</v>
      </c>
      <c r="D2049">
        <f>YEAR(cukier4[[#This Row],[Data]])</f>
        <v>2014</v>
      </c>
      <c r="E2049">
        <f>VLOOKUP(cukier4[[#This Row],[rok]],cennik[],2,FALSE)</f>
        <v>2.23</v>
      </c>
      <c r="F2049" s="2">
        <f>cukier4[[#This Row],[sprzedaż]]*cukier4[[#This Row],[cena cukru]]</f>
        <v>985.66</v>
      </c>
      <c r="G2049" s="2">
        <f>SUMIFS(cukier4[sprzedaż],cukier4[Data],"&lt;="&amp;cukier4[[#This Row],[Data]],cukier4[NIP],"="&amp;cukier4[[#This Row],[NIP]])</f>
        <v>18405</v>
      </c>
      <c r="H204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49" s="2">
        <f>cukier4[[#This Row],[rabat na kg]]*cukier4[[#This Row],[sprzedaż]]</f>
        <v>88.4</v>
      </c>
      <c r="J2049" s="2">
        <f>J2048-cukier4[[#This Row],[sprzedaż]]+L2048</f>
        <v>3024</v>
      </c>
      <c r="K2049" s="2">
        <f>MONTH(cukier4[[#This Row],[Data]])</f>
        <v>7</v>
      </c>
      <c r="L2049" s="2">
        <f>ROUNDUP(IF(K2050&lt;&gt;cukier4[[#This Row],[miesiąc]],5000-cukier4[[#This Row],[ilość cukru w magazynie]],0),-3)</f>
        <v>0</v>
      </c>
    </row>
    <row r="2050" spans="1:12" x14ac:dyDescent="0.45">
      <c r="A2050" s="1">
        <v>41841</v>
      </c>
      <c r="B2050" s="2" t="s">
        <v>8</v>
      </c>
      <c r="C2050">
        <v>44</v>
      </c>
      <c r="D2050">
        <f>YEAR(cukier4[[#This Row],[Data]])</f>
        <v>2014</v>
      </c>
      <c r="E2050">
        <f>VLOOKUP(cukier4[[#This Row],[rok]],cennik[],2,FALSE)</f>
        <v>2.23</v>
      </c>
      <c r="F2050" s="2">
        <f>cukier4[[#This Row],[sprzedaż]]*cukier4[[#This Row],[cena cukru]]</f>
        <v>98.12</v>
      </c>
      <c r="G2050" s="2">
        <f>SUMIFS(cukier4[sprzedaż],cukier4[Data],"&lt;="&amp;cukier4[[#This Row],[Data]],cukier4[NIP],"="&amp;cukier4[[#This Row],[NIP]])</f>
        <v>3026</v>
      </c>
      <c r="H20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50" s="2">
        <f>cukier4[[#This Row],[rabat na kg]]*cukier4[[#This Row],[sprzedaż]]</f>
        <v>4.4000000000000004</v>
      </c>
      <c r="J2050" s="2">
        <f>J2049-cukier4[[#This Row],[sprzedaż]]+L2049</f>
        <v>2980</v>
      </c>
      <c r="K2050" s="2">
        <f>MONTH(cukier4[[#This Row],[Data]])</f>
        <v>7</v>
      </c>
      <c r="L2050" s="2">
        <f>ROUNDUP(IF(K2051&lt;&gt;cukier4[[#This Row],[miesiąc]],5000-cukier4[[#This Row],[ilość cukru w magazynie]],0),-3)</f>
        <v>0</v>
      </c>
    </row>
    <row r="2051" spans="1:12" x14ac:dyDescent="0.45">
      <c r="A2051" s="1">
        <v>41843</v>
      </c>
      <c r="B2051" s="2" t="s">
        <v>39</v>
      </c>
      <c r="C2051">
        <v>39</v>
      </c>
      <c r="D2051">
        <f>YEAR(cukier4[[#This Row],[Data]])</f>
        <v>2014</v>
      </c>
      <c r="E2051">
        <f>VLOOKUP(cukier4[[#This Row],[rok]],cennik[],2,FALSE)</f>
        <v>2.23</v>
      </c>
      <c r="F2051" s="2">
        <f>cukier4[[#This Row],[sprzedaż]]*cukier4[[#This Row],[cena cukru]]</f>
        <v>86.97</v>
      </c>
      <c r="G2051" s="2">
        <f>SUMIFS(cukier4[sprzedaż],cukier4[Data],"&lt;="&amp;cukier4[[#This Row],[Data]],cukier4[NIP],"="&amp;cukier4[[#This Row],[NIP]])</f>
        <v>1995</v>
      </c>
      <c r="H205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51" s="2">
        <f>cukier4[[#This Row],[rabat na kg]]*cukier4[[#This Row],[sprzedaż]]</f>
        <v>3.9000000000000004</v>
      </c>
      <c r="J2051" s="2">
        <f>J2050-cukier4[[#This Row],[sprzedaż]]+L2050</f>
        <v>2941</v>
      </c>
      <c r="K2051" s="2">
        <f>MONTH(cukier4[[#This Row],[Data]])</f>
        <v>7</v>
      </c>
      <c r="L2051" s="2">
        <f>ROUNDUP(IF(K2052&lt;&gt;cukier4[[#This Row],[miesiąc]],5000-cukier4[[#This Row],[ilość cukru w magazynie]],0),-3)</f>
        <v>0</v>
      </c>
    </row>
    <row r="2052" spans="1:12" x14ac:dyDescent="0.45">
      <c r="A2052" s="1">
        <v>41848</v>
      </c>
      <c r="B2052" s="2" t="s">
        <v>17</v>
      </c>
      <c r="C2052">
        <v>288</v>
      </c>
      <c r="D2052">
        <f>YEAR(cukier4[[#This Row],[Data]])</f>
        <v>2014</v>
      </c>
      <c r="E2052">
        <f>VLOOKUP(cukier4[[#This Row],[rok]],cennik[],2,FALSE)</f>
        <v>2.23</v>
      </c>
      <c r="F2052" s="2">
        <f>cukier4[[#This Row],[sprzedaż]]*cukier4[[#This Row],[cena cukru]]</f>
        <v>642.24</v>
      </c>
      <c r="G2052" s="2">
        <f>SUMIFS(cukier4[sprzedaż],cukier4[Data],"&lt;="&amp;cukier4[[#This Row],[Data]],cukier4[NIP],"="&amp;cukier4[[#This Row],[NIP]])</f>
        <v>18693</v>
      </c>
      <c r="H205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52" s="2">
        <f>cukier4[[#This Row],[rabat na kg]]*cukier4[[#This Row],[sprzedaż]]</f>
        <v>57.6</v>
      </c>
      <c r="J2052" s="2">
        <f>J2051-cukier4[[#This Row],[sprzedaż]]+L2051</f>
        <v>2653</v>
      </c>
      <c r="K2052" s="2">
        <f>MONTH(cukier4[[#This Row],[Data]])</f>
        <v>7</v>
      </c>
      <c r="L2052" s="2">
        <f>ROUNDUP(IF(K2053&lt;&gt;cukier4[[#This Row],[miesiąc]],5000-cukier4[[#This Row],[ilość cukru w magazynie]],0),-3)</f>
        <v>0</v>
      </c>
    </row>
    <row r="2053" spans="1:12" x14ac:dyDescent="0.45">
      <c r="A2053" s="1">
        <v>41848</v>
      </c>
      <c r="B2053" s="2" t="s">
        <v>190</v>
      </c>
      <c r="C2053">
        <v>4</v>
      </c>
      <c r="D2053">
        <f>YEAR(cukier4[[#This Row],[Data]])</f>
        <v>2014</v>
      </c>
      <c r="E2053">
        <f>VLOOKUP(cukier4[[#This Row],[rok]],cennik[],2,FALSE)</f>
        <v>2.23</v>
      </c>
      <c r="F2053" s="2">
        <f>cukier4[[#This Row],[sprzedaż]]*cukier4[[#This Row],[cena cukru]]</f>
        <v>8.92</v>
      </c>
      <c r="G2053" s="2">
        <f>SUMIFS(cukier4[sprzedaż],cukier4[Data],"&lt;="&amp;cukier4[[#This Row],[Data]],cukier4[NIP],"="&amp;cukier4[[#This Row],[NIP]])</f>
        <v>21</v>
      </c>
      <c r="H205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53" s="2">
        <f>cukier4[[#This Row],[rabat na kg]]*cukier4[[#This Row],[sprzedaż]]</f>
        <v>0</v>
      </c>
      <c r="J2053" s="2">
        <f>J2052-cukier4[[#This Row],[sprzedaż]]+L2052</f>
        <v>2649</v>
      </c>
      <c r="K2053" s="2">
        <f>MONTH(cukier4[[#This Row],[Data]])</f>
        <v>7</v>
      </c>
      <c r="L2053" s="2">
        <f>ROUNDUP(IF(K2054&lt;&gt;cukier4[[#This Row],[miesiąc]],5000-cukier4[[#This Row],[ilość cukru w magazynie]],0),-3)</f>
        <v>0</v>
      </c>
    </row>
    <row r="2054" spans="1:12" x14ac:dyDescent="0.45">
      <c r="A2054" s="1">
        <v>41851</v>
      </c>
      <c r="B2054" s="2" t="s">
        <v>238</v>
      </c>
      <c r="C2054">
        <v>6</v>
      </c>
      <c r="D2054">
        <f>YEAR(cukier4[[#This Row],[Data]])</f>
        <v>2014</v>
      </c>
      <c r="E2054">
        <f>VLOOKUP(cukier4[[#This Row],[rok]],cennik[],2,FALSE)</f>
        <v>2.23</v>
      </c>
      <c r="F2054" s="2">
        <f>cukier4[[#This Row],[sprzedaż]]*cukier4[[#This Row],[cena cukru]]</f>
        <v>13.379999999999999</v>
      </c>
      <c r="G2054" s="2">
        <f>SUMIFS(cukier4[sprzedaż],cukier4[Data],"&lt;="&amp;cukier4[[#This Row],[Data]],cukier4[NIP],"="&amp;cukier4[[#This Row],[NIP]])</f>
        <v>6</v>
      </c>
      <c r="H205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54" s="2">
        <f>cukier4[[#This Row],[rabat na kg]]*cukier4[[#This Row],[sprzedaż]]</f>
        <v>0</v>
      </c>
      <c r="J2054" s="2">
        <f>J2053-cukier4[[#This Row],[sprzedaż]]+L2053</f>
        <v>2643</v>
      </c>
      <c r="K2054" s="2">
        <f>MONTH(cukier4[[#This Row],[Data]])</f>
        <v>7</v>
      </c>
      <c r="L2054" s="2">
        <f>ROUNDUP(IF(K2055&lt;&gt;cukier4[[#This Row],[miesiąc]],5000-cukier4[[#This Row],[ilość cukru w magazynie]],0),-3)</f>
        <v>0</v>
      </c>
    </row>
    <row r="2055" spans="1:12" x14ac:dyDescent="0.45">
      <c r="A2055" s="1">
        <v>41851</v>
      </c>
      <c r="B2055" s="2" t="s">
        <v>116</v>
      </c>
      <c r="C2055">
        <v>9</v>
      </c>
      <c r="D2055">
        <f>YEAR(cukier4[[#This Row],[Data]])</f>
        <v>2014</v>
      </c>
      <c r="E2055">
        <f>VLOOKUP(cukier4[[#This Row],[rok]],cennik[],2,FALSE)</f>
        <v>2.23</v>
      </c>
      <c r="F2055" s="2">
        <f>cukier4[[#This Row],[sprzedaż]]*cukier4[[#This Row],[cena cukru]]</f>
        <v>20.07</v>
      </c>
      <c r="G2055" s="2">
        <f>SUMIFS(cukier4[sprzedaż],cukier4[Data],"&lt;="&amp;cukier4[[#This Row],[Data]],cukier4[NIP],"="&amp;cukier4[[#This Row],[NIP]])</f>
        <v>36</v>
      </c>
      <c r="H205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55" s="2">
        <f>cukier4[[#This Row],[rabat na kg]]*cukier4[[#This Row],[sprzedaż]]</f>
        <v>0</v>
      </c>
      <c r="J2055" s="2">
        <f>J2054-cukier4[[#This Row],[sprzedaż]]+L2054</f>
        <v>2634</v>
      </c>
      <c r="K2055" s="2">
        <f>MONTH(cukier4[[#This Row],[Data]])</f>
        <v>7</v>
      </c>
      <c r="L2055" s="2">
        <f>ROUNDUP(IF(K2056&lt;&gt;cukier4[[#This Row],[miesiąc]],5000-cukier4[[#This Row],[ilość cukru w magazynie]],0),-3)</f>
        <v>3000</v>
      </c>
    </row>
    <row r="2056" spans="1:12" x14ac:dyDescent="0.45">
      <c r="A2056" s="1">
        <v>41852</v>
      </c>
      <c r="B2056" s="2" t="s">
        <v>37</v>
      </c>
      <c r="C2056">
        <v>178</v>
      </c>
      <c r="D2056">
        <f>YEAR(cukier4[[#This Row],[Data]])</f>
        <v>2014</v>
      </c>
      <c r="E2056">
        <f>VLOOKUP(cukier4[[#This Row],[rok]],cennik[],2,FALSE)</f>
        <v>2.23</v>
      </c>
      <c r="F2056" s="2">
        <f>cukier4[[#This Row],[sprzedaż]]*cukier4[[#This Row],[cena cukru]]</f>
        <v>396.94</v>
      </c>
      <c r="G2056" s="2">
        <f>SUMIFS(cukier4[sprzedaż],cukier4[Data],"&lt;="&amp;cukier4[[#This Row],[Data]],cukier4[NIP],"="&amp;cukier4[[#This Row],[NIP]])</f>
        <v>5139</v>
      </c>
      <c r="H205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56" s="2">
        <f>cukier4[[#This Row],[rabat na kg]]*cukier4[[#This Row],[sprzedaż]]</f>
        <v>17.8</v>
      </c>
      <c r="J2056" s="2">
        <f>J2055-cukier4[[#This Row],[sprzedaż]]+L2055</f>
        <v>5456</v>
      </c>
      <c r="K2056" s="2">
        <f>MONTH(cukier4[[#This Row],[Data]])</f>
        <v>8</v>
      </c>
      <c r="L2056" s="2">
        <f>ROUNDUP(IF(K2057&lt;&gt;cukier4[[#This Row],[miesiąc]],5000-cukier4[[#This Row],[ilość cukru w magazynie]],0),-3)</f>
        <v>0</v>
      </c>
    </row>
    <row r="2057" spans="1:12" x14ac:dyDescent="0.45">
      <c r="A2057" s="1">
        <v>41853</v>
      </c>
      <c r="B2057" s="2" t="s">
        <v>50</v>
      </c>
      <c r="C2057">
        <v>455</v>
      </c>
      <c r="D2057">
        <f>YEAR(cukier4[[#This Row],[Data]])</f>
        <v>2014</v>
      </c>
      <c r="E2057">
        <f>VLOOKUP(cukier4[[#This Row],[rok]],cennik[],2,FALSE)</f>
        <v>2.23</v>
      </c>
      <c r="F2057" s="2">
        <f>cukier4[[#This Row],[sprzedaż]]*cukier4[[#This Row],[cena cukru]]</f>
        <v>1014.65</v>
      </c>
      <c r="G2057" s="2">
        <f>SUMIFS(cukier4[sprzedaż],cukier4[Data],"&lt;="&amp;cukier4[[#This Row],[Data]],cukier4[NIP],"="&amp;cukier4[[#This Row],[NIP]])</f>
        <v>21911</v>
      </c>
      <c r="H205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57" s="2">
        <f>cukier4[[#This Row],[rabat na kg]]*cukier4[[#This Row],[sprzedaż]]</f>
        <v>91</v>
      </c>
      <c r="J2057" s="2">
        <f>J2056-cukier4[[#This Row],[sprzedaż]]+L2056</f>
        <v>5001</v>
      </c>
      <c r="K2057" s="2">
        <f>MONTH(cukier4[[#This Row],[Data]])</f>
        <v>8</v>
      </c>
      <c r="L2057" s="2">
        <f>ROUNDUP(IF(K2058&lt;&gt;cukier4[[#This Row],[miesiąc]],5000-cukier4[[#This Row],[ilość cukru w magazynie]],0),-3)</f>
        <v>0</v>
      </c>
    </row>
    <row r="2058" spans="1:12" x14ac:dyDescent="0.45">
      <c r="A2058" s="1">
        <v>41854</v>
      </c>
      <c r="B2058" s="2" t="s">
        <v>78</v>
      </c>
      <c r="C2058">
        <v>56</v>
      </c>
      <c r="D2058">
        <f>YEAR(cukier4[[#This Row],[Data]])</f>
        <v>2014</v>
      </c>
      <c r="E2058">
        <f>VLOOKUP(cukier4[[#This Row],[rok]],cennik[],2,FALSE)</f>
        <v>2.23</v>
      </c>
      <c r="F2058" s="2">
        <f>cukier4[[#This Row],[sprzedaż]]*cukier4[[#This Row],[cena cukru]]</f>
        <v>124.88</v>
      </c>
      <c r="G2058" s="2">
        <f>SUMIFS(cukier4[sprzedaż],cukier4[Data],"&lt;="&amp;cukier4[[#This Row],[Data]],cukier4[NIP],"="&amp;cukier4[[#This Row],[NIP]])</f>
        <v>2123</v>
      </c>
      <c r="H20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58" s="2">
        <f>cukier4[[#This Row],[rabat na kg]]*cukier4[[#This Row],[sprzedaż]]</f>
        <v>5.6000000000000005</v>
      </c>
      <c r="J2058" s="2">
        <f>J2057-cukier4[[#This Row],[sprzedaż]]+L2057</f>
        <v>4945</v>
      </c>
      <c r="K2058" s="2">
        <f>MONTH(cukier4[[#This Row],[Data]])</f>
        <v>8</v>
      </c>
      <c r="L2058" s="2">
        <f>ROUNDUP(IF(K2059&lt;&gt;cukier4[[#This Row],[miesiąc]],5000-cukier4[[#This Row],[ilość cukru w magazynie]],0),-3)</f>
        <v>0</v>
      </c>
    </row>
    <row r="2059" spans="1:12" x14ac:dyDescent="0.45">
      <c r="A2059" s="1">
        <v>41858</v>
      </c>
      <c r="B2059" s="2" t="s">
        <v>61</v>
      </c>
      <c r="C2059">
        <v>46</v>
      </c>
      <c r="D2059">
        <f>YEAR(cukier4[[#This Row],[Data]])</f>
        <v>2014</v>
      </c>
      <c r="E2059">
        <f>VLOOKUP(cukier4[[#This Row],[rok]],cennik[],2,FALSE)</f>
        <v>2.23</v>
      </c>
      <c r="F2059" s="2">
        <f>cukier4[[#This Row],[sprzedaż]]*cukier4[[#This Row],[cena cukru]]</f>
        <v>102.58</v>
      </c>
      <c r="G2059" s="2">
        <f>SUMIFS(cukier4[sprzedaż],cukier4[Data],"&lt;="&amp;cukier4[[#This Row],[Data]],cukier4[NIP],"="&amp;cukier4[[#This Row],[NIP]])</f>
        <v>3287</v>
      </c>
      <c r="H205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59" s="2">
        <f>cukier4[[#This Row],[rabat na kg]]*cukier4[[#This Row],[sprzedaż]]</f>
        <v>4.6000000000000005</v>
      </c>
      <c r="J2059" s="2">
        <f>J2058-cukier4[[#This Row],[sprzedaż]]+L2058</f>
        <v>4899</v>
      </c>
      <c r="K2059" s="2">
        <f>MONTH(cukier4[[#This Row],[Data]])</f>
        <v>8</v>
      </c>
      <c r="L2059" s="2">
        <f>ROUNDUP(IF(K2060&lt;&gt;cukier4[[#This Row],[miesiąc]],5000-cukier4[[#This Row],[ilość cukru w magazynie]],0),-3)</f>
        <v>0</v>
      </c>
    </row>
    <row r="2060" spans="1:12" x14ac:dyDescent="0.45">
      <c r="A2060" s="1">
        <v>41859</v>
      </c>
      <c r="B2060" s="2" t="s">
        <v>124</v>
      </c>
      <c r="C2060">
        <v>15</v>
      </c>
      <c r="D2060">
        <f>YEAR(cukier4[[#This Row],[Data]])</f>
        <v>2014</v>
      </c>
      <c r="E2060">
        <f>VLOOKUP(cukier4[[#This Row],[rok]],cennik[],2,FALSE)</f>
        <v>2.23</v>
      </c>
      <c r="F2060" s="2">
        <f>cukier4[[#This Row],[sprzedaż]]*cukier4[[#This Row],[cena cukru]]</f>
        <v>33.450000000000003</v>
      </c>
      <c r="G2060" s="2">
        <f>SUMIFS(cukier4[sprzedaż],cukier4[Data],"&lt;="&amp;cukier4[[#This Row],[Data]],cukier4[NIP],"="&amp;cukier4[[#This Row],[NIP]])</f>
        <v>32</v>
      </c>
      <c r="H206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60" s="2">
        <f>cukier4[[#This Row],[rabat na kg]]*cukier4[[#This Row],[sprzedaż]]</f>
        <v>0</v>
      </c>
      <c r="J2060" s="2">
        <f>J2059-cukier4[[#This Row],[sprzedaż]]+L2059</f>
        <v>4884</v>
      </c>
      <c r="K2060" s="2">
        <f>MONTH(cukier4[[#This Row],[Data]])</f>
        <v>8</v>
      </c>
      <c r="L2060" s="2">
        <f>ROUNDUP(IF(K2061&lt;&gt;cukier4[[#This Row],[miesiąc]],5000-cukier4[[#This Row],[ilość cukru w magazynie]],0),-3)</f>
        <v>0</v>
      </c>
    </row>
    <row r="2061" spans="1:12" x14ac:dyDescent="0.45">
      <c r="A2061" s="1">
        <v>41860</v>
      </c>
      <c r="B2061" s="2" t="s">
        <v>8</v>
      </c>
      <c r="C2061">
        <v>130</v>
      </c>
      <c r="D2061">
        <f>YEAR(cukier4[[#This Row],[Data]])</f>
        <v>2014</v>
      </c>
      <c r="E2061">
        <f>VLOOKUP(cukier4[[#This Row],[rok]],cennik[],2,FALSE)</f>
        <v>2.23</v>
      </c>
      <c r="F2061" s="2">
        <f>cukier4[[#This Row],[sprzedaż]]*cukier4[[#This Row],[cena cukru]]</f>
        <v>289.89999999999998</v>
      </c>
      <c r="G2061" s="2">
        <f>SUMIFS(cukier4[sprzedaż],cukier4[Data],"&lt;="&amp;cukier4[[#This Row],[Data]],cukier4[NIP],"="&amp;cukier4[[#This Row],[NIP]])</f>
        <v>3156</v>
      </c>
      <c r="H20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61" s="2">
        <f>cukier4[[#This Row],[rabat na kg]]*cukier4[[#This Row],[sprzedaż]]</f>
        <v>13</v>
      </c>
      <c r="J2061" s="2">
        <f>J2060-cukier4[[#This Row],[sprzedaż]]+L2060</f>
        <v>4754</v>
      </c>
      <c r="K2061" s="2">
        <f>MONTH(cukier4[[#This Row],[Data]])</f>
        <v>8</v>
      </c>
      <c r="L2061" s="2">
        <f>ROUNDUP(IF(K2062&lt;&gt;cukier4[[#This Row],[miesiąc]],5000-cukier4[[#This Row],[ilość cukru w magazynie]],0),-3)</f>
        <v>0</v>
      </c>
    </row>
    <row r="2062" spans="1:12" x14ac:dyDescent="0.45">
      <c r="A2062" s="1">
        <v>41861</v>
      </c>
      <c r="B2062" s="2" t="s">
        <v>20</v>
      </c>
      <c r="C2062">
        <v>154</v>
      </c>
      <c r="D2062">
        <f>YEAR(cukier4[[#This Row],[Data]])</f>
        <v>2014</v>
      </c>
      <c r="E2062">
        <f>VLOOKUP(cukier4[[#This Row],[rok]],cennik[],2,FALSE)</f>
        <v>2.23</v>
      </c>
      <c r="F2062" s="2">
        <f>cukier4[[#This Row],[sprzedaż]]*cukier4[[#This Row],[cena cukru]]</f>
        <v>343.42</v>
      </c>
      <c r="G2062" s="2">
        <f>SUMIFS(cukier4[sprzedaż],cukier4[Data],"&lt;="&amp;cukier4[[#This Row],[Data]],cukier4[NIP],"="&amp;cukier4[[#This Row],[NIP]])</f>
        <v>1605</v>
      </c>
      <c r="H206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62" s="2">
        <f>cukier4[[#This Row],[rabat na kg]]*cukier4[[#This Row],[sprzedaż]]</f>
        <v>15.4</v>
      </c>
      <c r="J2062" s="2">
        <f>J2061-cukier4[[#This Row],[sprzedaż]]+L2061</f>
        <v>4600</v>
      </c>
      <c r="K2062" s="2">
        <f>MONTH(cukier4[[#This Row],[Data]])</f>
        <v>8</v>
      </c>
      <c r="L2062" s="2">
        <f>ROUNDUP(IF(K2063&lt;&gt;cukier4[[#This Row],[miesiąc]],5000-cukier4[[#This Row],[ilość cukru w magazynie]],0),-3)</f>
        <v>0</v>
      </c>
    </row>
    <row r="2063" spans="1:12" x14ac:dyDescent="0.45">
      <c r="A2063" s="1">
        <v>41861</v>
      </c>
      <c r="B2063" s="2" t="s">
        <v>8</v>
      </c>
      <c r="C2063">
        <v>137</v>
      </c>
      <c r="D2063">
        <f>YEAR(cukier4[[#This Row],[Data]])</f>
        <v>2014</v>
      </c>
      <c r="E2063">
        <f>VLOOKUP(cukier4[[#This Row],[rok]],cennik[],2,FALSE)</f>
        <v>2.23</v>
      </c>
      <c r="F2063" s="2">
        <f>cukier4[[#This Row],[sprzedaż]]*cukier4[[#This Row],[cena cukru]]</f>
        <v>305.51</v>
      </c>
      <c r="G2063" s="2">
        <f>SUMIFS(cukier4[sprzedaż],cukier4[Data],"&lt;="&amp;cukier4[[#This Row],[Data]],cukier4[NIP],"="&amp;cukier4[[#This Row],[NIP]])</f>
        <v>3293</v>
      </c>
      <c r="H206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63" s="2">
        <f>cukier4[[#This Row],[rabat na kg]]*cukier4[[#This Row],[sprzedaż]]</f>
        <v>13.700000000000001</v>
      </c>
      <c r="J2063" s="2">
        <f>J2062-cukier4[[#This Row],[sprzedaż]]+L2062</f>
        <v>4463</v>
      </c>
      <c r="K2063" s="2">
        <f>MONTH(cukier4[[#This Row],[Data]])</f>
        <v>8</v>
      </c>
      <c r="L2063" s="2">
        <f>ROUNDUP(IF(K2064&lt;&gt;cukier4[[#This Row],[miesiąc]],5000-cukier4[[#This Row],[ilość cukru w magazynie]],0),-3)</f>
        <v>0</v>
      </c>
    </row>
    <row r="2064" spans="1:12" x14ac:dyDescent="0.45">
      <c r="A2064" s="1">
        <v>41863</v>
      </c>
      <c r="B2064" s="2" t="s">
        <v>58</v>
      </c>
      <c r="C2064">
        <v>119</v>
      </c>
      <c r="D2064">
        <f>YEAR(cukier4[[#This Row],[Data]])</f>
        <v>2014</v>
      </c>
      <c r="E2064">
        <f>VLOOKUP(cukier4[[#This Row],[rok]],cennik[],2,FALSE)</f>
        <v>2.23</v>
      </c>
      <c r="F2064" s="2">
        <f>cukier4[[#This Row],[sprzedaż]]*cukier4[[#This Row],[cena cukru]]</f>
        <v>265.37</v>
      </c>
      <c r="G2064" s="2">
        <f>SUMIFS(cukier4[sprzedaż],cukier4[Data],"&lt;="&amp;cukier4[[#This Row],[Data]],cukier4[NIP],"="&amp;cukier4[[#This Row],[NIP]])</f>
        <v>1097</v>
      </c>
      <c r="H206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64" s="2">
        <f>cukier4[[#This Row],[rabat na kg]]*cukier4[[#This Row],[sprzedaż]]</f>
        <v>11.9</v>
      </c>
      <c r="J2064" s="2">
        <f>J2063-cukier4[[#This Row],[sprzedaż]]+L2063</f>
        <v>4344</v>
      </c>
      <c r="K2064" s="2">
        <f>MONTH(cukier4[[#This Row],[Data]])</f>
        <v>8</v>
      </c>
      <c r="L2064" s="2">
        <f>ROUNDUP(IF(K2065&lt;&gt;cukier4[[#This Row],[miesiąc]],5000-cukier4[[#This Row],[ilość cukru w magazynie]],0),-3)</f>
        <v>0</v>
      </c>
    </row>
    <row r="2065" spans="1:12" x14ac:dyDescent="0.45">
      <c r="A2065" s="1">
        <v>41863</v>
      </c>
      <c r="B2065" s="2" t="s">
        <v>50</v>
      </c>
      <c r="C2065">
        <v>138</v>
      </c>
      <c r="D2065">
        <f>YEAR(cukier4[[#This Row],[Data]])</f>
        <v>2014</v>
      </c>
      <c r="E2065">
        <f>VLOOKUP(cukier4[[#This Row],[rok]],cennik[],2,FALSE)</f>
        <v>2.23</v>
      </c>
      <c r="F2065" s="2">
        <f>cukier4[[#This Row],[sprzedaż]]*cukier4[[#This Row],[cena cukru]]</f>
        <v>307.74</v>
      </c>
      <c r="G2065" s="2">
        <f>SUMIFS(cukier4[sprzedaż],cukier4[Data],"&lt;="&amp;cukier4[[#This Row],[Data]],cukier4[NIP],"="&amp;cukier4[[#This Row],[NIP]])</f>
        <v>22049</v>
      </c>
      <c r="H206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65" s="2">
        <f>cukier4[[#This Row],[rabat na kg]]*cukier4[[#This Row],[sprzedaż]]</f>
        <v>27.6</v>
      </c>
      <c r="J2065" s="2">
        <f>J2064-cukier4[[#This Row],[sprzedaż]]+L2064</f>
        <v>4206</v>
      </c>
      <c r="K2065" s="2">
        <f>MONTH(cukier4[[#This Row],[Data]])</f>
        <v>8</v>
      </c>
      <c r="L2065" s="2">
        <f>ROUNDUP(IF(K2066&lt;&gt;cukier4[[#This Row],[miesiąc]],5000-cukier4[[#This Row],[ilość cukru w magazynie]],0),-3)</f>
        <v>0</v>
      </c>
    </row>
    <row r="2066" spans="1:12" x14ac:dyDescent="0.45">
      <c r="A2066" s="1">
        <v>41864</v>
      </c>
      <c r="B2066" s="2" t="s">
        <v>50</v>
      </c>
      <c r="C2066">
        <v>303</v>
      </c>
      <c r="D2066">
        <f>YEAR(cukier4[[#This Row],[Data]])</f>
        <v>2014</v>
      </c>
      <c r="E2066">
        <f>VLOOKUP(cukier4[[#This Row],[rok]],cennik[],2,FALSE)</f>
        <v>2.23</v>
      </c>
      <c r="F2066" s="2">
        <f>cukier4[[#This Row],[sprzedaż]]*cukier4[[#This Row],[cena cukru]]</f>
        <v>675.68999999999994</v>
      </c>
      <c r="G2066" s="2">
        <f>SUMIFS(cukier4[sprzedaż],cukier4[Data],"&lt;="&amp;cukier4[[#This Row],[Data]],cukier4[NIP],"="&amp;cukier4[[#This Row],[NIP]])</f>
        <v>22352</v>
      </c>
      <c r="H206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66" s="2">
        <f>cukier4[[#This Row],[rabat na kg]]*cukier4[[#This Row],[sprzedaż]]</f>
        <v>60.6</v>
      </c>
      <c r="J2066" s="2">
        <f>J2065-cukier4[[#This Row],[sprzedaż]]+L2065</f>
        <v>3903</v>
      </c>
      <c r="K2066" s="2">
        <f>MONTH(cukier4[[#This Row],[Data]])</f>
        <v>8</v>
      </c>
      <c r="L2066" s="2">
        <f>ROUNDUP(IF(K2067&lt;&gt;cukier4[[#This Row],[miesiąc]],5000-cukier4[[#This Row],[ilość cukru w magazynie]],0),-3)</f>
        <v>0</v>
      </c>
    </row>
    <row r="2067" spans="1:12" x14ac:dyDescent="0.45">
      <c r="A2067" s="1">
        <v>41866</v>
      </c>
      <c r="B2067" s="2" t="s">
        <v>18</v>
      </c>
      <c r="C2067">
        <v>73</v>
      </c>
      <c r="D2067">
        <f>YEAR(cukier4[[#This Row],[Data]])</f>
        <v>2014</v>
      </c>
      <c r="E2067">
        <f>VLOOKUP(cukier4[[#This Row],[rok]],cennik[],2,FALSE)</f>
        <v>2.23</v>
      </c>
      <c r="F2067" s="2">
        <f>cukier4[[#This Row],[sprzedaż]]*cukier4[[#This Row],[cena cukru]]</f>
        <v>162.79</v>
      </c>
      <c r="G2067" s="2">
        <f>SUMIFS(cukier4[sprzedaż],cukier4[Data],"&lt;="&amp;cukier4[[#This Row],[Data]],cukier4[NIP],"="&amp;cukier4[[#This Row],[NIP]])</f>
        <v>5124</v>
      </c>
      <c r="H206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67" s="2">
        <f>cukier4[[#This Row],[rabat na kg]]*cukier4[[#This Row],[sprzedaż]]</f>
        <v>7.3000000000000007</v>
      </c>
      <c r="J2067" s="2">
        <f>J2066-cukier4[[#This Row],[sprzedaż]]+L2066</f>
        <v>3830</v>
      </c>
      <c r="K2067" s="2">
        <f>MONTH(cukier4[[#This Row],[Data]])</f>
        <v>8</v>
      </c>
      <c r="L2067" s="2">
        <f>ROUNDUP(IF(K2068&lt;&gt;cukier4[[#This Row],[miesiąc]],5000-cukier4[[#This Row],[ilość cukru w magazynie]],0),-3)</f>
        <v>0</v>
      </c>
    </row>
    <row r="2068" spans="1:12" x14ac:dyDescent="0.45">
      <c r="A2068" s="1">
        <v>41868</v>
      </c>
      <c r="B2068" s="2" t="s">
        <v>55</v>
      </c>
      <c r="C2068">
        <v>35</v>
      </c>
      <c r="D2068">
        <f>YEAR(cukier4[[#This Row],[Data]])</f>
        <v>2014</v>
      </c>
      <c r="E2068">
        <f>VLOOKUP(cukier4[[#This Row],[rok]],cennik[],2,FALSE)</f>
        <v>2.23</v>
      </c>
      <c r="F2068" s="2">
        <f>cukier4[[#This Row],[sprzedaż]]*cukier4[[#This Row],[cena cukru]]</f>
        <v>78.05</v>
      </c>
      <c r="G2068" s="2">
        <f>SUMIFS(cukier4[sprzedaż],cukier4[Data],"&lt;="&amp;cukier4[[#This Row],[Data]],cukier4[NIP],"="&amp;cukier4[[#This Row],[NIP]])</f>
        <v>4478</v>
      </c>
      <c r="H206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68" s="2">
        <f>cukier4[[#This Row],[rabat na kg]]*cukier4[[#This Row],[sprzedaż]]</f>
        <v>3.5</v>
      </c>
      <c r="J2068" s="2">
        <f>J2067-cukier4[[#This Row],[sprzedaż]]+L2067</f>
        <v>3795</v>
      </c>
      <c r="K2068" s="2">
        <f>MONTH(cukier4[[#This Row],[Data]])</f>
        <v>8</v>
      </c>
      <c r="L2068" s="2">
        <f>ROUNDUP(IF(K2069&lt;&gt;cukier4[[#This Row],[miesiąc]],5000-cukier4[[#This Row],[ilość cukru w magazynie]],0),-3)</f>
        <v>0</v>
      </c>
    </row>
    <row r="2069" spans="1:12" x14ac:dyDescent="0.45">
      <c r="A2069" s="1">
        <v>41868</v>
      </c>
      <c r="B2069" s="2" t="s">
        <v>14</v>
      </c>
      <c r="C2069">
        <v>435</v>
      </c>
      <c r="D2069">
        <f>YEAR(cukier4[[#This Row],[Data]])</f>
        <v>2014</v>
      </c>
      <c r="E2069">
        <f>VLOOKUP(cukier4[[#This Row],[rok]],cennik[],2,FALSE)</f>
        <v>2.23</v>
      </c>
      <c r="F2069" s="2">
        <f>cukier4[[#This Row],[sprzedaż]]*cukier4[[#This Row],[cena cukru]]</f>
        <v>970.05</v>
      </c>
      <c r="G2069" s="2">
        <f>SUMIFS(cukier4[sprzedaż],cukier4[Data],"&lt;="&amp;cukier4[[#This Row],[Data]],cukier4[NIP],"="&amp;cukier4[[#This Row],[NIP]])</f>
        <v>23054</v>
      </c>
      <c r="H206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69" s="2">
        <f>cukier4[[#This Row],[rabat na kg]]*cukier4[[#This Row],[sprzedaż]]</f>
        <v>87</v>
      </c>
      <c r="J2069" s="2">
        <f>J2068-cukier4[[#This Row],[sprzedaż]]+L2068</f>
        <v>3360</v>
      </c>
      <c r="K2069" s="2">
        <f>MONTH(cukier4[[#This Row],[Data]])</f>
        <v>8</v>
      </c>
      <c r="L2069" s="2">
        <f>ROUNDUP(IF(K2070&lt;&gt;cukier4[[#This Row],[miesiąc]],5000-cukier4[[#This Row],[ilość cukru w magazynie]],0),-3)</f>
        <v>0</v>
      </c>
    </row>
    <row r="2070" spans="1:12" x14ac:dyDescent="0.45">
      <c r="A2070" s="1">
        <v>41871</v>
      </c>
      <c r="B2070" s="2" t="s">
        <v>9</v>
      </c>
      <c r="C2070">
        <v>476</v>
      </c>
      <c r="D2070">
        <f>YEAR(cukier4[[#This Row],[Data]])</f>
        <v>2014</v>
      </c>
      <c r="E2070">
        <f>VLOOKUP(cukier4[[#This Row],[rok]],cennik[],2,FALSE)</f>
        <v>2.23</v>
      </c>
      <c r="F2070" s="2">
        <f>cukier4[[#This Row],[sprzedaż]]*cukier4[[#This Row],[cena cukru]]</f>
        <v>1061.48</v>
      </c>
      <c r="G2070" s="2">
        <f>SUMIFS(cukier4[sprzedaż],cukier4[Data],"&lt;="&amp;cukier4[[#This Row],[Data]],cukier4[NIP],"="&amp;cukier4[[#This Row],[NIP]])</f>
        <v>26257</v>
      </c>
      <c r="H207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70" s="2">
        <f>cukier4[[#This Row],[rabat na kg]]*cukier4[[#This Row],[sprzedaż]]</f>
        <v>95.2</v>
      </c>
      <c r="J2070" s="2">
        <f>J2069-cukier4[[#This Row],[sprzedaż]]+L2069</f>
        <v>2884</v>
      </c>
      <c r="K2070" s="2">
        <f>MONTH(cukier4[[#This Row],[Data]])</f>
        <v>8</v>
      </c>
      <c r="L2070" s="2">
        <f>ROUNDUP(IF(K2071&lt;&gt;cukier4[[#This Row],[miesiąc]],5000-cukier4[[#This Row],[ilość cukru w magazynie]],0),-3)</f>
        <v>0</v>
      </c>
    </row>
    <row r="2071" spans="1:12" x14ac:dyDescent="0.45">
      <c r="A2071" s="1">
        <v>41874</v>
      </c>
      <c r="B2071" s="2" t="s">
        <v>7</v>
      </c>
      <c r="C2071">
        <v>386</v>
      </c>
      <c r="D2071">
        <f>YEAR(cukier4[[#This Row],[Data]])</f>
        <v>2014</v>
      </c>
      <c r="E2071">
        <f>VLOOKUP(cukier4[[#This Row],[rok]],cennik[],2,FALSE)</f>
        <v>2.23</v>
      </c>
      <c r="F2071" s="2">
        <f>cukier4[[#This Row],[sprzedaż]]*cukier4[[#This Row],[cena cukru]]</f>
        <v>860.78</v>
      </c>
      <c r="G2071" s="2">
        <f>SUMIFS(cukier4[sprzedaż],cukier4[Data],"&lt;="&amp;cukier4[[#This Row],[Data]],cukier4[NIP],"="&amp;cukier4[[#This Row],[NIP]])</f>
        <v>26111</v>
      </c>
      <c r="H207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71" s="2">
        <f>cukier4[[#This Row],[rabat na kg]]*cukier4[[#This Row],[sprzedaż]]</f>
        <v>77.2</v>
      </c>
      <c r="J2071" s="2">
        <f>J2070-cukier4[[#This Row],[sprzedaż]]+L2070</f>
        <v>2498</v>
      </c>
      <c r="K2071" s="2">
        <f>MONTH(cukier4[[#This Row],[Data]])</f>
        <v>8</v>
      </c>
      <c r="L2071" s="2">
        <f>ROUNDUP(IF(K2072&lt;&gt;cukier4[[#This Row],[miesiąc]],5000-cukier4[[#This Row],[ilość cukru w magazynie]],0),-3)</f>
        <v>0</v>
      </c>
    </row>
    <row r="2072" spans="1:12" x14ac:dyDescent="0.45">
      <c r="A2072" s="1">
        <v>41877</v>
      </c>
      <c r="B2072" s="2" t="s">
        <v>10</v>
      </c>
      <c r="C2072">
        <v>147</v>
      </c>
      <c r="D2072">
        <f>YEAR(cukier4[[#This Row],[Data]])</f>
        <v>2014</v>
      </c>
      <c r="E2072">
        <f>VLOOKUP(cukier4[[#This Row],[rok]],cennik[],2,FALSE)</f>
        <v>2.23</v>
      </c>
      <c r="F2072" s="2">
        <f>cukier4[[#This Row],[sprzedaż]]*cukier4[[#This Row],[cena cukru]]</f>
        <v>327.81</v>
      </c>
      <c r="G2072" s="2">
        <f>SUMIFS(cukier4[sprzedaż],cukier4[Data],"&lt;="&amp;cukier4[[#This Row],[Data]],cukier4[NIP],"="&amp;cukier4[[#This Row],[NIP]])</f>
        <v>4810</v>
      </c>
      <c r="H207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72" s="2">
        <f>cukier4[[#This Row],[rabat na kg]]*cukier4[[#This Row],[sprzedaż]]</f>
        <v>14.700000000000001</v>
      </c>
      <c r="J2072" s="2">
        <f>J2071-cukier4[[#This Row],[sprzedaż]]+L2071</f>
        <v>2351</v>
      </c>
      <c r="K2072" s="2">
        <f>MONTH(cukier4[[#This Row],[Data]])</f>
        <v>8</v>
      </c>
      <c r="L2072" s="2">
        <f>ROUNDUP(IF(K2073&lt;&gt;cukier4[[#This Row],[miesiąc]],5000-cukier4[[#This Row],[ilość cukru w magazynie]],0),-3)</f>
        <v>0</v>
      </c>
    </row>
    <row r="2073" spans="1:12" x14ac:dyDescent="0.45">
      <c r="A2073" s="1">
        <v>41880</v>
      </c>
      <c r="B2073" s="2" t="s">
        <v>14</v>
      </c>
      <c r="C2073">
        <v>112</v>
      </c>
      <c r="D2073">
        <f>YEAR(cukier4[[#This Row],[Data]])</f>
        <v>2014</v>
      </c>
      <c r="E2073">
        <f>VLOOKUP(cukier4[[#This Row],[rok]],cennik[],2,FALSE)</f>
        <v>2.23</v>
      </c>
      <c r="F2073" s="2">
        <f>cukier4[[#This Row],[sprzedaż]]*cukier4[[#This Row],[cena cukru]]</f>
        <v>249.76</v>
      </c>
      <c r="G2073" s="2">
        <f>SUMIFS(cukier4[sprzedaż],cukier4[Data],"&lt;="&amp;cukier4[[#This Row],[Data]],cukier4[NIP],"="&amp;cukier4[[#This Row],[NIP]])</f>
        <v>23166</v>
      </c>
      <c r="H207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73" s="2">
        <f>cukier4[[#This Row],[rabat na kg]]*cukier4[[#This Row],[sprzedaż]]</f>
        <v>22.400000000000002</v>
      </c>
      <c r="J2073" s="2">
        <f>J2072-cukier4[[#This Row],[sprzedaż]]+L2072</f>
        <v>2239</v>
      </c>
      <c r="K2073" s="2">
        <f>MONTH(cukier4[[#This Row],[Data]])</f>
        <v>8</v>
      </c>
      <c r="L2073" s="2">
        <f>ROUNDUP(IF(K2074&lt;&gt;cukier4[[#This Row],[miesiąc]],5000-cukier4[[#This Row],[ilość cukru w magazynie]],0),-3)</f>
        <v>3000</v>
      </c>
    </row>
    <row r="2074" spans="1:12" x14ac:dyDescent="0.45">
      <c r="A2074" s="1">
        <v>41885</v>
      </c>
      <c r="B2074" s="2" t="s">
        <v>61</v>
      </c>
      <c r="C2074">
        <v>156</v>
      </c>
      <c r="D2074">
        <f>YEAR(cukier4[[#This Row],[Data]])</f>
        <v>2014</v>
      </c>
      <c r="E2074">
        <f>VLOOKUP(cukier4[[#This Row],[rok]],cennik[],2,FALSE)</f>
        <v>2.23</v>
      </c>
      <c r="F2074" s="2">
        <f>cukier4[[#This Row],[sprzedaż]]*cukier4[[#This Row],[cena cukru]]</f>
        <v>347.88</v>
      </c>
      <c r="G2074" s="2">
        <f>SUMIFS(cukier4[sprzedaż],cukier4[Data],"&lt;="&amp;cukier4[[#This Row],[Data]],cukier4[NIP],"="&amp;cukier4[[#This Row],[NIP]])</f>
        <v>3443</v>
      </c>
      <c r="H207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74" s="2">
        <f>cukier4[[#This Row],[rabat na kg]]*cukier4[[#This Row],[sprzedaż]]</f>
        <v>15.600000000000001</v>
      </c>
      <c r="J2074" s="2">
        <f>J2073-cukier4[[#This Row],[sprzedaż]]+L2073</f>
        <v>5083</v>
      </c>
      <c r="K2074" s="2">
        <f>MONTH(cukier4[[#This Row],[Data]])</f>
        <v>9</v>
      </c>
      <c r="L2074" s="2">
        <f>ROUNDUP(IF(K2075&lt;&gt;cukier4[[#This Row],[miesiąc]],5000-cukier4[[#This Row],[ilość cukru w magazynie]],0),-3)</f>
        <v>0</v>
      </c>
    </row>
    <row r="2075" spans="1:12" x14ac:dyDescent="0.45">
      <c r="A2075" s="1">
        <v>41886</v>
      </c>
      <c r="B2075" s="2" t="s">
        <v>102</v>
      </c>
      <c r="C2075">
        <v>106</v>
      </c>
      <c r="D2075">
        <f>YEAR(cukier4[[#This Row],[Data]])</f>
        <v>2014</v>
      </c>
      <c r="E2075">
        <f>VLOOKUP(cukier4[[#This Row],[rok]],cennik[],2,FALSE)</f>
        <v>2.23</v>
      </c>
      <c r="F2075" s="2">
        <f>cukier4[[#This Row],[sprzedaż]]*cukier4[[#This Row],[cena cukru]]</f>
        <v>236.38</v>
      </c>
      <c r="G2075" s="2">
        <f>SUMIFS(cukier4[sprzedaż],cukier4[Data],"&lt;="&amp;cukier4[[#This Row],[Data]],cukier4[NIP],"="&amp;cukier4[[#This Row],[NIP]])</f>
        <v>7572</v>
      </c>
      <c r="H207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75" s="2">
        <f>cukier4[[#This Row],[rabat na kg]]*cukier4[[#This Row],[sprzedaż]]</f>
        <v>10.600000000000001</v>
      </c>
      <c r="J2075" s="2">
        <f>J2074-cukier4[[#This Row],[sprzedaż]]+L2074</f>
        <v>4977</v>
      </c>
      <c r="K2075" s="2">
        <f>MONTH(cukier4[[#This Row],[Data]])</f>
        <v>9</v>
      </c>
      <c r="L2075" s="2">
        <f>ROUNDUP(IF(K2076&lt;&gt;cukier4[[#This Row],[miesiąc]],5000-cukier4[[#This Row],[ilość cukru w magazynie]],0),-3)</f>
        <v>0</v>
      </c>
    </row>
    <row r="2076" spans="1:12" x14ac:dyDescent="0.45">
      <c r="A2076" s="1">
        <v>41888</v>
      </c>
      <c r="B2076" s="2" t="s">
        <v>139</v>
      </c>
      <c r="C2076">
        <v>2</v>
      </c>
      <c r="D2076">
        <f>YEAR(cukier4[[#This Row],[Data]])</f>
        <v>2014</v>
      </c>
      <c r="E2076">
        <f>VLOOKUP(cukier4[[#This Row],[rok]],cennik[],2,FALSE)</f>
        <v>2.23</v>
      </c>
      <c r="F2076" s="2">
        <f>cukier4[[#This Row],[sprzedaż]]*cukier4[[#This Row],[cena cukru]]</f>
        <v>4.46</v>
      </c>
      <c r="G2076" s="2">
        <f>SUMIFS(cukier4[sprzedaż],cukier4[Data],"&lt;="&amp;cukier4[[#This Row],[Data]],cukier4[NIP],"="&amp;cukier4[[#This Row],[NIP]])</f>
        <v>20</v>
      </c>
      <c r="H207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76" s="2">
        <f>cukier4[[#This Row],[rabat na kg]]*cukier4[[#This Row],[sprzedaż]]</f>
        <v>0</v>
      </c>
      <c r="J2076" s="2">
        <f>J2075-cukier4[[#This Row],[sprzedaż]]+L2075</f>
        <v>4975</v>
      </c>
      <c r="K2076" s="2">
        <f>MONTH(cukier4[[#This Row],[Data]])</f>
        <v>9</v>
      </c>
      <c r="L2076" s="2">
        <f>ROUNDUP(IF(K2077&lt;&gt;cukier4[[#This Row],[miesiąc]],5000-cukier4[[#This Row],[ilość cukru w magazynie]],0),-3)</f>
        <v>0</v>
      </c>
    </row>
    <row r="2077" spans="1:12" x14ac:dyDescent="0.45">
      <c r="A2077" s="1">
        <v>41888</v>
      </c>
      <c r="B2077" s="2" t="s">
        <v>86</v>
      </c>
      <c r="C2077">
        <v>19</v>
      </c>
      <c r="D2077">
        <f>YEAR(cukier4[[#This Row],[Data]])</f>
        <v>2014</v>
      </c>
      <c r="E2077">
        <f>VLOOKUP(cukier4[[#This Row],[rok]],cennik[],2,FALSE)</f>
        <v>2.23</v>
      </c>
      <c r="F2077" s="2">
        <f>cukier4[[#This Row],[sprzedaż]]*cukier4[[#This Row],[cena cukru]]</f>
        <v>42.37</v>
      </c>
      <c r="G2077" s="2">
        <f>SUMIFS(cukier4[sprzedaż],cukier4[Data],"&lt;="&amp;cukier4[[#This Row],[Data]],cukier4[NIP],"="&amp;cukier4[[#This Row],[NIP]])</f>
        <v>56</v>
      </c>
      <c r="H207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77" s="2">
        <f>cukier4[[#This Row],[rabat na kg]]*cukier4[[#This Row],[sprzedaż]]</f>
        <v>0</v>
      </c>
      <c r="J2077" s="2">
        <f>J2076-cukier4[[#This Row],[sprzedaż]]+L2076</f>
        <v>4956</v>
      </c>
      <c r="K2077" s="2">
        <f>MONTH(cukier4[[#This Row],[Data]])</f>
        <v>9</v>
      </c>
      <c r="L2077" s="2">
        <f>ROUNDUP(IF(K2078&lt;&gt;cukier4[[#This Row],[miesiąc]],5000-cukier4[[#This Row],[ilość cukru w magazynie]],0),-3)</f>
        <v>0</v>
      </c>
    </row>
    <row r="2078" spans="1:12" x14ac:dyDescent="0.45">
      <c r="A2078" s="1">
        <v>41889</v>
      </c>
      <c r="B2078" s="2" t="s">
        <v>59</v>
      </c>
      <c r="C2078">
        <v>18</v>
      </c>
      <c r="D2078">
        <f>YEAR(cukier4[[#This Row],[Data]])</f>
        <v>2014</v>
      </c>
      <c r="E2078">
        <f>VLOOKUP(cukier4[[#This Row],[rok]],cennik[],2,FALSE)</f>
        <v>2.23</v>
      </c>
      <c r="F2078" s="2">
        <f>cukier4[[#This Row],[sprzedaż]]*cukier4[[#This Row],[cena cukru]]</f>
        <v>40.14</v>
      </c>
      <c r="G2078" s="2">
        <f>SUMIFS(cukier4[sprzedaż],cukier4[Data],"&lt;="&amp;cukier4[[#This Row],[Data]],cukier4[NIP],"="&amp;cukier4[[#This Row],[NIP]])</f>
        <v>36</v>
      </c>
      <c r="H207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78" s="2">
        <f>cukier4[[#This Row],[rabat na kg]]*cukier4[[#This Row],[sprzedaż]]</f>
        <v>0</v>
      </c>
      <c r="J2078" s="2">
        <f>J2077-cukier4[[#This Row],[sprzedaż]]+L2077</f>
        <v>4938</v>
      </c>
      <c r="K2078" s="2">
        <f>MONTH(cukier4[[#This Row],[Data]])</f>
        <v>9</v>
      </c>
      <c r="L2078" s="2">
        <f>ROUNDUP(IF(K2079&lt;&gt;cukier4[[#This Row],[miesiąc]],5000-cukier4[[#This Row],[ilość cukru w magazynie]],0),-3)</f>
        <v>0</v>
      </c>
    </row>
    <row r="2079" spans="1:12" x14ac:dyDescent="0.45">
      <c r="A2079" s="1">
        <v>41892</v>
      </c>
      <c r="B2079" s="2" t="s">
        <v>102</v>
      </c>
      <c r="C2079">
        <v>332</v>
      </c>
      <c r="D2079">
        <f>YEAR(cukier4[[#This Row],[Data]])</f>
        <v>2014</v>
      </c>
      <c r="E2079">
        <f>VLOOKUP(cukier4[[#This Row],[rok]],cennik[],2,FALSE)</f>
        <v>2.23</v>
      </c>
      <c r="F2079" s="2">
        <f>cukier4[[#This Row],[sprzedaż]]*cukier4[[#This Row],[cena cukru]]</f>
        <v>740.36</v>
      </c>
      <c r="G2079" s="2">
        <f>SUMIFS(cukier4[sprzedaż],cukier4[Data],"&lt;="&amp;cukier4[[#This Row],[Data]],cukier4[NIP],"="&amp;cukier4[[#This Row],[NIP]])</f>
        <v>7904</v>
      </c>
      <c r="H207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79" s="2">
        <f>cukier4[[#This Row],[rabat na kg]]*cukier4[[#This Row],[sprzedaż]]</f>
        <v>33.200000000000003</v>
      </c>
      <c r="J2079" s="2">
        <f>J2078-cukier4[[#This Row],[sprzedaż]]+L2078</f>
        <v>4606</v>
      </c>
      <c r="K2079" s="2">
        <f>MONTH(cukier4[[#This Row],[Data]])</f>
        <v>9</v>
      </c>
      <c r="L2079" s="2">
        <f>ROUNDUP(IF(K2080&lt;&gt;cukier4[[#This Row],[miesiąc]],5000-cukier4[[#This Row],[ilość cukru w magazynie]],0),-3)</f>
        <v>0</v>
      </c>
    </row>
    <row r="2080" spans="1:12" x14ac:dyDescent="0.45">
      <c r="A2080" s="1">
        <v>41893</v>
      </c>
      <c r="B2080" s="2" t="s">
        <v>110</v>
      </c>
      <c r="C2080">
        <v>1</v>
      </c>
      <c r="D2080">
        <f>YEAR(cukier4[[#This Row],[Data]])</f>
        <v>2014</v>
      </c>
      <c r="E2080">
        <f>VLOOKUP(cukier4[[#This Row],[rok]],cennik[],2,FALSE)</f>
        <v>2.23</v>
      </c>
      <c r="F2080" s="2">
        <f>cukier4[[#This Row],[sprzedaż]]*cukier4[[#This Row],[cena cukru]]</f>
        <v>2.23</v>
      </c>
      <c r="G2080" s="2">
        <f>SUMIFS(cukier4[sprzedaż],cukier4[Data],"&lt;="&amp;cukier4[[#This Row],[Data]],cukier4[NIP],"="&amp;cukier4[[#This Row],[NIP]])</f>
        <v>18</v>
      </c>
      <c r="H208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80" s="2">
        <f>cukier4[[#This Row],[rabat na kg]]*cukier4[[#This Row],[sprzedaż]]</f>
        <v>0</v>
      </c>
      <c r="J2080" s="2">
        <f>J2079-cukier4[[#This Row],[sprzedaż]]+L2079</f>
        <v>4605</v>
      </c>
      <c r="K2080" s="2">
        <f>MONTH(cukier4[[#This Row],[Data]])</f>
        <v>9</v>
      </c>
      <c r="L2080" s="2">
        <f>ROUNDUP(IF(K2081&lt;&gt;cukier4[[#This Row],[miesiąc]],5000-cukier4[[#This Row],[ilość cukru w magazynie]],0),-3)</f>
        <v>0</v>
      </c>
    </row>
    <row r="2081" spans="1:12" x14ac:dyDescent="0.45">
      <c r="A2081" s="1">
        <v>41894</v>
      </c>
      <c r="B2081" s="2" t="s">
        <v>17</v>
      </c>
      <c r="C2081">
        <v>438</v>
      </c>
      <c r="D2081">
        <f>YEAR(cukier4[[#This Row],[Data]])</f>
        <v>2014</v>
      </c>
      <c r="E2081">
        <f>VLOOKUP(cukier4[[#This Row],[rok]],cennik[],2,FALSE)</f>
        <v>2.23</v>
      </c>
      <c r="F2081" s="2">
        <f>cukier4[[#This Row],[sprzedaż]]*cukier4[[#This Row],[cena cukru]]</f>
        <v>976.74</v>
      </c>
      <c r="G2081" s="2">
        <f>SUMIFS(cukier4[sprzedaż],cukier4[Data],"&lt;="&amp;cukier4[[#This Row],[Data]],cukier4[NIP],"="&amp;cukier4[[#This Row],[NIP]])</f>
        <v>19131</v>
      </c>
      <c r="H208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81" s="2">
        <f>cukier4[[#This Row],[rabat na kg]]*cukier4[[#This Row],[sprzedaż]]</f>
        <v>87.600000000000009</v>
      </c>
      <c r="J2081" s="2">
        <f>J2080-cukier4[[#This Row],[sprzedaż]]+L2080</f>
        <v>4167</v>
      </c>
      <c r="K2081" s="2">
        <f>MONTH(cukier4[[#This Row],[Data]])</f>
        <v>9</v>
      </c>
      <c r="L2081" s="2">
        <f>ROUNDUP(IF(K2082&lt;&gt;cukier4[[#This Row],[miesiąc]],5000-cukier4[[#This Row],[ilość cukru w magazynie]],0),-3)</f>
        <v>0</v>
      </c>
    </row>
    <row r="2082" spans="1:12" x14ac:dyDescent="0.45">
      <c r="A2082" s="1">
        <v>41895</v>
      </c>
      <c r="B2082" s="2" t="s">
        <v>19</v>
      </c>
      <c r="C2082">
        <v>25</v>
      </c>
      <c r="D2082">
        <f>YEAR(cukier4[[#This Row],[Data]])</f>
        <v>2014</v>
      </c>
      <c r="E2082">
        <f>VLOOKUP(cukier4[[#This Row],[rok]],cennik[],2,FALSE)</f>
        <v>2.23</v>
      </c>
      <c r="F2082" s="2">
        <f>cukier4[[#This Row],[sprzedaż]]*cukier4[[#This Row],[cena cukru]]</f>
        <v>55.75</v>
      </c>
      <c r="G2082" s="2">
        <f>SUMIFS(cukier4[sprzedaż],cukier4[Data],"&lt;="&amp;cukier4[[#This Row],[Data]],cukier4[NIP],"="&amp;cukier4[[#This Row],[NIP]])</f>
        <v>4618</v>
      </c>
      <c r="H208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82" s="2">
        <f>cukier4[[#This Row],[rabat na kg]]*cukier4[[#This Row],[sprzedaż]]</f>
        <v>2.5</v>
      </c>
      <c r="J2082" s="2">
        <f>J2081-cukier4[[#This Row],[sprzedaż]]+L2081</f>
        <v>4142</v>
      </c>
      <c r="K2082" s="2">
        <f>MONTH(cukier4[[#This Row],[Data]])</f>
        <v>9</v>
      </c>
      <c r="L2082" s="2">
        <f>ROUNDUP(IF(K2083&lt;&gt;cukier4[[#This Row],[miesiąc]],5000-cukier4[[#This Row],[ilość cukru w magazynie]],0),-3)</f>
        <v>0</v>
      </c>
    </row>
    <row r="2083" spans="1:12" x14ac:dyDescent="0.45">
      <c r="A2083" s="1">
        <v>41897</v>
      </c>
      <c r="B2083" s="2" t="s">
        <v>14</v>
      </c>
      <c r="C2083">
        <v>220</v>
      </c>
      <c r="D2083">
        <f>YEAR(cukier4[[#This Row],[Data]])</f>
        <v>2014</v>
      </c>
      <c r="E2083">
        <f>VLOOKUP(cukier4[[#This Row],[rok]],cennik[],2,FALSE)</f>
        <v>2.23</v>
      </c>
      <c r="F2083" s="2">
        <f>cukier4[[#This Row],[sprzedaż]]*cukier4[[#This Row],[cena cukru]]</f>
        <v>490.6</v>
      </c>
      <c r="G2083" s="2">
        <f>SUMIFS(cukier4[sprzedaż],cukier4[Data],"&lt;="&amp;cukier4[[#This Row],[Data]],cukier4[NIP],"="&amp;cukier4[[#This Row],[NIP]])</f>
        <v>23386</v>
      </c>
      <c r="H208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83" s="2">
        <f>cukier4[[#This Row],[rabat na kg]]*cukier4[[#This Row],[sprzedaż]]</f>
        <v>44</v>
      </c>
      <c r="J2083" s="2">
        <f>J2082-cukier4[[#This Row],[sprzedaż]]+L2082</f>
        <v>3922</v>
      </c>
      <c r="K2083" s="2">
        <f>MONTH(cukier4[[#This Row],[Data]])</f>
        <v>9</v>
      </c>
      <c r="L2083" s="2">
        <f>ROUNDUP(IF(K2084&lt;&gt;cukier4[[#This Row],[miesiąc]],5000-cukier4[[#This Row],[ilość cukru w magazynie]],0),-3)</f>
        <v>0</v>
      </c>
    </row>
    <row r="2084" spans="1:12" x14ac:dyDescent="0.45">
      <c r="A2084" s="1">
        <v>41897</v>
      </c>
      <c r="B2084" s="2" t="s">
        <v>39</v>
      </c>
      <c r="C2084">
        <v>47</v>
      </c>
      <c r="D2084">
        <f>YEAR(cukier4[[#This Row],[Data]])</f>
        <v>2014</v>
      </c>
      <c r="E2084">
        <f>VLOOKUP(cukier4[[#This Row],[rok]],cennik[],2,FALSE)</f>
        <v>2.23</v>
      </c>
      <c r="F2084" s="2">
        <f>cukier4[[#This Row],[sprzedaż]]*cukier4[[#This Row],[cena cukru]]</f>
        <v>104.81</v>
      </c>
      <c r="G2084" s="2">
        <f>SUMIFS(cukier4[sprzedaż],cukier4[Data],"&lt;="&amp;cukier4[[#This Row],[Data]],cukier4[NIP],"="&amp;cukier4[[#This Row],[NIP]])</f>
        <v>2042</v>
      </c>
      <c r="H208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84" s="2">
        <f>cukier4[[#This Row],[rabat na kg]]*cukier4[[#This Row],[sprzedaż]]</f>
        <v>4.7</v>
      </c>
      <c r="J2084" s="2">
        <f>J2083-cukier4[[#This Row],[sprzedaż]]+L2083</f>
        <v>3875</v>
      </c>
      <c r="K2084" s="2">
        <f>MONTH(cukier4[[#This Row],[Data]])</f>
        <v>9</v>
      </c>
      <c r="L2084" s="2">
        <f>ROUNDUP(IF(K2085&lt;&gt;cukier4[[#This Row],[miesiąc]],5000-cukier4[[#This Row],[ilość cukru w magazynie]],0),-3)</f>
        <v>0</v>
      </c>
    </row>
    <row r="2085" spans="1:12" x14ac:dyDescent="0.45">
      <c r="A2085" s="1">
        <v>41897</v>
      </c>
      <c r="B2085" s="2" t="s">
        <v>239</v>
      </c>
      <c r="C2085">
        <v>1</v>
      </c>
      <c r="D2085">
        <f>YEAR(cukier4[[#This Row],[Data]])</f>
        <v>2014</v>
      </c>
      <c r="E2085">
        <f>VLOOKUP(cukier4[[#This Row],[rok]],cennik[],2,FALSE)</f>
        <v>2.23</v>
      </c>
      <c r="F2085" s="2">
        <f>cukier4[[#This Row],[sprzedaż]]*cukier4[[#This Row],[cena cukru]]</f>
        <v>2.23</v>
      </c>
      <c r="G2085" s="2">
        <f>SUMIFS(cukier4[sprzedaż],cukier4[Data],"&lt;="&amp;cukier4[[#This Row],[Data]],cukier4[NIP],"="&amp;cukier4[[#This Row],[NIP]])</f>
        <v>1</v>
      </c>
      <c r="H208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85" s="2">
        <f>cukier4[[#This Row],[rabat na kg]]*cukier4[[#This Row],[sprzedaż]]</f>
        <v>0</v>
      </c>
      <c r="J2085" s="2">
        <f>J2084-cukier4[[#This Row],[sprzedaż]]+L2084</f>
        <v>3874</v>
      </c>
      <c r="K2085" s="2">
        <f>MONTH(cukier4[[#This Row],[Data]])</f>
        <v>9</v>
      </c>
      <c r="L2085" s="2">
        <f>ROUNDUP(IF(K2086&lt;&gt;cukier4[[#This Row],[miesiąc]],5000-cukier4[[#This Row],[ilość cukru w magazynie]],0),-3)</f>
        <v>0</v>
      </c>
    </row>
    <row r="2086" spans="1:12" x14ac:dyDescent="0.45">
      <c r="A2086" s="1">
        <v>41898</v>
      </c>
      <c r="B2086" s="2" t="s">
        <v>186</v>
      </c>
      <c r="C2086">
        <v>14</v>
      </c>
      <c r="D2086">
        <f>YEAR(cukier4[[#This Row],[Data]])</f>
        <v>2014</v>
      </c>
      <c r="E2086">
        <f>VLOOKUP(cukier4[[#This Row],[rok]],cennik[],2,FALSE)</f>
        <v>2.23</v>
      </c>
      <c r="F2086" s="2">
        <f>cukier4[[#This Row],[sprzedaż]]*cukier4[[#This Row],[cena cukru]]</f>
        <v>31.22</v>
      </c>
      <c r="G2086" s="2">
        <f>SUMIFS(cukier4[sprzedaż],cukier4[Data],"&lt;="&amp;cukier4[[#This Row],[Data]],cukier4[NIP],"="&amp;cukier4[[#This Row],[NIP]])</f>
        <v>29</v>
      </c>
      <c r="H208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86" s="2">
        <f>cukier4[[#This Row],[rabat na kg]]*cukier4[[#This Row],[sprzedaż]]</f>
        <v>0</v>
      </c>
      <c r="J2086" s="2">
        <f>J2085-cukier4[[#This Row],[sprzedaż]]+L2085</f>
        <v>3860</v>
      </c>
      <c r="K2086" s="2">
        <f>MONTH(cukier4[[#This Row],[Data]])</f>
        <v>9</v>
      </c>
      <c r="L2086" s="2">
        <f>ROUNDUP(IF(K2087&lt;&gt;cukier4[[#This Row],[miesiąc]],5000-cukier4[[#This Row],[ilość cukru w magazynie]],0),-3)</f>
        <v>0</v>
      </c>
    </row>
    <row r="2087" spans="1:12" x14ac:dyDescent="0.45">
      <c r="A2087" s="1">
        <v>41899</v>
      </c>
      <c r="B2087" s="2" t="s">
        <v>9</v>
      </c>
      <c r="C2087">
        <v>132</v>
      </c>
      <c r="D2087">
        <f>YEAR(cukier4[[#This Row],[Data]])</f>
        <v>2014</v>
      </c>
      <c r="E2087">
        <f>VLOOKUP(cukier4[[#This Row],[rok]],cennik[],2,FALSE)</f>
        <v>2.23</v>
      </c>
      <c r="F2087" s="2">
        <f>cukier4[[#This Row],[sprzedaż]]*cukier4[[#This Row],[cena cukru]]</f>
        <v>294.36</v>
      </c>
      <c r="G2087" s="2">
        <f>SUMIFS(cukier4[sprzedaż],cukier4[Data],"&lt;="&amp;cukier4[[#This Row],[Data]],cukier4[NIP],"="&amp;cukier4[[#This Row],[NIP]])</f>
        <v>26389</v>
      </c>
      <c r="H208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87" s="2">
        <f>cukier4[[#This Row],[rabat na kg]]*cukier4[[#This Row],[sprzedaż]]</f>
        <v>26.400000000000002</v>
      </c>
      <c r="J2087" s="2">
        <f>J2086-cukier4[[#This Row],[sprzedaż]]+L2086</f>
        <v>3728</v>
      </c>
      <c r="K2087" s="2">
        <f>MONTH(cukier4[[#This Row],[Data]])</f>
        <v>9</v>
      </c>
      <c r="L2087" s="2">
        <f>ROUNDUP(IF(K2088&lt;&gt;cukier4[[#This Row],[miesiąc]],5000-cukier4[[#This Row],[ilość cukru w magazynie]],0),-3)</f>
        <v>0</v>
      </c>
    </row>
    <row r="2088" spans="1:12" x14ac:dyDescent="0.45">
      <c r="A2088" s="1">
        <v>41904</v>
      </c>
      <c r="B2088" s="2" t="s">
        <v>146</v>
      </c>
      <c r="C2088">
        <v>18</v>
      </c>
      <c r="D2088">
        <f>YEAR(cukier4[[#This Row],[Data]])</f>
        <v>2014</v>
      </c>
      <c r="E2088">
        <f>VLOOKUP(cukier4[[#This Row],[rok]],cennik[],2,FALSE)</f>
        <v>2.23</v>
      </c>
      <c r="F2088" s="2">
        <f>cukier4[[#This Row],[sprzedaż]]*cukier4[[#This Row],[cena cukru]]</f>
        <v>40.14</v>
      </c>
      <c r="G2088" s="2">
        <f>SUMIFS(cukier4[sprzedaż],cukier4[Data],"&lt;="&amp;cukier4[[#This Row],[Data]],cukier4[NIP],"="&amp;cukier4[[#This Row],[NIP]])</f>
        <v>50</v>
      </c>
      <c r="H2088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88" s="2">
        <f>cukier4[[#This Row],[rabat na kg]]*cukier4[[#This Row],[sprzedaż]]</f>
        <v>0</v>
      </c>
      <c r="J2088" s="2">
        <f>J2087-cukier4[[#This Row],[sprzedaż]]+L2087</f>
        <v>3710</v>
      </c>
      <c r="K2088" s="2">
        <f>MONTH(cukier4[[#This Row],[Data]])</f>
        <v>9</v>
      </c>
      <c r="L2088" s="2">
        <f>ROUNDUP(IF(K2089&lt;&gt;cukier4[[#This Row],[miesiąc]],5000-cukier4[[#This Row],[ilość cukru w magazynie]],0),-3)</f>
        <v>0</v>
      </c>
    </row>
    <row r="2089" spans="1:12" x14ac:dyDescent="0.45">
      <c r="A2089" s="1">
        <v>41906</v>
      </c>
      <c r="B2089" s="2" t="s">
        <v>9</v>
      </c>
      <c r="C2089">
        <v>266</v>
      </c>
      <c r="D2089">
        <f>YEAR(cukier4[[#This Row],[Data]])</f>
        <v>2014</v>
      </c>
      <c r="E2089">
        <f>VLOOKUP(cukier4[[#This Row],[rok]],cennik[],2,FALSE)</f>
        <v>2.23</v>
      </c>
      <c r="F2089" s="2">
        <f>cukier4[[#This Row],[sprzedaż]]*cukier4[[#This Row],[cena cukru]]</f>
        <v>593.17999999999995</v>
      </c>
      <c r="G2089" s="2">
        <f>SUMIFS(cukier4[sprzedaż],cukier4[Data],"&lt;="&amp;cukier4[[#This Row],[Data]],cukier4[NIP],"="&amp;cukier4[[#This Row],[NIP]])</f>
        <v>26655</v>
      </c>
      <c r="H208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89" s="2">
        <f>cukier4[[#This Row],[rabat na kg]]*cukier4[[#This Row],[sprzedaż]]</f>
        <v>53.2</v>
      </c>
      <c r="J2089" s="2">
        <f>J2088-cukier4[[#This Row],[sprzedaż]]+L2088</f>
        <v>3444</v>
      </c>
      <c r="K2089" s="2">
        <f>MONTH(cukier4[[#This Row],[Data]])</f>
        <v>9</v>
      </c>
      <c r="L2089" s="2">
        <f>ROUNDUP(IF(K2090&lt;&gt;cukier4[[#This Row],[miesiąc]],5000-cukier4[[#This Row],[ilość cukru w magazynie]],0),-3)</f>
        <v>0</v>
      </c>
    </row>
    <row r="2090" spans="1:12" x14ac:dyDescent="0.45">
      <c r="A2090" s="1">
        <v>41907</v>
      </c>
      <c r="B2090" s="2" t="s">
        <v>8</v>
      </c>
      <c r="C2090">
        <v>30</v>
      </c>
      <c r="D2090">
        <f>YEAR(cukier4[[#This Row],[Data]])</f>
        <v>2014</v>
      </c>
      <c r="E2090">
        <f>VLOOKUP(cukier4[[#This Row],[rok]],cennik[],2,FALSE)</f>
        <v>2.23</v>
      </c>
      <c r="F2090" s="2">
        <f>cukier4[[#This Row],[sprzedaż]]*cukier4[[#This Row],[cena cukru]]</f>
        <v>66.900000000000006</v>
      </c>
      <c r="G2090" s="2">
        <f>SUMIFS(cukier4[sprzedaż],cukier4[Data],"&lt;="&amp;cukier4[[#This Row],[Data]],cukier4[NIP],"="&amp;cukier4[[#This Row],[NIP]])</f>
        <v>3323</v>
      </c>
      <c r="H209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90" s="2">
        <f>cukier4[[#This Row],[rabat na kg]]*cukier4[[#This Row],[sprzedaż]]</f>
        <v>3</v>
      </c>
      <c r="J2090" s="2">
        <f>J2089-cukier4[[#This Row],[sprzedaż]]+L2089</f>
        <v>3414</v>
      </c>
      <c r="K2090" s="2">
        <f>MONTH(cukier4[[#This Row],[Data]])</f>
        <v>9</v>
      </c>
      <c r="L2090" s="2">
        <f>ROUNDUP(IF(K2091&lt;&gt;cukier4[[#This Row],[miesiąc]],5000-cukier4[[#This Row],[ilość cukru w magazynie]],0),-3)</f>
        <v>0</v>
      </c>
    </row>
    <row r="2091" spans="1:12" x14ac:dyDescent="0.45">
      <c r="A2091" s="1">
        <v>41909</v>
      </c>
      <c r="B2091" s="2" t="s">
        <v>45</v>
      </c>
      <c r="C2091">
        <v>452</v>
      </c>
      <c r="D2091">
        <f>YEAR(cukier4[[#This Row],[Data]])</f>
        <v>2014</v>
      </c>
      <c r="E2091">
        <f>VLOOKUP(cukier4[[#This Row],[rok]],cennik[],2,FALSE)</f>
        <v>2.23</v>
      </c>
      <c r="F2091" s="2">
        <f>cukier4[[#This Row],[sprzedaż]]*cukier4[[#This Row],[cena cukru]]</f>
        <v>1007.96</v>
      </c>
      <c r="G2091" s="2">
        <f>SUMIFS(cukier4[sprzedaż],cukier4[Data],"&lt;="&amp;cukier4[[#This Row],[Data]],cukier4[NIP],"="&amp;cukier4[[#This Row],[NIP]])</f>
        <v>25499</v>
      </c>
      <c r="H209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91" s="2">
        <f>cukier4[[#This Row],[rabat na kg]]*cukier4[[#This Row],[sprzedaż]]</f>
        <v>90.4</v>
      </c>
      <c r="J2091" s="2">
        <f>J2090-cukier4[[#This Row],[sprzedaż]]+L2090</f>
        <v>2962</v>
      </c>
      <c r="K2091" s="2">
        <f>MONTH(cukier4[[#This Row],[Data]])</f>
        <v>9</v>
      </c>
      <c r="L2091" s="2">
        <f>ROUNDUP(IF(K2092&lt;&gt;cukier4[[#This Row],[miesiąc]],5000-cukier4[[#This Row],[ilość cukru w magazynie]],0),-3)</f>
        <v>0</v>
      </c>
    </row>
    <row r="2092" spans="1:12" x14ac:dyDescent="0.45">
      <c r="A2092" s="1">
        <v>41911</v>
      </c>
      <c r="B2092" s="2" t="s">
        <v>5</v>
      </c>
      <c r="C2092">
        <v>306</v>
      </c>
      <c r="D2092">
        <f>YEAR(cukier4[[#This Row],[Data]])</f>
        <v>2014</v>
      </c>
      <c r="E2092">
        <f>VLOOKUP(cukier4[[#This Row],[rok]],cennik[],2,FALSE)</f>
        <v>2.23</v>
      </c>
      <c r="F2092" s="2">
        <f>cukier4[[#This Row],[sprzedaż]]*cukier4[[#This Row],[cena cukru]]</f>
        <v>682.38</v>
      </c>
      <c r="G2092" s="2">
        <f>SUMIFS(cukier4[sprzedaż],cukier4[Data],"&lt;="&amp;cukier4[[#This Row],[Data]],cukier4[NIP],"="&amp;cukier4[[#This Row],[NIP]])</f>
        <v>11402</v>
      </c>
      <c r="H209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92" s="2">
        <f>cukier4[[#This Row],[rabat na kg]]*cukier4[[#This Row],[sprzedaż]]</f>
        <v>61.2</v>
      </c>
      <c r="J2092" s="2">
        <f>J2091-cukier4[[#This Row],[sprzedaż]]+L2091</f>
        <v>2656</v>
      </c>
      <c r="K2092" s="2">
        <f>MONTH(cukier4[[#This Row],[Data]])</f>
        <v>9</v>
      </c>
      <c r="L2092" s="2">
        <f>ROUNDUP(IF(K2093&lt;&gt;cukier4[[#This Row],[miesiąc]],5000-cukier4[[#This Row],[ilość cukru w magazynie]],0),-3)</f>
        <v>0</v>
      </c>
    </row>
    <row r="2093" spans="1:12" x14ac:dyDescent="0.45">
      <c r="A2093" s="1">
        <v>41912</v>
      </c>
      <c r="B2093" s="2" t="s">
        <v>61</v>
      </c>
      <c r="C2093">
        <v>98</v>
      </c>
      <c r="D2093">
        <f>YEAR(cukier4[[#This Row],[Data]])</f>
        <v>2014</v>
      </c>
      <c r="E2093">
        <f>VLOOKUP(cukier4[[#This Row],[rok]],cennik[],2,FALSE)</f>
        <v>2.23</v>
      </c>
      <c r="F2093" s="2">
        <f>cukier4[[#This Row],[sprzedaż]]*cukier4[[#This Row],[cena cukru]]</f>
        <v>218.54</v>
      </c>
      <c r="G2093" s="2">
        <f>SUMIFS(cukier4[sprzedaż],cukier4[Data],"&lt;="&amp;cukier4[[#This Row],[Data]],cukier4[NIP],"="&amp;cukier4[[#This Row],[NIP]])</f>
        <v>3541</v>
      </c>
      <c r="H209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93" s="2">
        <f>cukier4[[#This Row],[rabat na kg]]*cukier4[[#This Row],[sprzedaż]]</f>
        <v>9.8000000000000007</v>
      </c>
      <c r="J2093" s="2">
        <f>J2092-cukier4[[#This Row],[sprzedaż]]+L2092</f>
        <v>2558</v>
      </c>
      <c r="K2093" s="2">
        <f>MONTH(cukier4[[#This Row],[Data]])</f>
        <v>9</v>
      </c>
      <c r="L2093" s="2">
        <f>ROUNDUP(IF(K2094&lt;&gt;cukier4[[#This Row],[miesiąc]],5000-cukier4[[#This Row],[ilość cukru w magazynie]],0),-3)</f>
        <v>3000</v>
      </c>
    </row>
    <row r="2094" spans="1:12" x14ac:dyDescent="0.45">
      <c r="A2094" s="1">
        <v>41913</v>
      </c>
      <c r="B2094" s="2" t="s">
        <v>58</v>
      </c>
      <c r="C2094">
        <v>110</v>
      </c>
      <c r="D2094">
        <f>YEAR(cukier4[[#This Row],[Data]])</f>
        <v>2014</v>
      </c>
      <c r="E2094">
        <f>VLOOKUP(cukier4[[#This Row],[rok]],cennik[],2,FALSE)</f>
        <v>2.23</v>
      </c>
      <c r="F2094" s="2">
        <f>cukier4[[#This Row],[sprzedaż]]*cukier4[[#This Row],[cena cukru]]</f>
        <v>245.3</v>
      </c>
      <c r="G2094" s="2">
        <f>SUMIFS(cukier4[sprzedaż],cukier4[Data],"&lt;="&amp;cukier4[[#This Row],[Data]],cukier4[NIP],"="&amp;cukier4[[#This Row],[NIP]])</f>
        <v>1207</v>
      </c>
      <c r="H209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94" s="2">
        <f>cukier4[[#This Row],[rabat na kg]]*cukier4[[#This Row],[sprzedaż]]</f>
        <v>11</v>
      </c>
      <c r="J2094" s="2">
        <f>J2093-cukier4[[#This Row],[sprzedaż]]+L2093</f>
        <v>5448</v>
      </c>
      <c r="K2094" s="2">
        <f>MONTH(cukier4[[#This Row],[Data]])</f>
        <v>10</v>
      </c>
      <c r="L2094" s="2">
        <f>ROUNDUP(IF(K2095&lt;&gt;cukier4[[#This Row],[miesiąc]],5000-cukier4[[#This Row],[ilość cukru w magazynie]],0),-3)</f>
        <v>0</v>
      </c>
    </row>
    <row r="2095" spans="1:12" x14ac:dyDescent="0.45">
      <c r="A2095" s="1">
        <v>41913</v>
      </c>
      <c r="B2095" s="2" t="s">
        <v>8</v>
      </c>
      <c r="C2095">
        <v>57</v>
      </c>
      <c r="D2095">
        <f>YEAR(cukier4[[#This Row],[Data]])</f>
        <v>2014</v>
      </c>
      <c r="E2095">
        <f>VLOOKUP(cukier4[[#This Row],[rok]],cennik[],2,FALSE)</f>
        <v>2.23</v>
      </c>
      <c r="F2095" s="2">
        <f>cukier4[[#This Row],[sprzedaż]]*cukier4[[#This Row],[cena cukru]]</f>
        <v>127.11</v>
      </c>
      <c r="G2095" s="2">
        <f>SUMIFS(cukier4[sprzedaż],cukier4[Data],"&lt;="&amp;cukier4[[#This Row],[Data]],cukier4[NIP],"="&amp;cukier4[[#This Row],[NIP]])</f>
        <v>3380</v>
      </c>
      <c r="H209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95" s="2">
        <f>cukier4[[#This Row],[rabat na kg]]*cukier4[[#This Row],[sprzedaż]]</f>
        <v>5.7</v>
      </c>
      <c r="J2095" s="2">
        <f>J2094-cukier4[[#This Row],[sprzedaż]]+L2094</f>
        <v>5391</v>
      </c>
      <c r="K2095" s="2">
        <f>MONTH(cukier4[[#This Row],[Data]])</f>
        <v>10</v>
      </c>
      <c r="L2095" s="2">
        <f>ROUNDUP(IF(K2096&lt;&gt;cukier4[[#This Row],[miesiąc]],5000-cukier4[[#This Row],[ilość cukru w magazynie]],0),-3)</f>
        <v>0</v>
      </c>
    </row>
    <row r="2096" spans="1:12" x14ac:dyDescent="0.45">
      <c r="A2096" s="1">
        <v>41913</v>
      </c>
      <c r="B2096" s="2" t="s">
        <v>157</v>
      </c>
      <c r="C2096">
        <v>16</v>
      </c>
      <c r="D2096">
        <f>YEAR(cukier4[[#This Row],[Data]])</f>
        <v>2014</v>
      </c>
      <c r="E2096">
        <f>VLOOKUP(cukier4[[#This Row],[rok]],cennik[],2,FALSE)</f>
        <v>2.23</v>
      </c>
      <c r="F2096" s="2">
        <f>cukier4[[#This Row],[sprzedaż]]*cukier4[[#This Row],[cena cukru]]</f>
        <v>35.68</v>
      </c>
      <c r="G2096" s="2">
        <f>SUMIFS(cukier4[sprzedaż],cukier4[Data],"&lt;="&amp;cukier4[[#This Row],[Data]],cukier4[NIP],"="&amp;cukier4[[#This Row],[NIP]])</f>
        <v>20</v>
      </c>
      <c r="H209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96" s="2">
        <f>cukier4[[#This Row],[rabat na kg]]*cukier4[[#This Row],[sprzedaż]]</f>
        <v>0</v>
      </c>
      <c r="J2096" s="2">
        <f>J2095-cukier4[[#This Row],[sprzedaż]]+L2095</f>
        <v>5375</v>
      </c>
      <c r="K2096" s="2">
        <f>MONTH(cukier4[[#This Row],[Data]])</f>
        <v>10</v>
      </c>
      <c r="L2096" s="2">
        <f>ROUNDUP(IF(K2097&lt;&gt;cukier4[[#This Row],[miesiąc]],5000-cukier4[[#This Row],[ilość cukru w magazynie]],0),-3)</f>
        <v>0</v>
      </c>
    </row>
    <row r="2097" spans="1:12" x14ac:dyDescent="0.45">
      <c r="A2097" s="1">
        <v>41916</v>
      </c>
      <c r="B2097" s="2" t="s">
        <v>104</v>
      </c>
      <c r="C2097">
        <v>5</v>
      </c>
      <c r="D2097">
        <f>YEAR(cukier4[[#This Row],[Data]])</f>
        <v>2014</v>
      </c>
      <c r="E2097">
        <f>VLOOKUP(cukier4[[#This Row],[rok]],cennik[],2,FALSE)</f>
        <v>2.23</v>
      </c>
      <c r="F2097" s="2">
        <f>cukier4[[#This Row],[sprzedaż]]*cukier4[[#This Row],[cena cukru]]</f>
        <v>11.15</v>
      </c>
      <c r="G2097" s="2">
        <f>SUMIFS(cukier4[sprzedaż],cukier4[Data],"&lt;="&amp;cukier4[[#This Row],[Data]],cukier4[NIP],"="&amp;cukier4[[#This Row],[NIP]])</f>
        <v>28</v>
      </c>
      <c r="H209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097" s="2">
        <f>cukier4[[#This Row],[rabat na kg]]*cukier4[[#This Row],[sprzedaż]]</f>
        <v>0</v>
      </c>
      <c r="J2097" s="2">
        <f>J2096-cukier4[[#This Row],[sprzedaż]]+L2096</f>
        <v>5370</v>
      </c>
      <c r="K2097" s="2">
        <f>MONTH(cukier4[[#This Row],[Data]])</f>
        <v>10</v>
      </c>
      <c r="L2097" s="2">
        <f>ROUNDUP(IF(K2098&lt;&gt;cukier4[[#This Row],[miesiąc]],5000-cukier4[[#This Row],[ilość cukru w magazynie]],0),-3)</f>
        <v>0</v>
      </c>
    </row>
    <row r="2098" spans="1:12" x14ac:dyDescent="0.45">
      <c r="A2098" s="1">
        <v>41919</v>
      </c>
      <c r="B2098" s="2" t="s">
        <v>22</v>
      </c>
      <c r="C2098">
        <v>433</v>
      </c>
      <c r="D2098">
        <f>YEAR(cukier4[[#This Row],[Data]])</f>
        <v>2014</v>
      </c>
      <c r="E2098">
        <f>VLOOKUP(cukier4[[#This Row],[rok]],cennik[],2,FALSE)</f>
        <v>2.23</v>
      </c>
      <c r="F2098" s="2">
        <f>cukier4[[#This Row],[sprzedaż]]*cukier4[[#This Row],[cena cukru]]</f>
        <v>965.59</v>
      </c>
      <c r="G2098" s="2">
        <f>SUMIFS(cukier4[sprzedaż],cukier4[Data],"&lt;="&amp;cukier4[[#This Row],[Data]],cukier4[NIP],"="&amp;cukier4[[#This Row],[NIP]])</f>
        <v>23559</v>
      </c>
      <c r="H2098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098" s="2">
        <f>cukier4[[#This Row],[rabat na kg]]*cukier4[[#This Row],[sprzedaż]]</f>
        <v>86.600000000000009</v>
      </c>
      <c r="J2098" s="2">
        <f>J2097-cukier4[[#This Row],[sprzedaż]]+L2097</f>
        <v>4937</v>
      </c>
      <c r="K2098" s="2">
        <f>MONTH(cukier4[[#This Row],[Data]])</f>
        <v>10</v>
      </c>
      <c r="L2098" s="2">
        <f>ROUNDUP(IF(K2099&lt;&gt;cukier4[[#This Row],[miesiąc]],5000-cukier4[[#This Row],[ilość cukru w magazynie]],0),-3)</f>
        <v>0</v>
      </c>
    </row>
    <row r="2099" spans="1:12" x14ac:dyDescent="0.45">
      <c r="A2099" s="1">
        <v>41920</v>
      </c>
      <c r="B2099" s="2" t="s">
        <v>69</v>
      </c>
      <c r="C2099">
        <v>180</v>
      </c>
      <c r="D2099">
        <f>YEAR(cukier4[[#This Row],[Data]])</f>
        <v>2014</v>
      </c>
      <c r="E2099">
        <f>VLOOKUP(cukier4[[#This Row],[rok]],cennik[],2,FALSE)</f>
        <v>2.23</v>
      </c>
      <c r="F2099" s="2">
        <f>cukier4[[#This Row],[sprzedaż]]*cukier4[[#This Row],[cena cukru]]</f>
        <v>401.4</v>
      </c>
      <c r="G2099" s="2">
        <f>SUMIFS(cukier4[sprzedaż],cukier4[Data],"&lt;="&amp;cukier4[[#This Row],[Data]],cukier4[NIP],"="&amp;cukier4[[#This Row],[NIP]])</f>
        <v>3629</v>
      </c>
      <c r="H209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099" s="2">
        <f>cukier4[[#This Row],[rabat na kg]]*cukier4[[#This Row],[sprzedaż]]</f>
        <v>18</v>
      </c>
      <c r="J2099" s="2">
        <f>J2098-cukier4[[#This Row],[sprzedaż]]+L2098</f>
        <v>4757</v>
      </c>
      <c r="K2099" s="2">
        <f>MONTH(cukier4[[#This Row],[Data]])</f>
        <v>10</v>
      </c>
      <c r="L2099" s="2">
        <f>ROUNDUP(IF(K2100&lt;&gt;cukier4[[#This Row],[miesiąc]],5000-cukier4[[#This Row],[ilość cukru w magazynie]],0),-3)</f>
        <v>0</v>
      </c>
    </row>
    <row r="2100" spans="1:12" x14ac:dyDescent="0.45">
      <c r="A2100" s="1">
        <v>41920</v>
      </c>
      <c r="B2100" s="2" t="s">
        <v>22</v>
      </c>
      <c r="C2100">
        <v>381</v>
      </c>
      <c r="D2100">
        <f>YEAR(cukier4[[#This Row],[Data]])</f>
        <v>2014</v>
      </c>
      <c r="E2100">
        <f>VLOOKUP(cukier4[[#This Row],[rok]],cennik[],2,FALSE)</f>
        <v>2.23</v>
      </c>
      <c r="F2100" s="2">
        <f>cukier4[[#This Row],[sprzedaż]]*cukier4[[#This Row],[cena cukru]]</f>
        <v>849.63</v>
      </c>
      <c r="G2100" s="2">
        <f>SUMIFS(cukier4[sprzedaż],cukier4[Data],"&lt;="&amp;cukier4[[#This Row],[Data]],cukier4[NIP],"="&amp;cukier4[[#This Row],[NIP]])</f>
        <v>23940</v>
      </c>
      <c r="H210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00" s="2">
        <f>cukier4[[#This Row],[rabat na kg]]*cukier4[[#This Row],[sprzedaż]]</f>
        <v>76.2</v>
      </c>
      <c r="J2100" s="2">
        <f>J2099-cukier4[[#This Row],[sprzedaż]]+L2099</f>
        <v>4376</v>
      </c>
      <c r="K2100" s="2">
        <f>MONTH(cukier4[[#This Row],[Data]])</f>
        <v>10</v>
      </c>
      <c r="L2100" s="2">
        <f>ROUNDUP(IF(K2101&lt;&gt;cukier4[[#This Row],[miesiąc]],5000-cukier4[[#This Row],[ilość cukru w magazynie]],0),-3)</f>
        <v>0</v>
      </c>
    </row>
    <row r="2101" spans="1:12" x14ac:dyDescent="0.45">
      <c r="A2101" s="1">
        <v>41921</v>
      </c>
      <c r="B2101" s="2" t="s">
        <v>70</v>
      </c>
      <c r="C2101">
        <v>16</v>
      </c>
      <c r="D2101">
        <f>YEAR(cukier4[[#This Row],[Data]])</f>
        <v>2014</v>
      </c>
      <c r="E2101">
        <f>VLOOKUP(cukier4[[#This Row],[rok]],cennik[],2,FALSE)</f>
        <v>2.23</v>
      </c>
      <c r="F2101" s="2">
        <f>cukier4[[#This Row],[sprzedaż]]*cukier4[[#This Row],[cena cukru]]</f>
        <v>35.68</v>
      </c>
      <c r="G2101" s="2">
        <f>SUMIFS(cukier4[sprzedaż],cukier4[Data],"&lt;="&amp;cukier4[[#This Row],[Data]],cukier4[NIP],"="&amp;cukier4[[#This Row],[NIP]])</f>
        <v>55</v>
      </c>
      <c r="H2101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01" s="2">
        <f>cukier4[[#This Row],[rabat na kg]]*cukier4[[#This Row],[sprzedaż]]</f>
        <v>0</v>
      </c>
      <c r="J2101" s="2">
        <f>J2100-cukier4[[#This Row],[sprzedaż]]+L2100</f>
        <v>4360</v>
      </c>
      <c r="K2101" s="2">
        <f>MONTH(cukier4[[#This Row],[Data]])</f>
        <v>10</v>
      </c>
      <c r="L2101" s="2">
        <f>ROUNDUP(IF(K2102&lt;&gt;cukier4[[#This Row],[miesiąc]],5000-cukier4[[#This Row],[ilość cukru w magazynie]],0),-3)</f>
        <v>0</v>
      </c>
    </row>
    <row r="2102" spans="1:12" x14ac:dyDescent="0.45">
      <c r="A2102" s="1">
        <v>41921</v>
      </c>
      <c r="B2102" s="2" t="s">
        <v>28</v>
      </c>
      <c r="C2102">
        <v>85</v>
      </c>
      <c r="D2102">
        <f>YEAR(cukier4[[#This Row],[Data]])</f>
        <v>2014</v>
      </c>
      <c r="E2102">
        <f>VLOOKUP(cukier4[[#This Row],[rok]],cennik[],2,FALSE)</f>
        <v>2.23</v>
      </c>
      <c r="F2102" s="2">
        <f>cukier4[[#This Row],[sprzedaż]]*cukier4[[#This Row],[cena cukru]]</f>
        <v>189.55</v>
      </c>
      <c r="G2102" s="2">
        <f>SUMIFS(cukier4[sprzedaż],cukier4[Data],"&lt;="&amp;cukier4[[#This Row],[Data]],cukier4[NIP],"="&amp;cukier4[[#This Row],[NIP]])</f>
        <v>4324</v>
      </c>
      <c r="H210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02" s="2">
        <f>cukier4[[#This Row],[rabat na kg]]*cukier4[[#This Row],[sprzedaż]]</f>
        <v>8.5</v>
      </c>
      <c r="J2102" s="2">
        <f>J2101-cukier4[[#This Row],[sprzedaż]]+L2101</f>
        <v>4275</v>
      </c>
      <c r="K2102" s="2">
        <f>MONTH(cukier4[[#This Row],[Data]])</f>
        <v>10</v>
      </c>
      <c r="L2102" s="2">
        <f>ROUNDUP(IF(K2103&lt;&gt;cukier4[[#This Row],[miesiąc]],5000-cukier4[[#This Row],[ilość cukru w magazynie]],0),-3)</f>
        <v>0</v>
      </c>
    </row>
    <row r="2103" spans="1:12" x14ac:dyDescent="0.45">
      <c r="A2103" s="1">
        <v>41921</v>
      </c>
      <c r="B2103" s="2" t="s">
        <v>25</v>
      </c>
      <c r="C2103">
        <v>37</v>
      </c>
      <c r="D2103">
        <f>YEAR(cukier4[[#This Row],[Data]])</f>
        <v>2014</v>
      </c>
      <c r="E2103">
        <f>VLOOKUP(cukier4[[#This Row],[rok]],cennik[],2,FALSE)</f>
        <v>2.23</v>
      </c>
      <c r="F2103" s="2">
        <f>cukier4[[#This Row],[sprzedaż]]*cukier4[[#This Row],[cena cukru]]</f>
        <v>82.51</v>
      </c>
      <c r="G2103" s="2">
        <f>SUMIFS(cukier4[sprzedaż],cukier4[Data],"&lt;="&amp;cukier4[[#This Row],[Data]],cukier4[NIP],"="&amp;cukier4[[#This Row],[NIP]])</f>
        <v>2520</v>
      </c>
      <c r="H210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03" s="2">
        <f>cukier4[[#This Row],[rabat na kg]]*cukier4[[#This Row],[sprzedaż]]</f>
        <v>3.7</v>
      </c>
      <c r="J2103" s="2">
        <f>J2102-cukier4[[#This Row],[sprzedaż]]+L2102</f>
        <v>4238</v>
      </c>
      <c r="K2103" s="2">
        <f>MONTH(cukier4[[#This Row],[Data]])</f>
        <v>10</v>
      </c>
      <c r="L2103" s="2">
        <f>ROUNDUP(IF(K2104&lt;&gt;cukier4[[#This Row],[miesiąc]],5000-cukier4[[#This Row],[ilość cukru w magazynie]],0),-3)</f>
        <v>0</v>
      </c>
    </row>
    <row r="2104" spans="1:12" x14ac:dyDescent="0.45">
      <c r="A2104" s="1">
        <v>41924</v>
      </c>
      <c r="B2104" s="2" t="s">
        <v>20</v>
      </c>
      <c r="C2104">
        <v>69</v>
      </c>
      <c r="D2104">
        <f>YEAR(cukier4[[#This Row],[Data]])</f>
        <v>2014</v>
      </c>
      <c r="E2104">
        <f>VLOOKUP(cukier4[[#This Row],[rok]],cennik[],2,FALSE)</f>
        <v>2.23</v>
      </c>
      <c r="F2104" s="2">
        <f>cukier4[[#This Row],[sprzedaż]]*cukier4[[#This Row],[cena cukru]]</f>
        <v>153.87</v>
      </c>
      <c r="G2104" s="2">
        <f>SUMIFS(cukier4[sprzedaż],cukier4[Data],"&lt;="&amp;cukier4[[#This Row],[Data]],cukier4[NIP],"="&amp;cukier4[[#This Row],[NIP]])</f>
        <v>1674</v>
      </c>
      <c r="H210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04" s="2">
        <f>cukier4[[#This Row],[rabat na kg]]*cukier4[[#This Row],[sprzedaż]]</f>
        <v>6.9</v>
      </c>
      <c r="J2104" s="2">
        <f>J2103-cukier4[[#This Row],[sprzedaż]]+L2103</f>
        <v>4169</v>
      </c>
      <c r="K2104" s="2">
        <f>MONTH(cukier4[[#This Row],[Data]])</f>
        <v>10</v>
      </c>
      <c r="L2104" s="2">
        <f>ROUNDUP(IF(K2105&lt;&gt;cukier4[[#This Row],[miesiąc]],5000-cukier4[[#This Row],[ilość cukru w magazynie]],0),-3)</f>
        <v>0</v>
      </c>
    </row>
    <row r="2105" spans="1:12" x14ac:dyDescent="0.45">
      <c r="A2105" s="1">
        <v>41925</v>
      </c>
      <c r="B2105" s="2" t="s">
        <v>7</v>
      </c>
      <c r="C2105">
        <v>304</v>
      </c>
      <c r="D2105">
        <f>YEAR(cukier4[[#This Row],[Data]])</f>
        <v>2014</v>
      </c>
      <c r="E2105">
        <f>VLOOKUP(cukier4[[#This Row],[rok]],cennik[],2,FALSE)</f>
        <v>2.23</v>
      </c>
      <c r="F2105" s="2">
        <f>cukier4[[#This Row],[sprzedaż]]*cukier4[[#This Row],[cena cukru]]</f>
        <v>677.92</v>
      </c>
      <c r="G2105" s="2">
        <f>SUMIFS(cukier4[sprzedaż],cukier4[Data],"&lt;="&amp;cukier4[[#This Row],[Data]],cukier4[NIP],"="&amp;cukier4[[#This Row],[NIP]])</f>
        <v>26415</v>
      </c>
      <c r="H210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05" s="2">
        <f>cukier4[[#This Row],[rabat na kg]]*cukier4[[#This Row],[sprzedaż]]</f>
        <v>60.800000000000004</v>
      </c>
      <c r="J2105" s="2">
        <f>J2104-cukier4[[#This Row],[sprzedaż]]+L2104</f>
        <v>3865</v>
      </c>
      <c r="K2105" s="2">
        <f>MONTH(cukier4[[#This Row],[Data]])</f>
        <v>10</v>
      </c>
      <c r="L2105" s="2">
        <f>ROUNDUP(IF(K2106&lt;&gt;cukier4[[#This Row],[miesiąc]],5000-cukier4[[#This Row],[ilość cukru w magazynie]],0),-3)</f>
        <v>0</v>
      </c>
    </row>
    <row r="2106" spans="1:12" x14ac:dyDescent="0.45">
      <c r="A2106" s="1">
        <v>41928</v>
      </c>
      <c r="B2106" s="2" t="s">
        <v>22</v>
      </c>
      <c r="C2106">
        <v>491</v>
      </c>
      <c r="D2106">
        <f>YEAR(cukier4[[#This Row],[Data]])</f>
        <v>2014</v>
      </c>
      <c r="E2106">
        <f>VLOOKUP(cukier4[[#This Row],[rok]],cennik[],2,FALSE)</f>
        <v>2.23</v>
      </c>
      <c r="F2106" s="2">
        <f>cukier4[[#This Row],[sprzedaż]]*cukier4[[#This Row],[cena cukru]]</f>
        <v>1094.93</v>
      </c>
      <c r="G2106" s="2">
        <f>SUMIFS(cukier4[sprzedaż],cukier4[Data],"&lt;="&amp;cukier4[[#This Row],[Data]],cukier4[NIP],"="&amp;cukier4[[#This Row],[NIP]])</f>
        <v>24431</v>
      </c>
      <c r="H2106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06" s="2">
        <f>cukier4[[#This Row],[rabat na kg]]*cukier4[[#This Row],[sprzedaż]]</f>
        <v>98.2</v>
      </c>
      <c r="J2106" s="2">
        <f>J2105-cukier4[[#This Row],[sprzedaż]]+L2105</f>
        <v>3374</v>
      </c>
      <c r="K2106" s="2">
        <f>MONTH(cukier4[[#This Row],[Data]])</f>
        <v>10</v>
      </c>
      <c r="L2106" s="2">
        <f>ROUNDUP(IF(K2107&lt;&gt;cukier4[[#This Row],[miesiąc]],5000-cukier4[[#This Row],[ilość cukru w magazynie]],0),-3)</f>
        <v>0</v>
      </c>
    </row>
    <row r="2107" spans="1:12" x14ac:dyDescent="0.45">
      <c r="A2107" s="1">
        <v>41931</v>
      </c>
      <c r="B2107" s="2" t="s">
        <v>23</v>
      </c>
      <c r="C2107">
        <v>106</v>
      </c>
      <c r="D2107">
        <f>YEAR(cukier4[[#This Row],[Data]])</f>
        <v>2014</v>
      </c>
      <c r="E2107">
        <f>VLOOKUP(cukier4[[#This Row],[rok]],cennik[],2,FALSE)</f>
        <v>2.23</v>
      </c>
      <c r="F2107" s="2">
        <f>cukier4[[#This Row],[sprzedaż]]*cukier4[[#This Row],[cena cukru]]</f>
        <v>236.38</v>
      </c>
      <c r="G2107" s="2">
        <f>SUMIFS(cukier4[sprzedaż],cukier4[Data],"&lt;="&amp;cukier4[[#This Row],[Data]],cukier4[NIP],"="&amp;cukier4[[#This Row],[NIP]])</f>
        <v>3905</v>
      </c>
      <c r="H210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07" s="2">
        <f>cukier4[[#This Row],[rabat na kg]]*cukier4[[#This Row],[sprzedaż]]</f>
        <v>10.600000000000001</v>
      </c>
      <c r="J2107" s="2">
        <f>J2106-cukier4[[#This Row],[sprzedaż]]+L2106</f>
        <v>3268</v>
      </c>
      <c r="K2107" s="2">
        <f>MONTH(cukier4[[#This Row],[Data]])</f>
        <v>10</v>
      </c>
      <c r="L2107" s="2">
        <f>ROUNDUP(IF(K2108&lt;&gt;cukier4[[#This Row],[miesiąc]],5000-cukier4[[#This Row],[ilość cukru w magazynie]],0),-3)</f>
        <v>0</v>
      </c>
    </row>
    <row r="2108" spans="1:12" x14ac:dyDescent="0.45">
      <c r="A2108" s="1">
        <v>41935</v>
      </c>
      <c r="B2108" s="2" t="s">
        <v>52</v>
      </c>
      <c r="C2108">
        <v>188</v>
      </c>
      <c r="D2108">
        <f>YEAR(cukier4[[#This Row],[Data]])</f>
        <v>2014</v>
      </c>
      <c r="E2108">
        <f>VLOOKUP(cukier4[[#This Row],[rok]],cennik[],2,FALSE)</f>
        <v>2.23</v>
      </c>
      <c r="F2108" s="2">
        <f>cukier4[[#This Row],[sprzedaż]]*cukier4[[#This Row],[cena cukru]]</f>
        <v>419.24</v>
      </c>
      <c r="G2108" s="2">
        <f>SUMIFS(cukier4[sprzedaż],cukier4[Data],"&lt;="&amp;cukier4[[#This Row],[Data]],cukier4[NIP],"="&amp;cukier4[[#This Row],[NIP]])</f>
        <v>5460</v>
      </c>
      <c r="H210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08" s="2">
        <f>cukier4[[#This Row],[rabat na kg]]*cukier4[[#This Row],[sprzedaż]]</f>
        <v>18.8</v>
      </c>
      <c r="J2108" s="2">
        <f>J2107-cukier4[[#This Row],[sprzedaż]]+L2107</f>
        <v>3080</v>
      </c>
      <c r="K2108" s="2">
        <f>MONTH(cukier4[[#This Row],[Data]])</f>
        <v>10</v>
      </c>
      <c r="L2108" s="2">
        <f>ROUNDUP(IF(K2109&lt;&gt;cukier4[[#This Row],[miesiąc]],5000-cukier4[[#This Row],[ilość cukru w magazynie]],0),-3)</f>
        <v>0</v>
      </c>
    </row>
    <row r="2109" spans="1:12" x14ac:dyDescent="0.45">
      <c r="A2109" s="1">
        <v>41935</v>
      </c>
      <c r="B2109" s="2" t="s">
        <v>8</v>
      </c>
      <c r="C2109">
        <v>131</v>
      </c>
      <c r="D2109">
        <f>YEAR(cukier4[[#This Row],[Data]])</f>
        <v>2014</v>
      </c>
      <c r="E2109">
        <f>VLOOKUP(cukier4[[#This Row],[rok]],cennik[],2,FALSE)</f>
        <v>2.23</v>
      </c>
      <c r="F2109" s="2">
        <f>cukier4[[#This Row],[sprzedaż]]*cukier4[[#This Row],[cena cukru]]</f>
        <v>292.13</v>
      </c>
      <c r="G2109" s="2">
        <f>SUMIFS(cukier4[sprzedaż],cukier4[Data],"&lt;="&amp;cukier4[[#This Row],[Data]],cukier4[NIP],"="&amp;cukier4[[#This Row],[NIP]])</f>
        <v>3511</v>
      </c>
      <c r="H210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09" s="2">
        <f>cukier4[[#This Row],[rabat na kg]]*cukier4[[#This Row],[sprzedaż]]</f>
        <v>13.100000000000001</v>
      </c>
      <c r="J2109" s="2">
        <f>J2108-cukier4[[#This Row],[sprzedaż]]+L2108</f>
        <v>2949</v>
      </c>
      <c r="K2109" s="2">
        <f>MONTH(cukier4[[#This Row],[Data]])</f>
        <v>10</v>
      </c>
      <c r="L2109" s="2">
        <f>ROUNDUP(IF(K2110&lt;&gt;cukier4[[#This Row],[miesiąc]],5000-cukier4[[#This Row],[ilość cukru w magazynie]],0),-3)</f>
        <v>0</v>
      </c>
    </row>
    <row r="2110" spans="1:12" x14ac:dyDescent="0.45">
      <c r="A2110" s="1">
        <v>41936</v>
      </c>
      <c r="B2110" s="2" t="s">
        <v>148</v>
      </c>
      <c r="C2110">
        <v>9</v>
      </c>
      <c r="D2110">
        <f>YEAR(cukier4[[#This Row],[Data]])</f>
        <v>2014</v>
      </c>
      <c r="E2110">
        <f>VLOOKUP(cukier4[[#This Row],[rok]],cennik[],2,FALSE)</f>
        <v>2.23</v>
      </c>
      <c r="F2110" s="2">
        <f>cukier4[[#This Row],[sprzedaż]]*cukier4[[#This Row],[cena cukru]]</f>
        <v>20.07</v>
      </c>
      <c r="G2110" s="2">
        <f>SUMIFS(cukier4[sprzedaż],cukier4[Data],"&lt;="&amp;cukier4[[#This Row],[Data]],cukier4[NIP],"="&amp;cukier4[[#This Row],[NIP]])</f>
        <v>26</v>
      </c>
      <c r="H211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10" s="2">
        <f>cukier4[[#This Row],[rabat na kg]]*cukier4[[#This Row],[sprzedaż]]</f>
        <v>0</v>
      </c>
      <c r="J2110" s="2">
        <f>J2109-cukier4[[#This Row],[sprzedaż]]+L2109</f>
        <v>2940</v>
      </c>
      <c r="K2110" s="2">
        <f>MONTH(cukier4[[#This Row],[Data]])</f>
        <v>10</v>
      </c>
      <c r="L2110" s="2">
        <f>ROUNDUP(IF(K2111&lt;&gt;cukier4[[#This Row],[miesiąc]],5000-cukier4[[#This Row],[ilość cukru w magazynie]],0),-3)</f>
        <v>0</v>
      </c>
    </row>
    <row r="2111" spans="1:12" x14ac:dyDescent="0.45">
      <c r="A2111" s="1">
        <v>41938</v>
      </c>
      <c r="B2111" s="2" t="s">
        <v>45</v>
      </c>
      <c r="C2111">
        <v>245</v>
      </c>
      <c r="D2111">
        <f>YEAR(cukier4[[#This Row],[Data]])</f>
        <v>2014</v>
      </c>
      <c r="E2111">
        <f>VLOOKUP(cukier4[[#This Row],[rok]],cennik[],2,FALSE)</f>
        <v>2.23</v>
      </c>
      <c r="F2111" s="2">
        <f>cukier4[[#This Row],[sprzedaż]]*cukier4[[#This Row],[cena cukru]]</f>
        <v>546.35</v>
      </c>
      <c r="G2111" s="2">
        <f>SUMIFS(cukier4[sprzedaż],cukier4[Data],"&lt;="&amp;cukier4[[#This Row],[Data]],cukier4[NIP],"="&amp;cukier4[[#This Row],[NIP]])</f>
        <v>25744</v>
      </c>
      <c r="H211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11" s="2">
        <f>cukier4[[#This Row],[rabat na kg]]*cukier4[[#This Row],[sprzedaż]]</f>
        <v>49</v>
      </c>
      <c r="J2111" s="2">
        <f>J2110-cukier4[[#This Row],[sprzedaż]]+L2110</f>
        <v>2695</v>
      </c>
      <c r="K2111" s="2">
        <f>MONTH(cukier4[[#This Row],[Data]])</f>
        <v>10</v>
      </c>
      <c r="L2111" s="2">
        <f>ROUNDUP(IF(K2112&lt;&gt;cukier4[[#This Row],[miesiąc]],5000-cukier4[[#This Row],[ilość cukru w magazynie]],0),-3)</f>
        <v>0</v>
      </c>
    </row>
    <row r="2112" spans="1:12" x14ac:dyDescent="0.45">
      <c r="A2112" s="1">
        <v>41943</v>
      </c>
      <c r="B2112" s="2" t="s">
        <v>22</v>
      </c>
      <c r="C2112">
        <v>166</v>
      </c>
      <c r="D2112">
        <f>YEAR(cukier4[[#This Row],[Data]])</f>
        <v>2014</v>
      </c>
      <c r="E2112">
        <f>VLOOKUP(cukier4[[#This Row],[rok]],cennik[],2,FALSE)</f>
        <v>2.23</v>
      </c>
      <c r="F2112" s="2">
        <f>cukier4[[#This Row],[sprzedaż]]*cukier4[[#This Row],[cena cukru]]</f>
        <v>370.18</v>
      </c>
      <c r="G2112" s="2">
        <f>SUMIFS(cukier4[sprzedaż],cukier4[Data],"&lt;="&amp;cukier4[[#This Row],[Data]],cukier4[NIP],"="&amp;cukier4[[#This Row],[NIP]])</f>
        <v>24597</v>
      </c>
      <c r="H211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12" s="2">
        <f>cukier4[[#This Row],[rabat na kg]]*cukier4[[#This Row],[sprzedaż]]</f>
        <v>33.200000000000003</v>
      </c>
      <c r="J2112" s="2">
        <f>J2111-cukier4[[#This Row],[sprzedaż]]+L2111</f>
        <v>2529</v>
      </c>
      <c r="K2112" s="2">
        <f>MONTH(cukier4[[#This Row],[Data]])</f>
        <v>10</v>
      </c>
      <c r="L2112" s="2">
        <f>ROUNDUP(IF(K2113&lt;&gt;cukier4[[#This Row],[miesiąc]],5000-cukier4[[#This Row],[ilość cukru w magazynie]],0),-3)</f>
        <v>3000</v>
      </c>
    </row>
    <row r="2113" spans="1:12" x14ac:dyDescent="0.45">
      <c r="A2113" s="1">
        <v>41945</v>
      </c>
      <c r="B2113" s="2" t="s">
        <v>55</v>
      </c>
      <c r="C2113">
        <v>171</v>
      </c>
      <c r="D2113">
        <f>YEAR(cukier4[[#This Row],[Data]])</f>
        <v>2014</v>
      </c>
      <c r="E2113">
        <f>VLOOKUP(cukier4[[#This Row],[rok]],cennik[],2,FALSE)</f>
        <v>2.23</v>
      </c>
      <c r="F2113" s="2">
        <f>cukier4[[#This Row],[sprzedaż]]*cukier4[[#This Row],[cena cukru]]</f>
        <v>381.33</v>
      </c>
      <c r="G2113" s="2">
        <f>SUMIFS(cukier4[sprzedaż],cukier4[Data],"&lt;="&amp;cukier4[[#This Row],[Data]],cukier4[NIP],"="&amp;cukier4[[#This Row],[NIP]])</f>
        <v>4649</v>
      </c>
      <c r="H211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13" s="2">
        <f>cukier4[[#This Row],[rabat na kg]]*cukier4[[#This Row],[sprzedaż]]</f>
        <v>17.100000000000001</v>
      </c>
      <c r="J2113" s="2">
        <f>J2112-cukier4[[#This Row],[sprzedaż]]+L2112</f>
        <v>5358</v>
      </c>
      <c r="K2113" s="2">
        <f>MONTH(cukier4[[#This Row],[Data]])</f>
        <v>11</v>
      </c>
      <c r="L2113" s="2">
        <f>ROUNDUP(IF(K2114&lt;&gt;cukier4[[#This Row],[miesiąc]],5000-cukier4[[#This Row],[ilość cukru w magazynie]],0),-3)</f>
        <v>0</v>
      </c>
    </row>
    <row r="2114" spans="1:12" x14ac:dyDescent="0.45">
      <c r="A2114" s="1">
        <v>41945</v>
      </c>
      <c r="B2114" s="2" t="s">
        <v>119</v>
      </c>
      <c r="C2114">
        <v>11</v>
      </c>
      <c r="D2114">
        <f>YEAR(cukier4[[#This Row],[Data]])</f>
        <v>2014</v>
      </c>
      <c r="E2114">
        <f>VLOOKUP(cukier4[[#This Row],[rok]],cennik[],2,FALSE)</f>
        <v>2.23</v>
      </c>
      <c r="F2114" s="2">
        <f>cukier4[[#This Row],[sprzedaż]]*cukier4[[#This Row],[cena cukru]]</f>
        <v>24.53</v>
      </c>
      <c r="G2114" s="2">
        <f>SUMIFS(cukier4[sprzedaż],cukier4[Data],"&lt;="&amp;cukier4[[#This Row],[Data]],cukier4[NIP],"="&amp;cukier4[[#This Row],[NIP]])</f>
        <v>36</v>
      </c>
      <c r="H2114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14" s="2">
        <f>cukier4[[#This Row],[rabat na kg]]*cukier4[[#This Row],[sprzedaż]]</f>
        <v>0</v>
      </c>
      <c r="J2114" s="2">
        <f>J2113-cukier4[[#This Row],[sprzedaż]]+L2113</f>
        <v>5347</v>
      </c>
      <c r="K2114" s="2">
        <f>MONTH(cukier4[[#This Row],[Data]])</f>
        <v>11</v>
      </c>
      <c r="L2114" s="2">
        <f>ROUNDUP(IF(K2115&lt;&gt;cukier4[[#This Row],[miesiąc]],5000-cukier4[[#This Row],[ilość cukru w magazynie]],0),-3)</f>
        <v>0</v>
      </c>
    </row>
    <row r="2115" spans="1:12" x14ac:dyDescent="0.45">
      <c r="A2115" s="1">
        <v>41946</v>
      </c>
      <c r="B2115" s="2" t="s">
        <v>20</v>
      </c>
      <c r="C2115">
        <v>52</v>
      </c>
      <c r="D2115">
        <f>YEAR(cukier4[[#This Row],[Data]])</f>
        <v>2014</v>
      </c>
      <c r="E2115">
        <f>VLOOKUP(cukier4[[#This Row],[rok]],cennik[],2,FALSE)</f>
        <v>2.23</v>
      </c>
      <c r="F2115" s="2">
        <f>cukier4[[#This Row],[sprzedaż]]*cukier4[[#This Row],[cena cukru]]</f>
        <v>115.96</v>
      </c>
      <c r="G2115" s="2">
        <f>SUMIFS(cukier4[sprzedaż],cukier4[Data],"&lt;="&amp;cukier4[[#This Row],[Data]],cukier4[NIP],"="&amp;cukier4[[#This Row],[NIP]])</f>
        <v>1726</v>
      </c>
      <c r="H211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15" s="2">
        <f>cukier4[[#This Row],[rabat na kg]]*cukier4[[#This Row],[sprzedaż]]</f>
        <v>5.2</v>
      </c>
      <c r="J2115" s="2">
        <f>J2114-cukier4[[#This Row],[sprzedaż]]+L2114</f>
        <v>5295</v>
      </c>
      <c r="K2115" s="2">
        <f>MONTH(cukier4[[#This Row],[Data]])</f>
        <v>11</v>
      </c>
      <c r="L2115" s="2">
        <f>ROUNDUP(IF(K2116&lt;&gt;cukier4[[#This Row],[miesiąc]],5000-cukier4[[#This Row],[ilość cukru w magazynie]],0),-3)</f>
        <v>0</v>
      </c>
    </row>
    <row r="2116" spans="1:12" x14ac:dyDescent="0.45">
      <c r="A2116" s="1">
        <v>41949</v>
      </c>
      <c r="B2116" s="2" t="s">
        <v>120</v>
      </c>
      <c r="C2116">
        <v>56</v>
      </c>
      <c r="D2116">
        <f>YEAR(cukier4[[#This Row],[Data]])</f>
        <v>2014</v>
      </c>
      <c r="E2116">
        <f>VLOOKUP(cukier4[[#This Row],[rok]],cennik[],2,FALSE)</f>
        <v>2.23</v>
      </c>
      <c r="F2116" s="2">
        <f>cukier4[[#This Row],[sprzedaż]]*cukier4[[#This Row],[cena cukru]]</f>
        <v>124.88</v>
      </c>
      <c r="G2116" s="2">
        <f>SUMIFS(cukier4[sprzedaż],cukier4[Data],"&lt;="&amp;cukier4[[#This Row],[Data]],cukier4[NIP],"="&amp;cukier4[[#This Row],[NIP]])</f>
        <v>815</v>
      </c>
      <c r="H2116" s="2">
        <f>IF(cukier4[[#This Row],[łączna ilość zakupionego cukru]]&gt;=10000,0.2,IF(cukier4[[#This Row],[łączna ilość zakupionego cukru]]&gt;=1000,0.1,IF(cukier4[[#This Row],[łączna ilość zakupionego cukru]]&gt;=100,0.05,0)))</f>
        <v>0.05</v>
      </c>
      <c r="I2116" s="2">
        <f>cukier4[[#This Row],[rabat na kg]]*cukier4[[#This Row],[sprzedaż]]</f>
        <v>2.8000000000000003</v>
      </c>
      <c r="J2116" s="2">
        <f>J2115-cukier4[[#This Row],[sprzedaż]]+L2115</f>
        <v>5239</v>
      </c>
      <c r="K2116" s="2">
        <f>MONTH(cukier4[[#This Row],[Data]])</f>
        <v>11</v>
      </c>
      <c r="L2116" s="2">
        <f>ROUNDUP(IF(K2117&lt;&gt;cukier4[[#This Row],[miesiąc]],5000-cukier4[[#This Row],[ilość cukru w magazynie]],0),-3)</f>
        <v>0</v>
      </c>
    </row>
    <row r="2117" spans="1:12" x14ac:dyDescent="0.45">
      <c r="A2117" s="1">
        <v>41950</v>
      </c>
      <c r="B2117" s="2" t="s">
        <v>54</v>
      </c>
      <c r="C2117">
        <v>6</v>
      </c>
      <c r="D2117">
        <f>YEAR(cukier4[[#This Row],[Data]])</f>
        <v>2014</v>
      </c>
      <c r="E2117">
        <f>VLOOKUP(cukier4[[#This Row],[rok]],cennik[],2,FALSE)</f>
        <v>2.23</v>
      </c>
      <c r="F2117" s="2">
        <f>cukier4[[#This Row],[sprzedaż]]*cukier4[[#This Row],[cena cukru]]</f>
        <v>13.379999999999999</v>
      </c>
      <c r="G2117" s="2">
        <f>SUMIFS(cukier4[sprzedaż],cukier4[Data],"&lt;="&amp;cukier4[[#This Row],[Data]],cukier4[NIP],"="&amp;cukier4[[#This Row],[NIP]])</f>
        <v>36</v>
      </c>
      <c r="H2117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17" s="2">
        <f>cukier4[[#This Row],[rabat na kg]]*cukier4[[#This Row],[sprzedaż]]</f>
        <v>0</v>
      </c>
      <c r="J2117" s="2">
        <f>J2116-cukier4[[#This Row],[sprzedaż]]+L2116</f>
        <v>5233</v>
      </c>
      <c r="K2117" s="2">
        <f>MONTH(cukier4[[#This Row],[Data]])</f>
        <v>11</v>
      </c>
      <c r="L2117" s="2">
        <f>ROUNDUP(IF(K2118&lt;&gt;cukier4[[#This Row],[miesiąc]],5000-cukier4[[#This Row],[ilość cukru w magazynie]],0),-3)</f>
        <v>0</v>
      </c>
    </row>
    <row r="2118" spans="1:12" x14ac:dyDescent="0.45">
      <c r="A2118" s="1">
        <v>41950</v>
      </c>
      <c r="B2118" s="2" t="s">
        <v>55</v>
      </c>
      <c r="C2118">
        <v>179</v>
      </c>
      <c r="D2118">
        <f>YEAR(cukier4[[#This Row],[Data]])</f>
        <v>2014</v>
      </c>
      <c r="E2118">
        <f>VLOOKUP(cukier4[[#This Row],[rok]],cennik[],2,FALSE)</f>
        <v>2.23</v>
      </c>
      <c r="F2118" s="2">
        <f>cukier4[[#This Row],[sprzedaż]]*cukier4[[#This Row],[cena cukru]]</f>
        <v>399.17</v>
      </c>
      <c r="G2118" s="2">
        <f>SUMIFS(cukier4[sprzedaż],cukier4[Data],"&lt;="&amp;cukier4[[#This Row],[Data]],cukier4[NIP],"="&amp;cukier4[[#This Row],[NIP]])</f>
        <v>4828</v>
      </c>
      <c r="H211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18" s="2">
        <f>cukier4[[#This Row],[rabat na kg]]*cukier4[[#This Row],[sprzedaż]]</f>
        <v>17.900000000000002</v>
      </c>
      <c r="J2118" s="2">
        <f>J2117-cukier4[[#This Row],[sprzedaż]]+L2117</f>
        <v>5054</v>
      </c>
      <c r="K2118" s="2">
        <f>MONTH(cukier4[[#This Row],[Data]])</f>
        <v>11</v>
      </c>
      <c r="L2118" s="2">
        <f>ROUNDUP(IF(K2119&lt;&gt;cukier4[[#This Row],[miesiąc]],5000-cukier4[[#This Row],[ilość cukru w magazynie]],0),-3)</f>
        <v>0</v>
      </c>
    </row>
    <row r="2119" spans="1:12" x14ac:dyDescent="0.45">
      <c r="A2119" s="1">
        <v>41951</v>
      </c>
      <c r="B2119" s="2" t="s">
        <v>22</v>
      </c>
      <c r="C2119">
        <v>398</v>
      </c>
      <c r="D2119">
        <f>YEAR(cukier4[[#This Row],[Data]])</f>
        <v>2014</v>
      </c>
      <c r="E2119">
        <f>VLOOKUP(cukier4[[#This Row],[rok]],cennik[],2,FALSE)</f>
        <v>2.23</v>
      </c>
      <c r="F2119" s="2">
        <f>cukier4[[#This Row],[sprzedaż]]*cukier4[[#This Row],[cena cukru]]</f>
        <v>887.54</v>
      </c>
      <c r="G2119" s="2">
        <f>SUMIFS(cukier4[sprzedaż],cukier4[Data],"&lt;="&amp;cukier4[[#This Row],[Data]],cukier4[NIP],"="&amp;cukier4[[#This Row],[NIP]])</f>
        <v>24995</v>
      </c>
      <c r="H211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19" s="2">
        <f>cukier4[[#This Row],[rabat na kg]]*cukier4[[#This Row],[sprzedaż]]</f>
        <v>79.600000000000009</v>
      </c>
      <c r="J2119" s="2">
        <f>J2118-cukier4[[#This Row],[sprzedaż]]+L2118</f>
        <v>4656</v>
      </c>
      <c r="K2119" s="2">
        <f>MONTH(cukier4[[#This Row],[Data]])</f>
        <v>11</v>
      </c>
      <c r="L2119" s="2">
        <f>ROUNDUP(IF(K2120&lt;&gt;cukier4[[#This Row],[miesiąc]],5000-cukier4[[#This Row],[ilość cukru w magazynie]],0),-3)</f>
        <v>0</v>
      </c>
    </row>
    <row r="2120" spans="1:12" x14ac:dyDescent="0.45">
      <c r="A2120" s="1">
        <v>41952</v>
      </c>
      <c r="B2120" s="2" t="s">
        <v>69</v>
      </c>
      <c r="C2120">
        <v>68</v>
      </c>
      <c r="D2120">
        <f>YEAR(cukier4[[#This Row],[Data]])</f>
        <v>2014</v>
      </c>
      <c r="E2120">
        <f>VLOOKUP(cukier4[[#This Row],[rok]],cennik[],2,FALSE)</f>
        <v>2.23</v>
      </c>
      <c r="F2120" s="2">
        <f>cukier4[[#This Row],[sprzedaż]]*cukier4[[#This Row],[cena cukru]]</f>
        <v>151.63999999999999</v>
      </c>
      <c r="G2120" s="2">
        <f>SUMIFS(cukier4[sprzedaż],cukier4[Data],"&lt;="&amp;cukier4[[#This Row],[Data]],cukier4[NIP],"="&amp;cukier4[[#This Row],[NIP]])</f>
        <v>3697</v>
      </c>
      <c r="H212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20" s="2">
        <f>cukier4[[#This Row],[rabat na kg]]*cukier4[[#This Row],[sprzedaż]]</f>
        <v>6.8000000000000007</v>
      </c>
      <c r="J2120" s="2">
        <f>J2119-cukier4[[#This Row],[sprzedaż]]+L2119</f>
        <v>4588</v>
      </c>
      <c r="K2120" s="2">
        <f>MONTH(cukier4[[#This Row],[Data]])</f>
        <v>11</v>
      </c>
      <c r="L2120" s="2">
        <f>ROUNDUP(IF(K2121&lt;&gt;cukier4[[#This Row],[miesiąc]],5000-cukier4[[#This Row],[ilość cukru w magazynie]],0),-3)</f>
        <v>0</v>
      </c>
    </row>
    <row r="2121" spans="1:12" x14ac:dyDescent="0.45">
      <c r="A2121" s="1">
        <v>41952</v>
      </c>
      <c r="B2121" s="2" t="s">
        <v>12</v>
      </c>
      <c r="C2121">
        <v>160</v>
      </c>
      <c r="D2121">
        <f>YEAR(cukier4[[#This Row],[Data]])</f>
        <v>2014</v>
      </c>
      <c r="E2121">
        <f>VLOOKUP(cukier4[[#This Row],[rok]],cennik[],2,FALSE)</f>
        <v>2.23</v>
      </c>
      <c r="F2121" s="2">
        <f>cukier4[[#This Row],[sprzedaż]]*cukier4[[#This Row],[cena cukru]]</f>
        <v>356.8</v>
      </c>
      <c r="G2121" s="2">
        <f>SUMIFS(cukier4[sprzedaż],cukier4[Data],"&lt;="&amp;cukier4[[#This Row],[Data]],cukier4[NIP],"="&amp;cukier4[[#This Row],[NIP]])</f>
        <v>5131</v>
      </c>
      <c r="H212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21" s="2">
        <f>cukier4[[#This Row],[rabat na kg]]*cukier4[[#This Row],[sprzedaż]]</f>
        <v>16</v>
      </c>
      <c r="J2121" s="2">
        <f>J2120-cukier4[[#This Row],[sprzedaż]]+L2120</f>
        <v>4428</v>
      </c>
      <c r="K2121" s="2">
        <f>MONTH(cukier4[[#This Row],[Data]])</f>
        <v>11</v>
      </c>
      <c r="L2121" s="2">
        <f>ROUNDUP(IF(K2122&lt;&gt;cukier4[[#This Row],[miesiąc]],5000-cukier4[[#This Row],[ilość cukru w magazynie]],0),-3)</f>
        <v>0</v>
      </c>
    </row>
    <row r="2122" spans="1:12" x14ac:dyDescent="0.45">
      <c r="A2122" s="1">
        <v>41953</v>
      </c>
      <c r="B2122" s="2" t="s">
        <v>12</v>
      </c>
      <c r="C2122">
        <v>183</v>
      </c>
      <c r="D2122">
        <f>YEAR(cukier4[[#This Row],[Data]])</f>
        <v>2014</v>
      </c>
      <c r="E2122">
        <f>VLOOKUP(cukier4[[#This Row],[rok]],cennik[],2,FALSE)</f>
        <v>2.23</v>
      </c>
      <c r="F2122" s="2">
        <f>cukier4[[#This Row],[sprzedaż]]*cukier4[[#This Row],[cena cukru]]</f>
        <v>408.09</v>
      </c>
      <c r="G2122" s="2">
        <f>SUMIFS(cukier4[sprzedaż],cukier4[Data],"&lt;="&amp;cukier4[[#This Row],[Data]],cukier4[NIP],"="&amp;cukier4[[#This Row],[NIP]])</f>
        <v>5314</v>
      </c>
      <c r="H212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22" s="2">
        <f>cukier4[[#This Row],[rabat na kg]]*cukier4[[#This Row],[sprzedaż]]</f>
        <v>18.3</v>
      </c>
      <c r="J2122" s="2">
        <f>J2121-cukier4[[#This Row],[sprzedaż]]+L2121</f>
        <v>4245</v>
      </c>
      <c r="K2122" s="2">
        <f>MONTH(cukier4[[#This Row],[Data]])</f>
        <v>11</v>
      </c>
      <c r="L2122" s="2">
        <f>ROUNDUP(IF(K2123&lt;&gt;cukier4[[#This Row],[miesiąc]],5000-cukier4[[#This Row],[ilość cukru w magazynie]],0),-3)</f>
        <v>0</v>
      </c>
    </row>
    <row r="2123" spans="1:12" x14ac:dyDescent="0.45">
      <c r="A2123" s="1">
        <v>41954</v>
      </c>
      <c r="B2123" s="2" t="s">
        <v>22</v>
      </c>
      <c r="C2123">
        <v>178</v>
      </c>
      <c r="D2123">
        <f>YEAR(cukier4[[#This Row],[Data]])</f>
        <v>2014</v>
      </c>
      <c r="E2123">
        <f>VLOOKUP(cukier4[[#This Row],[rok]],cennik[],2,FALSE)</f>
        <v>2.23</v>
      </c>
      <c r="F2123" s="2">
        <f>cukier4[[#This Row],[sprzedaż]]*cukier4[[#This Row],[cena cukru]]</f>
        <v>396.94</v>
      </c>
      <c r="G2123" s="2">
        <f>SUMIFS(cukier4[sprzedaż],cukier4[Data],"&lt;="&amp;cukier4[[#This Row],[Data]],cukier4[NIP],"="&amp;cukier4[[#This Row],[NIP]])</f>
        <v>25173</v>
      </c>
      <c r="H212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23" s="2">
        <f>cukier4[[#This Row],[rabat na kg]]*cukier4[[#This Row],[sprzedaż]]</f>
        <v>35.6</v>
      </c>
      <c r="J2123" s="2">
        <f>J2122-cukier4[[#This Row],[sprzedaż]]+L2122</f>
        <v>4067</v>
      </c>
      <c r="K2123" s="2">
        <f>MONTH(cukier4[[#This Row],[Data]])</f>
        <v>11</v>
      </c>
      <c r="L2123" s="2">
        <f>ROUNDUP(IF(K2124&lt;&gt;cukier4[[#This Row],[miesiąc]],5000-cukier4[[#This Row],[ilość cukru w magazynie]],0),-3)</f>
        <v>0</v>
      </c>
    </row>
    <row r="2124" spans="1:12" x14ac:dyDescent="0.45">
      <c r="A2124" s="1">
        <v>41955</v>
      </c>
      <c r="B2124" s="2" t="s">
        <v>7</v>
      </c>
      <c r="C2124">
        <v>381</v>
      </c>
      <c r="D2124">
        <f>YEAR(cukier4[[#This Row],[Data]])</f>
        <v>2014</v>
      </c>
      <c r="E2124">
        <f>VLOOKUP(cukier4[[#This Row],[rok]],cennik[],2,FALSE)</f>
        <v>2.23</v>
      </c>
      <c r="F2124" s="2">
        <f>cukier4[[#This Row],[sprzedaż]]*cukier4[[#This Row],[cena cukru]]</f>
        <v>849.63</v>
      </c>
      <c r="G2124" s="2">
        <f>SUMIFS(cukier4[sprzedaż],cukier4[Data],"&lt;="&amp;cukier4[[#This Row],[Data]],cukier4[NIP],"="&amp;cukier4[[#This Row],[NIP]])</f>
        <v>26796</v>
      </c>
      <c r="H212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24" s="2">
        <f>cukier4[[#This Row],[rabat na kg]]*cukier4[[#This Row],[sprzedaż]]</f>
        <v>76.2</v>
      </c>
      <c r="J2124" s="2">
        <f>J2123-cukier4[[#This Row],[sprzedaż]]+L2123</f>
        <v>3686</v>
      </c>
      <c r="K2124" s="2">
        <f>MONTH(cukier4[[#This Row],[Data]])</f>
        <v>11</v>
      </c>
      <c r="L2124" s="2">
        <f>ROUNDUP(IF(K2125&lt;&gt;cukier4[[#This Row],[miesiąc]],5000-cukier4[[#This Row],[ilość cukru w magazynie]],0),-3)</f>
        <v>0</v>
      </c>
    </row>
    <row r="2125" spans="1:12" x14ac:dyDescent="0.45">
      <c r="A2125" s="1">
        <v>41957</v>
      </c>
      <c r="B2125" s="2" t="s">
        <v>62</v>
      </c>
      <c r="C2125">
        <v>12</v>
      </c>
      <c r="D2125">
        <f>YEAR(cukier4[[#This Row],[Data]])</f>
        <v>2014</v>
      </c>
      <c r="E2125">
        <f>VLOOKUP(cukier4[[#This Row],[rok]],cennik[],2,FALSE)</f>
        <v>2.23</v>
      </c>
      <c r="F2125" s="2">
        <f>cukier4[[#This Row],[sprzedaż]]*cukier4[[#This Row],[cena cukru]]</f>
        <v>26.759999999999998</v>
      </c>
      <c r="G2125" s="2">
        <f>SUMIFS(cukier4[sprzedaż],cukier4[Data],"&lt;="&amp;cukier4[[#This Row],[Data]],cukier4[NIP],"="&amp;cukier4[[#This Row],[NIP]])</f>
        <v>36</v>
      </c>
      <c r="H212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25" s="2">
        <f>cukier4[[#This Row],[rabat na kg]]*cukier4[[#This Row],[sprzedaż]]</f>
        <v>0</v>
      </c>
      <c r="J2125" s="2">
        <f>J2124-cukier4[[#This Row],[sprzedaż]]+L2124</f>
        <v>3674</v>
      </c>
      <c r="K2125" s="2">
        <f>MONTH(cukier4[[#This Row],[Data]])</f>
        <v>11</v>
      </c>
      <c r="L2125" s="2">
        <f>ROUNDUP(IF(K2126&lt;&gt;cukier4[[#This Row],[miesiąc]],5000-cukier4[[#This Row],[ilość cukru w magazynie]],0),-3)</f>
        <v>0</v>
      </c>
    </row>
    <row r="2126" spans="1:12" x14ac:dyDescent="0.45">
      <c r="A2126" s="1">
        <v>41959</v>
      </c>
      <c r="B2126" s="2" t="s">
        <v>28</v>
      </c>
      <c r="C2126">
        <v>116</v>
      </c>
      <c r="D2126">
        <f>YEAR(cukier4[[#This Row],[Data]])</f>
        <v>2014</v>
      </c>
      <c r="E2126">
        <f>VLOOKUP(cukier4[[#This Row],[rok]],cennik[],2,FALSE)</f>
        <v>2.23</v>
      </c>
      <c r="F2126" s="2">
        <f>cukier4[[#This Row],[sprzedaż]]*cukier4[[#This Row],[cena cukru]]</f>
        <v>258.68</v>
      </c>
      <c r="G2126" s="2">
        <f>SUMIFS(cukier4[sprzedaż],cukier4[Data],"&lt;="&amp;cukier4[[#This Row],[Data]],cukier4[NIP],"="&amp;cukier4[[#This Row],[NIP]])</f>
        <v>4440</v>
      </c>
      <c r="H212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26" s="2">
        <f>cukier4[[#This Row],[rabat na kg]]*cukier4[[#This Row],[sprzedaż]]</f>
        <v>11.600000000000001</v>
      </c>
      <c r="J2126" s="2">
        <f>J2125-cukier4[[#This Row],[sprzedaż]]+L2125</f>
        <v>3558</v>
      </c>
      <c r="K2126" s="2">
        <f>MONTH(cukier4[[#This Row],[Data]])</f>
        <v>11</v>
      </c>
      <c r="L2126" s="2">
        <f>ROUNDUP(IF(K2127&lt;&gt;cukier4[[#This Row],[miesiąc]],5000-cukier4[[#This Row],[ilość cukru w magazynie]],0),-3)</f>
        <v>0</v>
      </c>
    </row>
    <row r="2127" spans="1:12" x14ac:dyDescent="0.45">
      <c r="A2127" s="1">
        <v>41961</v>
      </c>
      <c r="B2127" s="2" t="s">
        <v>7</v>
      </c>
      <c r="C2127">
        <v>117</v>
      </c>
      <c r="D2127">
        <f>YEAR(cukier4[[#This Row],[Data]])</f>
        <v>2014</v>
      </c>
      <c r="E2127">
        <f>VLOOKUP(cukier4[[#This Row],[rok]],cennik[],2,FALSE)</f>
        <v>2.23</v>
      </c>
      <c r="F2127" s="2">
        <f>cukier4[[#This Row],[sprzedaż]]*cukier4[[#This Row],[cena cukru]]</f>
        <v>260.91000000000003</v>
      </c>
      <c r="G2127" s="2">
        <f>SUMIFS(cukier4[sprzedaż],cukier4[Data],"&lt;="&amp;cukier4[[#This Row],[Data]],cukier4[NIP],"="&amp;cukier4[[#This Row],[NIP]])</f>
        <v>26913</v>
      </c>
      <c r="H212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27" s="2">
        <f>cukier4[[#This Row],[rabat na kg]]*cukier4[[#This Row],[sprzedaż]]</f>
        <v>23.400000000000002</v>
      </c>
      <c r="J2127" s="2">
        <f>J2126-cukier4[[#This Row],[sprzedaż]]+L2126</f>
        <v>3441</v>
      </c>
      <c r="K2127" s="2">
        <f>MONTH(cukier4[[#This Row],[Data]])</f>
        <v>11</v>
      </c>
      <c r="L2127" s="2">
        <f>ROUNDUP(IF(K2128&lt;&gt;cukier4[[#This Row],[miesiąc]],5000-cukier4[[#This Row],[ilość cukru w magazynie]],0),-3)</f>
        <v>0</v>
      </c>
    </row>
    <row r="2128" spans="1:12" x14ac:dyDescent="0.45">
      <c r="A2128" s="1">
        <v>41961</v>
      </c>
      <c r="B2128" s="2" t="s">
        <v>69</v>
      </c>
      <c r="C2128">
        <v>31</v>
      </c>
      <c r="D2128">
        <f>YEAR(cukier4[[#This Row],[Data]])</f>
        <v>2014</v>
      </c>
      <c r="E2128">
        <f>VLOOKUP(cukier4[[#This Row],[rok]],cennik[],2,FALSE)</f>
        <v>2.23</v>
      </c>
      <c r="F2128" s="2">
        <f>cukier4[[#This Row],[sprzedaż]]*cukier4[[#This Row],[cena cukru]]</f>
        <v>69.13</v>
      </c>
      <c r="G2128" s="2">
        <f>SUMIFS(cukier4[sprzedaż],cukier4[Data],"&lt;="&amp;cukier4[[#This Row],[Data]],cukier4[NIP],"="&amp;cukier4[[#This Row],[NIP]])</f>
        <v>3728</v>
      </c>
      <c r="H212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28" s="2">
        <f>cukier4[[#This Row],[rabat na kg]]*cukier4[[#This Row],[sprzedaż]]</f>
        <v>3.1</v>
      </c>
      <c r="J2128" s="2">
        <f>J2127-cukier4[[#This Row],[sprzedaż]]+L2127</f>
        <v>3410</v>
      </c>
      <c r="K2128" s="2">
        <f>MONTH(cukier4[[#This Row],[Data]])</f>
        <v>11</v>
      </c>
      <c r="L2128" s="2">
        <f>ROUNDUP(IF(K2129&lt;&gt;cukier4[[#This Row],[miesiąc]],5000-cukier4[[#This Row],[ilość cukru w magazynie]],0),-3)</f>
        <v>0</v>
      </c>
    </row>
    <row r="2129" spans="1:12" x14ac:dyDescent="0.45">
      <c r="A2129" s="1">
        <v>41962</v>
      </c>
      <c r="B2129" s="2" t="s">
        <v>8</v>
      </c>
      <c r="C2129">
        <v>131</v>
      </c>
      <c r="D2129">
        <f>YEAR(cukier4[[#This Row],[Data]])</f>
        <v>2014</v>
      </c>
      <c r="E2129">
        <f>VLOOKUP(cukier4[[#This Row],[rok]],cennik[],2,FALSE)</f>
        <v>2.23</v>
      </c>
      <c r="F2129" s="2">
        <f>cukier4[[#This Row],[sprzedaż]]*cukier4[[#This Row],[cena cukru]]</f>
        <v>292.13</v>
      </c>
      <c r="G2129" s="2">
        <f>SUMIFS(cukier4[sprzedaż],cukier4[Data],"&lt;="&amp;cukier4[[#This Row],[Data]],cukier4[NIP],"="&amp;cukier4[[#This Row],[NIP]])</f>
        <v>3642</v>
      </c>
      <c r="H212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29" s="2">
        <f>cukier4[[#This Row],[rabat na kg]]*cukier4[[#This Row],[sprzedaż]]</f>
        <v>13.100000000000001</v>
      </c>
      <c r="J2129" s="2">
        <f>J2128-cukier4[[#This Row],[sprzedaż]]+L2128</f>
        <v>3279</v>
      </c>
      <c r="K2129" s="2">
        <f>MONTH(cukier4[[#This Row],[Data]])</f>
        <v>11</v>
      </c>
      <c r="L2129" s="2">
        <f>ROUNDUP(IF(K2130&lt;&gt;cukier4[[#This Row],[miesiąc]],5000-cukier4[[#This Row],[ilość cukru w magazynie]],0),-3)</f>
        <v>0</v>
      </c>
    </row>
    <row r="2130" spans="1:12" x14ac:dyDescent="0.45">
      <c r="A2130" s="1">
        <v>41962</v>
      </c>
      <c r="B2130" s="2" t="s">
        <v>10</v>
      </c>
      <c r="C2130">
        <v>21</v>
      </c>
      <c r="D2130">
        <f>YEAR(cukier4[[#This Row],[Data]])</f>
        <v>2014</v>
      </c>
      <c r="E2130">
        <f>VLOOKUP(cukier4[[#This Row],[rok]],cennik[],2,FALSE)</f>
        <v>2.23</v>
      </c>
      <c r="F2130" s="2">
        <f>cukier4[[#This Row],[sprzedaż]]*cukier4[[#This Row],[cena cukru]]</f>
        <v>46.83</v>
      </c>
      <c r="G2130" s="2">
        <f>SUMIFS(cukier4[sprzedaż],cukier4[Data],"&lt;="&amp;cukier4[[#This Row],[Data]],cukier4[NIP],"="&amp;cukier4[[#This Row],[NIP]])</f>
        <v>4831</v>
      </c>
      <c r="H213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30" s="2">
        <f>cukier4[[#This Row],[rabat na kg]]*cukier4[[#This Row],[sprzedaż]]</f>
        <v>2.1</v>
      </c>
      <c r="J2130" s="2">
        <f>J2129-cukier4[[#This Row],[sprzedaż]]+L2129</f>
        <v>3258</v>
      </c>
      <c r="K2130" s="2">
        <f>MONTH(cukier4[[#This Row],[Data]])</f>
        <v>11</v>
      </c>
      <c r="L2130" s="2">
        <f>ROUNDUP(IF(K2131&lt;&gt;cukier4[[#This Row],[miesiąc]],5000-cukier4[[#This Row],[ilość cukru w magazynie]],0),-3)</f>
        <v>0</v>
      </c>
    </row>
    <row r="2131" spans="1:12" x14ac:dyDescent="0.45">
      <c r="A2131" s="1">
        <v>41963</v>
      </c>
      <c r="B2131" s="2" t="s">
        <v>9</v>
      </c>
      <c r="C2131">
        <v>300</v>
      </c>
      <c r="D2131">
        <f>YEAR(cukier4[[#This Row],[Data]])</f>
        <v>2014</v>
      </c>
      <c r="E2131">
        <f>VLOOKUP(cukier4[[#This Row],[rok]],cennik[],2,FALSE)</f>
        <v>2.23</v>
      </c>
      <c r="F2131" s="2">
        <f>cukier4[[#This Row],[sprzedaż]]*cukier4[[#This Row],[cena cukru]]</f>
        <v>669</v>
      </c>
      <c r="G2131" s="2">
        <f>SUMIFS(cukier4[sprzedaż],cukier4[Data],"&lt;="&amp;cukier4[[#This Row],[Data]],cukier4[NIP],"="&amp;cukier4[[#This Row],[NIP]])</f>
        <v>26955</v>
      </c>
      <c r="H213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31" s="2">
        <f>cukier4[[#This Row],[rabat na kg]]*cukier4[[#This Row],[sprzedaż]]</f>
        <v>60</v>
      </c>
      <c r="J2131" s="2">
        <f>J2130-cukier4[[#This Row],[sprzedaż]]+L2130</f>
        <v>2958</v>
      </c>
      <c r="K2131" s="2">
        <f>MONTH(cukier4[[#This Row],[Data]])</f>
        <v>11</v>
      </c>
      <c r="L2131" s="2">
        <f>ROUNDUP(IF(K2132&lt;&gt;cukier4[[#This Row],[miesiąc]],5000-cukier4[[#This Row],[ilość cukru w magazynie]],0),-3)</f>
        <v>0</v>
      </c>
    </row>
    <row r="2132" spans="1:12" x14ac:dyDescent="0.45">
      <c r="A2132" s="1">
        <v>41963</v>
      </c>
      <c r="B2132" s="2" t="s">
        <v>18</v>
      </c>
      <c r="C2132">
        <v>32</v>
      </c>
      <c r="D2132">
        <f>YEAR(cukier4[[#This Row],[Data]])</f>
        <v>2014</v>
      </c>
      <c r="E2132">
        <f>VLOOKUP(cukier4[[#This Row],[rok]],cennik[],2,FALSE)</f>
        <v>2.23</v>
      </c>
      <c r="F2132" s="2">
        <f>cukier4[[#This Row],[sprzedaż]]*cukier4[[#This Row],[cena cukru]]</f>
        <v>71.36</v>
      </c>
      <c r="G2132" s="2">
        <f>SUMIFS(cukier4[sprzedaż],cukier4[Data],"&lt;="&amp;cukier4[[#This Row],[Data]],cukier4[NIP],"="&amp;cukier4[[#This Row],[NIP]])</f>
        <v>5156</v>
      </c>
      <c r="H213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32" s="2">
        <f>cukier4[[#This Row],[rabat na kg]]*cukier4[[#This Row],[sprzedaż]]</f>
        <v>3.2</v>
      </c>
      <c r="J2132" s="2">
        <f>J2131-cukier4[[#This Row],[sprzedaż]]+L2131</f>
        <v>2926</v>
      </c>
      <c r="K2132" s="2">
        <f>MONTH(cukier4[[#This Row],[Data]])</f>
        <v>11</v>
      </c>
      <c r="L2132" s="2">
        <f>ROUNDUP(IF(K2133&lt;&gt;cukier4[[#This Row],[miesiąc]],5000-cukier4[[#This Row],[ilość cukru w magazynie]],0),-3)</f>
        <v>0</v>
      </c>
    </row>
    <row r="2133" spans="1:12" x14ac:dyDescent="0.45">
      <c r="A2133" s="1">
        <v>41966</v>
      </c>
      <c r="B2133" s="2" t="s">
        <v>132</v>
      </c>
      <c r="C2133">
        <v>4</v>
      </c>
      <c r="D2133">
        <f>YEAR(cukier4[[#This Row],[Data]])</f>
        <v>2014</v>
      </c>
      <c r="E2133">
        <f>VLOOKUP(cukier4[[#This Row],[rok]],cennik[],2,FALSE)</f>
        <v>2.23</v>
      </c>
      <c r="F2133" s="2">
        <f>cukier4[[#This Row],[sprzedaż]]*cukier4[[#This Row],[cena cukru]]</f>
        <v>8.92</v>
      </c>
      <c r="G2133" s="2">
        <f>SUMIFS(cukier4[sprzedaż],cukier4[Data],"&lt;="&amp;cukier4[[#This Row],[Data]],cukier4[NIP],"="&amp;cukier4[[#This Row],[NIP]])</f>
        <v>31</v>
      </c>
      <c r="H2133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33" s="2">
        <f>cukier4[[#This Row],[rabat na kg]]*cukier4[[#This Row],[sprzedaż]]</f>
        <v>0</v>
      </c>
      <c r="J2133" s="2">
        <f>J2132-cukier4[[#This Row],[sprzedaż]]+L2132</f>
        <v>2922</v>
      </c>
      <c r="K2133" s="2">
        <f>MONTH(cukier4[[#This Row],[Data]])</f>
        <v>11</v>
      </c>
      <c r="L2133" s="2">
        <f>ROUNDUP(IF(K2134&lt;&gt;cukier4[[#This Row],[miesiąc]],5000-cukier4[[#This Row],[ilość cukru w magazynie]],0),-3)</f>
        <v>0</v>
      </c>
    </row>
    <row r="2134" spans="1:12" x14ac:dyDescent="0.45">
      <c r="A2134" s="1">
        <v>41967</v>
      </c>
      <c r="B2134" s="2" t="s">
        <v>45</v>
      </c>
      <c r="C2134">
        <v>230</v>
      </c>
      <c r="D2134">
        <f>YEAR(cukier4[[#This Row],[Data]])</f>
        <v>2014</v>
      </c>
      <c r="E2134">
        <f>VLOOKUP(cukier4[[#This Row],[rok]],cennik[],2,FALSE)</f>
        <v>2.23</v>
      </c>
      <c r="F2134" s="2">
        <f>cukier4[[#This Row],[sprzedaż]]*cukier4[[#This Row],[cena cukru]]</f>
        <v>512.9</v>
      </c>
      <c r="G2134" s="2">
        <f>SUMIFS(cukier4[sprzedaż],cukier4[Data],"&lt;="&amp;cukier4[[#This Row],[Data]],cukier4[NIP],"="&amp;cukier4[[#This Row],[NIP]])</f>
        <v>25974</v>
      </c>
      <c r="H2134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34" s="2">
        <f>cukier4[[#This Row],[rabat na kg]]*cukier4[[#This Row],[sprzedaż]]</f>
        <v>46</v>
      </c>
      <c r="J2134" s="2">
        <f>J2133-cukier4[[#This Row],[sprzedaż]]+L2133</f>
        <v>2692</v>
      </c>
      <c r="K2134" s="2">
        <f>MONTH(cukier4[[#This Row],[Data]])</f>
        <v>11</v>
      </c>
      <c r="L2134" s="2">
        <f>ROUNDUP(IF(K2135&lt;&gt;cukier4[[#This Row],[miesiąc]],5000-cukier4[[#This Row],[ilość cukru w magazynie]],0),-3)</f>
        <v>0</v>
      </c>
    </row>
    <row r="2135" spans="1:12" x14ac:dyDescent="0.45">
      <c r="A2135" s="1">
        <v>41968</v>
      </c>
      <c r="B2135" s="2" t="s">
        <v>61</v>
      </c>
      <c r="C2135">
        <v>164</v>
      </c>
      <c r="D2135">
        <f>YEAR(cukier4[[#This Row],[Data]])</f>
        <v>2014</v>
      </c>
      <c r="E2135">
        <f>VLOOKUP(cukier4[[#This Row],[rok]],cennik[],2,FALSE)</f>
        <v>2.23</v>
      </c>
      <c r="F2135" s="2">
        <f>cukier4[[#This Row],[sprzedaż]]*cukier4[[#This Row],[cena cukru]]</f>
        <v>365.71999999999997</v>
      </c>
      <c r="G2135" s="2">
        <f>SUMIFS(cukier4[sprzedaż],cukier4[Data],"&lt;="&amp;cukier4[[#This Row],[Data]],cukier4[NIP],"="&amp;cukier4[[#This Row],[NIP]])</f>
        <v>3705</v>
      </c>
      <c r="H2135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35" s="2">
        <f>cukier4[[#This Row],[rabat na kg]]*cukier4[[#This Row],[sprzedaż]]</f>
        <v>16.400000000000002</v>
      </c>
      <c r="J2135" s="2">
        <f>J2134-cukier4[[#This Row],[sprzedaż]]+L2134</f>
        <v>2528</v>
      </c>
      <c r="K2135" s="2">
        <f>MONTH(cukier4[[#This Row],[Data]])</f>
        <v>11</v>
      </c>
      <c r="L2135" s="2">
        <f>ROUNDUP(IF(K2136&lt;&gt;cukier4[[#This Row],[miesiąc]],5000-cukier4[[#This Row],[ilość cukru w magazynie]],0),-3)</f>
        <v>0</v>
      </c>
    </row>
    <row r="2136" spans="1:12" x14ac:dyDescent="0.45">
      <c r="A2136" s="1">
        <v>41969</v>
      </c>
      <c r="B2136" s="2" t="s">
        <v>98</v>
      </c>
      <c r="C2136">
        <v>4</v>
      </c>
      <c r="D2136">
        <f>YEAR(cukier4[[#This Row],[Data]])</f>
        <v>2014</v>
      </c>
      <c r="E2136">
        <f>VLOOKUP(cukier4[[#This Row],[rok]],cennik[],2,FALSE)</f>
        <v>2.23</v>
      </c>
      <c r="F2136" s="2">
        <f>cukier4[[#This Row],[sprzedaż]]*cukier4[[#This Row],[cena cukru]]</f>
        <v>8.92</v>
      </c>
      <c r="G2136" s="2">
        <f>SUMIFS(cukier4[sprzedaż],cukier4[Data],"&lt;="&amp;cukier4[[#This Row],[Data]],cukier4[NIP],"="&amp;cukier4[[#This Row],[NIP]])</f>
        <v>55</v>
      </c>
      <c r="H213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36" s="2">
        <f>cukier4[[#This Row],[rabat na kg]]*cukier4[[#This Row],[sprzedaż]]</f>
        <v>0</v>
      </c>
      <c r="J2136" s="2">
        <f>J2135-cukier4[[#This Row],[sprzedaż]]+L2135</f>
        <v>2524</v>
      </c>
      <c r="K2136" s="2">
        <f>MONTH(cukier4[[#This Row],[Data]])</f>
        <v>11</v>
      </c>
      <c r="L2136" s="2">
        <f>ROUNDUP(IF(K2137&lt;&gt;cukier4[[#This Row],[miesiąc]],5000-cukier4[[#This Row],[ilość cukru w magazynie]],0),-3)</f>
        <v>0</v>
      </c>
    </row>
    <row r="2137" spans="1:12" x14ac:dyDescent="0.45">
      <c r="A2137" s="1">
        <v>41972</v>
      </c>
      <c r="B2137" s="2" t="s">
        <v>20</v>
      </c>
      <c r="C2137">
        <v>96</v>
      </c>
      <c r="D2137">
        <f>YEAR(cukier4[[#This Row],[Data]])</f>
        <v>2014</v>
      </c>
      <c r="E2137">
        <f>VLOOKUP(cukier4[[#This Row],[rok]],cennik[],2,FALSE)</f>
        <v>2.23</v>
      </c>
      <c r="F2137" s="2">
        <f>cukier4[[#This Row],[sprzedaż]]*cukier4[[#This Row],[cena cukru]]</f>
        <v>214.07999999999998</v>
      </c>
      <c r="G2137" s="2">
        <f>SUMIFS(cukier4[sprzedaż],cukier4[Data],"&lt;="&amp;cukier4[[#This Row],[Data]],cukier4[NIP],"="&amp;cukier4[[#This Row],[NIP]])</f>
        <v>1822</v>
      </c>
      <c r="H2137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37" s="2">
        <f>cukier4[[#This Row],[rabat na kg]]*cukier4[[#This Row],[sprzedaż]]</f>
        <v>9.6000000000000014</v>
      </c>
      <c r="J2137" s="2">
        <f>J2136-cukier4[[#This Row],[sprzedaż]]+L2136</f>
        <v>2428</v>
      </c>
      <c r="K2137" s="2">
        <f>MONTH(cukier4[[#This Row],[Data]])</f>
        <v>11</v>
      </c>
      <c r="L2137" s="2">
        <f>ROUNDUP(IF(K2138&lt;&gt;cukier4[[#This Row],[miesiąc]],5000-cukier4[[#This Row],[ilość cukru w magazynie]],0),-3)</f>
        <v>3000</v>
      </c>
    </row>
    <row r="2138" spans="1:12" x14ac:dyDescent="0.45">
      <c r="A2138" s="1">
        <v>41975</v>
      </c>
      <c r="B2138" s="2" t="s">
        <v>131</v>
      </c>
      <c r="C2138">
        <v>94</v>
      </c>
      <c r="D2138">
        <f>YEAR(cukier4[[#This Row],[Data]])</f>
        <v>2014</v>
      </c>
      <c r="E2138">
        <f>VLOOKUP(cukier4[[#This Row],[rok]],cennik[],2,FALSE)</f>
        <v>2.23</v>
      </c>
      <c r="F2138" s="2">
        <f>cukier4[[#This Row],[sprzedaż]]*cukier4[[#This Row],[cena cukru]]</f>
        <v>209.62</v>
      </c>
      <c r="G2138" s="2">
        <f>SUMIFS(cukier4[sprzedaż],cukier4[Data],"&lt;="&amp;cukier4[[#This Row],[Data]],cukier4[NIP],"="&amp;cukier4[[#This Row],[NIP]])</f>
        <v>1503</v>
      </c>
      <c r="H213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38" s="2">
        <f>cukier4[[#This Row],[rabat na kg]]*cukier4[[#This Row],[sprzedaż]]</f>
        <v>9.4</v>
      </c>
      <c r="J2138" s="2">
        <f>J2137-cukier4[[#This Row],[sprzedaż]]+L2137</f>
        <v>5334</v>
      </c>
      <c r="K2138" s="2">
        <f>MONTH(cukier4[[#This Row],[Data]])</f>
        <v>12</v>
      </c>
      <c r="L2138" s="2">
        <f>ROUNDUP(IF(K2139&lt;&gt;cukier4[[#This Row],[miesiąc]],5000-cukier4[[#This Row],[ilość cukru w magazynie]],0),-3)</f>
        <v>0</v>
      </c>
    </row>
    <row r="2139" spans="1:12" x14ac:dyDescent="0.45">
      <c r="A2139" s="1">
        <v>41975</v>
      </c>
      <c r="B2139" s="2" t="s">
        <v>71</v>
      </c>
      <c r="C2139">
        <v>21</v>
      </c>
      <c r="D2139">
        <f>YEAR(cukier4[[#This Row],[Data]])</f>
        <v>2014</v>
      </c>
      <c r="E2139">
        <f>VLOOKUP(cukier4[[#This Row],[rok]],cennik[],2,FALSE)</f>
        <v>2.23</v>
      </c>
      <c r="F2139" s="2">
        <f>cukier4[[#This Row],[sprzedaż]]*cukier4[[#This Row],[cena cukru]]</f>
        <v>46.83</v>
      </c>
      <c r="G2139" s="2">
        <f>SUMIFS(cukier4[sprzedaż],cukier4[Data],"&lt;="&amp;cukier4[[#This Row],[Data]],cukier4[NIP],"="&amp;cukier4[[#This Row],[NIP]])</f>
        <v>3185</v>
      </c>
      <c r="H2139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39" s="2">
        <f>cukier4[[#This Row],[rabat na kg]]*cukier4[[#This Row],[sprzedaż]]</f>
        <v>2.1</v>
      </c>
      <c r="J2139" s="2">
        <f>J2138-cukier4[[#This Row],[sprzedaż]]+L2138</f>
        <v>5313</v>
      </c>
      <c r="K2139" s="2">
        <f>MONTH(cukier4[[#This Row],[Data]])</f>
        <v>12</v>
      </c>
      <c r="L2139" s="2">
        <f>ROUNDUP(IF(K2140&lt;&gt;cukier4[[#This Row],[miesiąc]],5000-cukier4[[#This Row],[ilość cukru w magazynie]],0),-3)</f>
        <v>0</v>
      </c>
    </row>
    <row r="2140" spans="1:12" x14ac:dyDescent="0.45">
      <c r="A2140" s="1">
        <v>41977</v>
      </c>
      <c r="B2140" s="2" t="s">
        <v>7</v>
      </c>
      <c r="C2140">
        <v>129</v>
      </c>
      <c r="D2140">
        <f>YEAR(cukier4[[#This Row],[Data]])</f>
        <v>2014</v>
      </c>
      <c r="E2140">
        <f>VLOOKUP(cukier4[[#This Row],[rok]],cennik[],2,FALSE)</f>
        <v>2.23</v>
      </c>
      <c r="F2140" s="2">
        <f>cukier4[[#This Row],[sprzedaż]]*cukier4[[#This Row],[cena cukru]]</f>
        <v>287.67</v>
      </c>
      <c r="G2140" s="2">
        <f>SUMIFS(cukier4[sprzedaż],cukier4[Data],"&lt;="&amp;cukier4[[#This Row],[Data]],cukier4[NIP],"="&amp;cukier4[[#This Row],[NIP]])</f>
        <v>27042</v>
      </c>
      <c r="H2140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40" s="2">
        <f>cukier4[[#This Row],[rabat na kg]]*cukier4[[#This Row],[sprzedaż]]</f>
        <v>25.8</v>
      </c>
      <c r="J2140" s="2">
        <f>J2139-cukier4[[#This Row],[sprzedaż]]+L2139</f>
        <v>5184</v>
      </c>
      <c r="K2140" s="2">
        <f>MONTH(cukier4[[#This Row],[Data]])</f>
        <v>12</v>
      </c>
      <c r="L2140" s="2">
        <f>ROUNDUP(IF(K2141&lt;&gt;cukier4[[#This Row],[miesiąc]],5000-cukier4[[#This Row],[ilość cukru w magazynie]],0),-3)</f>
        <v>0</v>
      </c>
    </row>
    <row r="2141" spans="1:12" x14ac:dyDescent="0.45">
      <c r="A2141" s="1">
        <v>41977</v>
      </c>
      <c r="B2141" s="2" t="s">
        <v>25</v>
      </c>
      <c r="C2141">
        <v>197</v>
      </c>
      <c r="D2141">
        <f>YEAR(cukier4[[#This Row],[Data]])</f>
        <v>2014</v>
      </c>
      <c r="E2141">
        <f>VLOOKUP(cukier4[[#This Row],[rok]],cennik[],2,FALSE)</f>
        <v>2.23</v>
      </c>
      <c r="F2141" s="2">
        <f>cukier4[[#This Row],[sprzedaż]]*cukier4[[#This Row],[cena cukru]]</f>
        <v>439.31</v>
      </c>
      <c r="G2141" s="2">
        <f>SUMIFS(cukier4[sprzedaż],cukier4[Data],"&lt;="&amp;cukier4[[#This Row],[Data]],cukier4[NIP],"="&amp;cukier4[[#This Row],[NIP]])</f>
        <v>2717</v>
      </c>
      <c r="H214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41" s="2">
        <f>cukier4[[#This Row],[rabat na kg]]*cukier4[[#This Row],[sprzedaż]]</f>
        <v>19.700000000000003</v>
      </c>
      <c r="J2141" s="2">
        <f>J2140-cukier4[[#This Row],[sprzedaż]]+L2140</f>
        <v>4987</v>
      </c>
      <c r="K2141" s="2">
        <f>MONTH(cukier4[[#This Row],[Data]])</f>
        <v>12</v>
      </c>
      <c r="L2141" s="2">
        <f>ROUNDUP(IF(K2142&lt;&gt;cukier4[[#This Row],[miesiąc]],5000-cukier4[[#This Row],[ilość cukru w magazynie]],0),-3)</f>
        <v>0</v>
      </c>
    </row>
    <row r="2142" spans="1:12" x14ac:dyDescent="0.45">
      <c r="A2142" s="1">
        <v>41978</v>
      </c>
      <c r="B2142" s="2" t="s">
        <v>113</v>
      </c>
      <c r="C2142">
        <v>16</v>
      </c>
      <c r="D2142">
        <f>YEAR(cukier4[[#This Row],[Data]])</f>
        <v>2014</v>
      </c>
      <c r="E2142">
        <f>VLOOKUP(cukier4[[#This Row],[rok]],cennik[],2,FALSE)</f>
        <v>2.23</v>
      </c>
      <c r="F2142" s="2">
        <f>cukier4[[#This Row],[sprzedaż]]*cukier4[[#This Row],[cena cukru]]</f>
        <v>35.68</v>
      </c>
      <c r="G2142" s="2">
        <f>SUMIFS(cukier4[sprzedaż],cukier4[Data],"&lt;="&amp;cukier4[[#This Row],[Data]],cukier4[NIP],"="&amp;cukier4[[#This Row],[NIP]])</f>
        <v>63</v>
      </c>
      <c r="H2142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42" s="2">
        <f>cukier4[[#This Row],[rabat na kg]]*cukier4[[#This Row],[sprzedaż]]</f>
        <v>0</v>
      </c>
      <c r="J2142" s="2">
        <f>J2141-cukier4[[#This Row],[sprzedaż]]+L2141</f>
        <v>4971</v>
      </c>
      <c r="K2142" s="2">
        <f>MONTH(cukier4[[#This Row],[Data]])</f>
        <v>12</v>
      </c>
      <c r="L2142" s="2">
        <f>ROUNDUP(IF(K2143&lt;&gt;cukier4[[#This Row],[miesiąc]],5000-cukier4[[#This Row],[ilość cukru w magazynie]],0),-3)</f>
        <v>0</v>
      </c>
    </row>
    <row r="2143" spans="1:12" x14ac:dyDescent="0.45">
      <c r="A2143" s="1">
        <v>41978</v>
      </c>
      <c r="B2143" s="2" t="s">
        <v>24</v>
      </c>
      <c r="C2143">
        <v>332</v>
      </c>
      <c r="D2143">
        <f>YEAR(cukier4[[#This Row],[Data]])</f>
        <v>2014</v>
      </c>
      <c r="E2143">
        <f>VLOOKUP(cukier4[[#This Row],[rok]],cennik[],2,FALSE)</f>
        <v>2.23</v>
      </c>
      <c r="F2143" s="2">
        <f>cukier4[[#This Row],[sprzedaż]]*cukier4[[#This Row],[cena cukru]]</f>
        <v>740.36</v>
      </c>
      <c r="G2143" s="2">
        <f>SUMIFS(cukier4[sprzedaż],cukier4[Data],"&lt;="&amp;cukier4[[#This Row],[Data]],cukier4[NIP],"="&amp;cukier4[[#This Row],[NIP]])</f>
        <v>5797</v>
      </c>
      <c r="H2143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43" s="2">
        <f>cukier4[[#This Row],[rabat na kg]]*cukier4[[#This Row],[sprzedaż]]</f>
        <v>33.200000000000003</v>
      </c>
      <c r="J2143" s="2">
        <f>J2142-cukier4[[#This Row],[sprzedaż]]+L2142</f>
        <v>4639</v>
      </c>
      <c r="K2143" s="2">
        <f>MONTH(cukier4[[#This Row],[Data]])</f>
        <v>12</v>
      </c>
      <c r="L2143" s="2">
        <f>ROUNDUP(IF(K2144&lt;&gt;cukier4[[#This Row],[miesiąc]],5000-cukier4[[#This Row],[ilość cukru w magazynie]],0),-3)</f>
        <v>0</v>
      </c>
    </row>
    <row r="2144" spans="1:12" x14ac:dyDescent="0.45">
      <c r="A2144" s="1">
        <v>41980</v>
      </c>
      <c r="B2144" s="2" t="s">
        <v>69</v>
      </c>
      <c r="C2144">
        <v>75</v>
      </c>
      <c r="D2144">
        <f>YEAR(cukier4[[#This Row],[Data]])</f>
        <v>2014</v>
      </c>
      <c r="E2144">
        <f>VLOOKUP(cukier4[[#This Row],[rok]],cennik[],2,FALSE)</f>
        <v>2.23</v>
      </c>
      <c r="F2144" s="2">
        <f>cukier4[[#This Row],[sprzedaż]]*cukier4[[#This Row],[cena cukru]]</f>
        <v>167.25</v>
      </c>
      <c r="G2144" s="2">
        <f>SUMIFS(cukier4[sprzedaż],cukier4[Data],"&lt;="&amp;cukier4[[#This Row],[Data]],cukier4[NIP],"="&amp;cukier4[[#This Row],[NIP]])</f>
        <v>3803</v>
      </c>
      <c r="H214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44" s="2">
        <f>cukier4[[#This Row],[rabat na kg]]*cukier4[[#This Row],[sprzedaż]]</f>
        <v>7.5</v>
      </c>
      <c r="J2144" s="2">
        <f>J2143-cukier4[[#This Row],[sprzedaż]]+L2143</f>
        <v>4564</v>
      </c>
      <c r="K2144" s="2">
        <f>MONTH(cukier4[[#This Row],[Data]])</f>
        <v>12</v>
      </c>
      <c r="L2144" s="2">
        <f>ROUNDUP(IF(K2145&lt;&gt;cukier4[[#This Row],[miesiąc]],5000-cukier4[[#This Row],[ilość cukru w magazynie]],0),-3)</f>
        <v>0</v>
      </c>
    </row>
    <row r="2145" spans="1:12" x14ac:dyDescent="0.45">
      <c r="A2145" s="1">
        <v>41981</v>
      </c>
      <c r="B2145" s="2" t="s">
        <v>74</v>
      </c>
      <c r="C2145">
        <v>10</v>
      </c>
      <c r="D2145">
        <f>YEAR(cukier4[[#This Row],[Data]])</f>
        <v>2014</v>
      </c>
      <c r="E2145">
        <f>VLOOKUP(cukier4[[#This Row],[rok]],cennik[],2,FALSE)</f>
        <v>2.23</v>
      </c>
      <c r="F2145" s="2">
        <f>cukier4[[#This Row],[sprzedaż]]*cukier4[[#This Row],[cena cukru]]</f>
        <v>22.3</v>
      </c>
      <c r="G2145" s="2">
        <f>SUMIFS(cukier4[sprzedaż],cukier4[Data],"&lt;="&amp;cukier4[[#This Row],[Data]],cukier4[NIP],"="&amp;cukier4[[#This Row],[NIP]])</f>
        <v>38</v>
      </c>
      <c r="H2145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45" s="2">
        <f>cukier4[[#This Row],[rabat na kg]]*cukier4[[#This Row],[sprzedaż]]</f>
        <v>0</v>
      </c>
      <c r="J2145" s="2">
        <f>J2144-cukier4[[#This Row],[sprzedaż]]+L2144</f>
        <v>4554</v>
      </c>
      <c r="K2145" s="2">
        <f>MONTH(cukier4[[#This Row],[Data]])</f>
        <v>12</v>
      </c>
      <c r="L2145" s="2">
        <f>ROUNDUP(IF(K2146&lt;&gt;cukier4[[#This Row],[miesiąc]],5000-cukier4[[#This Row],[ilość cukru w magazynie]],0),-3)</f>
        <v>0</v>
      </c>
    </row>
    <row r="2146" spans="1:12" x14ac:dyDescent="0.45">
      <c r="A2146" s="1">
        <v>41982</v>
      </c>
      <c r="B2146" s="2" t="s">
        <v>37</v>
      </c>
      <c r="C2146">
        <v>93</v>
      </c>
      <c r="D2146">
        <f>YEAR(cukier4[[#This Row],[Data]])</f>
        <v>2014</v>
      </c>
      <c r="E2146">
        <f>VLOOKUP(cukier4[[#This Row],[rok]],cennik[],2,FALSE)</f>
        <v>2.23</v>
      </c>
      <c r="F2146" s="2">
        <f>cukier4[[#This Row],[sprzedaż]]*cukier4[[#This Row],[cena cukru]]</f>
        <v>207.39</v>
      </c>
      <c r="G2146" s="2">
        <f>SUMIFS(cukier4[sprzedaż],cukier4[Data],"&lt;="&amp;cukier4[[#This Row],[Data]],cukier4[NIP],"="&amp;cukier4[[#This Row],[NIP]])</f>
        <v>5232</v>
      </c>
      <c r="H2146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46" s="2">
        <f>cukier4[[#This Row],[rabat na kg]]*cukier4[[#This Row],[sprzedaż]]</f>
        <v>9.3000000000000007</v>
      </c>
      <c r="J2146" s="2">
        <f>J2145-cukier4[[#This Row],[sprzedaż]]+L2145</f>
        <v>4461</v>
      </c>
      <c r="K2146" s="2">
        <f>MONTH(cukier4[[#This Row],[Data]])</f>
        <v>12</v>
      </c>
      <c r="L2146" s="2">
        <f>ROUNDUP(IF(K2147&lt;&gt;cukier4[[#This Row],[miesiąc]],5000-cukier4[[#This Row],[ilość cukru w magazynie]],0),-3)</f>
        <v>0</v>
      </c>
    </row>
    <row r="2147" spans="1:12" x14ac:dyDescent="0.45">
      <c r="A2147" s="1">
        <v>41983</v>
      </c>
      <c r="B2147" s="2" t="s">
        <v>45</v>
      </c>
      <c r="C2147">
        <v>146</v>
      </c>
      <c r="D2147">
        <f>YEAR(cukier4[[#This Row],[Data]])</f>
        <v>2014</v>
      </c>
      <c r="E2147">
        <f>VLOOKUP(cukier4[[#This Row],[rok]],cennik[],2,FALSE)</f>
        <v>2.23</v>
      </c>
      <c r="F2147" s="2">
        <f>cukier4[[#This Row],[sprzedaż]]*cukier4[[#This Row],[cena cukru]]</f>
        <v>325.58</v>
      </c>
      <c r="G2147" s="2">
        <f>SUMIFS(cukier4[sprzedaż],cukier4[Data],"&lt;="&amp;cukier4[[#This Row],[Data]],cukier4[NIP],"="&amp;cukier4[[#This Row],[NIP]])</f>
        <v>26120</v>
      </c>
      <c r="H214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47" s="2">
        <f>cukier4[[#This Row],[rabat na kg]]*cukier4[[#This Row],[sprzedaż]]</f>
        <v>29.200000000000003</v>
      </c>
      <c r="J2147" s="2">
        <f>J2146-cukier4[[#This Row],[sprzedaż]]+L2146</f>
        <v>4315</v>
      </c>
      <c r="K2147" s="2">
        <f>MONTH(cukier4[[#This Row],[Data]])</f>
        <v>12</v>
      </c>
      <c r="L2147" s="2">
        <f>ROUNDUP(IF(K2148&lt;&gt;cukier4[[#This Row],[miesiąc]],5000-cukier4[[#This Row],[ilość cukru w magazynie]],0),-3)</f>
        <v>0</v>
      </c>
    </row>
    <row r="2148" spans="1:12" x14ac:dyDescent="0.45">
      <c r="A2148" s="1">
        <v>41984</v>
      </c>
      <c r="B2148" s="2" t="s">
        <v>58</v>
      </c>
      <c r="C2148">
        <v>197</v>
      </c>
      <c r="D2148">
        <f>YEAR(cukier4[[#This Row],[Data]])</f>
        <v>2014</v>
      </c>
      <c r="E2148">
        <f>VLOOKUP(cukier4[[#This Row],[rok]],cennik[],2,FALSE)</f>
        <v>2.23</v>
      </c>
      <c r="F2148" s="2">
        <f>cukier4[[#This Row],[sprzedaż]]*cukier4[[#This Row],[cena cukru]]</f>
        <v>439.31</v>
      </c>
      <c r="G2148" s="2">
        <f>SUMIFS(cukier4[sprzedaż],cukier4[Data],"&lt;="&amp;cukier4[[#This Row],[Data]],cukier4[NIP],"="&amp;cukier4[[#This Row],[NIP]])</f>
        <v>1404</v>
      </c>
      <c r="H214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48" s="2">
        <f>cukier4[[#This Row],[rabat na kg]]*cukier4[[#This Row],[sprzedaż]]</f>
        <v>19.700000000000003</v>
      </c>
      <c r="J2148" s="2">
        <f>J2147-cukier4[[#This Row],[sprzedaż]]+L2147</f>
        <v>4118</v>
      </c>
      <c r="K2148" s="2">
        <f>MONTH(cukier4[[#This Row],[Data]])</f>
        <v>12</v>
      </c>
      <c r="L2148" s="2">
        <f>ROUNDUP(IF(K2149&lt;&gt;cukier4[[#This Row],[miesiąc]],5000-cukier4[[#This Row],[ilość cukru w magazynie]],0),-3)</f>
        <v>0</v>
      </c>
    </row>
    <row r="2149" spans="1:12" x14ac:dyDescent="0.45">
      <c r="A2149" s="1">
        <v>41986</v>
      </c>
      <c r="B2149" s="2" t="s">
        <v>17</v>
      </c>
      <c r="C2149">
        <v>482</v>
      </c>
      <c r="D2149">
        <f>YEAR(cukier4[[#This Row],[Data]])</f>
        <v>2014</v>
      </c>
      <c r="E2149">
        <f>VLOOKUP(cukier4[[#This Row],[rok]],cennik[],2,FALSE)</f>
        <v>2.23</v>
      </c>
      <c r="F2149" s="2">
        <f>cukier4[[#This Row],[sprzedaż]]*cukier4[[#This Row],[cena cukru]]</f>
        <v>1074.8599999999999</v>
      </c>
      <c r="G2149" s="2">
        <f>SUMIFS(cukier4[sprzedaż],cukier4[Data],"&lt;="&amp;cukier4[[#This Row],[Data]],cukier4[NIP],"="&amp;cukier4[[#This Row],[NIP]])</f>
        <v>19613</v>
      </c>
      <c r="H214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49" s="2">
        <f>cukier4[[#This Row],[rabat na kg]]*cukier4[[#This Row],[sprzedaż]]</f>
        <v>96.4</v>
      </c>
      <c r="J2149" s="2">
        <f>J2148-cukier4[[#This Row],[sprzedaż]]+L2148</f>
        <v>3636</v>
      </c>
      <c r="K2149" s="2">
        <f>MONTH(cukier4[[#This Row],[Data]])</f>
        <v>12</v>
      </c>
      <c r="L2149" s="2">
        <f>ROUNDUP(IF(K2150&lt;&gt;cukier4[[#This Row],[miesiąc]],5000-cukier4[[#This Row],[ilość cukru w magazynie]],0),-3)</f>
        <v>0</v>
      </c>
    </row>
    <row r="2150" spans="1:12" x14ac:dyDescent="0.45">
      <c r="A2150" s="1">
        <v>41988</v>
      </c>
      <c r="B2150" s="2" t="s">
        <v>8</v>
      </c>
      <c r="C2150">
        <v>43</v>
      </c>
      <c r="D2150">
        <f>YEAR(cukier4[[#This Row],[Data]])</f>
        <v>2014</v>
      </c>
      <c r="E2150">
        <f>VLOOKUP(cukier4[[#This Row],[rok]],cennik[],2,FALSE)</f>
        <v>2.23</v>
      </c>
      <c r="F2150" s="2">
        <f>cukier4[[#This Row],[sprzedaż]]*cukier4[[#This Row],[cena cukru]]</f>
        <v>95.89</v>
      </c>
      <c r="G2150" s="2">
        <f>SUMIFS(cukier4[sprzedaż],cukier4[Data],"&lt;="&amp;cukier4[[#This Row],[Data]],cukier4[NIP],"="&amp;cukier4[[#This Row],[NIP]])</f>
        <v>3685</v>
      </c>
      <c r="H2150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50" s="2">
        <f>cukier4[[#This Row],[rabat na kg]]*cukier4[[#This Row],[sprzedaż]]</f>
        <v>4.3</v>
      </c>
      <c r="J2150" s="2">
        <f>J2149-cukier4[[#This Row],[sprzedaż]]+L2149</f>
        <v>3593</v>
      </c>
      <c r="K2150" s="2">
        <f>MONTH(cukier4[[#This Row],[Data]])</f>
        <v>12</v>
      </c>
      <c r="L2150" s="2">
        <f>ROUNDUP(IF(K2151&lt;&gt;cukier4[[#This Row],[miesiąc]],5000-cukier4[[#This Row],[ilość cukru w magazynie]],0),-3)</f>
        <v>0</v>
      </c>
    </row>
    <row r="2151" spans="1:12" x14ac:dyDescent="0.45">
      <c r="A2151" s="1">
        <v>41989</v>
      </c>
      <c r="B2151" s="2" t="s">
        <v>22</v>
      </c>
      <c r="C2151">
        <v>367</v>
      </c>
      <c r="D2151">
        <f>YEAR(cukier4[[#This Row],[Data]])</f>
        <v>2014</v>
      </c>
      <c r="E2151">
        <f>VLOOKUP(cukier4[[#This Row],[rok]],cennik[],2,FALSE)</f>
        <v>2.23</v>
      </c>
      <c r="F2151" s="2">
        <f>cukier4[[#This Row],[sprzedaż]]*cukier4[[#This Row],[cena cukru]]</f>
        <v>818.41</v>
      </c>
      <c r="G2151" s="2">
        <f>SUMIFS(cukier4[sprzedaż],cukier4[Data],"&lt;="&amp;cukier4[[#This Row],[Data]],cukier4[NIP],"="&amp;cukier4[[#This Row],[NIP]])</f>
        <v>25540</v>
      </c>
      <c r="H2151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51" s="2">
        <f>cukier4[[#This Row],[rabat na kg]]*cukier4[[#This Row],[sprzedaż]]</f>
        <v>73.400000000000006</v>
      </c>
      <c r="J2151" s="2">
        <f>J2150-cukier4[[#This Row],[sprzedaż]]+L2150</f>
        <v>3226</v>
      </c>
      <c r="K2151" s="2">
        <f>MONTH(cukier4[[#This Row],[Data]])</f>
        <v>12</v>
      </c>
      <c r="L2151" s="2">
        <f>ROUNDUP(IF(K2152&lt;&gt;cukier4[[#This Row],[miesiąc]],5000-cukier4[[#This Row],[ilość cukru w magazynie]],0),-3)</f>
        <v>0</v>
      </c>
    </row>
    <row r="2152" spans="1:12" x14ac:dyDescent="0.45">
      <c r="A2152" s="1">
        <v>41989</v>
      </c>
      <c r="B2152" s="2" t="s">
        <v>14</v>
      </c>
      <c r="C2152">
        <v>274</v>
      </c>
      <c r="D2152">
        <f>YEAR(cukier4[[#This Row],[Data]])</f>
        <v>2014</v>
      </c>
      <c r="E2152">
        <f>VLOOKUP(cukier4[[#This Row],[rok]],cennik[],2,FALSE)</f>
        <v>2.23</v>
      </c>
      <c r="F2152" s="2">
        <f>cukier4[[#This Row],[sprzedaż]]*cukier4[[#This Row],[cena cukru]]</f>
        <v>611.02</v>
      </c>
      <c r="G2152" s="2">
        <f>SUMIFS(cukier4[sprzedaż],cukier4[Data],"&lt;="&amp;cukier4[[#This Row],[Data]],cukier4[NIP],"="&amp;cukier4[[#This Row],[NIP]])</f>
        <v>23660</v>
      </c>
      <c r="H2152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52" s="2">
        <f>cukier4[[#This Row],[rabat na kg]]*cukier4[[#This Row],[sprzedaż]]</f>
        <v>54.800000000000004</v>
      </c>
      <c r="J2152" s="2">
        <f>J2151-cukier4[[#This Row],[sprzedaż]]+L2151</f>
        <v>2952</v>
      </c>
      <c r="K2152" s="2">
        <f>MONTH(cukier4[[#This Row],[Data]])</f>
        <v>12</v>
      </c>
      <c r="L2152" s="2">
        <f>ROUNDUP(IF(K2153&lt;&gt;cukier4[[#This Row],[miesiąc]],5000-cukier4[[#This Row],[ilość cukru w magazynie]],0),-3)</f>
        <v>0</v>
      </c>
    </row>
    <row r="2153" spans="1:12" x14ac:dyDescent="0.45">
      <c r="A2153" s="1">
        <v>41991</v>
      </c>
      <c r="B2153" s="2" t="s">
        <v>17</v>
      </c>
      <c r="C2153">
        <v>283</v>
      </c>
      <c r="D2153">
        <f>YEAR(cukier4[[#This Row],[Data]])</f>
        <v>2014</v>
      </c>
      <c r="E2153">
        <f>VLOOKUP(cukier4[[#This Row],[rok]],cennik[],2,FALSE)</f>
        <v>2.23</v>
      </c>
      <c r="F2153" s="2">
        <f>cukier4[[#This Row],[sprzedaż]]*cukier4[[#This Row],[cena cukru]]</f>
        <v>631.09</v>
      </c>
      <c r="G2153" s="2">
        <f>SUMIFS(cukier4[sprzedaż],cukier4[Data],"&lt;="&amp;cukier4[[#This Row],[Data]],cukier4[NIP],"="&amp;cukier4[[#This Row],[NIP]])</f>
        <v>19896</v>
      </c>
      <c r="H2153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53" s="2">
        <f>cukier4[[#This Row],[rabat na kg]]*cukier4[[#This Row],[sprzedaż]]</f>
        <v>56.6</v>
      </c>
      <c r="J2153" s="2">
        <f>J2152-cukier4[[#This Row],[sprzedaż]]+L2152</f>
        <v>2669</v>
      </c>
      <c r="K2153" s="2">
        <f>MONTH(cukier4[[#This Row],[Data]])</f>
        <v>12</v>
      </c>
      <c r="L2153" s="2">
        <f>ROUNDUP(IF(K2154&lt;&gt;cukier4[[#This Row],[miesiąc]],5000-cukier4[[#This Row],[ilość cukru w magazynie]],0),-3)</f>
        <v>0</v>
      </c>
    </row>
    <row r="2154" spans="1:12" x14ac:dyDescent="0.45">
      <c r="A2154" s="1">
        <v>41992</v>
      </c>
      <c r="B2154" s="2" t="s">
        <v>55</v>
      </c>
      <c r="C2154">
        <v>98</v>
      </c>
      <c r="D2154">
        <f>YEAR(cukier4[[#This Row],[Data]])</f>
        <v>2014</v>
      </c>
      <c r="E2154">
        <f>VLOOKUP(cukier4[[#This Row],[rok]],cennik[],2,FALSE)</f>
        <v>2.23</v>
      </c>
      <c r="F2154" s="2">
        <f>cukier4[[#This Row],[sprzedaż]]*cukier4[[#This Row],[cena cukru]]</f>
        <v>218.54</v>
      </c>
      <c r="G2154" s="2">
        <f>SUMIFS(cukier4[sprzedaż],cukier4[Data],"&lt;="&amp;cukier4[[#This Row],[Data]],cukier4[NIP],"="&amp;cukier4[[#This Row],[NIP]])</f>
        <v>4926</v>
      </c>
      <c r="H2154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54" s="2">
        <f>cukier4[[#This Row],[rabat na kg]]*cukier4[[#This Row],[sprzedaż]]</f>
        <v>9.8000000000000007</v>
      </c>
      <c r="J2154" s="2">
        <f>J2153-cukier4[[#This Row],[sprzedaż]]+L2153</f>
        <v>2571</v>
      </c>
      <c r="K2154" s="2">
        <f>MONTH(cukier4[[#This Row],[Data]])</f>
        <v>12</v>
      </c>
      <c r="L2154" s="2">
        <f>ROUNDUP(IF(K2155&lt;&gt;cukier4[[#This Row],[miesiąc]],5000-cukier4[[#This Row],[ilość cukru w magazynie]],0),-3)</f>
        <v>0</v>
      </c>
    </row>
    <row r="2155" spans="1:12" x14ac:dyDescent="0.45">
      <c r="A2155" s="1">
        <v>41993</v>
      </c>
      <c r="B2155" s="2" t="s">
        <v>22</v>
      </c>
      <c r="C2155">
        <v>485</v>
      </c>
      <c r="D2155">
        <f>YEAR(cukier4[[#This Row],[Data]])</f>
        <v>2014</v>
      </c>
      <c r="E2155">
        <f>VLOOKUP(cukier4[[#This Row],[rok]],cennik[],2,FALSE)</f>
        <v>2.23</v>
      </c>
      <c r="F2155" s="2">
        <f>cukier4[[#This Row],[sprzedaż]]*cukier4[[#This Row],[cena cukru]]</f>
        <v>1081.55</v>
      </c>
      <c r="G2155" s="2">
        <f>SUMIFS(cukier4[sprzedaż],cukier4[Data],"&lt;="&amp;cukier4[[#This Row],[Data]],cukier4[NIP],"="&amp;cukier4[[#This Row],[NIP]])</f>
        <v>26025</v>
      </c>
      <c r="H2155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55" s="2">
        <f>cukier4[[#This Row],[rabat na kg]]*cukier4[[#This Row],[sprzedaż]]</f>
        <v>97</v>
      </c>
      <c r="J2155" s="2">
        <f>J2154-cukier4[[#This Row],[sprzedaż]]+L2154</f>
        <v>2086</v>
      </c>
      <c r="K2155" s="2">
        <f>MONTH(cukier4[[#This Row],[Data]])</f>
        <v>12</v>
      </c>
      <c r="L2155" s="2">
        <f>ROUNDUP(IF(K2156&lt;&gt;cukier4[[#This Row],[miesiąc]],5000-cukier4[[#This Row],[ilość cukru w magazynie]],0),-3)</f>
        <v>0</v>
      </c>
    </row>
    <row r="2156" spans="1:12" x14ac:dyDescent="0.45">
      <c r="A2156" s="1">
        <v>41994</v>
      </c>
      <c r="B2156" s="2" t="s">
        <v>167</v>
      </c>
      <c r="C2156">
        <v>3</v>
      </c>
      <c r="D2156">
        <f>YEAR(cukier4[[#This Row],[Data]])</f>
        <v>2014</v>
      </c>
      <c r="E2156">
        <f>VLOOKUP(cukier4[[#This Row],[rok]],cennik[],2,FALSE)</f>
        <v>2.23</v>
      </c>
      <c r="F2156" s="2">
        <f>cukier4[[#This Row],[sprzedaż]]*cukier4[[#This Row],[cena cukru]]</f>
        <v>6.6899999999999995</v>
      </c>
      <c r="G2156" s="2">
        <f>SUMIFS(cukier4[sprzedaż],cukier4[Data],"&lt;="&amp;cukier4[[#This Row],[Data]],cukier4[NIP],"="&amp;cukier4[[#This Row],[NIP]])</f>
        <v>24</v>
      </c>
      <c r="H2156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56" s="2">
        <f>cukier4[[#This Row],[rabat na kg]]*cukier4[[#This Row],[sprzedaż]]</f>
        <v>0</v>
      </c>
      <c r="J2156" s="2">
        <f>J2155-cukier4[[#This Row],[sprzedaż]]+L2155</f>
        <v>2083</v>
      </c>
      <c r="K2156" s="2">
        <f>MONTH(cukier4[[#This Row],[Data]])</f>
        <v>12</v>
      </c>
      <c r="L2156" s="2">
        <f>ROUNDUP(IF(K2157&lt;&gt;cukier4[[#This Row],[miesiąc]],5000-cukier4[[#This Row],[ilość cukru w magazynie]],0),-3)</f>
        <v>0</v>
      </c>
    </row>
    <row r="2157" spans="1:12" x14ac:dyDescent="0.45">
      <c r="A2157" s="1">
        <v>41996</v>
      </c>
      <c r="B2157" s="2" t="s">
        <v>45</v>
      </c>
      <c r="C2157">
        <v>331</v>
      </c>
      <c r="D2157">
        <f>YEAR(cukier4[[#This Row],[Data]])</f>
        <v>2014</v>
      </c>
      <c r="E2157">
        <f>VLOOKUP(cukier4[[#This Row],[rok]],cennik[],2,FALSE)</f>
        <v>2.23</v>
      </c>
      <c r="F2157" s="2">
        <f>cukier4[[#This Row],[sprzedaż]]*cukier4[[#This Row],[cena cukru]]</f>
        <v>738.13</v>
      </c>
      <c r="G2157" s="2">
        <f>SUMIFS(cukier4[sprzedaż],cukier4[Data],"&lt;="&amp;cukier4[[#This Row],[Data]],cukier4[NIP],"="&amp;cukier4[[#This Row],[NIP]])</f>
        <v>26451</v>
      </c>
      <c r="H2157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57" s="2">
        <f>cukier4[[#This Row],[rabat na kg]]*cukier4[[#This Row],[sprzedaż]]</f>
        <v>66.2</v>
      </c>
      <c r="J2157" s="2">
        <f>J2156-cukier4[[#This Row],[sprzedaż]]+L2156</f>
        <v>1752</v>
      </c>
      <c r="K2157" s="2">
        <f>MONTH(cukier4[[#This Row],[Data]])</f>
        <v>12</v>
      </c>
      <c r="L2157" s="2">
        <f>ROUNDUP(IF(K2158&lt;&gt;cukier4[[#This Row],[miesiąc]],5000-cukier4[[#This Row],[ilość cukru w magazynie]],0),-3)</f>
        <v>0</v>
      </c>
    </row>
    <row r="2158" spans="1:12" x14ac:dyDescent="0.45">
      <c r="A2158" s="1">
        <v>41997</v>
      </c>
      <c r="B2158" s="2" t="s">
        <v>8</v>
      </c>
      <c r="C2158">
        <v>150</v>
      </c>
      <c r="D2158">
        <f>YEAR(cukier4[[#This Row],[Data]])</f>
        <v>2014</v>
      </c>
      <c r="E2158">
        <f>VLOOKUP(cukier4[[#This Row],[rok]],cennik[],2,FALSE)</f>
        <v>2.23</v>
      </c>
      <c r="F2158" s="2">
        <f>cukier4[[#This Row],[sprzedaż]]*cukier4[[#This Row],[cena cukru]]</f>
        <v>334.5</v>
      </c>
      <c r="G2158" s="2">
        <f>SUMIFS(cukier4[sprzedaż],cukier4[Data],"&lt;="&amp;cukier4[[#This Row],[Data]],cukier4[NIP],"="&amp;cukier4[[#This Row],[NIP]])</f>
        <v>3835</v>
      </c>
      <c r="H2158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58" s="2">
        <f>cukier4[[#This Row],[rabat na kg]]*cukier4[[#This Row],[sprzedaż]]</f>
        <v>15</v>
      </c>
      <c r="J2158" s="2">
        <f>J2157-cukier4[[#This Row],[sprzedaż]]+L2157</f>
        <v>1602</v>
      </c>
      <c r="K2158" s="2">
        <f>MONTH(cukier4[[#This Row],[Data]])</f>
        <v>12</v>
      </c>
      <c r="L2158" s="2">
        <f>ROUNDUP(IF(K2159&lt;&gt;cukier4[[#This Row],[miesiąc]],5000-cukier4[[#This Row],[ilość cukru w magazynie]],0),-3)</f>
        <v>0</v>
      </c>
    </row>
    <row r="2159" spans="1:12" x14ac:dyDescent="0.45">
      <c r="A2159" s="1">
        <v>41998</v>
      </c>
      <c r="B2159" s="2" t="s">
        <v>7</v>
      </c>
      <c r="C2159">
        <v>463</v>
      </c>
      <c r="D2159">
        <f>YEAR(cukier4[[#This Row],[Data]])</f>
        <v>2014</v>
      </c>
      <c r="E2159">
        <f>VLOOKUP(cukier4[[#This Row],[rok]],cennik[],2,FALSE)</f>
        <v>2.23</v>
      </c>
      <c r="F2159" s="2">
        <f>cukier4[[#This Row],[sprzedaż]]*cukier4[[#This Row],[cena cukru]]</f>
        <v>1032.49</v>
      </c>
      <c r="G2159" s="2">
        <f>SUMIFS(cukier4[sprzedaż],cukier4[Data],"&lt;="&amp;cukier4[[#This Row],[Data]],cukier4[NIP],"="&amp;cukier4[[#This Row],[NIP]])</f>
        <v>27505</v>
      </c>
      <c r="H2159" s="2">
        <f>IF(cukier4[[#This Row],[łączna ilość zakupionego cukru]]&gt;=10000,0.2,IF(cukier4[[#This Row],[łączna ilość zakupionego cukru]]&gt;=1000,0.1,IF(cukier4[[#This Row],[łączna ilość zakupionego cukru]]&gt;=100,0.05,0)))</f>
        <v>0.2</v>
      </c>
      <c r="I2159" s="2">
        <f>cukier4[[#This Row],[rabat na kg]]*cukier4[[#This Row],[sprzedaż]]</f>
        <v>92.600000000000009</v>
      </c>
      <c r="J2159" s="2">
        <f>J2158-cukier4[[#This Row],[sprzedaż]]+L2158</f>
        <v>1139</v>
      </c>
      <c r="K2159" s="2">
        <f>MONTH(cukier4[[#This Row],[Data]])</f>
        <v>12</v>
      </c>
      <c r="L2159" s="2">
        <f>ROUNDUP(IF(K2160&lt;&gt;cukier4[[#This Row],[miesiąc]],5000-cukier4[[#This Row],[ilość cukru w magazynie]],0),-3)</f>
        <v>0</v>
      </c>
    </row>
    <row r="2160" spans="1:12" x14ac:dyDescent="0.45">
      <c r="A2160" s="1">
        <v>41999</v>
      </c>
      <c r="B2160" s="2" t="s">
        <v>159</v>
      </c>
      <c r="C2160">
        <v>8</v>
      </c>
      <c r="D2160">
        <f>YEAR(cukier4[[#This Row],[Data]])</f>
        <v>2014</v>
      </c>
      <c r="E2160">
        <f>VLOOKUP(cukier4[[#This Row],[rok]],cennik[],2,FALSE)</f>
        <v>2.23</v>
      </c>
      <c r="F2160" s="2">
        <f>cukier4[[#This Row],[sprzedaż]]*cukier4[[#This Row],[cena cukru]]</f>
        <v>17.84</v>
      </c>
      <c r="G2160" s="2">
        <f>SUMIFS(cukier4[sprzedaż],cukier4[Data],"&lt;="&amp;cukier4[[#This Row],[Data]],cukier4[NIP],"="&amp;cukier4[[#This Row],[NIP]])</f>
        <v>46</v>
      </c>
      <c r="H2160" s="2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60" s="2">
        <f>cukier4[[#This Row],[rabat na kg]]*cukier4[[#This Row],[sprzedaż]]</f>
        <v>0</v>
      </c>
      <c r="J2160" s="2">
        <f>J2159-cukier4[[#This Row],[sprzedaż]]+L2159</f>
        <v>1131</v>
      </c>
      <c r="K2160" s="2">
        <f>MONTH(cukier4[[#This Row],[Data]])</f>
        <v>12</v>
      </c>
      <c r="L2160" s="2">
        <f>ROUNDUP(IF(K2161&lt;&gt;cukier4[[#This Row],[miesiąc]],5000-cukier4[[#This Row],[ilość cukru w magazynie]],0),-3)</f>
        <v>0</v>
      </c>
    </row>
    <row r="2161" spans="1:14" x14ac:dyDescent="0.45">
      <c r="A2161" s="1">
        <v>41999</v>
      </c>
      <c r="B2161" s="2" t="s">
        <v>12</v>
      </c>
      <c r="C2161">
        <v>178</v>
      </c>
      <c r="D2161">
        <f>YEAR(cukier4[[#This Row],[Data]])</f>
        <v>2014</v>
      </c>
      <c r="E2161">
        <f>VLOOKUP(cukier4[[#This Row],[rok]],cennik[],2,FALSE)</f>
        <v>2.23</v>
      </c>
      <c r="F2161" s="2">
        <f>cukier4[[#This Row],[sprzedaż]]*cukier4[[#This Row],[cena cukru]]</f>
        <v>396.94</v>
      </c>
      <c r="G2161" s="2">
        <f>SUMIFS(cukier4[sprzedaż],cukier4[Data],"&lt;="&amp;cukier4[[#This Row],[Data]],cukier4[NIP],"="&amp;cukier4[[#This Row],[NIP]])</f>
        <v>5492</v>
      </c>
      <c r="H2161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61" s="2">
        <f>cukier4[[#This Row],[rabat na kg]]*cukier4[[#This Row],[sprzedaż]]</f>
        <v>17.8</v>
      </c>
      <c r="J2161" s="2">
        <f>J2160-cukier4[[#This Row],[sprzedaż]]+L2160</f>
        <v>953</v>
      </c>
      <c r="K2161" s="2">
        <f>MONTH(cukier4[[#This Row],[Data]])</f>
        <v>12</v>
      </c>
      <c r="L2161" s="2">
        <f>ROUNDUP(IF(K2162&lt;&gt;cukier4[[#This Row],[miesiąc]],5000-cukier4[[#This Row],[ilość cukru w magazynie]],0),-3)</f>
        <v>0</v>
      </c>
    </row>
    <row r="2162" spans="1:14" x14ac:dyDescent="0.45">
      <c r="A2162" s="1">
        <v>42001</v>
      </c>
      <c r="B2162" s="2" t="s">
        <v>19</v>
      </c>
      <c r="C2162">
        <v>166</v>
      </c>
      <c r="D2162">
        <f>YEAR(cukier4[[#This Row],[Data]])</f>
        <v>2014</v>
      </c>
      <c r="E2162">
        <f>VLOOKUP(cukier4[[#This Row],[rok]],cennik[],2,FALSE)</f>
        <v>2.23</v>
      </c>
      <c r="F2162" s="2">
        <f>cukier4[[#This Row],[sprzedaż]]*cukier4[[#This Row],[cena cukru]]</f>
        <v>370.18</v>
      </c>
      <c r="G2162" s="2">
        <f>SUMIFS(cukier4[sprzedaż],cukier4[Data],"&lt;="&amp;cukier4[[#This Row],[Data]],cukier4[NIP],"="&amp;cukier4[[#This Row],[NIP]])</f>
        <v>4784</v>
      </c>
      <c r="H2162" s="2">
        <f>IF(cukier4[[#This Row],[łączna ilość zakupionego cukru]]&gt;=10000,0.2,IF(cukier4[[#This Row],[łączna ilość zakupionego cukru]]&gt;=1000,0.1,IF(cukier4[[#This Row],[łączna ilość zakupionego cukru]]&gt;=100,0.05,0)))</f>
        <v>0.1</v>
      </c>
      <c r="I2162" s="2">
        <f>cukier4[[#This Row],[rabat na kg]]*cukier4[[#This Row],[sprzedaż]]</f>
        <v>16.600000000000001</v>
      </c>
      <c r="J2162" s="2">
        <f>J2161-cukier4[[#This Row],[sprzedaż]]+L2161</f>
        <v>787</v>
      </c>
      <c r="K2162" s="2">
        <f>MONTH(cukier4[[#This Row],[Data]])</f>
        <v>12</v>
      </c>
      <c r="L2162" s="2">
        <f>ROUNDUP(IF(K2163&lt;&gt;cukier4[[#This Row],[miesiąc]],5000-cukier4[[#This Row],[ilość cukru w magazynie]],0),-3)</f>
        <v>0</v>
      </c>
    </row>
    <row r="2163" spans="1:14" x14ac:dyDescent="0.45">
      <c r="A2163" s="7">
        <v>42002</v>
      </c>
      <c r="B2163" s="8" t="s">
        <v>232</v>
      </c>
      <c r="C2163" s="9">
        <v>14</v>
      </c>
      <c r="D2163" s="9">
        <f>YEAR(cukier4[[#This Row],[Data]])</f>
        <v>2014</v>
      </c>
      <c r="E2163" s="9">
        <f>VLOOKUP(cukier4[[#This Row],[rok]],cennik[],2,FALSE)</f>
        <v>2.23</v>
      </c>
      <c r="F2163" s="8">
        <f>cukier4[[#This Row],[sprzedaż]]*cukier4[[#This Row],[cena cukru]]</f>
        <v>31.22</v>
      </c>
      <c r="G2163" s="8">
        <f>SUMIFS(cukier4[sprzedaż],cukier4[Data],"&lt;="&amp;cukier4[[#This Row],[Data]],cukier4[NIP],"="&amp;cukier4[[#This Row],[NIP]])</f>
        <v>33</v>
      </c>
      <c r="H2163" s="8">
        <f>IF(cukier4[[#This Row],[łączna ilość zakupionego cukru]]&gt;=10000,0.2,IF(cukier4[[#This Row],[łączna ilość zakupionego cukru]]&gt;=1000,0.1,IF(cukier4[[#This Row],[łączna ilość zakupionego cukru]]&gt;=100,0.05,0)))</f>
        <v>0</v>
      </c>
      <c r="I2163" s="8">
        <f>cukier4[[#This Row],[rabat na kg]]*cukier4[[#This Row],[sprzedaż]]</f>
        <v>0</v>
      </c>
      <c r="J2163" s="8">
        <f>J2162-cukier4[[#This Row],[sprzedaż]]+L2162</f>
        <v>773</v>
      </c>
      <c r="K2163" s="8">
        <f>MONTH(cukier4[[#This Row],[Data]])</f>
        <v>12</v>
      </c>
      <c r="L2163" s="8">
        <f>ROUNDUP(IF(K2164&lt;&gt;cukier4[[#This Row],[miesiąc]],5000-cukier4[[#This Row],[ilość cukru w magazynie]],0),-3)</f>
        <v>5000</v>
      </c>
      <c r="N2163" t="s">
        <v>259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9086F-1194-41B3-A2F9-882C9A64AA54}">
  <dimension ref="A3:B244"/>
  <sheetViews>
    <sheetView workbookViewId="0">
      <selection activeCell="A4" sqref="A4:B6"/>
    </sheetView>
  </sheetViews>
  <sheetFormatPr defaultRowHeight="14.25" x14ac:dyDescent="0.45"/>
  <cols>
    <col min="1" max="1" width="16.1328125" bestFit="1" customWidth="1"/>
    <col min="2" max="2" width="14.19921875" bestFit="1" customWidth="1"/>
  </cols>
  <sheetData>
    <row r="3" spans="1:2" x14ac:dyDescent="0.45">
      <c r="A3" s="3" t="s">
        <v>247</v>
      </c>
      <c r="B3" t="s">
        <v>246</v>
      </c>
    </row>
    <row r="4" spans="1:2" ht="15.75" x14ac:dyDescent="0.5">
      <c r="A4" s="5" t="s">
        <v>7</v>
      </c>
      <c r="B4" s="2">
        <v>27505</v>
      </c>
    </row>
    <row r="5" spans="1:2" ht="15.75" x14ac:dyDescent="0.5">
      <c r="A5" s="5" t="s">
        <v>9</v>
      </c>
      <c r="B5" s="2">
        <v>26955</v>
      </c>
    </row>
    <row r="6" spans="1:2" ht="15.75" x14ac:dyDescent="0.5">
      <c r="A6" s="5" t="s">
        <v>45</v>
      </c>
      <c r="B6" s="2">
        <v>26451</v>
      </c>
    </row>
    <row r="7" spans="1:2" x14ac:dyDescent="0.45">
      <c r="A7" s="4" t="s">
        <v>22</v>
      </c>
      <c r="B7" s="2">
        <v>26025</v>
      </c>
    </row>
    <row r="8" spans="1:2" x14ac:dyDescent="0.45">
      <c r="A8" s="4" t="s">
        <v>14</v>
      </c>
      <c r="B8" s="2">
        <v>23660</v>
      </c>
    </row>
    <row r="9" spans="1:2" x14ac:dyDescent="0.45">
      <c r="A9" s="4" t="s">
        <v>50</v>
      </c>
      <c r="B9" s="2">
        <v>22352</v>
      </c>
    </row>
    <row r="10" spans="1:2" x14ac:dyDescent="0.45">
      <c r="A10" s="4" t="s">
        <v>17</v>
      </c>
      <c r="B10" s="2">
        <v>19896</v>
      </c>
    </row>
    <row r="11" spans="1:2" x14ac:dyDescent="0.45">
      <c r="A11" s="4" t="s">
        <v>5</v>
      </c>
      <c r="B11" s="2">
        <v>11402</v>
      </c>
    </row>
    <row r="12" spans="1:2" x14ac:dyDescent="0.45">
      <c r="A12" s="4" t="s">
        <v>102</v>
      </c>
      <c r="B12" s="2">
        <v>7904</v>
      </c>
    </row>
    <row r="13" spans="1:2" x14ac:dyDescent="0.45">
      <c r="A13" s="4" t="s">
        <v>24</v>
      </c>
      <c r="B13" s="2">
        <v>5797</v>
      </c>
    </row>
    <row r="14" spans="1:2" x14ac:dyDescent="0.45">
      <c r="A14" s="4" t="s">
        <v>12</v>
      </c>
      <c r="B14" s="2">
        <v>5492</v>
      </c>
    </row>
    <row r="15" spans="1:2" x14ac:dyDescent="0.45">
      <c r="A15" s="4" t="s">
        <v>52</v>
      </c>
      <c r="B15" s="2">
        <v>5460</v>
      </c>
    </row>
    <row r="16" spans="1:2" x14ac:dyDescent="0.45">
      <c r="A16" s="4" t="s">
        <v>37</v>
      </c>
      <c r="B16" s="2">
        <v>5232</v>
      </c>
    </row>
    <row r="17" spans="1:2" x14ac:dyDescent="0.45">
      <c r="A17" s="4" t="s">
        <v>18</v>
      </c>
      <c r="B17" s="2">
        <v>5156</v>
      </c>
    </row>
    <row r="18" spans="1:2" x14ac:dyDescent="0.45">
      <c r="A18" s="4" t="s">
        <v>30</v>
      </c>
      <c r="B18" s="2">
        <v>5120</v>
      </c>
    </row>
    <row r="19" spans="1:2" x14ac:dyDescent="0.45">
      <c r="A19" s="4" t="s">
        <v>55</v>
      </c>
      <c r="B19" s="2">
        <v>4926</v>
      </c>
    </row>
    <row r="20" spans="1:2" x14ac:dyDescent="0.45">
      <c r="A20" s="4" t="s">
        <v>10</v>
      </c>
      <c r="B20" s="2">
        <v>4831</v>
      </c>
    </row>
    <row r="21" spans="1:2" x14ac:dyDescent="0.45">
      <c r="A21" s="4" t="s">
        <v>19</v>
      </c>
      <c r="B21" s="2">
        <v>4784</v>
      </c>
    </row>
    <row r="22" spans="1:2" x14ac:dyDescent="0.45">
      <c r="A22" s="4" t="s">
        <v>28</v>
      </c>
      <c r="B22" s="2">
        <v>4440</v>
      </c>
    </row>
    <row r="23" spans="1:2" x14ac:dyDescent="0.45">
      <c r="A23" s="4" t="s">
        <v>35</v>
      </c>
      <c r="B23" s="2">
        <v>4407</v>
      </c>
    </row>
    <row r="24" spans="1:2" x14ac:dyDescent="0.45">
      <c r="A24" s="4" t="s">
        <v>6</v>
      </c>
      <c r="B24" s="2">
        <v>4309</v>
      </c>
    </row>
    <row r="25" spans="1:2" x14ac:dyDescent="0.45">
      <c r="A25" s="4" t="s">
        <v>23</v>
      </c>
      <c r="B25" s="2">
        <v>3905</v>
      </c>
    </row>
    <row r="26" spans="1:2" x14ac:dyDescent="0.45">
      <c r="A26" s="4" t="s">
        <v>8</v>
      </c>
      <c r="B26" s="2">
        <v>3835</v>
      </c>
    </row>
    <row r="27" spans="1:2" x14ac:dyDescent="0.45">
      <c r="A27" s="4" t="s">
        <v>69</v>
      </c>
      <c r="B27" s="2">
        <v>3803</v>
      </c>
    </row>
    <row r="28" spans="1:2" x14ac:dyDescent="0.45">
      <c r="A28" s="4" t="s">
        <v>66</v>
      </c>
      <c r="B28" s="2">
        <v>3795</v>
      </c>
    </row>
    <row r="29" spans="1:2" x14ac:dyDescent="0.45">
      <c r="A29" s="4" t="s">
        <v>61</v>
      </c>
      <c r="B29" s="2">
        <v>3705</v>
      </c>
    </row>
    <row r="30" spans="1:2" x14ac:dyDescent="0.45">
      <c r="A30" s="4" t="s">
        <v>71</v>
      </c>
      <c r="B30" s="2">
        <v>3185</v>
      </c>
    </row>
    <row r="31" spans="1:2" x14ac:dyDescent="0.45">
      <c r="A31" s="4" t="s">
        <v>25</v>
      </c>
      <c r="B31" s="2">
        <v>2717</v>
      </c>
    </row>
    <row r="32" spans="1:2" x14ac:dyDescent="0.45">
      <c r="A32" s="4" t="s">
        <v>26</v>
      </c>
      <c r="B32" s="2">
        <v>2286</v>
      </c>
    </row>
    <row r="33" spans="1:2" x14ac:dyDescent="0.45">
      <c r="A33" s="4" t="s">
        <v>78</v>
      </c>
      <c r="B33" s="2">
        <v>2123</v>
      </c>
    </row>
    <row r="34" spans="1:2" x14ac:dyDescent="0.45">
      <c r="A34" s="4" t="s">
        <v>39</v>
      </c>
      <c r="B34" s="2">
        <v>2042</v>
      </c>
    </row>
    <row r="35" spans="1:2" x14ac:dyDescent="0.45">
      <c r="A35" s="4" t="s">
        <v>20</v>
      </c>
      <c r="B35" s="2">
        <v>1822</v>
      </c>
    </row>
    <row r="36" spans="1:2" x14ac:dyDescent="0.45">
      <c r="A36" s="4" t="s">
        <v>31</v>
      </c>
      <c r="B36" s="2">
        <v>1737</v>
      </c>
    </row>
    <row r="37" spans="1:2" x14ac:dyDescent="0.45">
      <c r="A37" s="4" t="s">
        <v>131</v>
      </c>
      <c r="B37" s="2">
        <v>1503</v>
      </c>
    </row>
    <row r="38" spans="1:2" x14ac:dyDescent="0.45">
      <c r="A38" s="4" t="s">
        <v>58</v>
      </c>
      <c r="B38" s="2">
        <v>1404</v>
      </c>
    </row>
    <row r="39" spans="1:2" x14ac:dyDescent="0.45">
      <c r="A39" s="4" t="s">
        <v>63</v>
      </c>
      <c r="B39" s="2">
        <v>1002</v>
      </c>
    </row>
    <row r="40" spans="1:2" x14ac:dyDescent="0.45">
      <c r="A40" s="4" t="s">
        <v>80</v>
      </c>
      <c r="B40" s="2">
        <v>888</v>
      </c>
    </row>
    <row r="41" spans="1:2" x14ac:dyDescent="0.45">
      <c r="A41" s="4" t="s">
        <v>120</v>
      </c>
      <c r="B41" s="2">
        <v>815</v>
      </c>
    </row>
    <row r="42" spans="1:2" x14ac:dyDescent="0.45">
      <c r="A42" s="4" t="s">
        <v>123</v>
      </c>
      <c r="B42" s="2">
        <v>807</v>
      </c>
    </row>
    <row r="43" spans="1:2" x14ac:dyDescent="0.45">
      <c r="A43" s="4" t="s">
        <v>173</v>
      </c>
      <c r="B43" s="2">
        <v>641</v>
      </c>
    </row>
    <row r="44" spans="1:2" x14ac:dyDescent="0.45">
      <c r="A44" s="4" t="s">
        <v>105</v>
      </c>
      <c r="B44" s="2">
        <v>79</v>
      </c>
    </row>
    <row r="45" spans="1:2" x14ac:dyDescent="0.45">
      <c r="A45" s="4" t="s">
        <v>118</v>
      </c>
      <c r="B45" s="2">
        <v>69</v>
      </c>
    </row>
    <row r="46" spans="1:2" x14ac:dyDescent="0.45">
      <c r="A46" s="4" t="s">
        <v>1</v>
      </c>
      <c r="B46" s="2">
        <v>69</v>
      </c>
    </row>
    <row r="47" spans="1:2" x14ac:dyDescent="0.45">
      <c r="A47" s="4" t="s">
        <v>94</v>
      </c>
      <c r="B47" s="2">
        <v>69</v>
      </c>
    </row>
    <row r="48" spans="1:2" x14ac:dyDescent="0.45">
      <c r="A48" s="4" t="s">
        <v>112</v>
      </c>
      <c r="B48" s="2">
        <v>69</v>
      </c>
    </row>
    <row r="49" spans="1:2" x14ac:dyDescent="0.45">
      <c r="A49" s="4" t="s">
        <v>149</v>
      </c>
      <c r="B49" s="2">
        <v>67</v>
      </c>
    </row>
    <row r="50" spans="1:2" x14ac:dyDescent="0.45">
      <c r="A50" s="4" t="s">
        <v>27</v>
      </c>
      <c r="B50" s="2">
        <v>66</v>
      </c>
    </row>
    <row r="51" spans="1:2" x14ac:dyDescent="0.45">
      <c r="A51" s="4" t="s">
        <v>136</v>
      </c>
      <c r="B51" s="2">
        <v>64</v>
      </c>
    </row>
    <row r="52" spans="1:2" x14ac:dyDescent="0.45">
      <c r="A52" s="4" t="s">
        <v>42</v>
      </c>
      <c r="B52" s="2">
        <v>63</v>
      </c>
    </row>
    <row r="53" spans="1:2" x14ac:dyDescent="0.45">
      <c r="A53" s="4" t="s">
        <v>113</v>
      </c>
      <c r="B53" s="2">
        <v>63</v>
      </c>
    </row>
    <row r="54" spans="1:2" x14ac:dyDescent="0.45">
      <c r="A54" s="4" t="s">
        <v>72</v>
      </c>
      <c r="B54" s="2">
        <v>62</v>
      </c>
    </row>
    <row r="55" spans="1:2" x14ac:dyDescent="0.45">
      <c r="A55" s="4" t="s">
        <v>155</v>
      </c>
      <c r="B55" s="2">
        <v>60</v>
      </c>
    </row>
    <row r="56" spans="1:2" x14ac:dyDescent="0.45">
      <c r="A56" s="4" t="s">
        <v>56</v>
      </c>
      <c r="B56" s="2">
        <v>60</v>
      </c>
    </row>
    <row r="57" spans="1:2" x14ac:dyDescent="0.45">
      <c r="A57" s="4" t="s">
        <v>0</v>
      </c>
      <c r="B57" s="2">
        <v>60</v>
      </c>
    </row>
    <row r="58" spans="1:2" x14ac:dyDescent="0.45">
      <c r="A58" s="4" t="s">
        <v>90</v>
      </c>
      <c r="B58" s="2">
        <v>60</v>
      </c>
    </row>
    <row r="59" spans="1:2" x14ac:dyDescent="0.45">
      <c r="A59" s="4" t="s">
        <v>175</v>
      </c>
      <c r="B59" s="2">
        <v>59</v>
      </c>
    </row>
    <row r="60" spans="1:2" x14ac:dyDescent="0.45">
      <c r="A60" s="4" t="s">
        <v>170</v>
      </c>
      <c r="B60" s="2">
        <v>59</v>
      </c>
    </row>
    <row r="61" spans="1:2" x14ac:dyDescent="0.45">
      <c r="A61" s="4" t="s">
        <v>53</v>
      </c>
      <c r="B61" s="2">
        <v>59</v>
      </c>
    </row>
    <row r="62" spans="1:2" x14ac:dyDescent="0.45">
      <c r="A62" s="4" t="s">
        <v>81</v>
      </c>
      <c r="B62" s="2">
        <v>58</v>
      </c>
    </row>
    <row r="63" spans="1:2" x14ac:dyDescent="0.45">
      <c r="A63" s="4" t="s">
        <v>44</v>
      </c>
      <c r="B63" s="2">
        <v>58</v>
      </c>
    </row>
    <row r="64" spans="1:2" x14ac:dyDescent="0.45">
      <c r="A64" s="4" t="s">
        <v>86</v>
      </c>
      <c r="B64" s="2">
        <v>56</v>
      </c>
    </row>
    <row r="65" spans="1:2" x14ac:dyDescent="0.45">
      <c r="A65" s="4" t="s">
        <v>79</v>
      </c>
      <c r="B65" s="2">
        <v>56</v>
      </c>
    </row>
    <row r="66" spans="1:2" x14ac:dyDescent="0.45">
      <c r="A66" s="4" t="s">
        <v>87</v>
      </c>
      <c r="B66" s="2">
        <v>55</v>
      </c>
    </row>
    <row r="67" spans="1:2" x14ac:dyDescent="0.45">
      <c r="A67" s="4" t="s">
        <v>98</v>
      </c>
      <c r="B67" s="2">
        <v>55</v>
      </c>
    </row>
    <row r="68" spans="1:2" x14ac:dyDescent="0.45">
      <c r="A68" s="4" t="s">
        <v>70</v>
      </c>
      <c r="B68" s="2">
        <v>55</v>
      </c>
    </row>
    <row r="69" spans="1:2" x14ac:dyDescent="0.45">
      <c r="A69" s="4" t="s">
        <v>82</v>
      </c>
      <c r="B69" s="2">
        <v>52</v>
      </c>
    </row>
    <row r="70" spans="1:2" x14ac:dyDescent="0.45">
      <c r="A70" s="4" t="s">
        <v>109</v>
      </c>
      <c r="B70" s="2">
        <v>52</v>
      </c>
    </row>
    <row r="71" spans="1:2" x14ac:dyDescent="0.45">
      <c r="A71" s="4" t="s">
        <v>142</v>
      </c>
      <c r="B71" s="2">
        <v>50</v>
      </c>
    </row>
    <row r="72" spans="1:2" x14ac:dyDescent="0.45">
      <c r="A72" s="4" t="s">
        <v>47</v>
      </c>
      <c r="B72" s="2">
        <v>50</v>
      </c>
    </row>
    <row r="73" spans="1:2" x14ac:dyDescent="0.45">
      <c r="A73" s="4" t="s">
        <v>151</v>
      </c>
      <c r="B73" s="2">
        <v>50</v>
      </c>
    </row>
    <row r="74" spans="1:2" x14ac:dyDescent="0.45">
      <c r="A74" s="4" t="s">
        <v>40</v>
      </c>
      <c r="B74" s="2">
        <v>50</v>
      </c>
    </row>
    <row r="75" spans="1:2" x14ac:dyDescent="0.45">
      <c r="A75" s="4" t="s">
        <v>146</v>
      </c>
      <c r="B75" s="2">
        <v>50</v>
      </c>
    </row>
    <row r="76" spans="1:2" x14ac:dyDescent="0.45">
      <c r="A76" s="4" t="s">
        <v>126</v>
      </c>
      <c r="B76" s="2">
        <v>50</v>
      </c>
    </row>
    <row r="77" spans="1:2" x14ac:dyDescent="0.45">
      <c r="A77" s="4" t="s">
        <v>41</v>
      </c>
      <c r="B77" s="2">
        <v>49</v>
      </c>
    </row>
    <row r="78" spans="1:2" x14ac:dyDescent="0.45">
      <c r="A78" s="4" t="s">
        <v>221</v>
      </c>
      <c r="B78" s="2">
        <v>49</v>
      </c>
    </row>
    <row r="79" spans="1:2" x14ac:dyDescent="0.45">
      <c r="A79" s="4" t="s">
        <v>144</v>
      </c>
      <c r="B79" s="2">
        <v>49</v>
      </c>
    </row>
    <row r="80" spans="1:2" x14ac:dyDescent="0.45">
      <c r="A80" s="4" t="s">
        <v>36</v>
      </c>
      <c r="B80" s="2">
        <v>48</v>
      </c>
    </row>
    <row r="81" spans="1:2" x14ac:dyDescent="0.45">
      <c r="A81" s="4" t="s">
        <v>38</v>
      </c>
      <c r="B81" s="2">
        <v>48</v>
      </c>
    </row>
    <row r="82" spans="1:2" x14ac:dyDescent="0.45">
      <c r="A82" s="4" t="s">
        <v>57</v>
      </c>
      <c r="B82" s="2">
        <v>48</v>
      </c>
    </row>
    <row r="83" spans="1:2" x14ac:dyDescent="0.45">
      <c r="A83" s="4" t="s">
        <v>100</v>
      </c>
      <c r="B83" s="2">
        <v>48</v>
      </c>
    </row>
    <row r="84" spans="1:2" x14ac:dyDescent="0.45">
      <c r="A84" s="4" t="s">
        <v>222</v>
      </c>
      <c r="B84" s="2">
        <v>48</v>
      </c>
    </row>
    <row r="85" spans="1:2" x14ac:dyDescent="0.45">
      <c r="A85" s="4" t="s">
        <v>159</v>
      </c>
      <c r="B85" s="2">
        <v>46</v>
      </c>
    </row>
    <row r="86" spans="1:2" x14ac:dyDescent="0.45">
      <c r="A86" s="4" t="s">
        <v>60</v>
      </c>
      <c r="B86" s="2">
        <v>46</v>
      </c>
    </row>
    <row r="87" spans="1:2" x14ac:dyDescent="0.45">
      <c r="A87" s="4" t="s">
        <v>153</v>
      </c>
      <c r="B87" s="2">
        <v>44</v>
      </c>
    </row>
    <row r="88" spans="1:2" x14ac:dyDescent="0.45">
      <c r="A88" s="4" t="s">
        <v>13</v>
      </c>
      <c r="B88" s="2">
        <v>44</v>
      </c>
    </row>
    <row r="89" spans="1:2" x14ac:dyDescent="0.45">
      <c r="A89" s="4" t="s">
        <v>108</v>
      </c>
      <c r="B89" s="2">
        <v>44</v>
      </c>
    </row>
    <row r="90" spans="1:2" x14ac:dyDescent="0.45">
      <c r="A90" s="4" t="s">
        <v>172</v>
      </c>
      <c r="B90" s="2">
        <v>44</v>
      </c>
    </row>
    <row r="91" spans="1:2" x14ac:dyDescent="0.45">
      <c r="A91" s="4" t="s">
        <v>97</v>
      </c>
      <c r="B91" s="2">
        <v>42</v>
      </c>
    </row>
    <row r="92" spans="1:2" x14ac:dyDescent="0.45">
      <c r="A92" s="4" t="s">
        <v>130</v>
      </c>
      <c r="B92" s="2">
        <v>41</v>
      </c>
    </row>
    <row r="93" spans="1:2" x14ac:dyDescent="0.45">
      <c r="A93" s="4" t="s">
        <v>99</v>
      </c>
      <c r="B93" s="2">
        <v>41</v>
      </c>
    </row>
    <row r="94" spans="1:2" x14ac:dyDescent="0.45">
      <c r="A94" s="4" t="s">
        <v>140</v>
      </c>
      <c r="B94" s="2">
        <v>40</v>
      </c>
    </row>
    <row r="95" spans="1:2" x14ac:dyDescent="0.45">
      <c r="A95" s="4" t="s">
        <v>137</v>
      </c>
      <c r="B95" s="2">
        <v>39</v>
      </c>
    </row>
    <row r="96" spans="1:2" x14ac:dyDescent="0.45">
      <c r="A96" s="4" t="s">
        <v>15</v>
      </c>
      <c r="B96" s="2">
        <v>39</v>
      </c>
    </row>
    <row r="97" spans="1:2" x14ac:dyDescent="0.45">
      <c r="A97" s="4" t="s">
        <v>164</v>
      </c>
      <c r="B97" s="2">
        <v>39</v>
      </c>
    </row>
    <row r="98" spans="1:2" x14ac:dyDescent="0.45">
      <c r="A98" s="4" t="s">
        <v>16</v>
      </c>
      <c r="B98" s="2">
        <v>38</v>
      </c>
    </row>
    <row r="99" spans="1:2" x14ac:dyDescent="0.45">
      <c r="A99" s="4" t="s">
        <v>184</v>
      </c>
      <c r="B99" s="2">
        <v>38</v>
      </c>
    </row>
    <row r="100" spans="1:2" x14ac:dyDescent="0.45">
      <c r="A100" s="4" t="s">
        <v>74</v>
      </c>
      <c r="B100" s="2">
        <v>38</v>
      </c>
    </row>
    <row r="101" spans="1:2" x14ac:dyDescent="0.45">
      <c r="A101" s="4" t="s">
        <v>168</v>
      </c>
      <c r="B101" s="2">
        <v>38</v>
      </c>
    </row>
    <row r="102" spans="1:2" x14ac:dyDescent="0.45">
      <c r="A102" s="4" t="s">
        <v>176</v>
      </c>
      <c r="B102" s="2">
        <v>37</v>
      </c>
    </row>
    <row r="103" spans="1:2" x14ac:dyDescent="0.45">
      <c r="A103" s="4" t="s">
        <v>43</v>
      </c>
      <c r="B103" s="2">
        <v>37</v>
      </c>
    </row>
    <row r="104" spans="1:2" x14ac:dyDescent="0.45">
      <c r="A104" s="4" t="s">
        <v>4</v>
      </c>
      <c r="B104" s="2">
        <v>37</v>
      </c>
    </row>
    <row r="105" spans="1:2" x14ac:dyDescent="0.45">
      <c r="A105" s="4" t="s">
        <v>203</v>
      </c>
      <c r="B105" s="2">
        <v>37</v>
      </c>
    </row>
    <row r="106" spans="1:2" x14ac:dyDescent="0.45">
      <c r="A106" s="4" t="s">
        <v>68</v>
      </c>
      <c r="B106" s="2">
        <v>37</v>
      </c>
    </row>
    <row r="107" spans="1:2" x14ac:dyDescent="0.45">
      <c r="A107" s="4" t="s">
        <v>92</v>
      </c>
      <c r="B107" s="2">
        <v>37</v>
      </c>
    </row>
    <row r="108" spans="1:2" x14ac:dyDescent="0.45">
      <c r="A108" s="4" t="s">
        <v>48</v>
      </c>
      <c r="B108" s="2">
        <v>37</v>
      </c>
    </row>
    <row r="109" spans="1:2" x14ac:dyDescent="0.45">
      <c r="A109" s="4" t="s">
        <v>21</v>
      </c>
      <c r="B109" s="2">
        <v>36</v>
      </c>
    </row>
    <row r="110" spans="1:2" x14ac:dyDescent="0.45">
      <c r="A110" s="4" t="s">
        <v>119</v>
      </c>
      <c r="B110" s="2">
        <v>36</v>
      </c>
    </row>
    <row r="111" spans="1:2" x14ac:dyDescent="0.45">
      <c r="A111" s="4" t="s">
        <v>116</v>
      </c>
      <c r="B111" s="2">
        <v>36</v>
      </c>
    </row>
    <row r="112" spans="1:2" x14ac:dyDescent="0.45">
      <c r="A112" s="4" t="s">
        <v>54</v>
      </c>
      <c r="B112" s="2">
        <v>36</v>
      </c>
    </row>
    <row r="113" spans="1:2" x14ac:dyDescent="0.45">
      <c r="A113" s="4" t="s">
        <v>152</v>
      </c>
      <c r="B113" s="2">
        <v>36</v>
      </c>
    </row>
    <row r="114" spans="1:2" x14ac:dyDescent="0.45">
      <c r="A114" s="4" t="s">
        <v>62</v>
      </c>
      <c r="B114" s="2">
        <v>36</v>
      </c>
    </row>
    <row r="115" spans="1:2" x14ac:dyDescent="0.45">
      <c r="A115" s="4" t="s">
        <v>91</v>
      </c>
      <c r="B115" s="2">
        <v>36</v>
      </c>
    </row>
    <row r="116" spans="1:2" x14ac:dyDescent="0.45">
      <c r="A116" s="4" t="s">
        <v>101</v>
      </c>
      <c r="B116" s="2">
        <v>36</v>
      </c>
    </row>
    <row r="117" spans="1:2" x14ac:dyDescent="0.45">
      <c r="A117" s="4" t="s">
        <v>59</v>
      </c>
      <c r="B117" s="2">
        <v>36</v>
      </c>
    </row>
    <row r="118" spans="1:2" x14ac:dyDescent="0.45">
      <c r="A118" s="4" t="s">
        <v>147</v>
      </c>
      <c r="B118" s="2">
        <v>35</v>
      </c>
    </row>
    <row r="119" spans="1:2" x14ac:dyDescent="0.45">
      <c r="A119" s="4" t="s">
        <v>93</v>
      </c>
      <c r="B119" s="2">
        <v>35</v>
      </c>
    </row>
    <row r="120" spans="1:2" x14ac:dyDescent="0.45">
      <c r="A120" s="4" t="s">
        <v>111</v>
      </c>
      <c r="B120" s="2">
        <v>35</v>
      </c>
    </row>
    <row r="121" spans="1:2" x14ac:dyDescent="0.45">
      <c r="A121" s="4" t="s">
        <v>96</v>
      </c>
      <c r="B121" s="2">
        <v>34</v>
      </c>
    </row>
    <row r="122" spans="1:2" x14ac:dyDescent="0.45">
      <c r="A122" s="4" t="s">
        <v>67</v>
      </c>
      <c r="B122" s="2">
        <v>34</v>
      </c>
    </row>
    <row r="123" spans="1:2" x14ac:dyDescent="0.45">
      <c r="A123" s="4" t="s">
        <v>64</v>
      </c>
      <c r="B123" s="2">
        <v>34</v>
      </c>
    </row>
    <row r="124" spans="1:2" x14ac:dyDescent="0.45">
      <c r="A124" s="4" t="s">
        <v>232</v>
      </c>
      <c r="B124" s="2">
        <v>33</v>
      </c>
    </row>
    <row r="125" spans="1:2" x14ac:dyDescent="0.45">
      <c r="A125" s="4" t="s">
        <v>210</v>
      </c>
      <c r="B125" s="2">
        <v>33</v>
      </c>
    </row>
    <row r="126" spans="1:2" x14ac:dyDescent="0.45">
      <c r="A126" s="4" t="s">
        <v>183</v>
      </c>
      <c r="B126" s="2">
        <v>32</v>
      </c>
    </row>
    <row r="127" spans="1:2" x14ac:dyDescent="0.45">
      <c r="A127" s="4" t="s">
        <v>197</v>
      </c>
      <c r="B127" s="2">
        <v>32</v>
      </c>
    </row>
    <row r="128" spans="1:2" x14ac:dyDescent="0.45">
      <c r="A128" s="4" t="s">
        <v>3</v>
      </c>
      <c r="B128" s="2">
        <v>32</v>
      </c>
    </row>
    <row r="129" spans="1:2" x14ac:dyDescent="0.45">
      <c r="A129" s="4" t="s">
        <v>124</v>
      </c>
      <c r="B129" s="2">
        <v>32</v>
      </c>
    </row>
    <row r="130" spans="1:2" x14ac:dyDescent="0.45">
      <c r="A130" s="4" t="s">
        <v>89</v>
      </c>
      <c r="B130" s="2">
        <v>32</v>
      </c>
    </row>
    <row r="131" spans="1:2" x14ac:dyDescent="0.45">
      <c r="A131" s="4" t="s">
        <v>132</v>
      </c>
      <c r="B131" s="2">
        <v>31</v>
      </c>
    </row>
    <row r="132" spans="1:2" x14ac:dyDescent="0.45">
      <c r="A132" s="4" t="s">
        <v>162</v>
      </c>
      <c r="B132" s="2">
        <v>31</v>
      </c>
    </row>
    <row r="133" spans="1:2" x14ac:dyDescent="0.45">
      <c r="A133" s="4" t="s">
        <v>156</v>
      </c>
      <c r="B133" s="2">
        <v>31</v>
      </c>
    </row>
    <row r="134" spans="1:2" x14ac:dyDescent="0.45">
      <c r="A134" s="4" t="s">
        <v>154</v>
      </c>
      <c r="B134" s="2">
        <v>30</v>
      </c>
    </row>
    <row r="135" spans="1:2" x14ac:dyDescent="0.45">
      <c r="A135" s="4" t="s">
        <v>85</v>
      </c>
      <c r="B135" s="2">
        <v>30</v>
      </c>
    </row>
    <row r="136" spans="1:2" x14ac:dyDescent="0.45">
      <c r="A136" s="4" t="s">
        <v>186</v>
      </c>
      <c r="B136" s="2">
        <v>29</v>
      </c>
    </row>
    <row r="137" spans="1:2" x14ac:dyDescent="0.45">
      <c r="A137" s="4" t="s">
        <v>219</v>
      </c>
      <c r="B137" s="2">
        <v>29</v>
      </c>
    </row>
    <row r="138" spans="1:2" x14ac:dyDescent="0.45">
      <c r="A138" s="4" t="s">
        <v>201</v>
      </c>
      <c r="B138" s="2">
        <v>29</v>
      </c>
    </row>
    <row r="139" spans="1:2" x14ac:dyDescent="0.45">
      <c r="A139" s="4" t="s">
        <v>115</v>
      </c>
      <c r="B139" s="2">
        <v>29</v>
      </c>
    </row>
    <row r="140" spans="1:2" x14ac:dyDescent="0.45">
      <c r="A140" s="4" t="s">
        <v>141</v>
      </c>
      <c r="B140" s="2">
        <v>29</v>
      </c>
    </row>
    <row r="141" spans="1:2" x14ac:dyDescent="0.45">
      <c r="A141" s="4" t="s">
        <v>207</v>
      </c>
      <c r="B141" s="2">
        <v>29</v>
      </c>
    </row>
    <row r="142" spans="1:2" x14ac:dyDescent="0.45">
      <c r="A142" s="4" t="s">
        <v>177</v>
      </c>
      <c r="B142" s="2">
        <v>29</v>
      </c>
    </row>
    <row r="143" spans="1:2" x14ac:dyDescent="0.45">
      <c r="A143" s="4" t="s">
        <v>181</v>
      </c>
      <c r="B143" s="2">
        <v>29</v>
      </c>
    </row>
    <row r="144" spans="1:2" x14ac:dyDescent="0.45">
      <c r="A144" s="4" t="s">
        <v>211</v>
      </c>
      <c r="B144" s="2">
        <v>29</v>
      </c>
    </row>
    <row r="145" spans="1:2" x14ac:dyDescent="0.45">
      <c r="A145" s="4" t="s">
        <v>171</v>
      </c>
      <c r="B145" s="2">
        <v>29</v>
      </c>
    </row>
    <row r="146" spans="1:2" x14ac:dyDescent="0.45">
      <c r="A146" s="4" t="s">
        <v>104</v>
      </c>
      <c r="B146" s="2">
        <v>28</v>
      </c>
    </row>
    <row r="147" spans="1:2" x14ac:dyDescent="0.45">
      <c r="A147" s="4" t="s">
        <v>33</v>
      </c>
      <c r="B147" s="2">
        <v>28</v>
      </c>
    </row>
    <row r="148" spans="1:2" x14ac:dyDescent="0.45">
      <c r="A148" s="4" t="s">
        <v>200</v>
      </c>
      <c r="B148" s="2">
        <v>27</v>
      </c>
    </row>
    <row r="149" spans="1:2" x14ac:dyDescent="0.45">
      <c r="A149" s="4" t="s">
        <v>106</v>
      </c>
      <c r="B149" s="2">
        <v>27</v>
      </c>
    </row>
    <row r="150" spans="1:2" x14ac:dyDescent="0.45">
      <c r="A150" s="4" t="s">
        <v>182</v>
      </c>
      <c r="B150" s="2">
        <v>27</v>
      </c>
    </row>
    <row r="151" spans="1:2" x14ac:dyDescent="0.45">
      <c r="A151" s="4" t="s">
        <v>122</v>
      </c>
      <c r="B151" s="2">
        <v>26</v>
      </c>
    </row>
    <row r="152" spans="1:2" x14ac:dyDescent="0.45">
      <c r="A152" s="4" t="s">
        <v>75</v>
      </c>
      <c r="B152" s="2">
        <v>26</v>
      </c>
    </row>
    <row r="153" spans="1:2" x14ac:dyDescent="0.45">
      <c r="A153" s="4" t="s">
        <v>49</v>
      </c>
      <c r="B153" s="2">
        <v>26</v>
      </c>
    </row>
    <row r="154" spans="1:2" x14ac:dyDescent="0.45">
      <c r="A154" s="4" t="s">
        <v>148</v>
      </c>
      <c r="B154" s="2">
        <v>26</v>
      </c>
    </row>
    <row r="155" spans="1:2" x14ac:dyDescent="0.45">
      <c r="A155" s="4" t="s">
        <v>212</v>
      </c>
      <c r="B155" s="2">
        <v>26</v>
      </c>
    </row>
    <row r="156" spans="1:2" x14ac:dyDescent="0.45">
      <c r="A156" s="4" t="s">
        <v>127</v>
      </c>
      <c r="B156" s="2">
        <v>26</v>
      </c>
    </row>
    <row r="157" spans="1:2" x14ac:dyDescent="0.45">
      <c r="A157" s="4" t="s">
        <v>229</v>
      </c>
      <c r="B157" s="2">
        <v>25</v>
      </c>
    </row>
    <row r="158" spans="1:2" x14ac:dyDescent="0.45">
      <c r="A158" s="4" t="s">
        <v>163</v>
      </c>
      <c r="B158" s="2">
        <v>25</v>
      </c>
    </row>
    <row r="159" spans="1:2" x14ac:dyDescent="0.45">
      <c r="A159" s="4" t="s">
        <v>161</v>
      </c>
      <c r="B159" s="2">
        <v>25</v>
      </c>
    </row>
    <row r="160" spans="1:2" x14ac:dyDescent="0.45">
      <c r="A160" s="4" t="s">
        <v>166</v>
      </c>
      <c r="B160" s="2">
        <v>25</v>
      </c>
    </row>
    <row r="161" spans="1:2" x14ac:dyDescent="0.45">
      <c r="A161" s="4" t="s">
        <v>11</v>
      </c>
      <c r="B161" s="2">
        <v>25</v>
      </c>
    </row>
    <row r="162" spans="1:2" x14ac:dyDescent="0.45">
      <c r="A162" s="4" t="s">
        <v>51</v>
      </c>
      <c r="B162" s="2">
        <v>25</v>
      </c>
    </row>
    <row r="163" spans="1:2" x14ac:dyDescent="0.45">
      <c r="A163" s="4" t="s">
        <v>167</v>
      </c>
      <c r="B163" s="2">
        <v>24</v>
      </c>
    </row>
    <row r="164" spans="1:2" x14ac:dyDescent="0.45">
      <c r="A164" s="4" t="s">
        <v>215</v>
      </c>
      <c r="B164" s="2">
        <v>23</v>
      </c>
    </row>
    <row r="165" spans="1:2" x14ac:dyDescent="0.45">
      <c r="A165" s="4" t="s">
        <v>208</v>
      </c>
      <c r="B165" s="2">
        <v>23</v>
      </c>
    </row>
    <row r="166" spans="1:2" x14ac:dyDescent="0.45">
      <c r="A166" s="4" t="s">
        <v>65</v>
      </c>
      <c r="B166" s="2">
        <v>23</v>
      </c>
    </row>
    <row r="167" spans="1:2" x14ac:dyDescent="0.45">
      <c r="A167" s="4" t="s">
        <v>46</v>
      </c>
      <c r="B167" s="2">
        <v>22</v>
      </c>
    </row>
    <row r="168" spans="1:2" x14ac:dyDescent="0.45">
      <c r="A168" s="4" t="s">
        <v>88</v>
      </c>
      <c r="B168" s="2">
        <v>22</v>
      </c>
    </row>
    <row r="169" spans="1:2" x14ac:dyDescent="0.45">
      <c r="A169" s="4" t="s">
        <v>143</v>
      </c>
      <c r="B169" s="2">
        <v>22</v>
      </c>
    </row>
    <row r="170" spans="1:2" x14ac:dyDescent="0.45">
      <c r="A170" s="4" t="s">
        <v>77</v>
      </c>
      <c r="B170" s="2">
        <v>22</v>
      </c>
    </row>
    <row r="171" spans="1:2" x14ac:dyDescent="0.45">
      <c r="A171" s="4" t="s">
        <v>133</v>
      </c>
      <c r="B171" s="2">
        <v>22</v>
      </c>
    </row>
    <row r="172" spans="1:2" x14ac:dyDescent="0.45">
      <c r="A172" s="4" t="s">
        <v>190</v>
      </c>
      <c r="B172" s="2">
        <v>21</v>
      </c>
    </row>
    <row r="173" spans="1:2" x14ac:dyDescent="0.45">
      <c r="A173" s="4" t="s">
        <v>206</v>
      </c>
      <c r="B173" s="2">
        <v>21</v>
      </c>
    </row>
    <row r="174" spans="1:2" x14ac:dyDescent="0.45">
      <c r="A174" s="4" t="s">
        <v>160</v>
      </c>
      <c r="B174" s="2">
        <v>20</v>
      </c>
    </row>
    <row r="175" spans="1:2" x14ac:dyDescent="0.45">
      <c r="A175" s="4" t="s">
        <v>230</v>
      </c>
      <c r="B175" s="2">
        <v>20</v>
      </c>
    </row>
    <row r="176" spans="1:2" x14ac:dyDescent="0.45">
      <c r="A176" s="4" t="s">
        <v>157</v>
      </c>
      <c r="B176" s="2">
        <v>20</v>
      </c>
    </row>
    <row r="177" spans="1:2" x14ac:dyDescent="0.45">
      <c r="A177" s="4" t="s">
        <v>227</v>
      </c>
      <c r="B177" s="2">
        <v>20</v>
      </c>
    </row>
    <row r="178" spans="1:2" x14ac:dyDescent="0.45">
      <c r="A178" s="4" t="s">
        <v>236</v>
      </c>
      <c r="B178" s="2">
        <v>20</v>
      </c>
    </row>
    <row r="179" spans="1:2" x14ac:dyDescent="0.45">
      <c r="A179" s="4" t="s">
        <v>139</v>
      </c>
      <c r="B179" s="2">
        <v>20</v>
      </c>
    </row>
    <row r="180" spans="1:2" x14ac:dyDescent="0.45">
      <c r="A180" s="4" t="s">
        <v>107</v>
      </c>
      <c r="B180" s="2">
        <v>20</v>
      </c>
    </row>
    <row r="181" spans="1:2" x14ac:dyDescent="0.45">
      <c r="A181" s="4" t="s">
        <v>76</v>
      </c>
      <c r="B181" s="2">
        <v>19</v>
      </c>
    </row>
    <row r="182" spans="1:2" x14ac:dyDescent="0.45">
      <c r="A182" s="4" t="s">
        <v>194</v>
      </c>
      <c r="B182" s="2">
        <v>19</v>
      </c>
    </row>
    <row r="183" spans="1:2" x14ac:dyDescent="0.45">
      <c r="A183" s="4" t="s">
        <v>228</v>
      </c>
      <c r="B183" s="2">
        <v>19</v>
      </c>
    </row>
    <row r="184" spans="1:2" x14ac:dyDescent="0.45">
      <c r="A184" s="4" t="s">
        <v>84</v>
      </c>
      <c r="B184" s="2">
        <v>19</v>
      </c>
    </row>
    <row r="185" spans="1:2" x14ac:dyDescent="0.45">
      <c r="A185" s="4" t="s">
        <v>178</v>
      </c>
      <c r="B185" s="2">
        <v>19</v>
      </c>
    </row>
    <row r="186" spans="1:2" x14ac:dyDescent="0.45">
      <c r="A186" s="4" t="s">
        <v>191</v>
      </c>
      <c r="B186" s="2">
        <v>18</v>
      </c>
    </row>
    <row r="187" spans="1:2" x14ac:dyDescent="0.45">
      <c r="A187" s="4" t="s">
        <v>110</v>
      </c>
      <c r="B187" s="2">
        <v>18</v>
      </c>
    </row>
    <row r="188" spans="1:2" x14ac:dyDescent="0.45">
      <c r="A188" s="4" t="s">
        <v>216</v>
      </c>
      <c r="B188" s="2">
        <v>18</v>
      </c>
    </row>
    <row r="189" spans="1:2" x14ac:dyDescent="0.45">
      <c r="A189" s="4" t="s">
        <v>125</v>
      </c>
      <c r="B189" s="2">
        <v>18</v>
      </c>
    </row>
    <row r="190" spans="1:2" x14ac:dyDescent="0.45">
      <c r="A190" s="4" t="s">
        <v>224</v>
      </c>
      <c r="B190" s="2">
        <v>18</v>
      </c>
    </row>
    <row r="191" spans="1:2" x14ac:dyDescent="0.45">
      <c r="A191" s="4" t="s">
        <v>73</v>
      </c>
      <c r="B191" s="2">
        <v>18</v>
      </c>
    </row>
    <row r="192" spans="1:2" x14ac:dyDescent="0.45">
      <c r="A192" s="4" t="s">
        <v>192</v>
      </c>
      <c r="B192" s="2">
        <v>17</v>
      </c>
    </row>
    <row r="193" spans="1:2" x14ac:dyDescent="0.45">
      <c r="A193" s="4" t="s">
        <v>187</v>
      </c>
      <c r="B193" s="2">
        <v>16</v>
      </c>
    </row>
    <row r="194" spans="1:2" x14ac:dyDescent="0.45">
      <c r="A194" s="4" t="s">
        <v>226</v>
      </c>
      <c r="B194" s="2">
        <v>16</v>
      </c>
    </row>
    <row r="195" spans="1:2" x14ac:dyDescent="0.45">
      <c r="A195" s="4" t="s">
        <v>32</v>
      </c>
      <c r="B195" s="2">
        <v>16</v>
      </c>
    </row>
    <row r="196" spans="1:2" x14ac:dyDescent="0.45">
      <c r="A196" s="4" t="s">
        <v>129</v>
      </c>
      <c r="B196" s="2">
        <v>16</v>
      </c>
    </row>
    <row r="197" spans="1:2" x14ac:dyDescent="0.45">
      <c r="A197" s="4" t="s">
        <v>179</v>
      </c>
      <c r="B197" s="2">
        <v>16</v>
      </c>
    </row>
    <row r="198" spans="1:2" x14ac:dyDescent="0.45">
      <c r="A198" s="4" t="s">
        <v>214</v>
      </c>
      <c r="B198" s="2">
        <v>16</v>
      </c>
    </row>
    <row r="199" spans="1:2" x14ac:dyDescent="0.45">
      <c r="A199" s="4" t="s">
        <v>83</v>
      </c>
      <c r="B199" s="2">
        <v>16</v>
      </c>
    </row>
    <row r="200" spans="1:2" x14ac:dyDescent="0.45">
      <c r="A200" s="4" t="s">
        <v>199</v>
      </c>
      <c r="B200" s="2">
        <v>16</v>
      </c>
    </row>
    <row r="201" spans="1:2" x14ac:dyDescent="0.45">
      <c r="A201" s="4" t="s">
        <v>134</v>
      </c>
      <c r="B201" s="2">
        <v>16</v>
      </c>
    </row>
    <row r="202" spans="1:2" x14ac:dyDescent="0.45">
      <c r="A202" s="4" t="s">
        <v>204</v>
      </c>
      <c r="B202" s="2">
        <v>16</v>
      </c>
    </row>
    <row r="203" spans="1:2" x14ac:dyDescent="0.45">
      <c r="A203" s="4" t="s">
        <v>233</v>
      </c>
      <c r="B203" s="2">
        <v>15</v>
      </c>
    </row>
    <row r="204" spans="1:2" x14ac:dyDescent="0.45">
      <c r="A204" s="4" t="s">
        <v>198</v>
      </c>
      <c r="B204" s="2">
        <v>15</v>
      </c>
    </row>
    <row r="205" spans="1:2" x14ac:dyDescent="0.45">
      <c r="A205" s="4" t="s">
        <v>174</v>
      </c>
      <c r="B205" s="2">
        <v>15</v>
      </c>
    </row>
    <row r="206" spans="1:2" x14ac:dyDescent="0.45">
      <c r="A206" s="4" t="s">
        <v>29</v>
      </c>
      <c r="B206" s="2">
        <v>15</v>
      </c>
    </row>
    <row r="207" spans="1:2" x14ac:dyDescent="0.45">
      <c r="A207" s="4" t="s">
        <v>135</v>
      </c>
      <c r="B207" s="2">
        <v>15</v>
      </c>
    </row>
    <row r="208" spans="1:2" x14ac:dyDescent="0.45">
      <c r="A208" s="4" t="s">
        <v>185</v>
      </c>
      <c r="B208" s="2">
        <v>14</v>
      </c>
    </row>
    <row r="209" spans="1:2" x14ac:dyDescent="0.45">
      <c r="A209" s="4" t="s">
        <v>231</v>
      </c>
      <c r="B209" s="2">
        <v>14</v>
      </c>
    </row>
    <row r="210" spans="1:2" x14ac:dyDescent="0.45">
      <c r="A210" s="4" t="s">
        <v>145</v>
      </c>
      <c r="B210" s="2">
        <v>14</v>
      </c>
    </row>
    <row r="211" spans="1:2" x14ac:dyDescent="0.45">
      <c r="A211" s="4" t="s">
        <v>2</v>
      </c>
      <c r="B211" s="2">
        <v>14</v>
      </c>
    </row>
    <row r="212" spans="1:2" x14ac:dyDescent="0.45">
      <c r="A212" s="4" t="s">
        <v>169</v>
      </c>
      <c r="B212" s="2">
        <v>14</v>
      </c>
    </row>
    <row r="213" spans="1:2" x14ac:dyDescent="0.45">
      <c r="A213" s="4" t="s">
        <v>213</v>
      </c>
      <c r="B213" s="2">
        <v>13</v>
      </c>
    </row>
    <row r="214" spans="1:2" x14ac:dyDescent="0.45">
      <c r="A214" s="4" t="s">
        <v>220</v>
      </c>
      <c r="B214" s="2">
        <v>12</v>
      </c>
    </row>
    <row r="215" spans="1:2" x14ac:dyDescent="0.45">
      <c r="A215" s="4" t="s">
        <v>205</v>
      </c>
      <c r="B215" s="2">
        <v>12</v>
      </c>
    </row>
    <row r="216" spans="1:2" x14ac:dyDescent="0.45">
      <c r="A216" s="4" t="s">
        <v>158</v>
      </c>
      <c r="B216" s="2">
        <v>12</v>
      </c>
    </row>
    <row r="217" spans="1:2" x14ac:dyDescent="0.45">
      <c r="A217" s="4" t="s">
        <v>121</v>
      </c>
      <c r="B217" s="2">
        <v>12</v>
      </c>
    </row>
    <row r="218" spans="1:2" x14ac:dyDescent="0.45">
      <c r="A218" s="4" t="s">
        <v>209</v>
      </c>
      <c r="B218" s="2">
        <v>12</v>
      </c>
    </row>
    <row r="219" spans="1:2" x14ac:dyDescent="0.45">
      <c r="A219" s="4" t="s">
        <v>165</v>
      </c>
      <c r="B219" s="2">
        <v>12</v>
      </c>
    </row>
    <row r="220" spans="1:2" x14ac:dyDescent="0.45">
      <c r="A220" s="4" t="s">
        <v>202</v>
      </c>
      <c r="B220" s="2">
        <v>11</v>
      </c>
    </row>
    <row r="221" spans="1:2" x14ac:dyDescent="0.45">
      <c r="A221" s="4" t="s">
        <v>188</v>
      </c>
      <c r="B221" s="2">
        <v>11</v>
      </c>
    </row>
    <row r="222" spans="1:2" x14ac:dyDescent="0.45">
      <c r="A222" s="4" t="s">
        <v>195</v>
      </c>
      <c r="B222" s="2">
        <v>11</v>
      </c>
    </row>
    <row r="223" spans="1:2" x14ac:dyDescent="0.45">
      <c r="A223" s="4" t="s">
        <v>237</v>
      </c>
      <c r="B223" s="2">
        <v>10</v>
      </c>
    </row>
    <row r="224" spans="1:2" x14ac:dyDescent="0.45">
      <c r="A224" s="4" t="s">
        <v>196</v>
      </c>
      <c r="B224" s="2">
        <v>10</v>
      </c>
    </row>
    <row r="225" spans="1:2" x14ac:dyDescent="0.45">
      <c r="A225" s="4" t="s">
        <v>138</v>
      </c>
      <c r="B225" s="2">
        <v>10</v>
      </c>
    </row>
    <row r="226" spans="1:2" x14ac:dyDescent="0.45">
      <c r="A226" s="4" t="s">
        <v>189</v>
      </c>
      <c r="B226" s="2">
        <v>9</v>
      </c>
    </row>
    <row r="227" spans="1:2" x14ac:dyDescent="0.45">
      <c r="A227" s="4" t="s">
        <v>217</v>
      </c>
      <c r="B227" s="2">
        <v>9</v>
      </c>
    </row>
    <row r="228" spans="1:2" x14ac:dyDescent="0.45">
      <c r="A228" s="4" t="s">
        <v>34</v>
      </c>
      <c r="B228" s="2">
        <v>9</v>
      </c>
    </row>
    <row r="229" spans="1:2" x14ac:dyDescent="0.45">
      <c r="A229" s="4" t="s">
        <v>117</v>
      </c>
      <c r="B229" s="2">
        <v>9</v>
      </c>
    </row>
    <row r="230" spans="1:2" x14ac:dyDescent="0.45">
      <c r="A230" s="4" t="s">
        <v>95</v>
      </c>
      <c r="B230" s="2">
        <v>8</v>
      </c>
    </row>
    <row r="231" spans="1:2" x14ac:dyDescent="0.45">
      <c r="A231" s="4" t="s">
        <v>234</v>
      </c>
      <c r="B231" s="2">
        <v>8</v>
      </c>
    </row>
    <row r="232" spans="1:2" x14ac:dyDescent="0.45">
      <c r="A232" s="4" t="s">
        <v>114</v>
      </c>
      <c r="B232" s="2">
        <v>7</v>
      </c>
    </row>
    <row r="233" spans="1:2" x14ac:dyDescent="0.45">
      <c r="A233" s="4" t="s">
        <v>180</v>
      </c>
      <c r="B233" s="2">
        <v>7</v>
      </c>
    </row>
    <row r="234" spans="1:2" x14ac:dyDescent="0.45">
      <c r="A234" s="4" t="s">
        <v>218</v>
      </c>
      <c r="B234" s="2">
        <v>7</v>
      </c>
    </row>
    <row r="235" spans="1:2" x14ac:dyDescent="0.45">
      <c r="A235" s="4" t="s">
        <v>128</v>
      </c>
      <c r="B235" s="2">
        <v>7</v>
      </c>
    </row>
    <row r="236" spans="1:2" x14ac:dyDescent="0.45">
      <c r="A236" s="4" t="s">
        <v>193</v>
      </c>
      <c r="B236" s="2">
        <v>6</v>
      </c>
    </row>
    <row r="237" spans="1:2" x14ac:dyDescent="0.45">
      <c r="A237" s="4" t="s">
        <v>238</v>
      </c>
      <c r="B237" s="2">
        <v>6</v>
      </c>
    </row>
    <row r="238" spans="1:2" x14ac:dyDescent="0.45">
      <c r="A238" s="4" t="s">
        <v>150</v>
      </c>
      <c r="B238" s="2">
        <v>4</v>
      </c>
    </row>
    <row r="239" spans="1:2" x14ac:dyDescent="0.45">
      <c r="A239" s="4" t="s">
        <v>235</v>
      </c>
      <c r="B239" s="2">
        <v>4</v>
      </c>
    </row>
    <row r="240" spans="1:2" x14ac:dyDescent="0.45">
      <c r="A240" s="4" t="s">
        <v>225</v>
      </c>
      <c r="B240" s="2">
        <v>3</v>
      </c>
    </row>
    <row r="241" spans="1:2" x14ac:dyDescent="0.45">
      <c r="A241" s="4" t="s">
        <v>103</v>
      </c>
      <c r="B241" s="2">
        <v>1</v>
      </c>
    </row>
    <row r="242" spans="1:2" x14ac:dyDescent="0.45">
      <c r="A242" s="4" t="s">
        <v>223</v>
      </c>
      <c r="B242" s="2">
        <v>1</v>
      </c>
    </row>
    <row r="243" spans="1:2" x14ac:dyDescent="0.45">
      <c r="A243" s="4" t="s">
        <v>239</v>
      </c>
      <c r="B243" s="2">
        <v>1</v>
      </c>
    </row>
    <row r="244" spans="1:2" x14ac:dyDescent="0.45">
      <c r="A244" s="4" t="s">
        <v>248</v>
      </c>
      <c r="B244" s="2">
        <v>300227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1DA3-F7FB-4E12-85C0-6BCC2B625524}">
  <dimension ref="A3:K14"/>
  <sheetViews>
    <sheetView workbookViewId="0">
      <selection activeCell="J3" sqref="J3:K13"/>
    </sheetView>
  </sheetViews>
  <sheetFormatPr defaultRowHeight="14.25" x14ac:dyDescent="0.45"/>
  <cols>
    <col min="1" max="1" width="16.1328125" bestFit="1" customWidth="1"/>
    <col min="2" max="2" width="14.19921875" bestFit="1" customWidth="1"/>
    <col min="11" max="11" width="21.86328125" bestFit="1" customWidth="1"/>
  </cols>
  <sheetData>
    <row r="3" spans="1:11" ht="15.75" x14ac:dyDescent="0.5">
      <c r="A3" s="3" t="s">
        <v>247</v>
      </c>
      <c r="B3" t="s">
        <v>246</v>
      </c>
      <c r="J3" s="6" t="s">
        <v>243</v>
      </c>
      <c r="K3" s="6" t="s">
        <v>251</v>
      </c>
    </row>
    <row r="4" spans="1:11" ht="15.75" x14ac:dyDescent="0.5">
      <c r="A4" s="4">
        <v>2005</v>
      </c>
      <c r="B4" s="2">
        <v>27016</v>
      </c>
      <c r="J4" s="6">
        <v>2005</v>
      </c>
      <c r="K4" s="6">
        <v>27016</v>
      </c>
    </row>
    <row r="5" spans="1:11" ht="15.75" x14ac:dyDescent="0.5">
      <c r="A5" s="4">
        <v>2006</v>
      </c>
      <c r="B5" s="2">
        <v>27226</v>
      </c>
      <c r="J5" s="6">
        <v>2006</v>
      </c>
      <c r="K5" s="6">
        <v>27226</v>
      </c>
    </row>
    <row r="6" spans="1:11" ht="15.75" x14ac:dyDescent="0.5">
      <c r="A6" s="4">
        <v>2007</v>
      </c>
      <c r="B6" s="2">
        <v>31720</v>
      </c>
      <c r="J6" s="6">
        <v>2007</v>
      </c>
      <c r="K6" s="6">
        <v>31720</v>
      </c>
    </row>
    <row r="7" spans="1:11" ht="15.75" x14ac:dyDescent="0.5">
      <c r="A7" s="4">
        <v>2008</v>
      </c>
      <c r="B7" s="2">
        <v>36523</v>
      </c>
      <c r="J7" s="6">
        <v>2008</v>
      </c>
      <c r="K7" s="6">
        <v>36523</v>
      </c>
    </row>
    <row r="8" spans="1:11" ht="15.75" x14ac:dyDescent="0.5">
      <c r="A8" s="4">
        <v>2009</v>
      </c>
      <c r="B8" s="2">
        <v>30764</v>
      </c>
      <c r="J8" s="6">
        <v>2009</v>
      </c>
      <c r="K8" s="6">
        <v>30764</v>
      </c>
    </row>
    <row r="9" spans="1:11" ht="15.75" x14ac:dyDescent="0.5">
      <c r="A9" s="4">
        <v>2010</v>
      </c>
      <c r="B9" s="2">
        <v>32521</v>
      </c>
      <c r="J9" s="6">
        <v>2010</v>
      </c>
      <c r="K9" s="6">
        <v>32521</v>
      </c>
    </row>
    <row r="10" spans="1:11" ht="15.75" x14ac:dyDescent="0.5">
      <c r="A10" s="4">
        <v>2011</v>
      </c>
      <c r="B10" s="2">
        <v>23778</v>
      </c>
      <c r="J10" s="6">
        <v>2011</v>
      </c>
      <c r="K10" s="6">
        <v>23778</v>
      </c>
    </row>
    <row r="11" spans="1:11" ht="15.75" x14ac:dyDescent="0.5">
      <c r="A11" s="4">
        <v>2012</v>
      </c>
      <c r="B11" s="2">
        <v>26976</v>
      </c>
      <c r="J11" s="6">
        <v>2012</v>
      </c>
      <c r="K11" s="6">
        <v>26976</v>
      </c>
    </row>
    <row r="12" spans="1:11" ht="15.75" x14ac:dyDescent="0.5">
      <c r="A12" s="4">
        <v>2013</v>
      </c>
      <c r="B12" s="2">
        <v>28419</v>
      </c>
      <c r="J12" s="6">
        <v>2013</v>
      </c>
      <c r="K12" s="6">
        <v>28419</v>
      </c>
    </row>
    <row r="13" spans="1:11" ht="15.75" x14ac:dyDescent="0.5">
      <c r="A13" s="4">
        <v>2014</v>
      </c>
      <c r="B13" s="2">
        <v>35284</v>
      </c>
      <c r="J13" s="6">
        <v>2014</v>
      </c>
      <c r="K13" s="6">
        <v>35284</v>
      </c>
    </row>
    <row r="14" spans="1:11" x14ac:dyDescent="0.45">
      <c r="A14" s="4" t="s">
        <v>248</v>
      </c>
      <c r="B14" s="2">
        <v>300227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r Z C e V B N x A 8 q n A A A A + Q A A A B I A H A B D b 2 5 m a W c v U G F j a 2 F n Z S 5 4 b W w g o h g A K K A U A A A A A A A A A A A A A A A A A A A A A A A A A A A A h c 8 x D o I w G A X g q 5 D u t L U a I + S n D K 6 Q k J g Y 1 6 Z U a I R C a L H c z c E j e Q V J F H V z f C / f 8 N 7 j d o d 0 a p v g q g a r O 5 O g F a Y o U E Z 2 p T Z V g k Z 3 D n c o 5 V A I e R G V C m Z s b D z Z M k G 1 c 3 1 M i P c e + z X u h o o w S l f k l G c H W a t W o A / W / 3 G o j X X C S I U 4 H F 9 j O M P R B m 8 Z i z C d L Z C l h 1 y b r 2 H z Z E y B / J S w H x s 3 D o r 3 T V h k Q J Y I 5 H 2 D P w F Q S w M E F A A C A A g A r Z C e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2 Q n l T L E U v 8 f w E A A C w F A A A T A B w A R m 9 y b X V s Y X M v U 2 V j d G l v b j E u b S C i G A A o o B Q A A A A A A A A A A A A A A A A A A A A A A A A A A A D l k z 1 v 2 z A Q h u c a 8 H + 4 U I s E K E K s f A E p N N l p U R Q t E s R d E m W g p Y v L W r o z y F N s N / C S v 5 S p c 5 H / V S b K h w N 4 y B Y E 5 U L y J X l 4 + T 4 4 h 4 U Y J j h p 5 9 7 H b q f b c T + 1 x R K K Z m L Q Q g Y V S r c D f t z + s X 9 v y t t r 9 m L f X S Y D L p o a S c J P p s K k z y R + 4 0 L V P 8 h / O L Q u N 2 O 2 v / L P z O M K Y W D N J e Y b G 3 B k e W x 1 z T N N B v M g C O C b l s b q G P p f D 8 G h g N f y d K u 3 D 2 e C b I 0 + z 3 d g E 3 B e Y B W D 8 w b K 3 2 b i l S k T z w h h t p g w 3 V d r T S c y F x X F Z w O s T G 0 E b a Y + K F + e q 6 Y m l 2 3 H c E g F l 4 b G W S / d 3 Y r h u G H B E 1 l U m D 0 v k + 9 M e B 7 F 7 e c D d V o b J J 8 S g y y m y m c w 1 C N / a 2 g 1 u Q u 2 d V t + u J i i C 5 + i i q + u V H v Q 8 w 7 8 Q 4 R S C y 5 j e N T T R 1 1 w L i v 6 t t e / k O z t J H c l l 8 u o 2 z G 0 3 s s L b E j k w 3 l n 2 O 5 N r 8 E W h K J H 0 Q q 7 9 M 3 Y r b B Y A 4 + a e o T 2 1 Z Q C 9 d B e Y R q p 9 w b r / + y x f 1 B L A Q I t A B Q A A g A I A K 2 Q n l Q T c Q P K p w A A A P k A A A A S A A A A A A A A A A A A A A A A A A A A A A B D b 2 5 m a W c v U G F j a 2 F n Z S 5 4 b W x Q S w E C L Q A U A A I A C A C t k J 5 U D 8 r p q 6 Q A A A D p A A A A E w A A A A A A A A A A A A A A A A D z A A A A W 0 N v b n R l b n R f V H l w Z X N d L n h t b F B L A Q I t A B Q A A g A I A K 2 Q n l T L E U v 8 f w E A A C w F A A A T A A A A A A A A A A A A A A A A A O Q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X A A A A A A A A 4 B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d W t p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x N j o w M z o 0 M i 4 w N T Y 5 M T U 5 W i I g L z 4 8 R W 5 0 c n k g V H l w Z T 0 i R m l s b E N v b H V t b l R 5 c G V z I i B W Y W x 1 Z T 0 i c 0 N R W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r a W V y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Z W 5 u a W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Z W 5 u a W s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T Y 6 M D U 6 M D k u M T Q 5 O D g y M 1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l b m 5 p a y 9 a b W l l b m l v b m 8 g d H l w L n t D b 2 x 1 b W 4 x L D B 9 J n F 1 b 3 Q 7 L C Z x d W 9 0 O 1 N l Y 3 R p b 2 4 x L 2 N l b m 5 p a y 9 a b W l l b m l v b m 8 g d H l w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Z W 5 u a W s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u b m l r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a 2 l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1 a 2 l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M w V D E 2 O j A z O j Q y L j A 1 N j k x N T l a I i A v P j x F b n R y e S B U e X B l P S J G a W x s Q 2 9 s d W 1 u V H l w Z X M i I F Z h b H V l P S J z Q 1 F Z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T Y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d W t p Z X I v W m 1 p Z W 5 p b 2 5 v I H R 5 c C 5 7 Q 2 9 s d W 1 u M S w w f S Z x d W 9 0 O y w m c X V v d D t T Z W N 0 a W 9 u M S 9 j d W t p Z X I v W m 1 p Z W 5 p b 2 5 v I H R 5 c C 5 7 Q 2 9 s d W 1 u M i w x f S Z x d W 9 0 O y w m c X V v d D t T Z W N 0 a W 9 u M S 9 j d W t p Z X I v W m 1 p Z W 5 p b 2 5 v I H R 5 c C 5 7 Q 2 9 s d W 1 u M y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1 a 2 l l c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W t p Z X I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1 W H 8 M Q L 4 N K l n c 2 + i V z p U Q A A A A A A g A A A A A A E G Y A A A A B A A A g A A A A i C U U L c g s T 1 t c a w S V G n I w e e o f r s c h T C z s N m 8 M 7 H k 3 9 f E A A A A A D o A A A A A C A A A g A A A A s a P p C S C P e h 0 b H R y H j 2 2 0 0 6 Y A x V k v o T D b O O 1 z i U L 7 2 p x Q A A A A 0 e V u B I 4 i G + E e H c v y 9 R r C c d n q T A u 4 t u b i l 6 K a k Z + n q d m x 8 U S + u r D V X F C l v Z e R P j X + k H d D b b E z T j 0 y A K p Y 4 L 8 G 0 4 5 3 T 0 q Y D r g u a / L 7 D g A g 5 E t A A A A A W Y c E X 9 a M O R K A V O 0 A c x P N A d l 8 U Q H R M M + d l X n b I 1 B y g p 0 t w A O c R G a 3 2 7 7 Z G m S 9 J I y t A Z f s A Q d w 8 U s F H 4 G U 6 / h j u w = = < / D a t a M a s h u p > 
</file>

<file path=customXml/itemProps1.xml><?xml version="1.0" encoding="utf-8"?>
<ds:datastoreItem xmlns:ds="http://schemas.openxmlformats.org/officeDocument/2006/customXml" ds:itemID="{12643DE2-2FA6-4B2C-8BEF-EEA6FA4193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cukier</vt:lpstr>
      <vt:lpstr>cennik</vt:lpstr>
      <vt:lpstr>dane</vt:lpstr>
      <vt:lpstr>4.1</vt:lpstr>
      <vt:lpstr>4.3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2022-04-30T16:55:03Z</dcterms:modified>
</cp:coreProperties>
</file>