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2780C85E-DD85-4E01-9E67-E6DD7ACDA477}" xr6:coauthVersionLast="36" xr6:coauthVersionMax="36" xr10:uidLastSave="{00000000-0000-0000-0000-000000000000}"/>
  <bookViews>
    <workbookView xWindow="0" yWindow="0" windowWidth="22260" windowHeight="12648" activeTab="5" xr2:uid="{00000000-000D-0000-FFFF-FFFF00000000}"/>
  </bookViews>
  <sheets>
    <sheet name="dane" sheetId="2" r:id="rId1"/>
    <sheet name="1" sheetId="1" r:id="rId2"/>
    <sheet name="2" sheetId="3" r:id="rId3"/>
    <sheet name="3" sheetId="4" r:id="rId4"/>
    <sheet name="4" sheetId="5" r:id="rId5"/>
    <sheet name="5" sheetId="6" r:id="rId6"/>
  </sheets>
  <definedNames>
    <definedName name="DaneZewnętrzne_1" localSheetId="1" hidden="1">'1'!$A$1:$F$203</definedName>
    <definedName name="DaneZewnętrzne_1" localSheetId="2" hidden="1">'2'!$A$1:$F$203</definedName>
    <definedName name="DaneZewnętrzne_1" localSheetId="3" hidden="1">'3'!$A$1:$F$203</definedName>
    <definedName name="DaneZewnętrzne_1" localSheetId="4" hidden="1">'4'!$A$1:$F$203</definedName>
    <definedName name="DaneZewnętrzne_1" localSheetId="5" hidden="1">'5'!$A$1:$F$203</definedName>
    <definedName name="DaneZewnętrzne_1" localSheetId="0" hidden="1">dane!$A$1:$F$203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3" i="6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4" i="6"/>
  <c r="M195" i="6"/>
  <c r="M196" i="6"/>
  <c r="M197" i="6"/>
  <c r="M198" i="6"/>
  <c r="M199" i="6"/>
  <c r="M200" i="6"/>
  <c r="M201" i="6"/>
  <c r="M202" i="6"/>
  <c r="M203" i="6"/>
  <c r="M2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" i="6"/>
  <c r="I204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" i="6"/>
  <c r="H3" i="6"/>
  <c r="H4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2" i="5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3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L173" i="4"/>
  <c r="I173" i="4"/>
  <c r="J173" i="4"/>
  <c r="K173" i="4"/>
  <c r="H173" i="4"/>
  <c r="L11" i="4"/>
  <c r="K11" i="4"/>
  <c r="J11" i="4"/>
  <c r="I11" i="4"/>
  <c r="H11" i="4"/>
  <c r="G4" i="3"/>
  <c r="G5" i="3"/>
  <c r="G6" i="3"/>
  <c r="G7" i="3"/>
  <c r="G8" i="3"/>
  <c r="H8" i="3" s="1"/>
  <c r="G9" i="3"/>
  <c r="H9" i="3" s="1"/>
  <c r="G10" i="3"/>
  <c r="G11" i="3"/>
  <c r="G12" i="3"/>
  <c r="G13" i="3"/>
  <c r="G14" i="3"/>
  <c r="H14" i="3" s="1"/>
  <c r="G15" i="3"/>
  <c r="H15" i="3" s="1"/>
  <c r="G16" i="3"/>
  <c r="G17" i="3"/>
  <c r="G18" i="3"/>
  <c r="G19" i="3"/>
  <c r="G20" i="3"/>
  <c r="H20" i="3" s="1"/>
  <c r="G21" i="3"/>
  <c r="H21" i="3" s="1"/>
  <c r="G22" i="3"/>
  <c r="G23" i="3"/>
  <c r="G24" i="3"/>
  <c r="G25" i="3"/>
  <c r="G26" i="3"/>
  <c r="H26" i="3" s="1"/>
  <c r="G27" i="3"/>
  <c r="H27" i="3" s="1"/>
  <c r="G28" i="3"/>
  <c r="G29" i="3"/>
  <c r="G30" i="3"/>
  <c r="G31" i="3"/>
  <c r="G32" i="3"/>
  <c r="H32" i="3" s="1"/>
  <c r="G33" i="3"/>
  <c r="H33" i="3" s="1"/>
  <c r="G34" i="3"/>
  <c r="G35" i="3"/>
  <c r="G36" i="3"/>
  <c r="G37" i="3"/>
  <c r="G38" i="3"/>
  <c r="H38" i="3" s="1"/>
  <c r="G39" i="3"/>
  <c r="H39" i="3" s="1"/>
  <c r="G40" i="3"/>
  <c r="G41" i="3"/>
  <c r="G42" i="3"/>
  <c r="G43" i="3"/>
  <c r="G44" i="3"/>
  <c r="H44" i="3" s="1"/>
  <c r="G45" i="3"/>
  <c r="H45" i="3" s="1"/>
  <c r="G46" i="3"/>
  <c r="G47" i="3"/>
  <c r="G48" i="3"/>
  <c r="G49" i="3"/>
  <c r="G50" i="3"/>
  <c r="H50" i="3" s="1"/>
  <c r="G51" i="3"/>
  <c r="H51" i="3" s="1"/>
  <c r="G52" i="3"/>
  <c r="G53" i="3"/>
  <c r="G54" i="3"/>
  <c r="G55" i="3"/>
  <c r="G56" i="3"/>
  <c r="H56" i="3" s="1"/>
  <c r="G57" i="3"/>
  <c r="H57" i="3" s="1"/>
  <c r="G58" i="3"/>
  <c r="G59" i="3"/>
  <c r="G60" i="3"/>
  <c r="G61" i="3"/>
  <c r="G62" i="3"/>
  <c r="H62" i="3" s="1"/>
  <c r="G63" i="3"/>
  <c r="H63" i="3" s="1"/>
  <c r="G64" i="3"/>
  <c r="G65" i="3"/>
  <c r="G66" i="3"/>
  <c r="G67" i="3"/>
  <c r="G68" i="3"/>
  <c r="H68" i="3" s="1"/>
  <c r="G69" i="3"/>
  <c r="H69" i="3" s="1"/>
  <c r="G70" i="3"/>
  <c r="G71" i="3"/>
  <c r="G72" i="3"/>
  <c r="G73" i="3"/>
  <c r="G74" i="3"/>
  <c r="H74" i="3" s="1"/>
  <c r="G75" i="3"/>
  <c r="H75" i="3" s="1"/>
  <c r="G76" i="3"/>
  <c r="G77" i="3"/>
  <c r="G78" i="3"/>
  <c r="G79" i="3"/>
  <c r="G80" i="3"/>
  <c r="H80" i="3" s="1"/>
  <c r="G81" i="3"/>
  <c r="H81" i="3" s="1"/>
  <c r="G82" i="3"/>
  <c r="G83" i="3"/>
  <c r="G84" i="3"/>
  <c r="G85" i="3"/>
  <c r="G86" i="3"/>
  <c r="H86" i="3" s="1"/>
  <c r="G87" i="3"/>
  <c r="H87" i="3" s="1"/>
  <c r="G88" i="3"/>
  <c r="G89" i="3"/>
  <c r="G90" i="3"/>
  <c r="G91" i="3"/>
  <c r="G92" i="3"/>
  <c r="H92" i="3" s="1"/>
  <c r="G93" i="3"/>
  <c r="H93" i="3" s="1"/>
  <c r="G94" i="3"/>
  <c r="G95" i="3"/>
  <c r="G96" i="3"/>
  <c r="G97" i="3"/>
  <c r="G98" i="3"/>
  <c r="H98" i="3" s="1"/>
  <c r="G99" i="3"/>
  <c r="H99" i="3" s="1"/>
  <c r="G100" i="3"/>
  <c r="G101" i="3"/>
  <c r="G102" i="3"/>
  <c r="G103" i="3"/>
  <c r="G104" i="3"/>
  <c r="H104" i="3" s="1"/>
  <c r="G105" i="3"/>
  <c r="H105" i="3" s="1"/>
  <c r="G106" i="3"/>
  <c r="G107" i="3"/>
  <c r="G108" i="3"/>
  <c r="G109" i="3"/>
  <c r="G110" i="3"/>
  <c r="H110" i="3" s="1"/>
  <c r="G111" i="3"/>
  <c r="H111" i="3" s="1"/>
  <c r="G112" i="3"/>
  <c r="G113" i="3"/>
  <c r="G114" i="3"/>
  <c r="G115" i="3"/>
  <c r="G116" i="3"/>
  <c r="H116" i="3" s="1"/>
  <c r="G117" i="3"/>
  <c r="H117" i="3" s="1"/>
  <c r="G118" i="3"/>
  <c r="G119" i="3"/>
  <c r="G120" i="3"/>
  <c r="G121" i="3"/>
  <c r="G122" i="3"/>
  <c r="H122" i="3" s="1"/>
  <c r="G123" i="3"/>
  <c r="H123" i="3" s="1"/>
  <c r="G124" i="3"/>
  <c r="G125" i="3"/>
  <c r="G126" i="3"/>
  <c r="G127" i="3"/>
  <c r="G128" i="3"/>
  <c r="H128" i="3" s="1"/>
  <c r="G129" i="3"/>
  <c r="H129" i="3" s="1"/>
  <c r="G130" i="3"/>
  <c r="G131" i="3"/>
  <c r="G132" i="3"/>
  <c r="G133" i="3"/>
  <c r="G134" i="3"/>
  <c r="H134" i="3" s="1"/>
  <c r="G135" i="3"/>
  <c r="H135" i="3" s="1"/>
  <c r="G136" i="3"/>
  <c r="G137" i="3"/>
  <c r="G138" i="3"/>
  <c r="G139" i="3"/>
  <c r="G140" i="3"/>
  <c r="H140" i="3" s="1"/>
  <c r="G141" i="3"/>
  <c r="H141" i="3" s="1"/>
  <c r="G142" i="3"/>
  <c r="G143" i="3"/>
  <c r="G144" i="3"/>
  <c r="G145" i="3"/>
  <c r="G146" i="3"/>
  <c r="H146" i="3" s="1"/>
  <c r="G147" i="3"/>
  <c r="H147" i="3" s="1"/>
  <c r="G148" i="3"/>
  <c r="G149" i="3"/>
  <c r="G150" i="3"/>
  <c r="G151" i="3"/>
  <c r="G152" i="3"/>
  <c r="H152" i="3" s="1"/>
  <c r="G153" i="3"/>
  <c r="H153" i="3" s="1"/>
  <c r="G154" i="3"/>
  <c r="G155" i="3"/>
  <c r="G156" i="3"/>
  <c r="G157" i="3"/>
  <c r="G158" i="3"/>
  <c r="H158" i="3" s="1"/>
  <c r="G159" i="3"/>
  <c r="H159" i="3" s="1"/>
  <c r="G160" i="3"/>
  <c r="G161" i="3"/>
  <c r="G162" i="3"/>
  <c r="G163" i="3"/>
  <c r="G164" i="3"/>
  <c r="H164" i="3" s="1"/>
  <c r="G165" i="3"/>
  <c r="H165" i="3" s="1"/>
  <c r="G166" i="3"/>
  <c r="G167" i="3"/>
  <c r="G168" i="3"/>
  <c r="G169" i="3"/>
  <c r="G170" i="3"/>
  <c r="H170" i="3" s="1"/>
  <c r="G171" i="3"/>
  <c r="H171" i="3" s="1"/>
  <c r="G172" i="3"/>
  <c r="G173" i="3"/>
  <c r="G174" i="3"/>
  <c r="G175" i="3"/>
  <c r="G176" i="3"/>
  <c r="H176" i="3" s="1"/>
  <c r="G177" i="3"/>
  <c r="H177" i="3" s="1"/>
  <c r="G178" i="3"/>
  <c r="G179" i="3"/>
  <c r="G180" i="3"/>
  <c r="G181" i="3"/>
  <c r="G182" i="3"/>
  <c r="H182" i="3" s="1"/>
  <c r="G183" i="3"/>
  <c r="H183" i="3" s="1"/>
  <c r="G184" i="3"/>
  <c r="G185" i="3"/>
  <c r="G186" i="3"/>
  <c r="G187" i="3"/>
  <c r="G188" i="3"/>
  <c r="H188" i="3" s="1"/>
  <c r="G189" i="3"/>
  <c r="H189" i="3" s="1"/>
  <c r="G190" i="3"/>
  <c r="G191" i="3"/>
  <c r="G192" i="3"/>
  <c r="G193" i="3"/>
  <c r="G194" i="3"/>
  <c r="H194" i="3" s="1"/>
  <c r="G195" i="3"/>
  <c r="H195" i="3" s="1"/>
  <c r="G196" i="3"/>
  <c r="G197" i="3"/>
  <c r="G198" i="3"/>
  <c r="G199" i="3"/>
  <c r="G200" i="3"/>
  <c r="H200" i="3" s="1"/>
  <c r="G201" i="3"/>
  <c r="H201" i="3" s="1"/>
  <c r="G202" i="3"/>
  <c r="G203" i="3"/>
  <c r="G3" i="3"/>
  <c r="H3" i="3" s="1"/>
  <c r="H2" i="3"/>
  <c r="H4" i="3"/>
  <c r="H5" i="3"/>
  <c r="H6" i="3"/>
  <c r="H7" i="3"/>
  <c r="H10" i="3"/>
  <c r="H11" i="3"/>
  <c r="H12" i="3"/>
  <c r="H13" i="3"/>
  <c r="H16" i="3"/>
  <c r="H17" i="3"/>
  <c r="H18" i="3"/>
  <c r="H19" i="3"/>
  <c r="H22" i="3"/>
  <c r="H23" i="3"/>
  <c r="H24" i="3"/>
  <c r="H25" i="3"/>
  <c r="H28" i="3"/>
  <c r="H29" i="3"/>
  <c r="H30" i="3"/>
  <c r="H31" i="3"/>
  <c r="H34" i="3"/>
  <c r="H35" i="3"/>
  <c r="H36" i="3"/>
  <c r="H37" i="3"/>
  <c r="H40" i="3"/>
  <c r="H41" i="3"/>
  <c r="H42" i="3"/>
  <c r="H43" i="3"/>
  <c r="H46" i="3"/>
  <c r="H47" i="3"/>
  <c r="H48" i="3"/>
  <c r="H49" i="3"/>
  <c r="H52" i="3"/>
  <c r="H53" i="3"/>
  <c r="H54" i="3"/>
  <c r="H55" i="3"/>
  <c r="H58" i="3"/>
  <c r="H59" i="3"/>
  <c r="H60" i="3"/>
  <c r="H61" i="3"/>
  <c r="H64" i="3"/>
  <c r="H65" i="3"/>
  <c r="H66" i="3"/>
  <c r="H67" i="3"/>
  <c r="H70" i="3"/>
  <c r="H71" i="3"/>
  <c r="H72" i="3"/>
  <c r="H73" i="3"/>
  <c r="H76" i="3"/>
  <c r="H77" i="3"/>
  <c r="H78" i="3"/>
  <c r="H79" i="3"/>
  <c r="H82" i="3"/>
  <c r="H83" i="3"/>
  <c r="H84" i="3"/>
  <c r="H85" i="3"/>
  <c r="H88" i="3"/>
  <c r="H89" i="3"/>
  <c r="H90" i="3"/>
  <c r="H91" i="3"/>
  <c r="H94" i="3"/>
  <c r="H95" i="3"/>
  <c r="H96" i="3"/>
  <c r="H97" i="3"/>
  <c r="H100" i="3"/>
  <c r="H101" i="3"/>
  <c r="H102" i="3"/>
  <c r="H103" i="3"/>
  <c r="H106" i="3"/>
  <c r="H107" i="3"/>
  <c r="H108" i="3"/>
  <c r="H109" i="3"/>
  <c r="H112" i="3"/>
  <c r="H113" i="3"/>
  <c r="H114" i="3"/>
  <c r="H115" i="3"/>
  <c r="H118" i="3"/>
  <c r="H119" i="3"/>
  <c r="H120" i="3"/>
  <c r="H121" i="3"/>
  <c r="H124" i="3"/>
  <c r="H125" i="3"/>
  <c r="H126" i="3"/>
  <c r="H127" i="3"/>
  <c r="H130" i="3"/>
  <c r="H131" i="3"/>
  <c r="H132" i="3"/>
  <c r="H133" i="3"/>
  <c r="H136" i="3"/>
  <c r="H137" i="3"/>
  <c r="H138" i="3"/>
  <c r="H139" i="3"/>
  <c r="H142" i="3"/>
  <c r="H143" i="3"/>
  <c r="H144" i="3"/>
  <c r="H145" i="3"/>
  <c r="H148" i="3"/>
  <c r="H149" i="3"/>
  <c r="H150" i="3"/>
  <c r="H151" i="3"/>
  <c r="H154" i="3"/>
  <c r="H155" i="3"/>
  <c r="H156" i="3"/>
  <c r="H157" i="3"/>
  <c r="H160" i="3"/>
  <c r="H161" i="3"/>
  <c r="H162" i="3"/>
  <c r="H163" i="3"/>
  <c r="H166" i="3"/>
  <c r="H167" i="3"/>
  <c r="H168" i="3"/>
  <c r="H169" i="3"/>
  <c r="H172" i="3"/>
  <c r="H173" i="3"/>
  <c r="H174" i="3"/>
  <c r="H175" i="3"/>
  <c r="H178" i="3"/>
  <c r="H179" i="3"/>
  <c r="H180" i="3"/>
  <c r="H181" i="3"/>
  <c r="H184" i="3"/>
  <c r="H185" i="3"/>
  <c r="H186" i="3"/>
  <c r="H187" i="3"/>
  <c r="H190" i="3"/>
  <c r="H191" i="3"/>
  <c r="H192" i="3"/>
  <c r="H193" i="3"/>
  <c r="H196" i="3"/>
  <c r="H197" i="3"/>
  <c r="H198" i="3"/>
  <c r="H199" i="3"/>
  <c r="H202" i="3"/>
  <c r="H203" i="3"/>
  <c r="J3" i="1"/>
  <c r="J4" i="1"/>
  <c r="J5" i="1"/>
  <c r="J6" i="1"/>
  <c r="J2" i="1"/>
  <c r="I6" i="1"/>
  <c r="I5" i="1"/>
  <c r="I4" i="1"/>
  <c r="I3" i="1"/>
  <c r="I2" i="1"/>
  <c r="J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A7E3C-F86C-4672-BF13-1C02129926BC}" keepAlive="1" name="Zapytanie — statek" description="Połączenie z zapytaniem „statek” w skoroszycie." type="5" refreshedVersion="6" background="1" saveData="1">
    <dbPr connection="Provider=Microsoft.Mashup.OleDb.1;Data Source=$Workbook$;Location=statek;Extended Properties=&quot;&quot;" command="SELECT * FROM [statek]"/>
  </connection>
  <connection id="2" xr16:uid="{7112A5CA-9404-4114-A0F8-7E44586D36DC}" keepAlive="1" name="Zapytanie — statek (2)" description="Połączenie z zapytaniem „statek (2)” w skoroszycie." type="5" refreshedVersion="6" background="1" saveData="1">
    <dbPr connection="Provider=Microsoft.Mashup.OleDb.1;Data Source=$Workbook$;Location=&quot;statek (2)&quot;;Extended Properties=&quot;&quot;" command="SELECT * FROM [statek (2)]"/>
  </connection>
  <connection id="3" xr16:uid="{D8DDA9CB-07CA-4F0C-89FD-65BB8D97D264}" keepAlive="1" name="Zapytanie — statek (3)" description="Połączenie z zapytaniem „statek (3)” w skoroszycie." type="5" refreshedVersion="6" background="1" saveData="1">
    <dbPr connection="Provider=Microsoft.Mashup.OleDb.1;Data Source=$Workbook$;Location=&quot;statek (3)&quot;;Extended Properties=&quot;&quot;" command="SELECT * FROM [statek (3)]"/>
  </connection>
  <connection id="4" xr16:uid="{C08781A4-865C-41D1-927B-E2EB9AB956C9}" keepAlive="1" name="Zapytanie — statek (4)" description="Połączenie z zapytaniem „statek (4)” w skoroszycie." type="5" refreshedVersion="6" background="1" saveData="1">
    <dbPr connection="Provider=Microsoft.Mashup.OleDb.1;Data Source=$Workbook$;Location=&quot;statek (4)&quot;;Extended Properties=&quot;&quot;" command="SELECT * FROM [statek (4)]"/>
  </connection>
  <connection id="5" xr16:uid="{D33A5629-BFDE-40D4-A67B-C08D4D0CFB26}" keepAlive="1" name="Zapytanie — statek (5)" description="Połączenie z zapytaniem „statek (5)” w skoroszycie." type="5" refreshedVersion="6" background="1" saveData="1">
    <dbPr connection="Provider=Microsoft.Mashup.OleDb.1;Data Source=$Workbook$;Location=&quot;statek (5)&quot;;Extended Properties=&quot;&quot;" command="SELECT * FROM [statek (5)]"/>
  </connection>
  <connection id="6" xr16:uid="{988A0813-2123-406A-A275-AFAB21CCE192}" keepAlive="1" name="Zapytanie — statek (6)" description="Połączenie z zapytaniem „statek (6)” w skoroszycie." type="5" refreshedVersion="6" background="1" saveData="1">
    <dbPr connection="Provider=Microsoft.Mashup.OleDb.1;Data Source=$Workbook$;Location=&quot;statek (6)&quot;;Extended Properties=&quot;&quot;" command="SELECT * FROM [statek (6)]"/>
  </connection>
  <connection id="7" xr16:uid="{619BDAF7-91BA-43A6-93D3-7DE70C766C46}" keepAlive="1" name="Zapytanie — statek (7)" description="Połączenie z zapytaniem „statek (7)” w skoroszycie." type="5" refreshedVersion="6" background="1" saveData="1">
    <dbPr connection="Provider=Microsoft.Mashup.OleDb.1;Data Source=$Workbook$;Location=&quot;statek (7)&quot;;Extended Properties=&quot;&quot;" command="SELECT * FROM [statek (7)]"/>
  </connection>
</connections>
</file>

<file path=xl/sharedStrings.xml><?xml version="1.0" encoding="utf-8"?>
<sst xmlns="http://schemas.openxmlformats.org/spreadsheetml/2006/main" count="3704" uniqueCount="40">
  <si>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</si>
  <si>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</si>
  <si>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</si>
  <si>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</si>
  <si>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</si>
  <si>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</si>
  <si>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</si>
  <si>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</si>
  <si>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</si>
  <si>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</si>
  <si>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</si>
  <si>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</si>
  <si>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</si>
  <si>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</si>
  <si>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</si>
  <si>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</si>
  <si>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</si>
  <si>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</si>
  <si>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</si>
  <si>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</si>
  <si>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</si>
  <si>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</si>
  <si>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</si>
  <si>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typ towaru</t>
  </si>
  <si>
    <t>ilość załadowań</t>
  </si>
  <si>
    <t>suma załadowań</t>
  </si>
  <si>
    <t>ilość dni w porcie</t>
  </si>
  <si>
    <t>bez zawijania do portu ponad 20 dni</t>
  </si>
  <si>
    <t>czy więcej niż 20</t>
  </si>
  <si>
    <t>miesiąc</t>
  </si>
  <si>
    <t>rok</t>
  </si>
  <si>
    <t>ilość T5</t>
  </si>
  <si>
    <t>załadunek T5</t>
  </si>
  <si>
    <t>wyładunek T5</t>
  </si>
  <si>
    <t>rok i miesiąc</t>
  </si>
  <si>
    <t>min ^</t>
  </si>
  <si>
    <t>czy koniec dnia</t>
  </si>
  <si>
    <t>wartość</t>
  </si>
  <si>
    <t>max wartość</t>
  </si>
  <si>
    <t>jeśli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</si>
</sst>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/>
    <xf numFmtId="1" fontId="0" fillId="0" borderId="0" xfId="0" applyNumberFormat="1"/>
    <xf numFmtId="14" fontId="0" fillId="2" borderId="0" xfId="0" applyNumberFormat="1" applyFill="1"/>
    <xf numFmtId="0" fontId="0" fillId="2" borderId="0" xfId="0" applyNumberFormat="1" applyFill="1"/>
    <xf numFmtId="14" fontId="2" fillId="2" borderId="0" xfId="0" applyNumberFormat="1" applyFont="1" applyFill="1"/>
    <xf numFmtId="0" fontId="2" fillId="2" borderId="0" xfId="0" applyNumberFormat="1" applyFont="1" applyFill="1"/>
    <xf numFmtId="14" fontId="1" fillId="2" borderId="0" xfId="0" applyNumberFormat="1" applyFont="1" applyFill="1"/>
    <xf numFmtId="0" fontId="1" fillId="2" borderId="0" xfId="0" applyNumberFormat="1" applyFont="1" applyFill="1"/>
    <xf numFmtId="0" fontId="1" fillId="2" borderId="0" xfId="0" applyFont="1" applyFill="1"/>
    <xf numFmtId="0" fontId="1" fillId="0" borderId="0" xfId="0" applyFont="1" applyFill="1"/>
    <xf numFmtId="166" fontId="0" fillId="0" borderId="0" xfId="0" applyNumberFormat="1"/>
    <xf numFmtId="0" fontId="4" fillId="2" borderId="0" xfId="0" applyFont="1" applyFill="1"/>
    <xf numFmtId="14" fontId="3" fillId="2" borderId="0" xfId="0" applyNumberFormat="1" applyFont="1" applyFill="1"/>
    <xf numFmtId="0" fontId="3" fillId="2" borderId="0" xfId="0" applyNumberFormat="1" applyFont="1" applyFill="1"/>
    <xf numFmtId="0" fontId="3" fillId="2" borderId="0" xfId="0" applyFont="1" applyFill="1"/>
    <xf numFmtId="14" fontId="1" fillId="0" borderId="0" xfId="0" applyNumberFormat="1" applyFont="1" applyFill="1"/>
    <xf numFmtId="0" fontId="1" fillId="0" borderId="0" xfId="0" applyNumberFormat="1" applyFont="1" applyFill="1"/>
    <xf numFmtId="0" fontId="5" fillId="0" borderId="0" xfId="0" applyFont="1" applyFill="1"/>
  </cellXfs>
  <cellStyles count="1">
    <cellStyle name="Normalny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400" b="1"/>
              <a:t>Wyładunek</a:t>
            </a:r>
            <a:r>
              <a:rPr lang="pl-PL" sz="2400" b="1" baseline="0"/>
              <a:t> i załadunek T5 w poszczególnych miesiącach dla okresu 1.06.2016 - 18.12.2018</a:t>
            </a:r>
            <a:endParaRPr lang="es-E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'4'!$L$1</c:f>
              <c:strCache>
                <c:ptCount val="1"/>
                <c:pt idx="0">
                  <c:v>wyładunek T5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'4'!$K$2:$K$37</c:f>
              <c:numCache>
                <c:formatCode>yyyy\-mm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'4'!$L$2:$L$37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5-4EB5-83C3-4B7BA1D04FF5}"/>
            </c:ext>
          </c:extLst>
        </c:ser>
        <c:ser>
          <c:idx val="1"/>
          <c:order val="1"/>
          <c:tx>
            <c:strRef>
              <c:f>'4'!$M$1</c:f>
              <c:strCache>
                <c:ptCount val="1"/>
                <c:pt idx="0">
                  <c:v>załadunek T5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'4'!$K$2:$K$37</c:f>
              <c:numCache>
                <c:formatCode>yyyy\-mm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'4'!$M$2:$M$37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5-4EB5-83C3-4B7BA1D0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4"/>
        <c:axId val="1237276784"/>
        <c:axId val="1236499120"/>
      </c:barChart>
      <c:dateAx>
        <c:axId val="123727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rok i miesiąc w formacie rrrr-mm</a:t>
                </a:r>
                <a:endParaRPr lang="es-E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yyyy\-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6499120"/>
        <c:crosses val="autoZero"/>
        <c:auto val="1"/>
        <c:lblOffset val="100"/>
        <c:baseTimeUnit val="months"/>
      </c:dateAx>
      <c:valAx>
        <c:axId val="12364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ilość ton</a:t>
                </a:r>
                <a:endParaRPr lang="es-E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72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37</xdr:row>
      <xdr:rowOff>129540</xdr:rowOff>
    </xdr:from>
    <xdr:to>
      <xdr:col>17</xdr:col>
      <xdr:colOff>327660</xdr:colOff>
      <xdr:row>72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C522DF6-A5CB-4791-8F58-386542A7F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E2633816-5F7F-4722-AF34-072590B518D9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8EDFF1DA-7757-4247-BB0B-66A8482CB56F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11A6DDDD-B776-4B2D-8FD2-8002D7C9CB42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2DCAB342-0F3A-481C-B453-E7B580383279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EC15BA4E-58DC-4438-B02D-8A26A7D6E894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88E59685-E49A-440D-A56C-BEB931207F43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3ED6A-6771-4B2A-B78C-9F02F3F16077}" name="statek" displayName="statek" ref="A1:F203" tableType="queryTable" totalsRowShown="0">
  <autoFilter ref="A1:F203" xr:uid="{5D2BDA43-065E-4E0B-8CE5-0E49FCEE94D9}"/>
  <tableColumns count="6">
    <tableColumn id="1" xr3:uid="{E227B1EB-F1D7-4F05-AAD5-BF1C8B7B0067}" uniqueName="1" name="data" queryTableFieldId="1" dataDxfId="28"/>
    <tableColumn id="2" xr3:uid="{69CF06C9-7A91-4DF4-A7AD-CEE58F34D7AA}" uniqueName="2" name="port" queryTableFieldId="2" dataDxfId="27"/>
    <tableColumn id="3" xr3:uid="{9F31492F-EA0F-413E-AFEB-9427C41CCF89}" uniqueName="3" name="towar" queryTableFieldId="3" dataDxfId="26"/>
    <tableColumn id="4" xr3:uid="{224A6D71-ADA8-4064-8500-89A9629C09C1}" uniqueName="4" name="Z/W" queryTableFieldId="4" dataDxfId="25"/>
    <tableColumn id="5" xr3:uid="{CD3CF0DF-FB32-4E42-A706-B56E5352FD8C}" uniqueName="5" name="ile ton" queryTableFieldId="5"/>
    <tableColumn id="6" xr3:uid="{EE1868AD-C64C-4D1B-956B-CF6A0F4C300D}" uniqueName="6" name="cena za tone w talarach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CC698E-D369-44D2-AAE3-A4BC8757DFD9}" name="statek3" displayName="statek3" ref="A1:F203" tableType="queryTable" totalsRowShown="0">
  <autoFilter ref="A1:F203" xr:uid="{DFBE1B04-2BF8-46AC-88F4-5EBE30EB9B1C}"/>
  <tableColumns count="6">
    <tableColumn id="1" xr3:uid="{71CDE940-42C7-4204-B46D-B40886CCB77E}" uniqueName="1" name="data" queryTableFieldId="1" dataDxfId="24"/>
    <tableColumn id="2" xr3:uid="{55D26781-79CF-4E6B-B982-BDF43B2E5B2C}" uniqueName="2" name="port" queryTableFieldId="2" dataDxfId="23"/>
    <tableColumn id="3" xr3:uid="{C8EC5FC2-1AF7-4274-827F-C9680F763398}" uniqueName="3" name="towar" queryTableFieldId="3" dataDxfId="22"/>
    <tableColumn id="4" xr3:uid="{311FD8E5-E1D5-476C-922F-8949363CF64B}" uniqueName="4" name="Z/W" queryTableFieldId="4" dataDxfId="21"/>
    <tableColumn id="5" xr3:uid="{AFA899C9-3062-490D-8FD4-00E5225AE66C}" uniqueName="5" name="ile ton" queryTableFieldId="5"/>
    <tableColumn id="6" xr3:uid="{F5DBDC95-D4E6-4D17-8898-2CD499381EA2}" uniqueName="6" name="cena za tone w talarach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8B2751-E49D-4D9C-832D-469971A13F49}" name="statek4" displayName="statek4" ref="A1:H203" tableType="queryTable" totalsRowShown="0">
  <autoFilter ref="A1:H203" xr:uid="{D946D883-84C7-4340-A488-5F59E248D4CE}"/>
  <tableColumns count="8">
    <tableColumn id="1" xr3:uid="{CA14E7C7-ABED-4E8B-BEF0-9D0A4C3F8E3B}" uniqueName="1" name="data" queryTableFieldId="1" dataDxfId="20"/>
    <tableColumn id="2" xr3:uid="{A8780158-DD04-4F7A-997C-27B0F2697BB3}" uniqueName="2" name="port" queryTableFieldId="2" dataDxfId="19"/>
    <tableColumn id="3" xr3:uid="{52FFD052-516B-4A8C-8CF7-7398895D193A}" uniqueName="3" name="towar" queryTableFieldId="3" dataDxfId="18"/>
    <tableColumn id="4" xr3:uid="{3DA0422F-D21F-40FF-AF6B-A98442B5FFDF}" uniqueName="4" name="Z/W" queryTableFieldId="4" dataDxfId="17"/>
    <tableColumn id="5" xr3:uid="{5CA691A6-BE8A-4B6B-A7CD-A21506D18A76}" uniqueName="5" name="ile ton" queryTableFieldId="5"/>
    <tableColumn id="6" xr3:uid="{C28DE0CD-600B-42C6-9B60-60E9C20A7E36}" uniqueName="6" name="cena za tone w talarach" queryTableFieldId="6"/>
    <tableColumn id="7" xr3:uid="{50320DA7-AD16-4A5C-A0EC-8B60F0516378}" uniqueName="7" name="ilość dni w porcie" queryTableFieldId="7" dataDxfId="16"/>
    <tableColumn id="8" xr3:uid="{C25338F9-3412-4405-89C0-92158CEC1A2C}" uniqueName="8" name="czy więcej niż 20" queryTableFieldId="8" dataDxfId="15">
      <calculatedColumnFormula>IF(statek4[[#This Row],[ilość dni w porcie]]&gt;20,1,0)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CBFA08-726C-49A8-9A13-7242E9B49D33}" name="statek5" displayName="statek5" ref="A1:F203" tableType="queryTable" totalsRowShown="0">
  <autoFilter ref="A1:F203" xr:uid="{937F0852-9304-492D-9896-E2C122CC05B2}"/>
  <tableColumns count="6">
    <tableColumn id="1" xr3:uid="{269294EC-1497-4CCE-86A0-3F2429698DBB}" uniqueName="1" name="data" queryTableFieldId="1" dataDxfId="14"/>
    <tableColumn id="2" xr3:uid="{8CE5035D-B133-4603-AEA5-B4D155F16610}" uniqueName="2" name="port" queryTableFieldId="2" dataDxfId="13"/>
    <tableColumn id="3" xr3:uid="{72449541-FA2D-40A5-A474-09178916A538}" uniqueName="3" name="towar" queryTableFieldId="3" dataDxfId="12"/>
    <tableColumn id="4" xr3:uid="{3272B4DB-55CF-40C8-A433-9F6DC8149C30}" uniqueName="4" name="Z/W" queryTableFieldId="4" dataDxfId="11"/>
    <tableColumn id="5" xr3:uid="{678457C8-7A3B-435D-9E29-4D20A3CA75E2}" uniqueName="5" name="ile ton" queryTableFieldId="5"/>
    <tableColumn id="6" xr3:uid="{AD569BEB-CEA0-4A06-AFFD-DF65779DF3B5}" uniqueName="6" name="cena za tone w talarach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7B1766-D024-4A36-B199-3ED4790465C2}" name="statek6" displayName="statek6" ref="A1:I203" tableType="queryTable" totalsRowShown="0">
  <autoFilter ref="A1:I203" xr:uid="{325058BF-5884-4FDA-B761-C09E62C4943F}"/>
  <tableColumns count="9">
    <tableColumn id="1" xr3:uid="{5F65C2AB-0CE9-4B65-9D0B-536BEA9E3875}" uniqueName="1" name="data" queryTableFieldId="1" dataDxfId="10"/>
    <tableColumn id="2" xr3:uid="{69A99BAB-7EFD-4ABD-B73B-B10785BF6206}" uniqueName="2" name="port" queryTableFieldId="2" dataDxfId="9"/>
    <tableColumn id="3" xr3:uid="{3BDB4F8C-EEA1-4F51-8375-0901E222EEF9}" uniqueName="3" name="towar" queryTableFieldId="3" dataDxfId="8"/>
    <tableColumn id="4" xr3:uid="{D677AA4D-DA72-49F5-90DF-073AE42F8ECB}" uniqueName="4" name="Z/W" queryTableFieldId="4" dataDxfId="7"/>
    <tableColumn id="5" xr3:uid="{C795E9DD-8C74-431A-8020-3F941E43FBF0}" uniqueName="5" name="ile ton" queryTableFieldId="5"/>
    <tableColumn id="6" xr3:uid="{FFB13BA8-F376-4986-A1BD-FA913755C920}" uniqueName="6" name="cena za tone w talarach" queryTableFieldId="6"/>
    <tableColumn id="7" xr3:uid="{F2F62C7A-2119-400A-8DED-5268073D6FA0}" uniqueName="7" name="miesiąc" queryTableFieldId="7" dataDxfId="6">
      <calculatedColumnFormula>MONTH(statek6[[#This Row],[data]])</calculatedColumnFormula>
    </tableColumn>
    <tableColumn id="8" xr3:uid="{004EA87F-BCE4-4146-B0CC-ED4545F5CE4C}" uniqueName="8" name="rok" queryTableFieldId="8" dataDxfId="5">
      <calculatedColumnFormula>YEAR(statek6[[#This Row],[data]])</calculatedColumnFormula>
    </tableColumn>
    <tableColumn id="9" xr3:uid="{D925B2C0-22CB-41DB-9EA1-656B8E81831E}" uniqueName="9" name="ilość T5" queryTableFieldId="9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2B0761-C5CA-4B8C-949A-CD73E2607450}" name="statek7" displayName="statek7" ref="A1:F203" tableType="queryTable" totalsRowShown="0">
  <autoFilter ref="A1:F203" xr:uid="{471B83AF-592E-48DA-B885-A346C13941E1}"/>
  <tableColumns count="6">
    <tableColumn id="1" xr3:uid="{3A639FFC-BA0E-4B57-9FF1-B4C1C0306387}" uniqueName="1" name="data" queryTableFieldId="1" dataDxfId="3"/>
    <tableColumn id="2" xr3:uid="{33EE11F5-C7D8-4D6E-9B1F-DC3BFB64D029}" uniqueName="2" name="port" queryTableFieldId="2" dataDxfId="2"/>
    <tableColumn id="3" xr3:uid="{08EB0442-323A-4D19-ACEF-5DC7FF97330B}" uniqueName="3" name="towar" queryTableFieldId="3" dataDxfId="1"/>
    <tableColumn id="4" xr3:uid="{56954FD8-A7AC-432B-87F5-6B0C3062D535}" uniqueName="4" name="Z/W" queryTableFieldId="4" dataDxfId="0"/>
    <tableColumn id="5" xr3:uid="{B3B72417-B8C0-455A-946D-1E5D5CDEAD97}" uniqueName="5" name="ile ton" queryTableFieldId="5"/>
    <tableColumn id="6" xr3:uid="{3515B611-A486-435F-BF2B-78BFD3A74F30}" uniqueName="6" name="cena za tone w talarach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E70D-3348-4D08-A05B-FDB777C47538}">
  <dimension ref="A1:F203"/>
  <sheetViews>
    <sheetView workbookViewId="0">
      <selection sqref="A1:XFD1048576"/>
    </sheetView>
  </sheetViews>
  <sheetFormatPr defaultRowHeight="14.4" x14ac:dyDescent="0.3"/>
  <cols>
    <col min="1" max="1" width="12" customWidth="1"/>
    <col min="2" max="2" width="10.33203125" bestFit="1" customWidth="1"/>
    <col min="3" max="3" width="8.109375" bestFit="1" customWidth="1"/>
    <col min="4" max="4" width="6.88671875" bestFit="1" customWidth="1"/>
    <col min="5" max="5" width="8.44140625" bestFit="1" customWidth="1"/>
    <col min="6" max="6" width="23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</row>
    <row r="3" spans="1:6" x14ac:dyDescent="0.3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</row>
    <row r="4" spans="1:6" x14ac:dyDescent="0.3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</row>
    <row r="5" spans="1:6" x14ac:dyDescent="0.3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</row>
    <row r="6" spans="1:6" x14ac:dyDescent="0.3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</row>
    <row r="7" spans="1:6" x14ac:dyDescent="0.3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</row>
    <row r="8" spans="1:6" x14ac:dyDescent="0.3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</row>
    <row r="9" spans="1:6" x14ac:dyDescent="0.3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</row>
    <row r="10" spans="1:6" x14ac:dyDescent="0.3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</row>
    <row r="11" spans="1:6" x14ac:dyDescent="0.3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</row>
    <row r="12" spans="1:6" x14ac:dyDescent="0.3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</row>
    <row r="13" spans="1:6" x14ac:dyDescent="0.3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</row>
    <row r="14" spans="1:6" x14ac:dyDescent="0.3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</row>
    <row r="15" spans="1:6" x14ac:dyDescent="0.3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</row>
    <row r="16" spans="1:6" x14ac:dyDescent="0.3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</row>
    <row r="17" spans="1:6" x14ac:dyDescent="0.3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</row>
    <row r="18" spans="1:6" x14ac:dyDescent="0.3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</row>
    <row r="19" spans="1:6" x14ac:dyDescent="0.3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</row>
    <row r="20" spans="1:6" x14ac:dyDescent="0.3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</row>
    <row r="21" spans="1:6" x14ac:dyDescent="0.3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</row>
    <row r="22" spans="1:6" x14ac:dyDescent="0.3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</row>
    <row r="23" spans="1:6" x14ac:dyDescent="0.3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</row>
    <row r="24" spans="1:6" x14ac:dyDescent="0.3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</row>
    <row r="25" spans="1:6" x14ac:dyDescent="0.3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</row>
    <row r="26" spans="1:6" x14ac:dyDescent="0.3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</row>
    <row r="27" spans="1:6" x14ac:dyDescent="0.3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</row>
    <row r="28" spans="1:6" x14ac:dyDescent="0.3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</row>
    <row r="29" spans="1:6" x14ac:dyDescent="0.3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</row>
    <row r="30" spans="1:6" x14ac:dyDescent="0.3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</row>
    <row r="31" spans="1:6" x14ac:dyDescent="0.3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</row>
    <row r="32" spans="1:6" x14ac:dyDescent="0.3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</row>
    <row r="33" spans="1:6" x14ac:dyDescent="0.3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</row>
    <row r="34" spans="1:6" x14ac:dyDescent="0.3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</row>
    <row r="35" spans="1:6" x14ac:dyDescent="0.3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</row>
    <row r="36" spans="1:6" x14ac:dyDescent="0.3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</row>
    <row r="37" spans="1:6" x14ac:dyDescent="0.3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</row>
    <row r="38" spans="1:6" x14ac:dyDescent="0.3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</row>
    <row r="39" spans="1:6" x14ac:dyDescent="0.3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</row>
    <row r="40" spans="1:6" x14ac:dyDescent="0.3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</row>
    <row r="41" spans="1:6" x14ac:dyDescent="0.3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</row>
    <row r="42" spans="1:6" x14ac:dyDescent="0.3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</row>
    <row r="43" spans="1:6" x14ac:dyDescent="0.3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</row>
    <row r="44" spans="1:6" x14ac:dyDescent="0.3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</row>
    <row r="45" spans="1:6" x14ac:dyDescent="0.3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</row>
    <row r="46" spans="1:6" x14ac:dyDescent="0.3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</row>
    <row r="47" spans="1:6" x14ac:dyDescent="0.3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</row>
    <row r="48" spans="1:6" x14ac:dyDescent="0.3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</row>
    <row r="49" spans="1:6" x14ac:dyDescent="0.3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</row>
    <row r="50" spans="1:6" x14ac:dyDescent="0.3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</row>
    <row r="51" spans="1:6" x14ac:dyDescent="0.3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</row>
    <row r="52" spans="1:6" x14ac:dyDescent="0.3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</row>
    <row r="53" spans="1:6" x14ac:dyDescent="0.3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</row>
    <row r="54" spans="1:6" x14ac:dyDescent="0.3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</row>
    <row r="55" spans="1:6" x14ac:dyDescent="0.3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</row>
    <row r="56" spans="1:6" x14ac:dyDescent="0.3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</row>
    <row r="57" spans="1:6" x14ac:dyDescent="0.3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</row>
    <row r="58" spans="1:6" x14ac:dyDescent="0.3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</row>
    <row r="59" spans="1:6" x14ac:dyDescent="0.3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</row>
    <row r="60" spans="1:6" x14ac:dyDescent="0.3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</row>
    <row r="61" spans="1:6" x14ac:dyDescent="0.3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</row>
    <row r="62" spans="1:6" x14ac:dyDescent="0.3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</row>
    <row r="63" spans="1:6" x14ac:dyDescent="0.3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</row>
    <row r="64" spans="1:6" x14ac:dyDescent="0.3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</row>
    <row r="65" spans="1:6" x14ac:dyDescent="0.3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</row>
    <row r="66" spans="1:6" x14ac:dyDescent="0.3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</row>
    <row r="67" spans="1:6" x14ac:dyDescent="0.3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</row>
    <row r="68" spans="1:6" x14ac:dyDescent="0.3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</row>
    <row r="69" spans="1:6" x14ac:dyDescent="0.3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</row>
    <row r="70" spans="1:6" x14ac:dyDescent="0.3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</row>
    <row r="71" spans="1:6" x14ac:dyDescent="0.3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</row>
    <row r="72" spans="1:6" x14ac:dyDescent="0.3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</row>
    <row r="73" spans="1:6" x14ac:dyDescent="0.3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</row>
    <row r="74" spans="1:6" x14ac:dyDescent="0.3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</row>
    <row r="75" spans="1:6" x14ac:dyDescent="0.3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</row>
    <row r="76" spans="1:6" x14ac:dyDescent="0.3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</row>
    <row r="77" spans="1:6" x14ac:dyDescent="0.3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</row>
    <row r="78" spans="1:6" x14ac:dyDescent="0.3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</row>
    <row r="79" spans="1:6" x14ac:dyDescent="0.3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</row>
    <row r="80" spans="1:6" x14ac:dyDescent="0.3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</row>
    <row r="81" spans="1:6" x14ac:dyDescent="0.3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</row>
    <row r="82" spans="1:6" x14ac:dyDescent="0.3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</row>
    <row r="83" spans="1:6" x14ac:dyDescent="0.3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</row>
    <row r="84" spans="1:6" x14ac:dyDescent="0.3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</row>
    <row r="85" spans="1:6" x14ac:dyDescent="0.3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</row>
    <row r="86" spans="1:6" x14ac:dyDescent="0.3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</row>
    <row r="87" spans="1:6" x14ac:dyDescent="0.3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</row>
    <row r="88" spans="1:6" x14ac:dyDescent="0.3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</row>
    <row r="89" spans="1:6" x14ac:dyDescent="0.3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</row>
    <row r="90" spans="1:6" x14ac:dyDescent="0.3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</row>
    <row r="91" spans="1:6" x14ac:dyDescent="0.3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</row>
    <row r="92" spans="1:6" x14ac:dyDescent="0.3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</row>
    <row r="93" spans="1:6" x14ac:dyDescent="0.3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</row>
    <row r="94" spans="1:6" x14ac:dyDescent="0.3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</row>
    <row r="95" spans="1:6" x14ac:dyDescent="0.3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</row>
    <row r="96" spans="1:6" x14ac:dyDescent="0.3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</row>
    <row r="97" spans="1:6" x14ac:dyDescent="0.3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</row>
    <row r="98" spans="1:6" x14ac:dyDescent="0.3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</row>
    <row r="99" spans="1:6" x14ac:dyDescent="0.3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</row>
    <row r="100" spans="1:6" x14ac:dyDescent="0.3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</row>
    <row r="101" spans="1:6" x14ac:dyDescent="0.3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</row>
    <row r="102" spans="1:6" x14ac:dyDescent="0.3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</row>
    <row r="103" spans="1:6" x14ac:dyDescent="0.3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</row>
    <row r="104" spans="1:6" x14ac:dyDescent="0.3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</row>
    <row r="105" spans="1:6" x14ac:dyDescent="0.3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</row>
    <row r="106" spans="1:6" x14ac:dyDescent="0.3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</row>
    <row r="107" spans="1:6" x14ac:dyDescent="0.3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</row>
    <row r="108" spans="1:6" x14ac:dyDescent="0.3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</row>
    <row r="109" spans="1:6" x14ac:dyDescent="0.3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</row>
    <row r="110" spans="1:6" x14ac:dyDescent="0.3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</row>
    <row r="111" spans="1:6" x14ac:dyDescent="0.3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</row>
    <row r="112" spans="1:6" x14ac:dyDescent="0.3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</row>
    <row r="113" spans="1:6" x14ac:dyDescent="0.3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</row>
    <row r="114" spans="1:6" x14ac:dyDescent="0.3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</row>
    <row r="115" spans="1:6" x14ac:dyDescent="0.3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</row>
    <row r="116" spans="1:6" x14ac:dyDescent="0.3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</row>
    <row r="117" spans="1:6" x14ac:dyDescent="0.3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</row>
    <row r="118" spans="1:6" x14ac:dyDescent="0.3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</row>
    <row r="119" spans="1:6" x14ac:dyDescent="0.3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</row>
    <row r="120" spans="1:6" x14ac:dyDescent="0.3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</row>
    <row r="121" spans="1:6" x14ac:dyDescent="0.3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</row>
    <row r="122" spans="1:6" x14ac:dyDescent="0.3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</row>
    <row r="123" spans="1:6" x14ac:dyDescent="0.3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</row>
    <row r="124" spans="1:6" x14ac:dyDescent="0.3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</row>
    <row r="125" spans="1:6" x14ac:dyDescent="0.3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</row>
    <row r="126" spans="1:6" x14ac:dyDescent="0.3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</row>
    <row r="127" spans="1:6" x14ac:dyDescent="0.3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</row>
    <row r="128" spans="1:6" x14ac:dyDescent="0.3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</row>
    <row r="129" spans="1:6" x14ac:dyDescent="0.3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</row>
    <row r="130" spans="1:6" x14ac:dyDescent="0.3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</row>
    <row r="131" spans="1:6" x14ac:dyDescent="0.3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</row>
    <row r="132" spans="1:6" x14ac:dyDescent="0.3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</row>
    <row r="133" spans="1:6" x14ac:dyDescent="0.3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</row>
    <row r="134" spans="1:6" x14ac:dyDescent="0.3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</row>
    <row r="135" spans="1:6" x14ac:dyDescent="0.3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</row>
    <row r="136" spans="1:6" x14ac:dyDescent="0.3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</row>
    <row r="137" spans="1:6" x14ac:dyDescent="0.3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</row>
    <row r="138" spans="1:6" x14ac:dyDescent="0.3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</row>
    <row r="139" spans="1:6" x14ac:dyDescent="0.3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</row>
    <row r="140" spans="1:6" x14ac:dyDescent="0.3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</row>
    <row r="141" spans="1:6" x14ac:dyDescent="0.3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</row>
    <row r="142" spans="1:6" x14ac:dyDescent="0.3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</row>
    <row r="143" spans="1:6" x14ac:dyDescent="0.3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</row>
    <row r="144" spans="1:6" x14ac:dyDescent="0.3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</row>
    <row r="145" spans="1:6" x14ac:dyDescent="0.3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</row>
    <row r="146" spans="1:6" x14ac:dyDescent="0.3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</row>
    <row r="147" spans="1:6" x14ac:dyDescent="0.3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</row>
    <row r="148" spans="1:6" x14ac:dyDescent="0.3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</row>
    <row r="149" spans="1:6" x14ac:dyDescent="0.3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</row>
    <row r="150" spans="1:6" x14ac:dyDescent="0.3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</row>
    <row r="151" spans="1:6" x14ac:dyDescent="0.3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</row>
    <row r="152" spans="1:6" x14ac:dyDescent="0.3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</row>
    <row r="153" spans="1:6" x14ac:dyDescent="0.3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</row>
    <row r="154" spans="1:6" x14ac:dyDescent="0.3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</row>
    <row r="155" spans="1:6" x14ac:dyDescent="0.3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</row>
    <row r="156" spans="1:6" x14ac:dyDescent="0.3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</row>
    <row r="157" spans="1:6" x14ac:dyDescent="0.3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</row>
    <row r="158" spans="1:6" x14ac:dyDescent="0.3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</row>
    <row r="159" spans="1:6" x14ac:dyDescent="0.3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</row>
    <row r="160" spans="1:6" x14ac:dyDescent="0.3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</row>
    <row r="161" spans="1:6" x14ac:dyDescent="0.3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</row>
    <row r="162" spans="1:6" x14ac:dyDescent="0.3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</row>
    <row r="163" spans="1:6" x14ac:dyDescent="0.3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</row>
    <row r="164" spans="1:6" x14ac:dyDescent="0.3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</row>
    <row r="165" spans="1:6" x14ac:dyDescent="0.3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</row>
    <row r="166" spans="1:6" x14ac:dyDescent="0.3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</row>
    <row r="167" spans="1:6" x14ac:dyDescent="0.3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</row>
    <row r="168" spans="1:6" x14ac:dyDescent="0.3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</row>
    <row r="169" spans="1:6" x14ac:dyDescent="0.3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</row>
    <row r="170" spans="1:6" x14ac:dyDescent="0.3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</row>
    <row r="171" spans="1:6" x14ac:dyDescent="0.3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</row>
    <row r="172" spans="1:6" x14ac:dyDescent="0.3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</row>
    <row r="173" spans="1:6" x14ac:dyDescent="0.3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</row>
    <row r="174" spans="1:6" x14ac:dyDescent="0.3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</row>
    <row r="175" spans="1:6" x14ac:dyDescent="0.3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</row>
    <row r="176" spans="1:6" x14ac:dyDescent="0.3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</row>
    <row r="177" spans="1:6" x14ac:dyDescent="0.3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</row>
    <row r="178" spans="1:6" x14ac:dyDescent="0.3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</row>
    <row r="179" spans="1:6" x14ac:dyDescent="0.3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</row>
    <row r="180" spans="1:6" x14ac:dyDescent="0.3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</row>
    <row r="181" spans="1:6" x14ac:dyDescent="0.3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</row>
    <row r="182" spans="1:6" x14ac:dyDescent="0.3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</row>
    <row r="183" spans="1:6" x14ac:dyDescent="0.3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</row>
    <row r="184" spans="1:6" x14ac:dyDescent="0.3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</row>
    <row r="185" spans="1:6" x14ac:dyDescent="0.3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</row>
    <row r="186" spans="1:6" x14ac:dyDescent="0.3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</row>
    <row r="187" spans="1:6" x14ac:dyDescent="0.3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</row>
    <row r="188" spans="1:6" x14ac:dyDescent="0.3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</row>
    <row r="189" spans="1:6" x14ac:dyDescent="0.3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</row>
    <row r="190" spans="1:6" x14ac:dyDescent="0.3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</row>
    <row r="191" spans="1:6" x14ac:dyDescent="0.3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</row>
    <row r="192" spans="1:6" x14ac:dyDescent="0.3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</row>
    <row r="193" spans="1:6" x14ac:dyDescent="0.3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</row>
    <row r="194" spans="1:6" x14ac:dyDescent="0.3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</row>
    <row r="195" spans="1:6" x14ac:dyDescent="0.3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</row>
    <row r="196" spans="1:6" x14ac:dyDescent="0.3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</row>
    <row r="197" spans="1:6" x14ac:dyDescent="0.3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</row>
    <row r="198" spans="1:6" x14ac:dyDescent="0.3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</row>
    <row r="199" spans="1:6" x14ac:dyDescent="0.3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</row>
    <row r="200" spans="1:6" x14ac:dyDescent="0.3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</row>
    <row r="201" spans="1:6" x14ac:dyDescent="0.3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</row>
    <row r="202" spans="1:6" x14ac:dyDescent="0.3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</row>
    <row r="203" spans="1:6" x14ac:dyDescent="0.3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3"/>
  <sheetViews>
    <sheetView workbookViewId="0">
      <selection activeCell="J5" sqref="J5"/>
    </sheetView>
  </sheetViews>
  <sheetFormatPr defaultRowHeight="14.4" x14ac:dyDescent="0.3"/>
  <cols>
    <col min="1" max="1" width="12" customWidth="1"/>
    <col min="2" max="2" width="10.33203125" bestFit="1" customWidth="1"/>
    <col min="3" max="3" width="8.109375" bestFit="1" customWidth="1"/>
    <col min="4" max="4" width="6.88671875" bestFit="1" customWidth="1"/>
    <col min="5" max="5" width="8.44140625" bestFit="1" customWidth="1"/>
    <col min="6" max="6" width="23.109375" bestFit="1" customWidth="1"/>
    <col min="8" max="8" width="10.21875" bestFit="1" customWidth="1"/>
    <col min="9" max="9" width="14.33203125" bestFit="1" customWidth="1"/>
    <col min="10" max="10" width="15.21875" bestFit="1" customWidth="1"/>
    <col min="11" max="11" width="12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5" t="s">
        <v>23</v>
      </c>
      <c r="I1" s="5" t="s">
        <v>24</v>
      </c>
      <c r="J1" s="5" t="s">
        <v>25</v>
      </c>
    </row>
    <row r="2" spans="1:10" x14ac:dyDescent="0.3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H2" s="5" t="s">
        <v>10</v>
      </c>
      <c r="I2" s="5">
        <f>COUNTIFS(statek3[towar],H2,statek3[Z/W],"Z")</f>
        <v>25</v>
      </c>
      <c r="J2" s="5">
        <f>SUMIFS(statek3[ile ton],statek3[towar],H2,statek3[Z/W],"Z")</f>
        <v>620</v>
      </c>
    </row>
    <row r="3" spans="1:10" x14ac:dyDescent="0.3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H3" s="5" t="s">
        <v>11</v>
      </c>
      <c r="I3" s="5">
        <f>COUNTIFS(statek3[towar],H3,statek3[Z/W],"Z")</f>
        <v>25</v>
      </c>
      <c r="J3" s="5">
        <f>SUMIFS(statek3[ile ton],statek3[towar],H3,statek3[Z/W],"Z")</f>
        <v>483</v>
      </c>
    </row>
    <row r="4" spans="1:10" x14ac:dyDescent="0.3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H4" s="5" t="s">
        <v>12</v>
      </c>
      <c r="I4" s="5">
        <f>COUNTIFS(statek3[towar],H4,statek3[Z/W],"Z")</f>
        <v>27</v>
      </c>
      <c r="J4" s="5">
        <f>SUMIFS(statek3[ile ton],statek3[towar],H4,statek3[Z/W],"Z")</f>
        <v>633</v>
      </c>
    </row>
    <row r="5" spans="1:10" x14ac:dyDescent="0.3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H5" s="5" t="s">
        <v>7</v>
      </c>
      <c r="I5" s="5">
        <f>COUNTIFS(statek3[towar],H5,statek3[Z/W],"Z")</f>
        <v>32</v>
      </c>
      <c r="J5" s="5">
        <f>SUMIFS(statek3[ile ton],statek3[towar],H5,statek3[Z/W],"Z")</f>
        <v>905</v>
      </c>
    </row>
    <row r="6" spans="1:10" x14ac:dyDescent="0.3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H6" s="5" t="s">
        <v>9</v>
      </c>
      <c r="I6" s="5">
        <f>COUNTIFS(statek3[towar],H6,statek3[Z/W],"Z")</f>
        <v>27</v>
      </c>
      <c r="J6" s="5">
        <f>SUMIFS(statek3[ile ton],statek3[towar],H6,statek3[Z/W],"Z")</f>
        <v>784</v>
      </c>
    </row>
    <row r="7" spans="1:10" x14ac:dyDescent="0.3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</row>
    <row r="8" spans="1:10" x14ac:dyDescent="0.3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</row>
    <row r="9" spans="1:10" x14ac:dyDescent="0.3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</row>
    <row r="10" spans="1:10" x14ac:dyDescent="0.3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</row>
    <row r="11" spans="1:10" x14ac:dyDescent="0.3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</row>
    <row r="12" spans="1:10" x14ac:dyDescent="0.3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</row>
    <row r="13" spans="1:10" x14ac:dyDescent="0.3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</row>
    <row r="14" spans="1:10" x14ac:dyDescent="0.3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</row>
    <row r="15" spans="1:10" x14ac:dyDescent="0.3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</row>
    <row r="16" spans="1:10" x14ac:dyDescent="0.3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</row>
    <row r="17" spans="1:6" x14ac:dyDescent="0.3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</row>
    <row r="18" spans="1:6" x14ac:dyDescent="0.3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</row>
    <row r="19" spans="1:6" x14ac:dyDescent="0.3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</row>
    <row r="20" spans="1:6" x14ac:dyDescent="0.3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</row>
    <row r="21" spans="1:6" x14ac:dyDescent="0.3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</row>
    <row r="22" spans="1:6" x14ac:dyDescent="0.3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</row>
    <row r="23" spans="1:6" x14ac:dyDescent="0.3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</row>
    <row r="24" spans="1:6" x14ac:dyDescent="0.3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</row>
    <row r="25" spans="1:6" x14ac:dyDescent="0.3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</row>
    <row r="26" spans="1:6" x14ac:dyDescent="0.3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</row>
    <row r="27" spans="1:6" x14ac:dyDescent="0.3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</row>
    <row r="28" spans="1:6" x14ac:dyDescent="0.3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</row>
    <row r="29" spans="1:6" x14ac:dyDescent="0.3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</row>
    <row r="30" spans="1:6" x14ac:dyDescent="0.3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</row>
    <row r="31" spans="1:6" x14ac:dyDescent="0.3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</row>
    <row r="32" spans="1:6" x14ac:dyDescent="0.3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</row>
    <row r="33" spans="1:6" x14ac:dyDescent="0.3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</row>
    <row r="34" spans="1:6" x14ac:dyDescent="0.3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</row>
    <row r="35" spans="1:6" x14ac:dyDescent="0.3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</row>
    <row r="36" spans="1:6" x14ac:dyDescent="0.3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</row>
    <row r="37" spans="1:6" x14ac:dyDescent="0.3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</row>
    <row r="38" spans="1:6" x14ac:dyDescent="0.3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</row>
    <row r="39" spans="1:6" x14ac:dyDescent="0.3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</row>
    <row r="40" spans="1:6" x14ac:dyDescent="0.3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</row>
    <row r="41" spans="1:6" x14ac:dyDescent="0.3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</row>
    <row r="42" spans="1:6" x14ac:dyDescent="0.3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</row>
    <row r="43" spans="1:6" x14ac:dyDescent="0.3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</row>
    <row r="44" spans="1:6" x14ac:dyDescent="0.3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</row>
    <row r="45" spans="1:6" x14ac:dyDescent="0.3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</row>
    <row r="46" spans="1:6" x14ac:dyDescent="0.3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</row>
    <row r="47" spans="1:6" x14ac:dyDescent="0.3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</row>
    <row r="48" spans="1:6" x14ac:dyDescent="0.3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</row>
    <row r="49" spans="1:6" x14ac:dyDescent="0.3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</row>
    <row r="50" spans="1:6" x14ac:dyDescent="0.3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</row>
    <row r="51" spans="1:6" x14ac:dyDescent="0.3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</row>
    <row r="52" spans="1:6" x14ac:dyDescent="0.3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</row>
    <row r="53" spans="1:6" x14ac:dyDescent="0.3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</row>
    <row r="54" spans="1:6" x14ac:dyDescent="0.3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</row>
    <row r="55" spans="1:6" x14ac:dyDescent="0.3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</row>
    <row r="56" spans="1:6" x14ac:dyDescent="0.3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</row>
    <row r="57" spans="1:6" x14ac:dyDescent="0.3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</row>
    <row r="58" spans="1:6" x14ac:dyDescent="0.3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</row>
    <row r="59" spans="1:6" x14ac:dyDescent="0.3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</row>
    <row r="60" spans="1:6" x14ac:dyDescent="0.3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</row>
    <row r="61" spans="1:6" x14ac:dyDescent="0.3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</row>
    <row r="62" spans="1:6" x14ac:dyDescent="0.3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</row>
    <row r="63" spans="1:6" x14ac:dyDescent="0.3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</row>
    <row r="64" spans="1:6" x14ac:dyDescent="0.3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</row>
    <row r="65" spans="1:6" x14ac:dyDescent="0.3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</row>
    <row r="66" spans="1:6" x14ac:dyDescent="0.3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</row>
    <row r="67" spans="1:6" x14ac:dyDescent="0.3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</row>
    <row r="68" spans="1:6" x14ac:dyDescent="0.3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</row>
    <row r="69" spans="1:6" x14ac:dyDescent="0.3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</row>
    <row r="70" spans="1:6" x14ac:dyDescent="0.3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</row>
    <row r="71" spans="1:6" x14ac:dyDescent="0.3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</row>
    <row r="72" spans="1:6" x14ac:dyDescent="0.3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</row>
    <row r="73" spans="1:6" x14ac:dyDescent="0.3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</row>
    <row r="74" spans="1:6" x14ac:dyDescent="0.3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</row>
    <row r="75" spans="1:6" x14ac:dyDescent="0.3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</row>
    <row r="76" spans="1:6" x14ac:dyDescent="0.3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</row>
    <row r="77" spans="1:6" x14ac:dyDescent="0.3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</row>
    <row r="78" spans="1:6" x14ac:dyDescent="0.3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</row>
    <row r="79" spans="1:6" x14ac:dyDescent="0.3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</row>
    <row r="80" spans="1:6" x14ac:dyDescent="0.3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</row>
    <row r="81" spans="1:6" x14ac:dyDescent="0.3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</row>
    <row r="82" spans="1:6" x14ac:dyDescent="0.3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</row>
    <row r="83" spans="1:6" x14ac:dyDescent="0.3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</row>
    <row r="84" spans="1:6" x14ac:dyDescent="0.3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</row>
    <row r="85" spans="1:6" x14ac:dyDescent="0.3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</row>
    <row r="86" spans="1:6" x14ac:dyDescent="0.3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</row>
    <row r="87" spans="1:6" x14ac:dyDescent="0.3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</row>
    <row r="88" spans="1:6" x14ac:dyDescent="0.3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</row>
    <row r="89" spans="1:6" x14ac:dyDescent="0.3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</row>
    <row r="90" spans="1:6" x14ac:dyDescent="0.3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</row>
    <row r="91" spans="1:6" x14ac:dyDescent="0.3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</row>
    <row r="92" spans="1:6" x14ac:dyDescent="0.3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</row>
    <row r="93" spans="1:6" x14ac:dyDescent="0.3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</row>
    <row r="94" spans="1:6" x14ac:dyDescent="0.3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</row>
    <row r="95" spans="1:6" x14ac:dyDescent="0.3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</row>
    <row r="96" spans="1:6" x14ac:dyDescent="0.3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</row>
    <row r="97" spans="1:6" x14ac:dyDescent="0.3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</row>
    <row r="98" spans="1:6" x14ac:dyDescent="0.3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</row>
    <row r="99" spans="1:6" x14ac:dyDescent="0.3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</row>
    <row r="100" spans="1:6" x14ac:dyDescent="0.3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</row>
    <row r="101" spans="1:6" x14ac:dyDescent="0.3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</row>
    <row r="102" spans="1:6" x14ac:dyDescent="0.3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</row>
    <row r="103" spans="1:6" x14ac:dyDescent="0.3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</row>
    <row r="104" spans="1:6" x14ac:dyDescent="0.3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</row>
    <row r="105" spans="1:6" x14ac:dyDescent="0.3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</row>
    <row r="106" spans="1:6" x14ac:dyDescent="0.3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</row>
    <row r="107" spans="1:6" x14ac:dyDescent="0.3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</row>
    <row r="108" spans="1:6" x14ac:dyDescent="0.3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</row>
    <row r="109" spans="1:6" x14ac:dyDescent="0.3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</row>
    <row r="110" spans="1:6" x14ac:dyDescent="0.3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</row>
    <row r="111" spans="1:6" x14ac:dyDescent="0.3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</row>
    <row r="112" spans="1:6" x14ac:dyDescent="0.3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</row>
    <row r="113" spans="1:6" x14ac:dyDescent="0.3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</row>
    <row r="114" spans="1:6" x14ac:dyDescent="0.3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</row>
    <row r="115" spans="1:6" x14ac:dyDescent="0.3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</row>
    <row r="116" spans="1:6" x14ac:dyDescent="0.3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</row>
    <row r="117" spans="1:6" x14ac:dyDescent="0.3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</row>
    <row r="118" spans="1:6" x14ac:dyDescent="0.3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</row>
    <row r="119" spans="1:6" x14ac:dyDescent="0.3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</row>
    <row r="120" spans="1:6" x14ac:dyDescent="0.3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</row>
    <row r="121" spans="1:6" x14ac:dyDescent="0.3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</row>
    <row r="122" spans="1:6" x14ac:dyDescent="0.3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</row>
    <row r="123" spans="1:6" x14ac:dyDescent="0.3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</row>
    <row r="124" spans="1:6" x14ac:dyDescent="0.3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</row>
    <row r="125" spans="1:6" x14ac:dyDescent="0.3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</row>
    <row r="126" spans="1:6" x14ac:dyDescent="0.3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</row>
    <row r="127" spans="1:6" x14ac:dyDescent="0.3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</row>
    <row r="128" spans="1:6" x14ac:dyDescent="0.3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</row>
    <row r="129" spans="1:6" x14ac:dyDescent="0.3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</row>
    <row r="130" spans="1:6" x14ac:dyDescent="0.3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</row>
    <row r="131" spans="1:6" x14ac:dyDescent="0.3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</row>
    <row r="132" spans="1:6" x14ac:dyDescent="0.3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</row>
    <row r="133" spans="1:6" x14ac:dyDescent="0.3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</row>
    <row r="134" spans="1:6" x14ac:dyDescent="0.3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</row>
    <row r="135" spans="1:6" x14ac:dyDescent="0.3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</row>
    <row r="136" spans="1:6" x14ac:dyDescent="0.3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</row>
    <row r="137" spans="1:6" x14ac:dyDescent="0.3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</row>
    <row r="138" spans="1:6" x14ac:dyDescent="0.3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</row>
    <row r="139" spans="1:6" x14ac:dyDescent="0.3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</row>
    <row r="140" spans="1:6" x14ac:dyDescent="0.3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</row>
    <row r="141" spans="1:6" x14ac:dyDescent="0.3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</row>
    <row r="142" spans="1:6" x14ac:dyDescent="0.3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</row>
    <row r="143" spans="1:6" x14ac:dyDescent="0.3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</row>
    <row r="144" spans="1:6" x14ac:dyDescent="0.3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</row>
    <row r="145" spans="1:6" x14ac:dyDescent="0.3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</row>
    <row r="146" spans="1:6" x14ac:dyDescent="0.3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</row>
    <row r="147" spans="1:6" x14ac:dyDescent="0.3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</row>
    <row r="148" spans="1:6" x14ac:dyDescent="0.3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</row>
    <row r="149" spans="1:6" x14ac:dyDescent="0.3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</row>
    <row r="150" spans="1:6" x14ac:dyDescent="0.3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</row>
    <row r="151" spans="1:6" x14ac:dyDescent="0.3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</row>
    <row r="152" spans="1:6" x14ac:dyDescent="0.3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</row>
    <row r="153" spans="1:6" x14ac:dyDescent="0.3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</row>
    <row r="154" spans="1:6" x14ac:dyDescent="0.3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</row>
    <row r="155" spans="1:6" x14ac:dyDescent="0.3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</row>
    <row r="156" spans="1:6" x14ac:dyDescent="0.3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</row>
    <row r="157" spans="1:6" x14ac:dyDescent="0.3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</row>
    <row r="158" spans="1:6" x14ac:dyDescent="0.3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</row>
    <row r="159" spans="1:6" x14ac:dyDescent="0.3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</row>
    <row r="160" spans="1:6" x14ac:dyDescent="0.3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</row>
    <row r="161" spans="1:6" x14ac:dyDescent="0.3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</row>
    <row r="162" spans="1:6" x14ac:dyDescent="0.3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</row>
    <row r="163" spans="1:6" x14ac:dyDescent="0.3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</row>
    <row r="164" spans="1:6" x14ac:dyDescent="0.3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</row>
    <row r="165" spans="1:6" x14ac:dyDescent="0.3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</row>
    <row r="166" spans="1:6" x14ac:dyDescent="0.3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</row>
    <row r="167" spans="1:6" x14ac:dyDescent="0.3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</row>
    <row r="168" spans="1:6" x14ac:dyDescent="0.3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</row>
    <row r="169" spans="1:6" x14ac:dyDescent="0.3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</row>
    <row r="170" spans="1:6" x14ac:dyDescent="0.3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</row>
    <row r="171" spans="1:6" x14ac:dyDescent="0.3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</row>
    <row r="172" spans="1:6" x14ac:dyDescent="0.3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</row>
    <row r="173" spans="1:6" x14ac:dyDescent="0.3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</row>
    <row r="174" spans="1:6" x14ac:dyDescent="0.3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</row>
    <row r="175" spans="1:6" x14ac:dyDescent="0.3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</row>
    <row r="176" spans="1:6" x14ac:dyDescent="0.3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</row>
    <row r="177" spans="1:6" x14ac:dyDescent="0.3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</row>
    <row r="178" spans="1:6" x14ac:dyDescent="0.3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</row>
    <row r="179" spans="1:6" x14ac:dyDescent="0.3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</row>
    <row r="180" spans="1:6" x14ac:dyDescent="0.3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</row>
    <row r="181" spans="1:6" x14ac:dyDescent="0.3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</row>
    <row r="182" spans="1:6" x14ac:dyDescent="0.3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</row>
    <row r="183" spans="1:6" x14ac:dyDescent="0.3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</row>
    <row r="184" spans="1:6" x14ac:dyDescent="0.3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</row>
    <row r="185" spans="1:6" x14ac:dyDescent="0.3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</row>
    <row r="186" spans="1:6" x14ac:dyDescent="0.3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</row>
    <row r="187" spans="1:6" x14ac:dyDescent="0.3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</row>
    <row r="188" spans="1:6" x14ac:dyDescent="0.3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</row>
    <row r="189" spans="1:6" x14ac:dyDescent="0.3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</row>
    <row r="190" spans="1:6" x14ac:dyDescent="0.3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</row>
    <row r="191" spans="1:6" x14ac:dyDescent="0.3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</row>
    <row r="192" spans="1:6" x14ac:dyDescent="0.3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</row>
    <row r="193" spans="1:6" x14ac:dyDescent="0.3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</row>
    <row r="194" spans="1:6" x14ac:dyDescent="0.3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</row>
    <row r="195" spans="1:6" x14ac:dyDescent="0.3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</row>
    <row r="196" spans="1:6" x14ac:dyDescent="0.3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</row>
    <row r="197" spans="1:6" x14ac:dyDescent="0.3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</row>
    <row r="198" spans="1:6" x14ac:dyDescent="0.3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</row>
    <row r="199" spans="1:6" x14ac:dyDescent="0.3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</row>
    <row r="200" spans="1:6" x14ac:dyDescent="0.3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</row>
    <row r="201" spans="1:6" x14ac:dyDescent="0.3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</row>
    <row r="202" spans="1:6" x14ac:dyDescent="0.3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</row>
    <row r="203" spans="1:6" x14ac:dyDescent="0.3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C4FBF-A86A-4D25-8211-63B026D6BC37}">
  <dimension ref="A1:J203"/>
  <sheetViews>
    <sheetView workbookViewId="0">
      <selection activeCell="J2" sqref="J2"/>
    </sheetView>
  </sheetViews>
  <sheetFormatPr defaultRowHeight="14.4" x14ac:dyDescent="0.3"/>
  <cols>
    <col min="1" max="1" width="12" customWidth="1"/>
    <col min="2" max="2" width="10.33203125" bestFit="1" customWidth="1"/>
    <col min="3" max="3" width="8.109375" bestFit="1" customWidth="1"/>
    <col min="4" max="4" width="6.88671875" bestFit="1" customWidth="1"/>
    <col min="5" max="5" width="8.44140625" bestFit="1" customWidth="1"/>
    <col min="6" max="6" width="23.109375" bestFit="1" customWidth="1"/>
    <col min="7" max="7" width="20.5546875" style="2" customWidth="1"/>
    <col min="8" max="8" width="17" bestFit="1" customWidth="1"/>
    <col min="10" max="10" width="31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28</v>
      </c>
      <c r="J1" s="4" t="s">
        <v>27</v>
      </c>
    </row>
    <row r="2" spans="1:10" x14ac:dyDescent="0.3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6">
        <v>0</v>
      </c>
      <c r="H2">
        <f>IF(statek4[[#This Row],[ilość dni w porcie]]&gt;20,1,0)</f>
        <v>0</v>
      </c>
      <c r="J2" s="4">
        <f>SUM(statek4[czy więcej niż 20])</f>
        <v>22</v>
      </c>
    </row>
    <row r="3" spans="1:10" x14ac:dyDescent="0.3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6">
        <f>_xlfn.DAYS(statek4[[#This Row],[data]],A2)-1</f>
        <v>-1</v>
      </c>
      <c r="H3">
        <f>IF(statek4[[#This Row],[ilość dni w porcie]]&gt;20,1,0)</f>
        <v>0</v>
      </c>
    </row>
    <row r="4" spans="1:10" x14ac:dyDescent="0.3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6">
        <f>_xlfn.DAYS(statek4[[#This Row],[data]],A3)-1</f>
        <v>-1</v>
      </c>
      <c r="H4">
        <f>IF(statek4[[#This Row],[ilość dni w porcie]]&gt;20,1,0)</f>
        <v>0</v>
      </c>
    </row>
    <row r="5" spans="1:10" x14ac:dyDescent="0.3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6">
        <f>_xlfn.DAYS(statek4[[#This Row],[data]],A4)-1</f>
        <v>-1</v>
      </c>
      <c r="H5">
        <f>IF(statek4[[#This Row],[ilość dni w porcie]]&gt;20,1,0)</f>
        <v>0</v>
      </c>
    </row>
    <row r="6" spans="1:10" x14ac:dyDescent="0.3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6">
        <f>_xlfn.DAYS(statek4[[#This Row],[data]],A5)-1</f>
        <v>-1</v>
      </c>
      <c r="H6">
        <f>IF(statek4[[#This Row],[ilość dni w porcie]]&gt;20,1,0)</f>
        <v>0</v>
      </c>
    </row>
    <row r="7" spans="1:10" x14ac:dyDescent="0.3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6">
        <f>_xlfn.DAYS(statek4[[#This Row],[data]],A6)-1</f>
        <v>14</v>
      </c>
      <c r="H7">
        <f>IF(statek4[[#This Row],[ilość dni w porcie]]&gt;20,1,0)</f>
        <v>0</v>
      </c>
    </row>
    <row r="8" spans="1:10" x14ac:dyDescent="0.3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6">
        <f>_xlfn.DAYS(statek4[[#This Row],[data]],A7)-1</f>
        <v>-1</v>
      </c>
      <c r="H8">
        <f>IF(statek4[[#This Row],[ilość dni w porcie]]&gt;20,1,0)</f>
        <v>0</v>
      </c>
    </row>
    <row r="9" spans="1:10" x14ac:dyDescent="0.3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6">
        <f>_xlfn.DAYS(statek4[[#This Row],[data]],A8)-1</f>
        <v>7</v>
      </c>
      <c r="H9">
        <f>IF(statek4[[#This Row],[ilość dni w porcie]]&gt;20,1,0)</f>
        <v>0</v>
      </c>
    </row>
    <row r="10" spans="1:10" x14ac:dyDescent="0.3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6">
        <f>_xlfn.DAYS(statek4[[#This Row],[data]],A9)-1</f>
        <v>-1</v>
      </c>
      <c r="H10">
        <f>IF(statek4[[#This Row],[ilość dni w porcie]]&gt;20,1,0)</f>
        <v>0</v>
      </c>
    </row>
    <row r="11" spans="1:10" x14ac:dyDescent="0.3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6">
        <f>_xlfn.DAYS(statek4[[#This Row],[data]],A10)-1</f>
        <v>-1</v>
      </c>
      <c r="H11">
        <f>IF(statek4[[#This Row],[ilość dni w porcie]]&gt;20,1,0)</f>
        <v>0</v>
      </c>
    </row>
    <row r="12" spans="1:10" x14ac:dyDescent="0.3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6">
        <f>_xlfn.DAYS(statek4[[#This Row],[data]],A11)-1</f>
        <v>25</v>
      </c>
      <c r="H12">
        <f>IF(statek4[[#This Row],[ilość dni w porcie]]&gt;20,1,0)</f>
        <v>1</v>
      </c>
    </row>
    <row r="13" spans="1:10" x14ac:dyDescent="0.3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6">
        <f>_xlfn.DAYS(statek4[[#This Row],[data]],A12)-1</f>
        <v>-1</v>
      </c>
      <c r="H13">
        <f>IF(statek4[[#This Row],[ilość dni w porcie]]&gt;20,1,0)</f>
        <v>0</v>
      </c>
    </row>
    <row r="14" spans="1:10" x14ac:dyDescent="0.3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6">
        <f>_xlfn.DAYS(statek4[[#This Row],[data]],A13)-1</f>
        <v>-1</v>
      </c>
      <c r="H14">
        <f>IF(statek4[[#This Row],[ilość dni w porcie]]&gt;20,1,0)</f>
        <v>0</v>
      </c>
    </row>
    <row r="15" spans="1:10" x14ac:dyDescent="0.3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6">
        <f>_xlfn.DAYS(statek4[[#This Row],[data]],A14)-1</f>
        <v>-1</v>
      </c>
      <c r="H15">
        <f>IF(statek4[[#This Row],[ilość dni w porcie]]&gt;20,1,0)</f>
        <v>0</v>
      </c>
    </row>
    <row r="16" spans="1:10" x14ac:dyDescent="0.3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6">
        <f>_xlfn.DAYS(statek4[[#This Row],[data]],A15)-1</f>
        <v>20</v>
      </c>
      <c r="H16">
        <f>IF(statek4[[#This Row],[ilość dni w porcie]]&gt;20,1,0)</f>
        <v>0</v>
      </c>
    </row>
    <row r="17" spans="1:8" x14ac:dyDescent="0.3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6">
        <f>_xlfn.DAYS(statek4[[#This Row],[data]],A16)-1</f>
        <v>-1</v>
      </c>
      <c r="H17">
        <f>IF(statek4[[#This Row],[ilość dni w porcie]]&gt;20,1,0)</f>
        <v>0</v>
      </c>
    </row>
    <row r="18" spans="1:8" x14ac:dyDescent="0.3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6">
        <f>_xlfn.DAYS(statek4[[#This Row],[data]],A17)-1</f>
        <v>-1</v>
      </c>
      <c r="H18">
        <f>IF(statek4[[#This Row],[ilość dni w porcie]]&gt;20,1,0)</f>
        <v>0</v>
      </c>
    </row>
    <row r="19" spans="1:8" x14ac:dyDescent="0.3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6">
        <f>_xlfn.DAYS(statek4[[#This Row],[data]],A18)-1</f>
        <v>-1</v>
      </c>
      <c r="H19">
        <f>IF(statek4[[#This Row],[ilość dni w porcie]]&gt;20,1,0)</f>
        <v>0</v>
      </c>
    </row>
    <row r="20" spans="1:8" x14ac:dyDescent="0.3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6">
        <f>_xlfn.DAYS(statek4[[#This Row],[data]],A19)-1</f>
        <v>23</v>
      </c>
      <c r="H20">
        <f>IF(statek4[[#This Row],[ilość dni w porcie]]&gt;20,1,0)</f>
        <v>1</v>
      </c>
    </row>
    <row r="21" spans="1:8" x14ac:dyDescent="0.3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6">
        <f>_xlfn.DAYS(statek4[[#This Row],[data]],A20)-1</f>
        <v>-1</v>
      </c>
      <c r="H21">
        <f>IF(statek4[[#This Row],[ilość dni w porcie]]&gt;20,1,0)</f>
        <v>0</v>
      </c>
    </row>
    <row r="22" spans="1:8" x14ac:dyDescent="0.3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6">
        <f>_xlfn.DAYS(statek4[[#This Row],[data]],A21)-1</f>
        <v>-1</v>
      </c>
      <c r="H22">
        <f>IF(statek4[[#This Row],[ilość dni w porcie]]&gt;20,1,0)</f>
        <v>0</v>
      </c>
    </row>
    <row r="23" spans="1:8" x14ac:dyDescent="0.3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6">
        <f>_xlfn.DAYS(statek4[[#This Row],[data]],A22)-1</f>
        <v>17</v>
      </c>
      <c r="H23">
        <f>IF(statek4[[#This Row],[ilość dni w porcie]]&gt;20,1,0)</f>
        <v>0</v>
      </c>
    </row>
    <row r="24" spans="1:8" x14ac:dyDescent="0.3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6">
        <f>_xlfn.DAYS(statek4[[#This Row],[data]],A23)-1</f>
        <v>-1</v>
      </c>
      <c r="H24">
        <f>IF(statek4[[#This Row],[ilość dni w porcie]]&gt;20,1,0)</f>
        <v>0</v>
      </c>
    </row>
    <row r="25" spans="1:8" x14ac:dyDescent="0.3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6">
        <f>_xlfn.DAYS(statek4[[#This Row],[data]],A24)-1</f>
        <v>-1</v>
      </c>
      <c r="H25">
        <f>IF(statek4[[#This Row],[ilość dni w porcie]]&gt;20,1,0)</f>
        <v>0</v>
      </c>
    </row>
    <row r="26" spans="1:8" x14ac:dyDescent="0.3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6">
        <f>_xlfn.DAYS(statek4[[#This Row],[data]],A25)-1</f>
        <v>21</v>
      </c>
      <c r="H26">
        <f>IF(statek4[[#This Row],[ilość dni w porcie]]&gt;20,1,0)</f>
        <v>1</v>
      </c>
    </row>
    <row r="27" spans="1:8" x14ac:dyDescent="0.3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6">
        <f>_xlfn.DAYS(statek4[[#This Row],[data]],A26)-1</f>
        <v>-1</v>
      </c>
      <c r="H27">
        <f>IF(statek4[[#This Row],[ilość dni w porcie]]&gt;20,1,0)</f>
        <v>0</v>
      </c>
    </row>
    <row r="28" spans="1:8" x14ac:dyDescent="0.3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6">
        <f>_xlfn.DAYS(statek4[[#This Row],[data]],A27)-1</f>
        <v>24</v>
      </c>
      <c r="H28">
        <f>IF(statek4[[#This Row],[ilość dni w porcie]]&gt;20,1,0)</f>
        <v>1</v>
      </c>
    </row>
    <row r="29" spans="1:8" x14ac:dyDescent="0.3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6">
        <f>_xlfn.DAYS(statek4[[#This Row],[data]],A28)-1</f>
        <v>-1</v>
      </c>
      <c r="H29">
        <f>IF(statek4[[#This Row],[ilość dni w porcie]]&gt;20,1,0)</f>
        <v>0</v>
      </c>
    </row>
    <row r="30" spans="1:8" x14ac:dyDescent="0.3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6">
        <f>_xlfn.DAYS(statek4[[#This Row],[data]],A29)-1</f>
        <v>-1</v>
      </c>
      <c r="H30">
        <f>IF(statek4[[#This Row],[ilość dni w porcie]]&gt;20,1,0)</f>
        <v>0</v>
      </c>
    </row>
    <row r="31" spans="1:8" x14ac:dyDescent="0.3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6">
        <f>_xlfn.DAYS(statek4[[#This Row],[data]],A30)-1</f>
        <v>-1</v>
      </c>
      <c r="H31">
        <f>IF(statek4[[#This Row],[ilość dni w porcie]]&gt;20,1,0)</f>
        <v>0</v>
      </c>
    </row>
    <row r="32" spans="1:8" x14ac:dyDescent="0.3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6">
        <f>_xlfn.DAYS(statek4[[#This Row],[data]],A31)-1</f>
        <v>12</v>
      </c>
      <c r="H32">
        <f>IF(statek4[[#This Row],[ilość dni w porcie]]&gt;20,1,0)</f>
        <v>0</v>
      </c>
    </row>
    <row r="33" spans="1:8" x14ac:dyDescent="0.3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6">
        <f>_xlfn.DAYS(statek4[[#This Row],[data]],A32)-1</f>
        <v>-1</v>
      </c>
      <c r="H33">
        <f>IF(statek4[[#This Row],[ilość dni w porcie]]&gt;20,1,0)</f>
        <v>0</v>
      </c>
    </row>
    <row r="34" spans="1:8" x14ac:dyDescent="0.3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6">
        <f>_xlfn.DAYS(statek4[[#This Row],[data]],A33)-1</f>
        <v>-1</v>
      </c>
      <c r="H34">
        <f>IF(statek4[[#This Row],[ilość dni w porcie]]&gt;20,1,0)</f>
        <v>0</v>
      </c>
    </row>
    <row r="35" spans="1:8" x14ac:dyDescent="0.3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6">
        <f>_xlfn.DAYS(statek4[[#This Row],[data]],A34)-1</f>
        <v>-1</v>
      </c>
      <c r="H35">
        <f>IF(statek4[[#This Row],[ilość dni w porcie]]&gt;20,1,0)</f>
        <v>0</v>
      </c>
    </row>
    <row r="36" spans="1:8" x14ac:dyDescent="0.3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6">
        <f>_xlfn.DAYS(statek4[[#This Row],[data]],A35)-1</f>
        <v>-1</v>
      </c>
      <c r="H36">
        <f>IF(statek4[[#This Row],[ilość dni w porcie]]&gt;20,1,0)</f>
        <v>0</v>
      </c>
    </row>
    <row r="37" spans="1:8" x14ac:dyDescent="0.3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6">
        <f>_xlfn.DAYS(statek4[[#This Row],[data]],A36)-1</f>
        <v>16</v>
      </c>
      <c r="H37">
        <f>IF(statek4[[#This Row],[ilość dni w porcie]]&gt;20,1,0)</f>
        <v>0</v>
      </c>
    </row>
    <row r="38" spans="1:8" x14ac:dyDescent="0.3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6">
        <f>_xlfn.DAYS(statek4[[#This Row],[data]],A37)-1</f>
        <v>-1</v>
      </c>
      <c r="H38">
        <f>IF(statek4[[#This Row],[ilość dni w porcie]]&gt;20,1,0)</f>
        <v>0</v>
      </c>
    </row>
    <row r="39" spans="1:8" x14ac:dyDescent="0.3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6">
        <f>_xlfn.DAYS(statek4[[#This Row],[data]],A38)-1</f>
        <v>-1</v>
      </c>
      <c r="H39">
        <f>IF(statek4[[#This Row],[ilość dni w porcie]]&gt;20,1,0)</f>
        <v>0</v>
      </c>
    </row>
    <row r="40" spans="1:8" x14ac:dyDescent="0.3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6">
        <f>_xlfn.DAYS(statek4[[#This Row],[data]],A39)-1</f>
        <v>-1</v>
      </c>
      <c r="H40">
        <f>IF(statek4[[#This Row],[ilość dni w porcie]]&gt;20,1,0)</f>
        <v>0</v>
      </c>
    </row>
    <row r="41" spans="1:8" x14ac:dyDescent="0.3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6">
        <f>_xlfn.DAYS(statek4[[#This Row],[data]],A40)-1</f>
        <v>14</v>
      </c>
      <c r="H41">
        <f>IF(statek4[[#This Row],[ilość dni w porcie]]&gt;20,1,0)</f>
        <v>0</v>
      </c>
    </row>
    <row r="42" spans="1:8" x14ac:dyDescent="0.3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6">
        <f>_xlfn.DAYS(statek4[[#This Row],[data]],A41)-1</f>
        <v>-1</v>
      </c>
      <c r="H42">
        <f>IF(statek4[[#This Row],[ilość dni w porcie]]&gt;20,1,0)</f>
        <v>0</v>
      </c>
    </row>
    <row r="43" spans="1:8" x14ac:dyDescent="0.3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6">
        <f>_xlfn.DAYS(statek4[[#This Row],[data]],A42)-1</f>
        <v>18</v>
      </c>
      <c r="H43">
        <f>IF(statek4[[#This Row],[ilość dni w porcie]]&gt;20,1,0)</f>
        <v>0</v>
      </c>
    </row>
    <row r="44" spans="1:8" x14ac:dyDescent="0.3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6">
        <f>_xlfn.DAYS(statek4[[#This Row],[data]],A43)-1</f>
        <v>-1</v>
      </c>
      <c r="H44">
        <f>IF(statek4[[#This Row],[ilość dni w porcie]]&gt;20,1,0)</f>
        <v>0</v>
      </c>
    </row>
    <row r="45" spans="1:8" x14ac:dyDescent="0.3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6">
        <f>_xlfn.DAYS(statek4[[#This Row],[data]],A44)-1</f>
        <v>-1</v>
      </c>
      <c r="H45">
        <f>IF(statek4[[#This Row],[ilość dni w porcie]]&gt;20,1,0)</f>
        <v>0</v>
      </c>
    </row>
    <row r="46" spans="1:8" x14ac:dyDescent="0.3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6">
        <f>_xlfn.DAYS(statek4[[#This Row],[data]],A45)-1</f>
        <v>25</v>
      </c>
      <c r="H46">
        <f>IF(statek4[[#This Row],[ilość dni w porcie]]&gt;20,1,0)</f>
        <v>1</v>
      </c>
    </row>
    <row r="47" spans="1:8" x14ac:dyDescent="0.3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6">
        <f>_xlfn.DAYS(statek4[[#This Row],[data]],A46)-1</f>
        <v>-1</v>
      </c>
      <c r="H47">
        <f>IF(statek4[[#This Row],[ilość dni w porcie]]&gt;20,1,0)</f>
        <v>0</v>
      </c>
    </row>
    <row r="48" spans="1:8" x14ac:dyDescent="0.3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6">
        <f>_xlfn.DAYS(statek4[[#This Row],[data]],A47)-1</f>
        <v>-1</v>
      </c>
      <c r="H48">
        <f>IF(statek4[[#This Row],[ilość dni w porcie]]&gt;20,1,0)</f>
        <v>0</v>
      </c>
    </row>
    <row r="49" spans="1:8" x14ac:dyDescent="0.3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6">
        <f>_xlfn.DAYS(statek4[[#This Row],[data]],A48)-1</f>
        <v>-1</v>
      </c>
      <c r="H49">
        <f>IF(statek4[[#This Row],[ilość dni w porcie]]&gt;20,1,0)</f>
        <v>0</v>
      </c>
    </row>
    <row r="50" spans="1:8" x14ac:dyDescent="0.3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6">
        <f>_xlfn.DAYS(statek4[[#This Row],[data]],A49)-1</f>
        <v>-1</v>
      </c>
      <c r="H50">
        <f>IF(statek4[[#This Row],[ilość dni w porcie]]&gt;20,1,0)</f>
        <v>0</v>
      </c>
    </row>
    <row r="51" spans="1:8" x14ac:dyDescent="0.3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6">
        <f>_xlfn.DAYS(statek4[[#This Row],[data]],A50)-1</f>
        <v>20</v>
      </c>
      <c r="H51">
        <f>IF(statek4[[#This Row],[ilość dni w porcie]]&gt;20,1,0)</f>
        <v>0</v>
      </c>
    </row>
    <row r="52" spans="1:8" x14ac:dyDescent="0.3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6">
        <f>_xlfn.DAYS(statek4[[#This Row],[data]],A51)-1</f>
        <v>-1</v>
      </c>
      <c r="H52">
        <f>IF(statek4[[#This Row],[ilość dni w porcie]]&gt;20,1,0)</f>
        <v>0</v>
      </c>
    </row>
    <row r="53" spans="1:8" x14ac:dyDescent="0.3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6">
        <f>_xlfn.DAYS(statek4[[#This Row],[data]],A52)-1</f>
        <v>-1</v>
      </c>
      <c r="H53">
        <f>IF(statek4[[#This Row],[ilość dni w porcie]]&gt;20,1,0)</f>
        <v>0</v>
      </c>
    </row>
    <row r="54" spans="1:8" x14ac:dyDescent="0.3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6">
        <f>_xlfn.DAYS(statek4[[#This Row],[data]],A53)-1</f>
        <v>-1</v>
      </c>
      <c r="H54">
        <f>IF(statek4[[#This Row],[ilość dni w porcie]]&gt;20,1,0)</f>
        <v>0</v>
      </c>
    </row>
    <row r="55" spans="1:8" x14ac:dyDescent="0.3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6">
        <f>_xlfn.DAYS(statek4[[#This Row],[data]],A54)-1</f>
        <v>-1</v>
      </c>
      <c r="H55">
        <f>IF(statek4[[#This Row],[ilość dni w porcie]]&gt;20,1,0)</f>
        <v>0</v>
      </c>
    </row>
    <row r="56" spans="1:8" x14ac:dyDescent="0.3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6">
        <f>_xlfn.DAYS(statek4[[#This Row],[data]],A55)-1</f>
        <v>23</v>
      </c>
      <c r="H56">
        <f>IF(statek4[[#This Row],[ilość dni w porcie]]&gt;20,1,0)</f>
        <v>1</v>
      </c>
    </row>
    <row r="57" spans="1:8" x14ac:dyDescent="0.3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6">
        <f>_xlfn.DAYS(statek4[[#This Row],[data]],A56)-1</f>
        <v>-1</v>
      </c>
      <c r="H57">
        <f>IF(statek4[[#This Row],[ilość dni w porcie]]&gt;20,1,0)</f>
        <v>0</v>
      </c>
    </row>
    <row r="58" spans="1:8" x14ac:dyDescent="0.3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6">
        <f>_xlfn.DAYS(statek4[[#This Row],[data]],A57)-1</f>
        <v>-1</v>
      </c>
      <c r="H58">
        <f>IF(statek4[[#This Row],[ilość dni w porcie]]&gt;20,1,0)</f>
        <v>0</v>
      </c>
    </row>
    <row r="59" spans="1:8" x14ac:dyDescent="0.3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6">
        <f>_xlfn.DAYS(statek4[[#This Row],[data]],A58)-1</f>
        <v>17</v>
      </c>
      <c r="H59">
        <f>IF(statek4[[#This Row],[ilość dni w porcie]]&gt;20,1,0)</f>
        <v>0</v>
      </c>
    </row>
    <row r="60" spans="1:8" x14ac:dyDescent="0.3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6">
        <f>_xlfn.DAYS(statek4[[#This Row],[data]],A59)-1</f>
        <v>-1</v>
      </c>
      <c r="H60">
        <f>IF(statek4[[#This Row],[ilość dni w porcie]]&gt;20,1,0)</f>
        <v>0</v>
      </c>
    </row>
    <row r="61" spans="1:8" x14ac:dyDescent="0.3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6">
        <f>_xlfn.DAYS(statek4[[#This Row],[data]],A60)-1</f>
        <v>-1</v>
      </c>
      <c r="H61">
        <f>IF(statek4[[#This Row],[ilość dni w porcie]]&gt;20,1,0)</f>
        <v>0</v>
      </c>
    </row>
    <row r="62" spans="1:8" x14ac:dyDescent="0.3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6">
        <f>_xlfn.DAYS(statek4[[#This Row],[data]],A61)-1</f>
        <v>21</v>
      </c>
      <c r="H62">
        <f>IF(statek4[[#This Row],[ilość dni w porcie]]&gt;20,1,0)</f>
        <v>1</v>
      </c>
    </row>
    <row r="63" spans="1:8" x14ac:dyDescent="0.3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6">
        <f>_xlfn.DAYS(statek4[[#This Row],[data]],A62)-1</f>
        <v>-1</v>
      </c>
      <c r="H63">
        <f>IF(statek4[[#This Row],[ilość dni w porcie]]&gt;20,1,0)</f>
        <v>0</v>
      </c>
    </row>
    <row r="64" spans="1:8" x14ac:dyDescent="0.3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6">
        <f>_xlfn.DAYS(statek4[[#This Row],[data]],A63)-1</f>
        <v>-1</v>
      </c>
      <c r="H64">
        <f>IF(statek4[[#This Row],[ilość dni w porcie]]&gt;20,1,0)</f>
        <v>0</v>
      </c>
    </row>
    <row r="65" spans="1:8" x14ac:dyDescent="0.3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6">
        <f>_xlfn.DAYS(statek4[[#This Row],[data]],A64)-1</f>
        <v>-1</v>
      </c>
      <c r="H65">
        <f>IF(statek4[[#This Row],[ilość dni w porcie]]&gt;20,1,0)</f>
        <v>0</v>
      </c>
    </row>
    <row r="66" spans="1:8" x14ac:dyDescent="0.3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6">
        <f>_xlfn.DAYS(statek4[[#This Row],[data]],A65)-1</f>
        <v>24</v>
      </c>
      <c r="H66">
        <f>IF(statek4[[#This Row],[ilość dni w porcie]]&gt;20,1,0)</f>
        <v>1</v>
      </c>
    </row>
    <row r="67" spans="1:8" x14ac:dyDescent="0.3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6">
        <f>_xlfn.DAYS(statek4[[#This Row],[data]],A66)-1</f>
        <v>-1</v>
      </c>
      <c r="H67">
        <f>IF(statek4[[#This Row],[ilość dni w porcie]]&gt;20,1,0)</f>
        <v>0</v>
      </c>
    </row>
    <row r="68" spans="1:8" x14ac:dyDescent="0.3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6">
        <f>_xlfn.DAYS(statek4[[#This Row],[data]],A67)-1</f>
        <v>-1</v>
      </c>
      <c r="H68">
        <f>IF(statek4[[#This Row],[ilość dni w porcie]]&gt;20,1,0)</f>
        <v>0</v>
      </c>
    </row>
    <row r="69" spans="1:8" x14ac:dyDescent="0.3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6">
        <f>_xlfn.DAYS(statek4[[#This Row],[data]],A68)-1</f>
        <v>12</v>
      </c>
      <c r="H69">
        <f>IF(statek4[[#This Row],[ilość dni w porcie]]&gt;20,1,0)</f>
        <v>0</v>
      </c>
    </row>
    <row r="70" spans="1:8" x14ac:dyDescent="0.3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6">
        <f>_xlfn.DAYS(statek4[[#This Row],[data]],A69)-1</f>
        <v>-1</v>
      </c>
      <c r="H70">
        <f>IF(statek4[[#This Row],[ilość dni w porcie]]&gt;20,1,0)</f>
        <v>0</v>
      </c>
    </row>
    <row r="71" spans="1:8" x14ac:dyDescent="0.3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6">
        <f>_xlfn.DAYS(statek4[[#This Row],[data]],A70)-1</f>
        <v>-1</v>
      </c>
      <c r="H71">
        <f>IF(statek4[[#This Row],[ilość dni w porcie]]&gt;20,1,0)</f>
        <v>0</v>
      </c>
    </row>
    <row r="72" spans="1:8" x14ac:dyDescent="0.3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6">
        <f>_xlfn.DAYS(statek4[[#This Row],[data]],A71)-1</f>
        <v>-1</v>
      </c>
      <c r="H72">
        <f>IF(statek4[[#This Row],[ilość dni w porcie]]&gt;20,1,0)</f>
        <v>0</v>
      </c>
    </row>
    <row r="73" spans="1:8" x14ac:dyDescent="0.3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6">
        <f>_xlfn.DAYS(statek4[[#This Row],[data]],A72)-1</f>
        <v>-1</v>
      </c>
      <c r="H73">
        <f>IF(statek4[[#This Row],[ilość dni w porcie]]&gt;20,1,0)</f>
        <v>0</v>
      </c>
    </row>
    <row r="74" spans="1:8" x14ac:dyDescent="0.3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6">
        <f>_xlfn.DAYS(statek4[[#This Row],[data]],A73)-1</f>
        <v>16</v>
      </c>
      <c r="H74">
        <f>IF(statek4[[#This Row],[ilość dni w porcie]]&gt;20,1,0)</f>
        <v>0</v>
      </c>
    </row>
    <row r="75" spans="1:8" x14ac:dyDescent="0.3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6">
        <f>_xlfn.DAYS(statek4[[#This Row],[data]],A74)-1</f>
        <v>-1</v>
      </c>
      <c r="H75">
        <f>IF(statek4[[#This Row],[ilość dni w porcie]]&gt;20,1,0)</f>
        <v>0</v>
      </c>
    </row>
    <row r="76" spans="1:8" x14ac:dyDescent="0.3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6">
        <f>_xlfn.DAYS(statek4[[#This Row],[data]],A75)-1</f>
        <v>-1</v>
      </c>
      <c r="H76">
        <f>IF(statek4[[#This Row],[ilość dni w porcie]]&gt;20,1,0)</f>
        <v>0</v>
      </c>
    </row>
    <row r="77" spans="1:8" x14ac:dyDescent="0.3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6">
        <f>_xlfn.DAYS(statek4[[#This Row],[data]],A76)-1</f>
        <v>14</v>
      </c>
      <c r="H77">
        <f>IF(statek4[[#This Row],[ilość dni w porcie]]&gt;20,1,0)</f>
        <v>0</v>
      </c>
    </row>
    <row r="78" spans="1:8" x14ac:dyDescent="0.3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6">
        <f>_xlfn.DAYS(statek4[[#This Row],[data]],A77)-1</f>
        <v>-1</v>
      </c>
      <c r="H78">
        <f>IF(statek4[[#This Row],[ilość dni w porcie]]&gt;20,1,0)</f>
        <v>0</v>
      </c>
    </row>
    <row r="79" spans="1:8" x14ac:dyDescent="0.3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6">
        <f>_xlfn.DAYS(statek4[[#This Row],[data]],A78)-1</f>
        <v>18</v>
      </c>
      <c r="H79">
        <f>IF(statek4[[#This Row],[ilość dni w porcie]]&gt;20,1,0)</f>
        <v>0</v>
      </c>
    </row>
    <row r="80" spans="1:8" x14ac:dyDescent="0.3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6">
        <f>_xlfn.DAYS(statek4[[#This Row],[data]],A79)-1</f>
        <v>-1</v>
      </c>
      <c r="H80">
        <f>IF(statek4[[#This Row],[ilość dni w porcie]]&gt;20,1,0)</f>
        <v>0</v>
      </c>
    </row>
    <row r="81" spans="1:8" x14ac:dyDescent="0.3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6">
        <f>_xlfn.DAYS(statek4[[#This Row],[data]],A80)-1</f>
        <v>-1</v>
      </c>
      <c r="H81">
        <f>IF(statek4[[#This Row],[ilość dni w porcie]]&gt;20,1,0)</f>
        <v>0</v>
      </c>
    </row>
    <row r="82" spans="1:8" x14ac:dyDescent="0.3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6">
        <f>_xlfn.DAYS(statek4[[#This Row],[data]],A81)-1</f>
        <v>-1</v>
      </c>
      <c r="H82">
        <f>IF(statek4[[#This Row],[ilość dni w porcie]]&gt;20,1,0)</f>
        <v>0</v>
      </c>
    </row>
    <row r="83" spans="1:8" x14ac:dyDescent="0.3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6">
        <f>_xlfn.DAYS(statek4[[#This Row],[data]],A82)-1</f>
        <v>25</v>
      </c>
      <c r="H83">
        <f>IF(statek4[[#This Row],[ilość dni w porcie]]&gt;20,1,0)</f>
        <v>1</v>
      </c>
    </row>
    <row r="84" spans="1:8" x14ac:dyDescent="0.3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6">
        <f>_xlfn.DAYS(statek4[[#This Row],[data]],A83)-1</f>
        <v>-1</v>
      </c>
      <c r="H84">
        <f>IF(statek4[[#This Row],[ilość dni w porcie]]&gt;20,1,0)</f>
        <v>0</v>
      </c>
    </row>
    <row r="85" spans="1:8" x14ac:dyDescent="0.3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6">
        <f>_xlfn.DAYS(statek4[[#This Row],[data]],A84)-1</f>
        <v>-1</v>
      </c>
      <c r="H85">
        <f>IF(statek4[[#This Row],[ilość dni w porcie]]&gt;20,1,0)</f>
        <v>0</v>
      </c>
    </row>
    <row r="86" spans="1:8" x14ac:dyDescent="0.3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6">
        <f>_xlfn.DAYS(statek4[[#This Row],[data]],A85)-1</f>
        <v>20</v>
      </c>
      <c r="H86">
        <f>IF(statek4[[#This Row],[ilość dni w porcie]]&gt;20,1,0)</f>
        <v>0</v>
      </c>
    </row>
    <row r="87" spans="1:8" x14ac:dyDescent="0.3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6">
        <f>_xlfn.DAYS(statek4[[#This Row],[data]],A86)-1</f>
        <v>-1</v>
      </c>
      <c r="H87">
        <f>IF(statek4[[#This Row],[ilość dni w porcie]]&gt;20,1,0)</f>
        <v>0</v>
      </c>
    </row>
    <row r="88" spans="1:8" x14ac:dyDescent="0.3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6">
        <f>_xlfn.DAYS(statek4[[#This Row],[data]],A87)-1</f>
        <v>-1</v>
      </c>
      <c r="H88">
        <f>IF(statek4[[#This Row],[ilość dni w porcie]]&gt;20,1,0)</f>
        <v>0</v>
      </c>
    </row>
    <row r="89" spans="1:8" x14ac:dyDescent="0.3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6">
        <f>_xlfn.DAYS(statek4[[#This Row],[data]],A88)-1</f>
        <v>-1</v>
      </c>
      <c r="H89">
        <f>IF(statek4[[#This Row],[ilość dni w porcie]]&gt;20,1,0)</f>
        <v>0</v>
      </c>
    </row>
    <row r="90" spans="1:8" x14ac:dyDescent="0.3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6">
        <f>_xlfn.DAYS(statek4[[#This Row],[data]],A89)-1</f>
        <v>-1</v>
      </c>
      <c r="H90">
        <f>IF(statek4[[#This Row],[ilość dni w porcie]]&gt;20,1,0)</f>
        <v>0</v>
      </c>
    </row>
    <row r="91" spans="1:8" x14ac:dyDescent="0.3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6">
        <f>_xlfn.DAYS(statek4[[#This Row],[data]],A90)-1</f>
        <v>23</v>
      </c>
      <c r="H91">
        <f>IF(statek4[[#This Row],[ilość dni w porcie]]&gt;20,1,0)</f>
        <v>1</v>
      </c>
    </row>
    <row r="92" spans="1:8" x14ac:dyDescent="0.3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6">
        <f>_xlfn.DAYS(statek4[[#This Row],[data]],A91)-1</f>
        <v>-1</v>
      </c>
      <c r="H92">
        <f>IF(statek4[[#This Row],[ilość dni w porcie]]&gt;20,1,0)</f>
        <v>0</v>
      </c>
    </row>
    <row r="93" spans="1:8" x14ac:dyDescent="0.3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6">
        <f>_xlfn.DAYS(statek4[[#This Row],[data]],A92)-1</f>
        <v>-1</v>
      </c>
      <c r="H93">
        <f>IF(statek4[[#This Row],[ilość dni w porcie]]&gt;20,1,0)</f>
        <v>0</v>
      </c>
    </row>
    <row r="94" spans="1:8" x14ac:dyDescent="0.3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6">
        <f>_xlfn.DAYS(statek4[[#This Row],[data]],A93)-1</f>
        <v>-1</v>
      </c>
      <c r="H94">
        <f>IF(statek4[[#This Row],[ilość dni w porcie]]&gt;20,1,0)</f>
        <v>0</v>
      </c>
    </row>
    <row r="95" spans="1:8" x14ac:dyDescent="0.3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6">
        <f>_xlfn.DAYS(statek4[[#This Row],[data]],A94)-1</f>
        <v>-1</v>
      </c>
      <c r="H95">
        <f>IF(statek4[[#This Row],[ilość dni w porcie]]&gt;20,1,0)</f>
        <v>0</v>
      </c>
    </row>
    <row r="96" spans="1:8" x14ac:dyDescent="0.3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6">
        <f>_xlfn.DAYS(statek4[[#This Row],[data]],A95)-1</f>
        <v>17</v>
      </c>
      <c r="H96">
        <f>IF(statek4[[#This Row],[ilość dni w porcie]]&gt;20,1,0)</f>
        <v>0</v>
      </c>
    </row>
    <row r="97" spans="1:8" x14ac:dyDescent="0.3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6">
        <f>_xlfn.DAYS(statek4[[#This Row],[data]],A96)-1</f>
        <v>-1</v>
      </c>
      <c r="H97">
        <f>IF(statek4[[#This Row],[ilość dni w porcie]]&gt;20,1,0)</f>
        <v>0</v>
      </c>
    </row>
    <row r="98" spans="1:8" x14ac:dyDescent="0.3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6">
        <f>_xlfn.DAYS(statek4[[#This Row],[data]],A97)-1</f>
        <v>-1</v>
      </c>
      <c r="H98">
        <f>IF(statek4[[#This Row],[ilość dni w porcie]]&gt;20,1,0)</f>
        <v>0</v>
      </c>
    </row>
    <row r="99" spans="1:8" x14ac:dyDescent="0.3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6">
        <f>_xlfn.DAYS(statek4[[#This Row],[data]],A98)-1</f>
        <v>-1</v>
      </c>
      <c r="H99">
        <f>IF(statek4[[#This Row],[ilość dni w porcie]]&gt;20,1,0)</f>
        <v>0</v>
      </c>
    </row>
    <row r="100" spans="1:8" x14ac:dyDescent="0.3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6">
        <f>_xlfn.DAYS(statek4[[#This Row],[data]],A99)-1</f>
        <v>-1</v>
      </c>
      <c r="H100">
        <f>IF(statek4[[#This Row],[ilość dni w porcie]]&gt;20,1,0)</f>
        <v>0</v>
      </c>
    </row>
    <row r="101" spans="1:8" x14ac:dyDescent="0.3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6">
        <f>_xlfn.DAYS(statek4[[#This Row],[data]],A100)-1</f>
        <v>21</v>
      </c>
      <c r="H101">
        <f>IF(statek4[[#This Row],[ilość dni w porcie]]&gt;20,1,0)</f>
        <v>1</v>
      </c>
    </row>
    <row r="102" spans="1:8" x14ac:dyDescent="0.3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6">
        <f>_xlfn.DAYS(statek4[[#This Row],[data]],A101)-1</f>
        <v>-1</v>
      </c>
      <c r="H102">
        <f>IF(statek4[[#This Row],[ilość dni w porcie]]&gt;20,1,0)</f>
        <v>0</v>
      </c>
    </row>
    <row r="103" spans="1:8" x14ac:dyDescent="0.3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6">
        <f>_xlfn.DAYS(statek4[[#This Row],[data]],A102)-1</f>
        <v>-1</v>
      </c>
      <c r="H103">
        <f>IF(statek4[[#This Row],[ilość dni w porcie]]&gt;20,1,0)</f>
        <v>0</v>
      </c>
    </row>
    <row r="104" spans="1:8" x14ac:dyDescent="0.3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6">
        <f>_xlfn.DAYS(statek4[[#This Row],[data]],A103)-1</f>
        <v>-1</v>
      </c>
      <c r="H104">
        <f>IF(statek4[[#This Row],[ilość dni w porcie]]&gt;20,1,0)</f>
        <v>0</v>
      </c>
    </row>
    <row r="105" spans="1:8" x14ac:dyDescent="0.3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6">
        <f>_xlfn.DAYS(statek4[[#This Row],[data]],A104)-1</f>
        <v>-1</v>
      </c>
      <c r="H105">
        <f>IF(statek4[[#This Row],[ilość dni w porcie]]&gt;20,1,0)</f>
        <v>0</v>
      </c>
    </row>
    <row r="106" spans="1:8" x14ac:dyDescent="0.3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6">
        <f>_xlfn.DAYS(statek4[[#This Row],[data]],A105)-1</f>
        <v>24</v>
      </c>
      <c r="H106">
        <f>IF(statek4[[#This Row],[ilość dni w porcie]]&gt;20,1,0)</f>
        <v>1</v>
      </c>
    </row>
    <row r="107" spans="1:8" x14ac:dyDescent="0.3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6">
        <f>_xlfn.DAYS(statek4[[#This Row],[data]],A106)-1</f>
        <v>-1</v>
      </c>
      <c r="H107">
        <f>IF(statek4[[#This Row],[ilość dni w porcie]]&gt;20,1,0)</f>
        <v>0</v>
      </c>
    </row>
    <row r="108" spans="1:8" x14ac:dyDescent="0.3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6">
        <f>_xlfn.DAYS(statek4[[#This Row],[data]],A107)-1</f>
        <v>12</v>
      </c>
      <c r="H108">
        <f>IF(statek4[[#This Row],[ilość dni w porcie]]&gt;20,1,0)</f>
        <v>0</v>
      </c>
    </row>
    <row r="109" spans="1:8" x14ac:dyDescent="0.3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6">
        <f>_xlfn.DAYS(statek4[[#This Row],[data]],A108)-1</f>
        <v>-1</v>
      </c>
      <c r="H109">
        <f>IF(statek4[[#This Row],[ilość dni w porcie]]&gt;20,1,0)</f>
        <v>0</v>
      </c>
    </row>
    <row r="110" spans="1:8" x14ac:dyDescent="0.3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6">
        <f>_xlfn.DAYS(statek4[[#This Row],[data]],A109)-1</f>
        <v>-1</v>
      </c>
      <c r="H110">
        <f>IF(statek4[[#This Row],[ilość dni w porcie]]&gt;20,1,0)</f>
        <v>0</v>
      </c>
    </row>
    <row r="111" spans="1:8" x14ac:dyDescent="0.3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6">
        <f>_xlfn.DAYS(statek4[[#This Row],[data]],A110)-1</f>
        <v>-1</v>
      </c>
      <c r="H111">
        <f>IF(statek4[[#This Row],[ilość dni w porcie]]&gt;20,1,0)</f>
        <v>0</v>
      </c>
    </row>
    <row r="112" spans="1:8" x14ac:dyDescent="0.3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6">
        <f>_xlfn.DAYS(statek4[[#This Row],[data]],A111)-1</f>
        <v>-1</v>
      </c>
      <c r="H112">
        <f>IF(statek4[[#This Row],[ilość dni w porcie]]&gt;20,1,0)</f>
        <v>0</v>
      </c>
    </row>
    <row r="113" spans="1:8" x14ac:dyDescent="0.3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6">
        <f>_xlfn.DAYS(statek4[[#This Row],[data]],A112)-1</f>
        <v>16</v>
      </c>
      <c r="H113">
        <f>IF(statek4[[#This Row],[ilość dni w porcie]]&gt;20,1,0)</f>
        <v>0</v>
      </c>
    </row>
    <row r="114" spans="1:8" x14ac:dyDescent="0.3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6">
        <f>_xlfn.DAYS(statek4[[#This Row],[data]],A113)-1</f>
        <v>-1</v>
      </c>
      <c r="H114">
        <f>IF(statek4[[#This Row],[ilość dni w porcie]]&gt;20,1,0)</f>
        <v>0</v>
      </c>
    </row>
    <row r="115" spans="1:8" x14ac:dyDescent="0.3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6">
        <f>_xlfn.DAYS(statek4[[#This Row],[data]],A114)-1</f>
        <v>-1</v>
      </c>
      <c r="H115">
        <f>IF(statek4[[#This Row],[ilość dni w porcie]]&gt;20,1,0)</f>
        <v>0</v>
      </c>
    </row>
    <row r="116" spans="1:8" x14ac:dyDescent="0.3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6">
        <f>_xlfn.DAYS(statek4[[#This Row],[data]],A115)-1</f>
        <v>-1</v>
      </c>
      <c r="H116">
        <f>IF(statek4[[#This Row],[ilość dni w porcie]]&gt;20,1,0)</f>
        <v>0</v>
      </c>
    </row>
    <row r="117" spans="1:8" x14ac:dyDescent="0.3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6">
        <f>_xlfn.DAYS(statek4[[#This Row],[data]],A116)-1</f>
        <v>14</v>
      </c>
      <c r="H117">
        <f>IF(statek4[[#This Row],[ilość dni w porcie]]&gt;20,1,0)</f>
        <v>0</v>
      </c>
    </row>
    <row r="118" spans="1:8" x14ac:dyDescent="0.3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6">
        <f>_xlfn.DAYS(statek4[[#This Row],[data]],A117)-1</f>
        <v>-1</v>
      </c>
      <c r="H118">
        <f>IF(statek4[[#This Row],[ilość dni w porcie]]&gt;20,1,0)</f>
        <v>0</v>
      </c>
    </row>
    <row r="119" spans="1:8" x14ac:dyDescent="0.3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6">
        <f>_xlfn.DAYS(statek4[[#This Row],[data]],A118)-1</f>
        <v>-1</v>
      </c>
      <c r="H119">
        <f>IF(statek4[[#This Row],[ilość dni w porcie]]&gt;20,1,0)</f>
        <v>0</v>
      </c>
    </row>
    <row r="120" spans="1:8" x14ac:dyDescent="0.3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6">
        <f>_xlfn.DAYS(statek4[[#This Row],[data]],A119)-1</f>
        <v>-1</v>
      </c>
      <c r="H120">
        <f>IF(statek4[[#This Row],[ilość dni w porcie]]&gt;20,1,0)</f>
        <v>0</v>
      </c>
    </row>
    <row r="121" spans="1:8" x14ac:dyDescent="0.3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6">
        <f>_xlfn.DAYS(statek4[[#This Row],[data]],A120)-1</f>
        <v>18</v>
      </c>
      <c r="H121">
        <f>IF(statek4[[#This Row],[ilość dni w porcie]]&gt;20,1,0)</f>
        <v>0</v>
      </c>
    </row>
    <row r="122" spans="1:8" x14ac:dyDescent="0.3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6">
        <f>_xlfn.DAYS(statek4[[#This Row],[data]],A121)-1</f>
        <v>-1</v>
      </c>
      <c r="H122">
        <f>IF(statek4[[#This Row],[ilość dni w porcie]]&gt;20,1,0)</f>
        <v>0</v>
      </c>
    </row>
    <row r="123" spans="1:8" x14ac:dyDescent="0.3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6">
        <f>_xlfn.DAYS(statek4[[#This Row],[data]],A122)-1</f>
        <v>25</v>
      </c>
      <c r="H123">
        <f>IF(statek4[[#This Row],[ilość dni w porcie]]&gt;20,1,0)</f>
        <v>1</v>
      </c>
    </row>
    <row r="124" spans="1:8" x14ac:dyDescent="0.3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6">
        <f>_xlfn.DAYS(statek4[[#This Row],[data]],A123)-1</f>
        <v>-1</v>
      </c>
      <c r="H124">
        <f>IF(statek4[[#This Row],[ilość dni w porcie]]&gt;20,1,0)</f>
        <v>0</v>
      </c>
    </row>
    <row r="125" spans="1:8" x14ac:dyDescent="0.3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6">
        <f>_xlfn.DAYS(statek4[[#This Row],[data]],A124)-1</f>
        <v>20</v>
      </c>
      <c r="H125">
        <f>IF(statek4[[#This Row],[ilość dni w porcie]]&gt;20,1,0)</f>
        <v>0</v>
      </c>
    </row>
    <row r="126" spans="1:8" x14ac:dyDescent="0.3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6">
        <f>_xlfn.DAYS(statek4[[#This Row],[data]],A125)-1</f>
        <v>-1</v>
      </c>
      <c r="H126">
        <f>IF(statek4[[#This Row],[ilość dni w porcie]]&gt;20,1,0)</f>
        <v>0</v>
      </c>
    </row>
    <row r="127" spans="1:8" x14ac:dyDescent="0.3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6">
        <f>_xlfn.DAYS(statek4[[#This Row],[data]],A126)-1</f>
        <v>-1</v>
      </c>
      <c r="H127">
        <f>IF(statek4[[#This Row],[ilość dni w porcie]]&gt;20,1,0)</f>
        <v>0</v>
      </c>
    </row>
    <row r="128" spans="1:8" x14ac:dyDescent="0.3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6">
        <f>_xlfn.DAYS(statek4[[#This Row],[data]],A127)-1</f>
        <v>-1</v>
      </c>
      <c r="H128">
        <f>IF(statek4[[#This Row],[ilość dni w porcie]]&gt;20,1,0)</f>
        <v>0</v>
      </c>
    </row>
    <row r="129" spans="1:8" x14ac:dyDescent="0.3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6">
        <f>_xlfn.DAYS(statek4[[#This Row],[data]],A128)-1</f>
        <v>-1</v>
      </c>
      <c r="H129">
        <f>IF(statek4[[#This Row],[ilość dni w porcie]]&gt;20,1,0)</f>
        <v>0</v>
      </c>
    </row>
    <row r="130" spans="1:8" x14ac:dyDescent="0.3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6">
        <f>_xlfn.DAYS(statek4[[#This Row],[data]],A129)-1</f>
        <v>23</v>
      </c>
      <c r="H130">
        <f>IF(statek4[[#This Row],[ilość dni w porcie]]&gt;20,1,0)</f>
        <v>1</v>
      </c>
    </row>
    <row r="131" spans="1:8" x14ac:dyDescent="0.3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6">
        <f>_xlfn.DAYS(statek4[[#This Row],[data]],A130)-1</f>
        <v>-1</v>
      </c>
      <c r="H131">
        <f>IF(statek4[[#This Row],[ilość dni w porcie]]&gt;20,1,0)</f>
        <v>0</v>
      </c>
    </row>
    <row r="132" spans="1:8" x14ac:dyDescent="0.3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6">
        <f>_xlfn.DAYS(statek4[[#This Row],[data]],A131)-1</f>
        <v>17</v>
      </c>
      <c r="H132">
        <f>IF(statek4[[#This Row],[ilość dni w porcie]]&gt;20,1,0)</f>
        <v>0</v>
      </c>
    </row>
    <row r="133" spans="1:8" x14ac:dyDescent="0.3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6">
        <f>_xlfn.DAYS(statek4[[#This Row],[data]],A132)-1</f>
        <v>-1</v>
      </c>
      <c r="H133">
        <f>IF(statek4[[#This Row],[ilość dni w porcie]]&gt;20,1,0)</f>
        <v>0</v>
      </c>
    </row>
    <row r="134" spans="1:8" x14ac:dyDescent="0.3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6">
        <f>_xlfn.DAYS(statek4[[#This Row],[data]],A133)-1</f>
        <v>-1</v>
      </c>
      <c r="H134">
        <f>IF(statek4[[#This Row],[ilość dni w porcie]]&gt;20,1,0)</f>
        <v>0</v>
      </c>
    </row>
    <row r="135" spans="1:8" x14ac:dyDescent="0.3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6">
        <f>_xlfn.DAYS(statek4[[#This Row],[data]],A134)-1</f>
        <v>21</v>
      </c>
      <c r="H135">
        <f>IF(statek4[[#This Row],[ilość dni w porcie]]&gt;20,1,0)</f>
        <v>1</v>
      </c>
    </row>
    <row r="136" spans="1:8" x14ac:dyDescent="0.3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6">
        <f>_xlfn.DAYS(statek4[[#This Row],[data]],A135)-1</f>
        <v>-1</v>
      </c>
      <c r="H136">
        <f>IF(statek4[[#This Row],[ilość dni w porcie]]&gt;20,1,0)</f>
        <v>0</v>
      </c>
    </row>
    <row r="137" spans="1:8" x14ac:dyDescent="0.3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6">
        <f>_xlfn.DAYS(statek4[[#This Row],[data]],A136)-1</f>
        <v>-1</v>
      </c>
      <c r="H137">
        <f>IF(statek4[[#This Row],[ilość dni w porcie]]&gt;20,1,0)</f>
        <v>0</v>
      </c>
    </row>
    <row r="138" spans="1:8" x14ac:dyDescent="0.3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6">
        <f>_xlfn.DAYS(statek4[[#This Row],[data]],A137)-1</f>
        <v>-1</v>
      </c>
      <c r="H138">
        <f>IF(statek4[[#This Row],[ilość dni w porcie]]&gt;20,1,0)</f>
        <v>0</v>
      </c>
    </row>
    <row r="139" spans="1:8" x14ac:dyDescent="0.3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6">
        <f>_xlfn.DAYS(statek4[[#This Row],[data]],A138)-1</f>
        <v>24</v>
      </c>
      <c r="H139">
        <f>IF(statek4[[#This Row],[ilość dni w porcie]]&gt;20,1,0)</f>
        <v>1</v>
      </c>
    </row>
    <row r="140" spans="1:8" x14ac:dyDescent="0.3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6">
        <f>_xlfn.DAYS(statek4[[#This Row],[data]],A139)-1</f>
        <v>-1</v>
      </c>
      <c r="H140">
        <f>IF(statek4[[#This Row],[ilość dni w porcie]]&gt;20,1,0)</f>
        <v>0</v>
      </c>
    </row>
    <row r="141" spans="1:8" x14ac:dyDescent="0.3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6">
        <f>_xlfn.DAYS(statek4[[#This Row],[data]],A140)-1</f>
        <v>-1</v>
      </c>
      <c r="H141">
        <f>IF(statek4[[#This Row],[ilość dni w porcie]]&gt;20,1,0)</f>
        <v>0</v>
      </c>
    </row>
    <row r="142" spans="1:8" x14ac:dyDescent="0.3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6">
        <f>_xlfn.DAYS(statek4[[#This Row],[data]],A141)-1</f>
        <v>-1</v>
      </c>
      <c r="H142">
        <f>IF(statek4[[#This Row],[ilość dni w porcie]]&gt;20,1,0)</f>
        <v>0</v>
      </c>
    </row>
    <row r="143" spans="1:8" x14ac:dyDescent="0.3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6">
        <f>_xlfn.DAYS(statek4[[#This Row],[data]],A142)-1</f>
        <v>-1</v>
      </c>
      <c r="H143">
        <f>IF(statek4[[#This Row],[ilość dni w porcie]]&gt;20,1,0)</f>
        <v>0</v>
      </c>
    </row>
    <row r="144" spans="1:8" x14ac:dyDescent="0.3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6">
        <f>_xlfn.DAYS(statek4[[#This Row],[data]],A143)-1</f>
        <v>0</v>
      </c>
      <c r="H144">
        <f>IF(statek4[[#This Row],[ilość dni w porcie]]&gt;20,1,0)</f>
        <v>0</v>
      </c>
    </row>
    <row r="145" spans="1:8" x14ac:dyDescent="0.3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6">
        <f>_xlfn.DAYS(statek4[[#This Row],[data]],A144)-1</f>
        <v>-1</v>
      </c>
      <c r="H145">
        <f>IF(statek4[[#This Row],[ilość dni w porcie]]&gt;20,1,0)</f>
        <v>0</v>
      </c>
    </row>
    <row r="146" spans="1:8" x14ac:dyDescent="0.3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6">
        <f>_xlfn.DAYS(statek4[[#This Row],[data]],A145)-1</f>
        <v>16</v>
      </c>
      <c r="H146">
        <f>IF(statek4[[#This Row],[ilość dni w porcie]]&gt;20,1,0)</f>
        <v>0</v>
      </c>
    </row>
    <row r="147" spans="1:8" x14ac:dyDescent="0.3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6">
        <f>_xlfn.DAYS(statek4[[#This Row],[data]],A146)-1</f>
        <v>-1</v>
      </c>
      <c r="H147">
        <f>IF(statek4[[#This Row],[ilość dni w porcie]]&gt;20,1,0)</f>
        <v>0</v>
      </c>
    </row>
    <row r="148" spans="1:8" x14ac:dyDescent="0.3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6">
        <f>_xlfn.DAYS(statek4[[#This Row],[data]],A147)-1</f>
        <v>-1</v>
      </c>
      <c r="H148">
        <f>IF(statek4[[#This Row],[ilość dni w porcie]]&gt;20,1,0)</f>
        <v>0</v>
      </c>
    </row>
    <row r="149" spans="1:8" x14ac:dyDescent="0.3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6">
        <f>_xlfn.DAYS(statek4[[#This Row],[data]],A148)-1</f>
        <v>-1</v>
      </c>
      <c r="H149">
        <f>IF(statek4[[#This Row],[ilość dni w porcie]]&gt;20,1,0)</f>
        <v>0</v>
      </c>
    </row>
    <row r="150" spans="1:8" x14ac:dyDescent="0.3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6">
        <f>_xlfn.DAYS(statek4[[#This Row],[data]],A149)-1</f>
        <v>-1</v>
      </c>
      <c r="H150">
        <f>IF(statek4[[#This Row],[ilość dni w porcie]]&gt;20,1,0)</f>
        <v>0</v>
      </c>
    </row>
    <row r="151" spans="1:8" x14ac:dyDescent="0.3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6">
        <f>_xlfn.DAYS(statek4[[#This Row],[data]],A150)-1</f>
        <v>14</v>
      </c>
      <c r="H151">
        <f>IF(statek4[[#This Row],[ilość dni w porcie]]&gt;20,1,0)</f>
        <v>0</v>
      </c>
    </row>
    <row r="152" spans="1:8" x14ac:dyDescent="0.3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6">
        <f>_xlfn.DAYS(statek4[[#This Row],[data]],A151)-1</f>
        <v>-1</v>
      </c>
      <c r="H152">
        <f>IF(statek4[[#This Row],[ilość dni w porcie]]&gt;20,1,0)</f>
        <v>0</v>
      </c>
    </row>
    <row r="153" spans="1:8" x14ac:dyDescent="0.3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6">
        <f>_xlfn.DAYS(statek4[[#This Row],[data]],A152)-1</f>
        <v>18</v>
      </c>
      <c r="H153">
        <f>IF(statek4[[#This Row],[ilość dni w porcie]]&gt;20,1,0)</f>
        <v>0</v>
      </c>
    </row>
    <row r="154" spans="1:8" x14ac:dyDescent="0.3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6">
        <f>_xlfn.DAYS(statek4[[#This Row],[data]],A153)-1</f>
        <v>-1</v>
      </c>
      <c r="H154">
        <f>IF(statek4[[#This Row],[ilość dni w porcie]]&gt;20,1,0)</f>
        <v>0</v>
      </c>
    </row>
    <row r="155" spans="1:8" x14ac:dyDescent="0.3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6">
        <f>_xlfn.DAYS(statek4[[#This Row],[data]],A154)-1</f>
        <v>-1</v>
      </c>
      <c r="H155">
        <f>IF(statek4[[#This Row],[ilość dni w porcie]]&gt;20,1,0)</f>
        <v>0</v>
      </c>
    </row>
    <row r="156" spans="1:8" x14ac:dyDescent="0.3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6">
        <f>_xlfn.DAYS(statek4[[#This Row],[data]],A155)-1</f>
        <v>25</v>
      </c>
      <c r="H156">
        <f>IF(statek4[[#This Row],[ilość dni w porcie]]&gt;20,1,0)</f>
        <v>1</v>
      </c>
    </row>
    <row r="157" spans="1:8" x14ac:dyDescent="0.3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6">
        <f>_xlfn.DAYS(statek4[[#This Row],[data]],A156)-1</f>
        <v>-1</v>
      </c>
      <c r="H157">
        <f>IF(statek4[[#This Row],[ilość dni w porcie]]&gt;20,1,0)</f>
        <v>0</v>
      </c>
    </row>
    <row r="158" spans="1:8" x14ac:dyDescent="0.3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6">
        <f>_xlfn.DAYS(statek4[[#This Row],[data]],A157)-1</f>
        <v>-1</v>
      </c>
      <c r="H158">
        <f>IF(statek4[[#This Row],[ilość dni w porcie]]&gt;20,1,0)</f>
        <v>0</v>
      </c>
    </row>
    <row r="159" spans="1:8" x14ac:dyDescent="0.3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6">
        <f>_xlfn.DAYS(statek4[[#This Row],[data]],A158)-1</f>
        <v>-1</v>
      </c>
      <c r="H159">
        <f>IF(statek4[[#This Row],[ilość dni w porcie]]&gt;20,1,0)</f>
        <v>0</v>
      </c>
    </row>
    <row r="160" spans="1:8" x14ac:dyDescent="0.3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6">
        <f>_xlfn.DAYS(statek4[[#This Row],[data]],A159)-1</f>
        <v>20</v>
      </c>
      <c r="H160">
        <f>IF(statek4[[#This Row],[ilość dni w porcie]]&gt;20,1,0)</f>
        <v>0</v>
      </c>
    </row>
    <row r="161" spans="1:8" x14ac:dyDescent="0.3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6">
        <f>_xlfn.DAYS(statek4[[#This Row],[data]],A160)-1</f>
        <v>-1</v>
      </c>
      <c r="H161">
        <f>IF(statek4[[#This Row],[ilość dni w porcie]]&gt;20,1,0)</f>
        <v>0</v>
      </c>
    </row>
    <row r="162" spans="1:8" x14ac:dyDescent="0.3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6">
        <f>_xlfn.DAYS(statek4[[#This Row],[data]],A161)-1</f>
        <v>-1</v>
      </c>
      <c r="H162">
        <f>IF(statek4[[#This Row],[ilość dni w porcie]]&gt;20,1,0)</f>
        <v>0</v>
      </c>
    </row>
    <row r="163" spans="1:8" x14ac:dyDescent="0.3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6">
        <f>_xlfn.DAYS(statek4[[#This Row],[data]],A162)-1</f>
        <v>23</v>
      </c>
      <c r="H163">
        <f>IF(statek4[[#This Row],[ilość dni w porcie]]&gt;20,1,0)</f>
        <v>1</v>
      </c>
    </row>
    <row r="164" spans="1:8" x14ac:dyDescent="0.3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6">
        <f>_xlfn.DAYS(statek4[[#This Row],[data]],A163)-1</f>
        <v>-1</v>
      </c>
      <c r="H164">
        <f>IF(statek4[[#This Row],[ilość dni w porcie]]&gt;20,1,0)</f>
        <v>0</v>
      </c>
    </row>
    <row r="165" spans="1:8" x14ac:dyDescent="0.3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6">
        <f>_xlfn.DAYS(statek4[[#This Row],[data]],A164)-1</f>
        <v>-1</v>
      </c>
      <c r="H165">
        <f>IF(statek4[[#This Row],[ilość dni w porcie]]&gt;20,1,0)</f>
        <v>0</v>
      </c>
    </row>
    <row r="166" spans="1:8" x14ac:dyDescent="0.3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6">
        <f>_xlfn.DAYS(statek4[[#This Row],[data]],A165)-1</f>
        <v>17</v>
      </c>
      <c r="H166">
        <f>IF(statek4[[#This Row],[ilość dni w porcie]]&gt;20,1,0)</f>
        <v>0</v>
      </c>
    </row>
    <row r="167" spans="1:8" x14ac:dyDescent="0.3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6">
        <f>_xlfn.DAYS(statek4[[#This Row],[data]],A166)-1</f>
        <v>-1</v>
      </c>
      <c r="H167">
        <f>IF(statek4[[#This Row],[ilość dni w porcie]]&gt;20,1,0)</f>
        <v>0</v>
      </c>
    </row>
    <row r="168" spans="1:8" x14ac:dyDescent="0.3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6">
        <f>_xlfn.DAYS(statek4[[#This Row],[data]],A167)-1</f>
        <v>-1</v>
      </c>
      <c r="H168">
        <f>IF(statek4[[#This Row],[ilość dni w porcie]]&gt;20,1,0)</f>
        <v>0</v>
      </c>
    </row>
    <row r="169" spans="1:8" x14ac:dyDescent="0.3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6">
        <f>_xlfn.DAYS(statek4[[#This Row],[data]],A168)-1</f>
        <v>21</v>
      </c>
      <c r="H169">
        <f>IF(statek4[[#This Row],[ilość dni w porcie]]&gt;20,1,0)</f>
        <v>1</v>
      </c>
    </row>
    <row r="170" spans="1:8" x14ac:dyDescent="0.3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6">
        <f>_xlfn.DAYS(statek4[[#This Row],[data]],A169)-1</f>
        <v>-1</v>
      </c>
      <c r="H170">
        <f>IF(statek4[[#This Row],[ilość dni w porcie]]&gt;20,1,0)</f>
        <v>0</v>
      </c>
    </row>
    <row r="171" spans="1:8" x14ac:dyDescent="0.3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6">
        <f>_xlfn.DAYS(statek4[[#This Row],[data]],A170)-1</f>
        <v>-1</v>
      </c>
      <c r="H171">
        <f>IF(statek4[[#This Row],[ilość dni w porcie]]&gt;20,1,0)</f>
        <v>0</v>
      </c>
    </row>
    <row r="172" spans="1:8" x14ac:dyDescent="0.3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6">
        <f>_xlfn.DAYS(statek4[[#This Row],[data]],A171)-1</f>
        <v>-1</v>
      </c>
      <c r="H172">
        <f>IF(statek4[[#This Row],[ilość dni w porcie]]&gt;20,1,0)</f>
        <v>0</v>
      </c>
    </row>
    <row r="173" spans="1:8" x14ac:dyDescent="0.3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6">
        <f>_xlfn.DAYS(statek4[[#This Row],[data]],A172)-1</f>
        <v>-1</v>
      </c>
      <c r="H173">
        <f>IF(statek4[[#This Row],[ilość dni w porcie]]&gt;20,1,0)</f>
        <v>0</v>
      </c>
    </row>
    <row r="174" spans="1:8" x14ac:dyDescent="0.3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6">
        <f>_xlfn.DAYS(statek4[[#This Row],[data]],A173)-1</f>
        <v>24</v>
      </c>
      <c r="H174">
        <f>IF(statek4[[#This Row],[ilość dni w porcie]]&gt;20,1,0)</f>
        <v>1</v>
      </c>
    </row>
    <row r="175" spans="1:8" x14ac:dyDescent="0.3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6">
        <f>_xlfn.DAYS(statek4[[#This Row],[data]],A174)-1</f>
        <v>-1</v>
      </c>
      <c r="H175">
        <f>IF(statek4[[#This Row],[ilość dni w porcie]]&gt;20,1,0)</f>
        <v>0</v>
      </c>
    </row>
    <row r="176" spans="1:8" x14ac:dyDescent="0.3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6">
        <f>_xlfn.DAYS(statek4[[#This Row],[data]],A175)-1</f>
        <v>-1</v>
      </c>
      <c r="H176">
        <f>IF(statek4[[#This Row],[ilość dni w porcie]]&gt;20,1,0)</f>
        <v>0</v>
      </c>
    </row>
    <row r="177" spans="1:8" x14ac:dyDescent="0.3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6">
        <f>_xlfn.DAYS(statek4[[#This Row],[data]],A176)-1</f>
        <v>-1</v>
      </c>
      <c r="H177">
        <f>IF(statek4[[#This Row],[ilość dni w porcie]]&gt;20,1,0)</f>
        <v>0</v>
      </c>
    </row>
    <row r="178" spans="1:8" x14ac:dyDescent="0.3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6">
        <f>_xlfn.DAYS(statek4[[#This Row],[data]],A177)-1</f>
        <v>12</v>
      </c>
      <c r="H178">
        <f>IF(statek4[[#This Row],[ilość dni w porcie]]&gt;20,1,0)</f>
        <v>0</v>
      </c>
    </row>
    <row r="179" spans="1:8" x14ac:dyDescent="0.3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6">
        <f>_xlfn.DAYS(statek4[[#This Row],[data]],A178)-1</f>
        <v>-1</v>
      </c>
      <c r="H179">
        <f>IF(statek4[[#This Row],[ilość dni w porcie]]&gt;20,1,0)</f>
        <v>0</v>
      </c>
    </row>
    <row r="180" spans="1:8" x14ac:dyDescent="0.3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6">
        <f>_xlfn.DAYS(statek4[[#This Row],[data]],A179)-1</f>
        <v>-1</v>
      </c>
      <c r="H180">
        <f>IF(statek4[[#This Row],[ilość dni w porcie]]&gt;20,1,0)</f>
        <v>0</v>
      </c>
    </row>
    <row r="181" spans="1:8" x14ac:dyDescent="0.3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6">
        <f>_xlfn.DAYS(statek4[[#This Row],[data]],A180)-1</f>
        <v>-1</v>
      </c>
      <c r="H181">
        <f>IF(statek4[[#This Row],[ilość dni w porcie]]&gt;20,1,0)</f>
        <v>0</v>
      </c>
    </row>
    <row r="182" spans="1:8" x14ac:dyDescent="0.3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6">
        <f>_xlfn.DAYS(statek4[[#This Row],[data]],A181)-1</f>
        <v>16</v>
      </c>
      <c r="H182">
        <f>IF(statek4[[#This Row],[ilość dni w porcie]]&gt;20,1,0)</f>
        <v>0</v>
      </c>
    </row>
    <row r="183" spans="1:8" x14ac:dyDescent="0.3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6">
        <f>_xlfn.DAYS(statek4[[#This Row],[data]],A182)-1</f>
        <v>-1</v>
      </c>
      <c r="H183">
        <f>IF(statek4[[#This Row],[ilość dni w porcie]]&gt;20,1,0)</f>
        <v>0</v>
      </c>
    </row>
    <row r="184" spans="1:8" x14ac:dyDescent="0.3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6">
        <f>_xlfn.DAYS(statek4[[#This Row],[data]],A183)-1</f>
        <v>-1</v>
      </c>
      <c r="H184">
        <f>IF(statek4[[#This Row],[ilość dni w porcie]]&gt;20,1,0)</f>
        <v>0</v>
      </c>
    </row>
    <row r="185" spans="1:8" x14ac:dyDescent="0.3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6">
        <f>_xlfn.DAYS(statek4[[#This Row],[data]],A184)-1</f>
        <v>-1</v>
      </c>
      <c r="H185">
        <f>IF(statek4[[#This Row],[ilość dni w porcie]]&gt;20,1,0)</f>
        <v>0</v>
      </c>
    </row>
    <row r="186" spans="1:8" x14ac:dyDescent="0.3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6">
        <f>_xlfn.DAYS(statek4[[#This Row],[data]],A185)-1</f>
        <v>14</v>
      </c>
      <c r="H186">
        <f>IF(statek4[[#This Row],[ilość dni w porcie]]&gt;20,1,0)</f>
        <v>0</v>
      </c>
    </row>
    <row r="187" spans="1:8" x14ac:dyDescent="0.3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6">
        <f>_xlfn.DAYS(statek4[[#This Row],[data]],A186)-1</f>
        <v>-1</v>
      </c>
      <c r="H187">
        <f>IF(statek4[[#This Row],[ilość dni w porcie]]&gt;20,1,0)</f>
        <v>0</v>
      </c>
    </row>
    <row r="188" spans="1:8" x14ac:dyDescent="0.3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6">
        <f>_xlfn.DAYS(statek4[[#This Row],[data]],A187)-1</f>
        <v>-1</v>
      </c>
      <c r="H188">
        <f>IF(statek4[[#This Row],[ilość dni w porcie]]&gt;20,1,0)</f>
        <v>0</v>
      </c>
    </row>
    <row r="189" spans="1:8" x14ac:dyDescent="0.3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6">
        <f>_xlfn.DAYS(statek4[[#This Row],[data]],A188)-1</f>
        <v>-1</v>
      </c>
      <c r="H189">
        <f>IF(statek4[[#This Row],[ilość dni w porcie]]&gt;20,1,0)</f>
        <v>0</v>
      </c>
    </row>
    <row r="190" spans="1:8" x14ac:dyDescent="0.3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6">
        <f>_xlfn.DAYS(statek4[[#This Row],[data]],A189)-1</f>
        <v>-1</v>
      </c>
      <c r="H190">
        <f>IF(statek4[[#This Row],[ilość dni w porcie]]&gt;20,1,0)</f>
        <v>0</v>
      </c>
    </row>
    <row r="191" spans="1:8" x14ac:dyDescent="0.3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6">
        <f>_xlfn.DAYS(statek4[[#This Row],[data]],A190)-1</f>
        <v>18</v>
      </c>
      <c r="H191">
        <f>IF(statek4[[#This Row],[ilość dni w porcie]]&gt;20,1,0)</f>
        <v>0</v>
      </c>
    </row>
    <row r="192" spans="1:8" x14ac:dyDescent="0.3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6">
        <f>_xlfn.DAYS(statek4[[#This Row],[data]],A191)-1</f>
        <v>-1</v>
      </c>
      <c r="H192">
        <f>IF(statek4[[#This Row],[ilość dni w porcie]]&gt;20,1,0)</f>
        <v>0</v>
      </c>
    </row>
    <row r="193" spans="1:8" x14ac:dyDescent="0.3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6">
        <f>_xlfn.DAYS(statek4[[#This Row],[data]],A192)-1</f>
        <v>-1</v>
      </c>
      <c r="H193">
        <f>IF(statek4[[#This Row],[ilość dni w porcie]]&gt;20,1,0)</f>
        <v>0</v>
      </c>
    </row>
    <row r="194" spans="1:8" x14ac:dyDescent="0.3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6">
        <f>_xlfn.DAYS(statek4[[#This Row],[data]],A193)-1</f>
        <v>25</v>
      </c>
      <c r="H194">
        <f>IF(statek4[[#This Row],[ilość dni w porcie]]&gt;20,1,0)</f>
        <v>1</v>
      </c>
    </row>
    <row r="195" spans="1:8" x14ac:dyDescent="0.3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6">
        <f>_xlfn.DAYS(statek4[[#This Row],[data]],A194)-1</f>
        <v>-1</v>
      </c>
      <c r="H195">
        <f>IF(statek4[[#This Row],[ilość dni w porcie]]&gt;20,1,0)</f>
        <v>0</v>
      </c>
    </row>
    <row r="196" spans="1:8" x14ac:dyDescent="0.3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6">
        <f>_xlfn.DAYS(statek4[[#This Row],[data]],A195)-1</f>
        <v>20</v>
      </c>
      <c r="H196">
        <f>IF(statek4[[#This Row],[ilość dni w porcie]]&gt;20,1,0)</f>
        <v>0</v>
      </c>
    </row>
    <row r="197" spans="1:8" x14ac:dyDescent="0.3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6">
        <f>_xlfn.DAYS(statek4[[#This Row],[data]],A196)-1</f>
        <v>-1</v>
      </c>
      <c r="H197">
        <f>IF(statek4[[#This Row],[ilość dni w porcie]]&gt;20,1,0)</f>
        <v>0</v>
      </c>
    </row>
    <row r="198" spans="1:8" x14ac:dyDescent="0.3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6">
        <f>_xlfn.DAYS(statek4[[#This Row],[data]],A197)-1</f>
        <v>-1</v>
      </c>
      <c r="H198">
        <f>IF(statek4[[#This Row],[ilość dni w porcie]]&gt;20,1,0)</f>
        <v>0</v>
      </c>
    </row>
    <row r="199" spans="1:8" x14ac:dyDescent="0.3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6">
        <f>_xlfn.DAYS(statek4[[#This Row],[data]],A198)-1</f>
        <v>23</v>
      </c>
      <c r="H199">
        <f>IF(statek4[[#This Row],[ilość dni w porcie]]&gt;20,1,0)</f>
        <v>1</v>
      </c>
    </row>
    <row r="200" spans="1:8" x14ac:dyDescent="0.3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6">
        <f>_xlfn.DAYS(statek4[[#This Row],[data]],A199)-1</f>
        <v>-1</v>
      </c>
      <c r="H200">
        <f>IF(statek4[[#This Row],[ilość dni w porcie]]&gt;20,1,0)</f>
        <v>0</v>
      </c>
    </row>
    <row r="201" spans="1:8" x14ac:dyDescent="0.3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6">
        <f>_xlfn.DAYS(statek4[[#This Row],[data]],A200)-1</f>
        <v>-1</v>
      </c>
      <c r="H201">
        <f>IF(statek4[[#This Row],[ilość dni w porcie]]&gt;20,1,0)</f>
        <v>0</v>
      </c>
    </row>
    <row r="202" spans="1:8" x14ac:dyDescent="0.3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6">
        <f>_xlfn.DAYS(statek4[[#This Row],[data]],A201)-1</f>
        <v>-1</v>
      </c>
      <c r="H202">
        <f>IF(statek4[[#This Row],[ilość dni w porcie]]&gt;20,1,0)</f>
        <v>0</v>
      </c>
    </row>
    <row r="203" spans="1:8" x14ac:dyDescent="0.3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6">
        <f>_xlfn.DAYS(statek4[[#This Row],[data]],A202)-1</f>
        <v>-1</v>
      </c>
      <c r="H203">
        <f>IF(statek4[[#This Row],[ilość dni w porcie]]&gt;20,1,0)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D6FC-F9DC-4C46-9E63-58CA06AFEEC8}">
  <dimension ref="A1:L203"/>
  <sheetViews>
    <sheetView topLeftCell="A146" workbookViewId="0">
      <selection activeCell="L172" activeCellId="1" sqref="H172:H173 L172:L173"/>
    </sheetView>
  </sheetViews>
  <sheetFormatPr defaultRowHeight="14.4" x14ac:dyDescent="0.3"/>
  <cols>
    <col min="1" max="1" width="12" customWidth="1"/>
    <col min="2" max="2" width="10.33203125" bestFit="1" customWidth="1"/>
    <col min="3" max="3" width="8.109375" bestFit="1" customWidth="1"/>
    <col min="4" max="4" width="6.88671875" bestFit="1" customWidth="1"/>
    <col min="5" max="5" width="8.44140625" bestFit="1" customWidth="1"/>
    <col min="6" max="6" width="23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3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</row>
    <row r="3" spans="1:12" x14ac:dyDescent="0.3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</row>
    <row r="4" spans="1:12" x14ac:dyDescent="0.3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</row>
    <row r="5" spans="1:12" x14ac:dyDescent="0.3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</row>
    <row r="6" spans="1:12" x14ac:dyDescent="0.3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</row>
    <row r="7" spans="1:12" x14ac:dyDescent="0.3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</row>
    <row r="8" spans="1:12" x14ac:dyDescent="0.3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</row>
    <row r="9" spans="1:12" x14ac:dyDescent="0.3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</row>
    <row r="10" spans="1:12" x14ac:dyDescent="0.3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H10" t="s">
        <v>10</v>
      </c>
      <c r="I10" s="4" t="s">
        <v>11</v>
      </c>
      <c r="J10" t="s">
        <v>12</v>
      </c>
      <c r="K10" s="4" t="s">
        <v>7</v>
      </c>
      <c r="L10" t="s">
        <v>9</v>
      </c>
    </row>
    <row r="11" spans="1:12" x14ac:dyDescent="0.3">
      <c r="A11" s="11">
        <v>42393</v>
      </c>
      <c r="B11" s="12" t="s">
        <v>15</v>
      </c>
      <c r="C11" s="12" t="s">
        <v>7</v>
      </c>
      <c r="D11" s="12" t="s">
        <v>8</v>
      </c>
      <c r="E11" s="13">
        <v>21</v>
      </c>
      <c r="F11" s="13">
        <v>74</v>
      </c>
      <c r="H11">
        <f>SUMIFS($E$2:$E$11,$C$2:$C$11,H10,$D$2:$D$11,"Z")-SUMIFS($E$2:$E$11,$C$2:$C$11,H10,$D$2:$D$11,"W")</f>
        <v>38</v>
      </c>
      <c r="I11" s="4">
        <f t="shared" ref="I11:L11" si="0">SUMIFS($E$2:$E$11,$C$2:$C$11,I10,$D$2:$D$11,"Z")-SUMIFS($E$2:$E$11,$C$2:$C$11,I10,$D$2:$D$11,"W")</f>
        <v>48</v>
      </c>
      <c r="J11">
        <f t="shared" si="0"/>
        <v>43</v>
      </c>
      <c r="K11" s="4">
        <f t="shared" si="0"/>
        <v>24</v>
      </c>
      <c r="L11">
        <f t="shared" si="0"/>
        <v>44</v>
      </c>
    </row>
    <row r="12" spans="1:12" x14ac:dyDescent="0.3">
      <c r="A12" s="11">
        <v>42419</v>
      </c>
      <c r="B12" s="12" t="s">
        <v>16</v>
      </c>
      <c r="C12" s="12" t="s">
        <v>12</v>
      </c>
      <c r="D12" s="12" t="s">
        <v>14</v>
      </c>
      <c r="E12" s="13">
        <v>43</v>
      </c>
      <c r="F12" s="13">
        <v>32</v>
      </c>
    </row>
    <row r="13" spans="1:12" x14ac:dyDescent="0.3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</row>
    <row r="14" spans="1:12" x14ac:dyDescent="0.3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</row>
    <row r="15" spans="1:12" x14ac:dyDescent="0.3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</row>
    <row r="16" spans="1:12" x14ac:dyDescent="0.3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</row>
    <row r="17" spans="1:6" x14ac:dyDescent="0.3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</row>
    <row r="18" spans="1:6" x14ac:dyDescent="0.3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</row>
    <row r="19" spans="1:6" x14ac:dyDescent="0.3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</row>
    <row r="20" spans="1:6" x14ac:dyDescent="0.3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</row>
    <row r="21" spans="1:6" x14ac:dyDescent="0.3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</row>
    <row r="22" spans="1:6" x14ac:dyDescent="0.3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</row>
    <row r="23" spans="1:6" x14ac:dyDescent="0.3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</row>
    <row r="24" spans="1:6" x14ac:dyDescent="0.3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</row>
    <row r="25" spans="1:6" x14ac:dyDescent="0.3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</row>
    <row r="26" spans="1:6" x14ac:dyDescent="0.3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</row>
    <row r="27" spans="1:6" x14ac:dyDescent="0.3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</row>
    <row r="28" spans="1:6" x14ac:dyDescent="0.3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</row>
    <row r="29" spans="1:6" x14ac:dyDescent="0.3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</row>
    <row r="30" spans="1:6" x14ac:dyDescent="0.3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</row>
    <row r="31" spans="1:6" x14ac:dyDescent="0.3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</row>
    <row r="32" spans="1:6" x14ac:dyDescent="0.3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</row>
    <row r="33" spans="1:6" x14ac:dyDescent="0.3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</row>
    <row r="34" spans="1:6" x14ac:dyDescent="0.3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</row>
    <row r="35" spans="1:6" x14ac:dyDescent="0.3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</row>
    <row r="36" spans="1:6" x14ac:dyDescent="0.3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</row>
    <row r="37" spans="1:6" x14ac:dyDescent="0.3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</row>
    <row r="38" spans="1:6" x14ac:dyDescent="0.3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</row>
    <row r="39" spans="1:6" x14ac:dyDescent="0.3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</row>
    <row r="40" spans="1:6" x14ac:dyDescent="0.3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</row>
    <row r="41" spans="1:6" x14ac:dyDescent="0.3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</row>
    <row r="42" spans="1:6" x14ac:dyDescent="0.3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</row>
    <row r="43" spans="1:6" x14ac:dyDescent="0.3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</row>
    <row r="44" spans="1:6" x14ac:dyDescent="0.3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</row>
    <row r="45" spans="1:6" x14ac:dyDescent="0.3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</row>
    <row r="46" spans="1:6" x14ac:dyDescent="0.3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</row>
    <row r="47" spans="1:6" x14ac:dyDescent="0.3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</row>
    <row r="48" spans="1:6" x14ac:dyDescent="0.3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</row>
    <row r="49" spans="1:6" x14ac:dyDescent="0.3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</row>
    <row r="50" spans="1:6" x14ac:dyDescent="0.3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</row>
    <row r="51" spans="1:6" x14ac:dyDescent="0.3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</row>
    <row r="52" spans="1:6" x14ac:dyDescent="0.3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</row>
    <row r="53" spans="1:6" x14ac:dyDescent="0.3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</row>
    <row r="54" spans="1:6" x14ac:dyDescent="0.3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</row>
    <row r="55" spans="1:6" x14ac:dyDescent="0.3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</row>
    <row r="56" spans="1:6" x14ac:dyDescent="0.3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</row>
    <row r="57" spans="1:6" x14ac:dyDescent="0.3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</row>
    <row r="58" spans="1:6" x14ac:dyDescent="0.3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</row>
    <row r="59" spans="1:6" x14ac:dyDescent="0.3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</row>
    <row r="60" spans="1:6" x14ac:dyDescent="0.3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</row>
    <row r="61" spans="1:6" x14ac:dyDescent="0.3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</row>
    <row r="62" spans="1:6" x14ac:dyDescent="0.3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</row>
    <row r="63" spans="1:6" x14ac:dyDescent="0.3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</row>
    <row r="64" spans="1:6" x14ac:dyDescent="0.3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</row>
    <row r="65" spans="1:6" x14ac:dyDescent="0.3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</row>
    <row r="66" spans="1:6" x14ac:dyDescent="0.3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</row>
    <row r="67" spans="1:6" x14ac:dyDescent="0.3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</row>
    <row r="68" spans="1:6" x14ac:dyDescent="0.3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</row>
    <row r="69" spans="1:6" x14ac:dyDescent="0.3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</row>
    <row r="70" spans="1:6" x14ac:dyDescent="0.3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</row>
    <row r="71" spans="1:6" x14ac:dyDescent="0.3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</row>
    <row r="72" spans="1:6" x14ac:dyDescent="0.3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</row>
    <row r="73" spans="1:6" x14ac:dyDescent="0.3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</row>
    <row r="74" spans="1:6" x14ac:dyDescent="0.3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</row>
    <row r="75" spans="1:6" x14ac:dyDescent="0.3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</row>
    <row r="76" spans="1:6" x14ac:dyDescent="0.3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</row>
    <row r="77" spans="1:6" x14ac:dyDescent="0.3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</row>
    <row r="78" spans="1:6" x14ac:dyDescent="0.3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</row>
    <row r="79" spans="1:6" x14ac:dyDescent="0.3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</row>
    <row r="80" spans="1:6" x14ac:dyDescent="0.3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</row>
    <row r="81" spans="1:6" x14ac:dyDescent="0.3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</row>
    <row r="82" spans="1:6" x14ac:dyDescent="0.3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</row>
    <row r="83" spans="1:6" x14ac:dyDescent="0.3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</row>
    <row r="84" spans="1:6" x14ac:dyDescent="0.3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</row>
    <row r="85" spans="1:6" x14ac:dyDescent="0.3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</row>
    <row r="86" spans="1:6" x14ac:dyDescent="0.3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</row>
    <row r="87" spans="1:6" x14ac:dyDescent="0.3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</row>
    <row r="88" spans="1:6" x14ac:dyDescent="0.3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</row>
    <row r="89" spans="1:6" x14ac:dyDescent="0.3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</row>
    <row r="90" spans="1:6" x14ac:dyDescent="0.3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</row>
    <row r="91" spans="1:6" x14ac:dyDescent="0.3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</row>
    <row r="92" spans="1:6" x14ac:dyDescent="0.3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</row>
    <row r="93" spans="1:6" x14ac:dyDescent="0.3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</row>
    <row r="94" spans="1:6" x14ac:dyDescent="0.3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</row>
    <row r="95" spans="1:6" x14ac:dyDescent="0.3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</row>
    <row r="96" spans="1:6" x14ac:dyDescent="0.3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</row>
    <row r="97" spans="1:6" x14ac:dyDescent="0.3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</row>
    <row r="98" spans="1:6" x14ac:dyDescent="0.3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</row>
    <row r="99" spans="1:6" x14ac:dyDescent="0.3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</row>
    <row r="100" spans="1:6" x14ac:dyDescent="0.3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</row>
    <row r="101" spans="1:6" x14ac:dyDescent="0.3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</row>
    <row r="102" spans="1:6" x14ac:dyDescent="0.3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</row>
    <row r="103" spans="1:6" x14ac:dyDescent="0.3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</row>
    <row r="104" spans="1:6" x14ac:dyDescent="0.3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</row>
    <row r="105" spans="1:6" x14ac:dyDescent="0.3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</row>
    <row r="106" spans="1:6" x14ac:dyDescent="0.3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</row>
    <row r="107" spans="1:6" x14ac:dyDescent="0.3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</row>
    <row r="108" spans="1:6" x14ac:dyDescent="0.3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</row>
    <row r="109" spans="1:6" x14ac:dyDescent="0.3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</row>
    <row r="110" spans="1:6" x14ac:dyDescent="0.3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</row>
    <row r="111" spans="1:6" x14ac:dyDescent="0.3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</row>
    <row r="112" spans="1:6" x14ac:dyDescent="0.3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</row>
    <row r="113" spans="1:6" x14ac:dyDescent="0.3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</row>
    <row r="114" spans="1:6" x14ac:dyDescent="0.3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</row>
    <row r="115" spans="1:6" x14ac:dyDescent="0.3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</row>
    <row r="116" spans="1:6" x14ac:dyDescent="0.3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</row>
    <row r="117" spans="1:6" x14ac:dyDescent="0.3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</row>
    <row r="118" spans="1:6" x14ac:dyDescent="0.3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</row>
    <row r="119" spans="1:6" x14ac:dyDescent="0.3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</row>
    <row r="120" spans="1:6" x14ac:dyDescent="0.3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</row>
    <row r="121" spans="1:6" x14ac:dyDescent="0.3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</row>
    <row r="122" spans="1:6" x14ac:dyDescent="0.3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</row>
    <row r="123" spans="1:6" x14ac:dyDescent="0.3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</row>
    <row r="124" spans="1:6" x14ac:dyDescent="0.3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</row>
    <row r="125" spans="1:6" x14ac:dyDescent="0.3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</row>
    <row r="126" spans="1:6" x14ac:dyDescent="0.3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</row>
    <row r="127" spans="1:6" x14ac:dyDescent="0.3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</row>
    <row r="128" spans="1:6" x14ac:dyDescent="0.3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</row>
    <row r="129" spans="1:6" x14ac:dyDescent="0.3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</row>
    <row r="130" spans="1:6" x14ac:dyDescent="0.3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</row>
    <row r="131" spans="1:6" x14ac:dyDescent="0.3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</row>
    <row r="132" spans="1:6" x14ac:dyDescent="0.3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</row>
    <row r="133" spans="1:6" x14ac:dyDescent="0.3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</row>
    <row r="134" spans="1:6" x14ac:dyDescent="0.3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</row>
    <row r="135" spans="1:6" x14ac:dyDescent="0.3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</row>
    <row r="136" spans="1:6" x14ac:dyDescent="0.3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</row>
    <row r="137" spans="1:6" x14ac:dyDescent="0.3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</row>
    <row r="138" spans="1:6" x14ac:dyDescent="0.3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</row>
    <row r="139" spans="1:6" x14ac:dyDescent="0.3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</row>
    <row r="140" spans="1:6" x14ac:dyDescent="0.3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</row>
    <row r="141" spans="1:6" x14ac:dyDescent="0.3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</row>
    <row r="142" spans="1:6" x14ac:dyDescent="0.3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</row>
    <row r="143" spans="1:6" x14ac:dyDescent="0.3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</row>
    <row r="144" spans="1:6" x14ac:dyDescent="0.3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</row>
    <row r="145" spans="1:6" x14ac:dyDescent="0.3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</row>
    <row r="146" spans="1:6" x14ac:dyDescent="0.3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</row>
    <row r="147" spans="1:6" x14ac:dyDescent="0.3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</row>
    <row r="148" spans="1:6" x14ac:dyDescent="0.3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</row>
    <row r="149" spans="1:6" x14ac:dyDescent="0.3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</row>
    <row r="150" spans="1:6" x14ac:dyDescent="0.3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</row>
    <row r="151" spans="1:6" x14ac:dyDescent="0.3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</row>
    <row r="152" spans="1:6" x14ac:dyDescent="0.3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</row>
    <row r="153" spans="1:6" x14ac:dyDescent="0.3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</row>
    <row r="154" spans="1:6" x14ac:dyDescent="0.3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</row>
    <row r="155" spans="1:6" x14ac:dyDescent="0.3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</row>
    <row r="156" spans="1:6" x14ac:dyDescent="0.3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</row>
    <row r="157" spans="1:6" x14ac:dyDescent="0.3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</row>
    <row r="158" spans="1:6" x14ac:dyDescent="0.3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</row>
    <row r="159" spans="1:6" x14ac:dyDescent="0.3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</row>
    <row r="160" spans="1:6" x14ac:dyDescent="0.3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</row>
    <row r="161" spans="1:12" x14ac:dyDescent="0.3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</row>
    <row r="162" spans="1:12" x14ac:dyDescent="0.3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</row>
    <row r="163" spans="1:12" x14ac:dyDescent="0.3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</row>
    <row r="164" spans="1:12" x14ac:dyDescent="0.3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</row>
    <row r="165" spans="1:12" x14ac:dyDescent="0.3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</row>
    <row r="166" spans="1:12" x14ac:dyDescent="0.3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</row>
    <row r="167" spans="1:12" x14ac:dyDescent="0.3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</row>
    <row r="168" spans="1:12" x14ac:dyDescent="0.3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</row>
    <row r="169" spans="1:12" x14ac:dyDescent="0.3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</row>
    <row r="170" spans="1:12" x14ac:dyDescent="0.3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</row>
    <row r="171" spans="1:12" x14ac:dyDescent="0.3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</row>
    <row r="172" spans="1:12" x14ac:dyDescent="0.3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H172" s="4" t="s">
        <v>10</v>
      </c>
      <c r="I172" s="14" t="s">
        <v>11</v>
      </c>
      <c r="J172" s="14" t="s">
        <v>12</v>
      </c>
      <c r="K172" s="14" t="s">
        <v>7</v>
      </c>
      <c r="L172" s="4" t="s">
        <v>9</v>
      </c>
    </row>
    <row r="173" spans="1:12" x14ac:dyDescent="0.3">
      <c r="A173" s="7">
        <v>43292</v>
      </c>
      <c r="B173" s="8" t="s">
        <v>20</v>
      </c>
      <c r="C173" s="8" t="s">
        <v>12</v>
      </c>
      <c r="D173" s="8" t="s">
        <v>8</v>
      </c>
      <c r="E173" s="3">
        <v>2</v>
      </c>
      <c r="F173" s="3">
        <v>20</v>
      </c>
      <c r="H173" s="4">
        <f>SUMIFS($E$2:$E$173,$C$2:$C$173,H172,$D$2:$D$173,"Z")-SUMIFS($E$2:$E$173,$C$2:$C$173,H172,$D$2:$D$173,"W")</f>
        <v>3</v>
      </c>
      <c r="I173" s="14">
        <f>SUMIFS($E$2:$E$173,$C$2:$C$173,I172,$D$2:$D$173,"Z")-SUMIFS($E$2:$E$173,$C$2:$C$173,I172,$D$2:$D$173,"W")</f>
        <v>13</v>
      </c>
      <c r="J173" s="14">
        <f t="shared" ref="I173:L173" si="1">SUMIFS($E$2:$E$173,$C$2:$C$173,J172,$D$2:$D$173,"Z")-SUMIFS($E$2:$E$173,$C$2:$C$173,J172,$D$2:$D$173,"W")</f>
        <v>29</v>
      </c>
      <c r="K173" s="14">
        <f t="shared" si="1"/>
        <v>65</v>
      </c>
      <c r="L173" s="4">
        <f>SUMIFS($E$2:$E$173,$C$2:$C$173,L172,$D$2:$D$173,"Z")-SUMIFS($E$2:$E$173,$C$2:$C$173,L172,$D$2:$D$173,"W")</f>
        <v>125</v>
      </c>
    </row>
    <row r="174" spans="1:12" x14ac:dyDescent="0.3">
      <c r="A174" s="7">
        <v>43317</v>
      </c>
      <c r="B174" s="8" t="s">
        <v>21</v>
      </c>
      <c r="C174" s="8" t="s">
        <v>11</v>
      </c>
      <c r="D174" s="8" t="s">
        <v>14</v>
      </c>
      <c r="E174" s="3">
        <v>13</v>
      </c>
      <c r="F174" s="3">
        <v>38</v>
      </c>
    </row>
    <row r="175" spans="1:12" x14ac:dyDescent="0.3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</row>
    <row r="176" spans="1:12" x14ac:dyDescent="0.3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</row>
    <row r="177" spans="1:6" x14ac:dyDescent="0.3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</row>
    <row r="178" spans="1:6" x14ac:dyDescent="0.3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</row>
    <row r="179" spans="1:6" x14ac:dyDescent="0.3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</row>
    <row r="180" spans="1:6" x14ac:dyDescent="0.3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</row>
    <row r="181" spans="1:6" x14ac:dyDescent="0.3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</row>
    <row r="182" spans="1:6" x14ac:dyDescent="0.3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</row>
    <row r="183" spans="1:6" x14ac:dyDescent="0.3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</row>
    <row r="184" spans="1:6" x14ac:dyDescent="0.3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</row>
    <row r="185" spans="1:6" x14ac:dyDescent="0.3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</row>
    <row r="186" spans="1:6" x14ac:dyDescent="0.3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</row>
    <row r="187" spans="1:6" x14ac:dyDescent="0.3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</row>
    <row r="188" spans="1:6" x14ac:dyDescent="0.3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</row>
    <row r="189" spans="1:6" x14ac:dyDescent="0.3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</row>
    <row r="190" spans="1:6" x14ac:dyDescent="0.3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</row>
    <row r="191" spans="1:6" x14ac:dyDescent="0.3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</row>
    <row r="192" spans="1:6" x14ac:dyDescent="0.3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</row>
    <row r="193" spans="1:6" x14ac:dyDescent="0.3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</row>
    <row r="194" spans="1:6" x14ac:dyDescent="0.3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</row>
    <row r="195" spans="1:6" x14ac:dyDescent="0.3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</row>
    <row r="196" spans="1:6" x14ac:dyDescent="0.3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</row>
    <row r="197" spans="1:6" x14ac:dyDescent="0.3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</row>
    <row r="198" spans="1:6" x14ac:dyDescent="0.3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</row>
    <row r="199" spans="1:6" x14ac:dyDescent="0.3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</row>
    <row r="200" spans="1:6" x14ac:dyDescent="0.3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</row>
    <row r="201" spans="1:6" x14ac:dyDescent="0.3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</row>
    <row r="202" spans="1:6" x14ac:dyDescent="0.3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</row>
    <row r="203" spans="1:6" x14ac:dyDescent="0.3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A020-3295-435A-BA14-FD6430D8B0EF}">
  <dimension ref="A1:M203"/>
  <sheetViews>
    <sheetView topLeftCell="A34" workbookViewId="0">
      <selection activeCell="K1" sqref="K1:M37"/>
    </sheetView>
  </sheetViews>
  <sheetFormatPr defaultRowHeight="14.4" x14ac:dyDescent="0.3"/>
  <cols>
    <col min="1" max="1" width="12" customWidth="1"/>
    <col min="2" max="2" width="10.33203125" bestFit="1" customWidth="1"/>
    <col min="3" max="3" width="8.109375" bestFit="1" customWidth="1"/>
    <col min="4" max="4" width="6.88671875" bestFit="1" customWidth="1"/>
    <col min="5" max="5" width="8.44140625" bestFit="1" customWidth="1"/>
    <col min="6" max="6" width="23.109375" bestFit="1" customWidth="1"/>
    <col min="11" max="11" width="11.109375" bestFit="1" customWidth="1"/>
    <col min="12" max="12" width="12.109375" bestFit="1" customWidth="1"/>
    <col min="13" max="13" width="11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30</v>
      </c>
      <c r="I1" t="s">
        <v>31</v>
      </c>
      <c r="K1" t="s">
        <v>34</v>
      </c>
      <c r="L1" t="s">
        <v>33</v>
      </c>
      <c r="M1" t="s">
        <v>32</v>
      </c>
    </row>
    <row r="2" spans="1:13" x14ac:dyDescent="0.3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f>MONTH(statek6[[#This Row],[data]])</f>
        <v>1</v>
      </c>
      <c r="H2" s="2">
        <f>YEAR(statek6[[#This Row],[data]])</f>
        <v>2016</v>
      </c>
      <c r="I2" s="2">
        <v>0</v>
      </c>
      <c r="K2" s="15">
        <v>42370</v>
      </c>
      <c r="L2">
        <f>SUMIFS(statek6[ile ton],statek6[towar],"T5",statek6[Z/W],"W",statek6[miesiąc],MONTH(K2),statek6[rok],YEAR(K2))</f>
        <v>32</v>
      </c>
      <c r="M2">
        <f>SUMIFS(statek6[ile ton],statek6[towar],"T5",statek6[Z/W],"Z",statek6[miesiąc],MONTH(K2),statek6[rok],YEAR(K2))</f>
        <v>76</v>
      </c>
    </row>
    <row r="3" spans="1:13" x14ac:dyDescent="0.3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MONTH(statek6[[#This Row],[data]])</f>
        <v>1</v>
      </c>
      <c r="H3" s="2">
        <f>YEAR(statek6[[#This Row],[data]])</f>
        <v>2016</v>
      </c>
      <c r="I3" s="2">
        <f>IF(statek6[[#This Row],[towar]]="T5",IF(statek6[[#This Row],[Z/W]]="Z",I2+statek6[[#This Row],[ile ton]],I2-statek6[[#This Row],[ile ton]]),I2)</f>
        <v>32</v>
      </c>
      <c r="K3" s="15">
        <v>42401</v>
      </c>
      <c r="L3">
        <f>SUMIFS(statek6[ile ton],statek6[towar],"T5",statek6[Z/W],"W",statek6[miesiąc],MONTH(K3),statek6[rok],YEAR(K3))</f>
        <v>0</v>
      </c>
      <c r="M3">
        <f>SUMIFS(statek6[ile ton],statek6[towar],"T5",statek6[Z/W],"Z",statek6[miesiąc],MONTH(K3),statek6[rok],YEAR(K3))</f>
        <v>8</v>
      </c>
    </row>
    <row r="4" spans="1:13" x14ac:dyDescent="0.3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>MONTH(statek6[[#This Row],[data]])</f>
        <v>1</v>
      </c>
      <c r="H4" s="2">
        <f>YEAR(statek6[[#This Row],[data]])</f>
        <v>2016</v>
      </c>
      <c r="I4" s="2">
        <f>IF(statek6[[#This Row],[towar]]="T5",IF(statek6[[#This Row],[Z/W]]="Z",I3+statek6[[#This Row],[ile ton]],I3-statek6[[#This Row],[ile ton]]),I3)</f>
        <v>32</v>
      </c>
      <c r="K4" s="15">
        <v>42430</v>
      </c>
      <c r="L4">
        <f>SUMIFS(statek6[ile ton],statek6[towar],"T5",statek6[Z/W],"W",statek6[miesiąc],MONTH(K4),statek6[rok],YEAR(K4))</f>
        <v>50</v>
      </c>
      <c r="M4">
        <f>SUMIFS(statek6[ile ton],statek6[towar],"T5",statek6[Z/W],"Z",statek6[miesiąc],MONTH(K4),statek6[rok],YEAR(K4))</f>
        <v>0</v>
      </c>
    </row>
    <row r="5" spans="1:13" x14ac:dyDescent="0.3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>MONTH(statek6[[#This Row],[data]])</f>
        <v>1</v>
      </c>
      <c r="H5" s="2">
        <f>YEAR(statek6[[#This Row],[data]])</f>
        <v>2016</v>
      </c>
      <c r="I5" s="2">
        <f>IF(statek6[[#This Row],[towar]]="T5",IF(statek6[[#This Row],[Z/W]]="Z",I4+statek6[[#This Row],[ile ton]],I4-statek6[[#This Row],[ile ton]]),I4)</f>
        <v>32</v>
      </c>
      <c r="K5" s="15">
        <v>42461</v>
      </c>
      <c r="L5">
        <f>SUMIFS(statek6[ile ton],statek6[towar],"T5",statek6[Z/W],"W",statek6[miesiąc],MONTH(K5),statek6[rok],YEAR(K5))</f>
        <v>0</v>
      </c>
      <c r="M5">
        <f>SUMIFS(statek6[ile ton],statek6[towar],"T5",statek6[Z/W],"Z",statek6[miesiąc],MONTH(K5),statek6[rok],YEAR(K5))</f>
        <v>68</v>
      </c>
    </row>
    <row r="6" spans="1:13" x14ac:dyDescent="0.3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>MONTH(statek6[[#This Row],[data]])</f>
        <v>1</v>
      </c>
      <c r="H6" s="2">
        <f>YEAR(statek6[[#This Row],[data]])</f>
        <v>2016</v>
      </c>
      <c r="I6" s="2">
        <f>IF(statek6[[#This Row],[towar]]="T5",IF(statek6[[#This Row],[Z/W]]="Z",I5+statek6[[#This Row],[ile ton]],I5-statek6[[#This Row],[ile ton]]),I5)</f>
        <v>32</v>
      </c>
      <c r="K6" s="15">
        <v>42491</v>
      </c>
      <c r="L6">
        <f>SUMIFS(statek6[ile ton],statek6[towar],"T5",statek6[Z/W],"W",statek6[miesiąc],MONTH(K6),statek6[rok],YEAR(K6))</f>
        <v>0</v>
      </c>
      <c r="M6">
        <f>SUMIFS(statek6[ile ton],statek6[towar],"T5",statek6[Z/W],"Z",statek6[miesiąc],MONTH(K6),statek6[rok],YEAR(K6))</f>
        <v>0</v>
      </c>
    </row>
    <row r="7" spans="1:13" x14ac:dyDescent="0.3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>MONTH(statek6[[#This Row],[data]])</f>
        <v>1</v>
      </c>
      <c r="H7" s="2">
        <f>YEAR(statek6[[#This Row],[data]])</f>
        <v>2016</v>
      </c>
      <c r="I7" s="2">
        <f>IF(statek6[[#This Row],[towar]]="T5",IF(statek6[[#This Row],[Z/W]]="Z",I6+statek6[[#This Row],[ile ton]],I6-statek6[[#This Row],[ile ton]]),I6)</f>
        <v>0</v>
      </c>
      <c r="K7" s="15">
        <v>42522</v>
      </c>
      <c r="L7">
        <f>SUMIFS(statek6[ile ton],statek6[towar],"T5",statek6[Z/W],"W",statek6[miesiąc],MONTH(K7),statek6[rok],YEAR(K7))</f>
        <v>0</v>
      </c>
      <c r="M7">
        <f>SUMIFS(statek6[ile ton],statek6[towar],"T5",statek6[Z/W],"Z",statek6[miesiąc],MONTH(K7),statek6[rok],YEAR(K7))</f>
        <v>42</v>
      </c>
    </row>
    <row r="8" spans="1:13" x14ac:dyDescent="0.3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 s="2">
        <f>MONTH(statek6[[#This Row],[data]])</f>
        <v>1</v>
      </c>
      <c r="H8" s="2">
        <f>YEAR(statek6[[#This Row],[data]])</f>
        <v>2016</v>
      </c>
      <c r="I8" s="2">
        <f>IF(statek6[[#This Row],[towar]]="T5",IF(statek6[[#This Row],[Z/W]]="Z",I7+statek6[[#This Row],[ile ton]],I7-statek6[[#This Row],[ile ton]]),I7)</f>
        <v>0</v>
      </c>
      <c r="K8" s="15">
        <v>42552</v>
      </c>
      <c r="L8">
        <f>SUMIFS(statek6[ile ton],statek6[towar],"T5",statek6[Z/W],"W",statek6[miesiąc],MONTH(K8),statek6[rok],YEAR(K8))</f>
        <v>0</v>
      </c>
      <c r="M8">
        <f>SUMIFS(statek6[ile ton],statek6[towar],"T5",statek6[Z/W],"Z",statek6[miesiąc],MONTH(K8),statek6[rok],YEAR(K8))</f>
        <v>83</v>
      </c>
    </row>
    <row r="9" spans="1:13" x14ac:dyDescent="0.3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 s="2">
        <f>MONTH(statek6[[#This Row],[data]])</f>
        <v>1</v>
      </c>
      <c r="H9" s="2">
        <f>YEAR(statek6[[#This Row],[data]])</f>
        <v>2016</v>
      </c>
      <c r="I9" s="2">
        <f>IF(statek6[[#This Row],[towar]]="T5",IF(statek6[[#This Row],[Z/W]]="Z",I8+statek6[[#This Row],[ile ton]],I8-statek6[[#This Row],[ile ton]]),I8)</f>
        <v>44</v>
      </c>
      <c r="K9" s="15">
        <v>42583</v>
      </c>
      <c r="L9">
        <f>SUMIFS(statek6[ile ton],statek6[towar],"T5",statek6[Z/W],"W",statek6[miesiąc],MONTH(K9),statek6[rok],YEAR(K9))</f>
        <v>191</v>
      </c>
      <c r="M9">
        <f>SUMIFS(statek6[ile ton],statek6[towar],"T5",statek6[Z/W],"Z",statek6[miesiąc],MONTH(K9),statek6[rok],YEAR(K9))</f>
        <v>0</v>
      </c>
    </row>
    <row r="10" spans="1:13" x14ac:dyDescent="0.3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 s="2">
        <f>MONTH(statek6[[#This Row],[data]])</f>
        <v>1</v>
      </c>
      <c r="H10" s="2">
        <f>YEAR(statek6[[#This Row],[data]])</f>
        <v>2016</v>
      </c>
      <c r="I10" s="2">
        <f>IF(statek6[[#This Row],[towar]]="T5",IF(statek6[[#This Row],[Z/W]]="Z",I9+statek6[[#This Row],[ile ton]],I9-statek6[[#This Row],[ile ton]]),I9)</f>
        <v>44</v>
      </c>
      <c r="K10" s="15">
        <v>42614</v>
      </c>
      <c r="L10">
        <f>SUMIFS(statek6[ile ton],statek6[towar],"T5",statek6[Z/W],"W",statek6[miesiąc],MONTH(K10),statek6[rok],YEAR(K10))</f>
        <v>4</v>
      </c>
      <c r="M10">
        <f>SUMIFS(statek6[ile ton],statek6[towar],"T5",statek6[Z/W],"Z",statek6[miesiąc],MONTH(K10),statek6[rok],YEAR(K10))</f>
        <v>44</v>
      </c>
    </row>
    <row r="11" spans="1:13" x14ac:dyDescent="0.3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 s="2">
        <f>MONTH(statek6[[#This Row],[data]])</f>
        <v>1</v>
      </c>
      <c r="H11" s="2">
        <f>YEAR(statek6[[#This Row],[data]])</f>
        <v>2016</v>
      </c>
      <c r="I11" s="2">
        <f>IF(statek6[[#This Row],[towar]]="T5",IF(statek6[[#This Row],[Z/W]]="Z",I10+statek6[[#This Row],[ile ton]],I10-statek6[[#This Row],[ile ton]]),I10)</f>
        <v>44</v>
      </c>
      <c r="K11" s="15">
        <v>42644</v>
      </c>
      <c r="L11">
        <f>SUMIFS(statek6[ile ton],statek6[towar],"T5",statek6[Z/W],"W",statek6[miesiąc],MONTH(K11),statek6[rok],YEAR(K11))</f>
        <v>0</v>
      </c>
      <c r="M11">
        <f>SUMIFS(statek6[ile ton],statek6[towar],"T5",statek6[Z/W],"Z",statek6[miesiąc],MONTH(K11),statek6[rok],YEAR(K11))</f>
        <v>0</v>
      </c>
    </row>
    <row r="12" spans="1:13" x14ac:dyDescent="0.3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 s="2">
        <f>MONTH(statek6[[#This Row],[data]])</f>
        <v>2</v>
      </c>
      <c r="H12" s="2">
        <f>YEAR(statek6[[#This Row],[data]])</f>
        <v>2016</v>
      </c>
      <c r="I12" s="2">
        <f>IF(statek6[[#This Row],[towar]]="T5",IF(statek6[[#This Row],[Z/W]]="Z",I11+statek6[[#This Row],[ile ton]],I11-statek6[[#This Row],[ile ton]]),I11)</f>
        <v>44</v>
      </c>
      <c r="K12" s="15">
        <v>42675</v>
      </c>
      <c r="L12">
        <f>SUMIFS(statek6[ile ton],statek6[towar],"T5",statek6[Z/W],"W",statek6[miesiąc],MONTH(K12),statek6[rok],YEAR(K12))</f>
        <v>0</v>
      </c>
      <c r="M12">
        <f>SUMIFS(statek6[ile ton],statek6[towar],"T5",statek6[Z/W],"Z",statek6[miesiąc],MONTH(K12),statek6[rok],YEAR(K12))</f>
        <v>30</v>
      </c>
    </row>
    <row r="13" spans="1:13" x14ac:dyDescent="0.3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 s="2">
        <f>MONTH(statek6[[#This Row],[data]])</f>
        <v>2</v>
      </c>
      <c r="H13" s="2">
        <f>YEAR(statek6[[#This Row],[data]])</f>
        <v>2016</v>
      </c>
      <c r="I13" s="2">
        <f>IF(statek6[[#This Row],[towar]]="T5",IF(statek6[[#This Row],[Z/W]]="Z",I12+statek6[[#This Row],[ile ton]],I12-statek6[[#This Row],[ile ton]]),I12)</f>
        <v>44</v>
      </c>
      <c r="K13" s="15">
        <v>42705</v>
      </c>
      <c r="L13">
        <f>SUMIFS(statek6[ile ton],statek6[towar],"T5",statek6[Z/W],"W",statek6[miesiąc],MONTH(K13),statek6[rok],YEAR(K13))</f>
        <v>0</v>
      </c>
      <c r="M13">
        <f>SUMIFS(statek6[ile ton],statek6[towar],"T5",statek6[Z/W],"Z",statek6[miesiąc],MONTH(K13),statek6[rok],YEAR(K13))</f>
        <v>0</v>
      </c>
    </row>
    <row r="14" spans="1:13" x14ac:dyDescent="0.3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 s="2">
        <f>MONTH(statek6[[#This Row],[data]])</f>
        <v>2</v>
      </c>
      <c r="H14" s="2">
        <f>YEAR(statek6[[#This Row],[data]])</f>
        <v>2016</v>
      </c>
      <c r="I14" s="2">
        <f>IF(statek6[[#This Row],[towar]]="T5",IF(statek6[[#This Row],[Z/W]]="Z",I13+statek6[[#This Row],[ile ton]],I13-statek6[[#This Row],[ile ton]]),I13)</f>
        <v>44</v>
      </c>
      <c r="K14" s="15">
        <v>42736</v>
      </c>
      <c r="L14">
        <f>SUMIFS(statek6[ile ton],statek6[towar],"T5",statek6[Z/W],"W",statek6[miesiąc],MONTH(K14),statek6[rok],YEAR(K14))</f>
        <v>112</v>
      </c>
      <c r="M14">
        <f>SUMIFS(statek6[ile ton],statek6[towar],"T5",statek6[Z/W],"Z",statek6[miesiąc],MONTH(K14),statek6[rok],YEAR(K14))</f>
        <v>39</v>
      </c>
    </row>
    <row r="15" spans="1:13" x14ac:dyDescent="0.3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 s="2">
        <f>MONTH(statek6[[#This Row],[data]])</f>
        <v>2</v>
      </c>
      <c r="H15" s="2">
        <f>YEAR(statek6[[#This Row],[data]])</f>
        <v>2016</v>
      </c>
      <c r="I15" s="2">
        <f>IF(statek6[[#This Row],[towar]]="T5",IF(statek6[[#This Row],[Z/W]]="Z",I14+statek6[[#This Row],[ile ton]],I14-statek6[[#This Row],[ile ton]]),I14)</f>
        <v>52</v>
      </c>
      <c r="K15" s="15">
        <v>42767</v>
      </c>
      <c r="L15">
        <f>SUMIFS(statek6[ile ton],statek6[towar],"T5",statek6[Z/W],"W",statek6[miesiąc],MONTH(K15),statek6[rok],YEAR(K15))</f>
        <v>1</v>
      </c>
      <c r="M15">
        <f>SUMIFS(statek6[ile ton],statek6[towar],"T5",statek6[Z/W],"Z",statek6[miesiąc],MONTH(K15),statek6[rok],YEAR(K15))</f>
        <v>0</v>
      </c>
    </row>
    <row r="16" spans="1:13" x14ac:dyDescent="0.3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 s="2">
        <f>MONTH(statek6[[#This Row],[data]])</f>
        <v>3</v>
      </c>
      <c r="H16" s="2">
        <f>YEAR(statek6[[#This Row],[data]])</f>
        <v>2016</v>
      </c>
      <c r="I16" s="2">
        <f>IF(statek6[[#This Row],[towar]]="T5",IF(statek6[[#This Row],[Z/W]]="Z",I15+statek6[[#This Row],[ile ton]],I15-statek6[[#This Row],[ile ton]]),I15)</f>
        <v>2</v>
      </c>
      <c r="K16" s="15">
        <v>42795</v>
      </c>
      <c r="L16">
        <f>SUMIFS(statek6[ile ton],statek6[towar],"T5",statek6[Z/W],"W",statek6[miesiąc],MONTH(K16),statek6[rok],YEAR(K16))</f>
        <v>0</v>
      </c>
      <c r="M16">
        <f>SUMIFS(statek6[ile ton],statek6[towar],"T5",statek6[Z/W],"Z",statek6[miesiąc],MONTH(K16),statek6[rok],YEAR(K16))</f>
        <v>35</v>
      </c>
    </row>
    <row r="17" spans="1:13" x14ac:dyDescent="0.3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>MONTH(statek6[[#This Row],[data]])</f>
        <v>3</v>
      </c>
      <c r="H17" s="2">
        <f>YEAR(statek6[[#This Row],[data]])</f>
        <v>2016</v>
      </c>
      <c r="I17" s="2">
        <f>IF(statek6[[#This Row],[towar]]="T5",IF(statek6[[#This Row],[Z/W]]="Z",I16+statek6[[#This Row],[ile ton]],I16-statek6[[#This Row],[ile ton]]),I16)</f>
        <v>2</v>
      </c>
      <c r="K17" s="15">
        <v>42826</v>
      </c>
      <c r="L17">
        <f>SUMIFS(statek6[ile ton],statek6[towar],"T5",statek6[Z/W],"W",statek6[miesiąc],MONTH(K17),statek6[rok],YEAR(K17))</f>
        <v>0</v>
      </c>
      <c r="M17">
        <f>SUMIFS(statek6[ile ton],statek6[towar],"T5",statek6[Z/W],"Z",statek6[miesiąc],MONTH(K17),statek6[rok],YEAR(K17))</f>
        <v>1</v>
      </c>
    </row>
    <row r="18" spans="1:13" x14ac:dyDescent="0.3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>MONTH(statek6[[#This Row],[data]])</f>
        <v>3</v>
      </c>
      <c r="H18" s="2">
        <f>YEAR(statek6[[#This Row],[data]])</f>
        <v>2016</v>
      </c>
      <c r="I18" s="2">
        <f>IF(statek6[[#This Row],[towar]]="T5",IF(statek6[[#This Row],[Z/W]]="Z",I17+statek6[[#This Row],[ile ton]],I17-statek6[[#This Row],[ile ton]]),I17)</f>
        <v>2</v>
      </c>
      <c r="K18" s="15">
        <v>42856</v>
      </c>
      <c r="L18">
        <f>SUMIFS(statek6[ile ton],statek6[towar],"T5",statek6[Z/W],"W",statek6[miesiąc],MONTH(K18),statek6[rok],YEAR(K18))</f>
        <v>68</v>
      </c>
      <c r="M18">
        <f>SUMIFS(statek6[ile ton],statek6[towar],"T5",statek6[Z/W],"Z",statek6[miesiąc],MONTH(K18),statek6[rok],YEAR(K18))</f>
        <v>33</v>
      </c>
    </row>
    <row r="19" spans="1:13" x14ac:dyDescent="0.3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>MONTH(statek6[[#This Row],[data]])</f>
        <v>3</v>
      </c>
      <c r="H19" s="2">
        <f>YEAR(statek6[[#This Row],[data]])</f>
        <v>2016</v>
      </c>
      <c r="I19" s="2">
        <f>IF(statek6[[#This Row],[towar]]="T5",IF(statek6[[#This Row],[Z/W]]="Z",I18+statek6[[#This Row],[ile ton]],I18-statek6[[#This Row],[ile ton]]),I18)</f>
        <v>2</v>
      </c>
      <c r="K19" s="15">
        <v>42887</v>
      </c>
      <c r="L19">
        <f>SUMIFS(statek6[ile ton],statek6[towar],"T5",statek6[Z/W],"W",statek6[miesiąc],MONTH(K19),statek6[rok],YEAR(K19))</f>
        <v>0</v>
      </c>
      <c r="M19">
        <f>SUMIFS(statek6[ile ton],statek6[towar],"T5",statek6[Z/W],"Z",statek6[miesiąc],MONTH(K19),statek6[rok],YEAR(K19))</f>
        <v>8</v>
      </c>
    </row>
    <row r="20" spans="1:13" x14ac:dyDescent="0.3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>MONTH(statek6[[#This Row],[data]])</f>
        <v>4</v>
      </c>
      <c r="H20" s="2">
        <f>YEAR(statek6[[#This Row],[data]])</f>
        <v>2016</v>
      </c>
      <c r="I20" s="2">
        <f>IF(statek6[[#This Row],[towar]]="T5",IF(statek6[[#This Row],[Z/W]]="Z",I19+statek6[[#This Row],[ile ton]],I19-statek6[[#This Row],[ile ton]]),I19)</f>
        <v>2</v>
      </c>
      <c r="K20" s="15">
        <v>42917</v>
      </c>
      <c r="L20">
        <f>SUMIFS(statek6[ile ton],statek6[towar],"T5",statek6[Z/W],"W",statek6[miesiąc],MONTH(K20),statek6[rok],YEAR(K20))</f>
        <v>0</v>
      </c>
      <c r="M20">
        <f>SUMIFS(statek6[ile ton],statek6[towar],"T5",statek6[Z/W],"Z",statek6[miesiąc],MONTH(K20),statek6[rok],YEAR(K20))</f>
        <v>42</v>
      </c>
    </row>
    <row r="21" spans="1:13" x14ac:dyDescent="0.3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>MONTH(statek6[[#This Row],[data]])</f>
        <v>4</v>
      </c>
      <c r="H21" s="2">
        <f>YEAR(statek6[[#This Row],[data]])</f>
        <v>2016</v>
      </c>
      <c r="I21" s="2">
        <f>IF(statek6[[#This Row],[towar]]="T5",IF(statek6[[#This Row],[Z/W]]="Z",I20+statek6[[#This Row],[ile ton]],I20-statek6[[#This Row],[ile ton]]),I20)</f>
        <v>2</v>
      </c>
      <c r="K21" s="15">
        <v>42948</v>
      </c>
      <c r="L21">
        <f>SUMIFS(statek6[ile ton],statek6[towar],"T5",statek6[Z/W],"W",statek6[miesiąc],MONTH(K21),statek6[rok],YEAR(K21))</f>
        <v>48</v>
      </c>
      <c r="M21">
        <f>SUMIFS(statek6[ile ton],statek6[towar],"T5",statek6[Z/W],"Z",statek6[miesiąc],MONTH(K21),statek6[rok],YEAR(K21))</f>
        <v>4</v>
      </c>
    </row>
    <row r="22" spans="1:13" x14ac:dyDescent="0.3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>MONTH(statek6[[#This Row],[data]])</f>
        <v>4</v>
      </c>
      <c r="H22" s="2">
        <f>YEAR(statek6[[#This Row],[data]])</f>
        <v>2016</v>
      </c>
      <c r="I22" s="2">
        <f>IF(statek6[[#This Row],[towar]]="T5",IF(statek6[[#This Row],[Z/W]]="Z",I21+statek6[[#This Row],[ile ton]],I21-statek6[[#This Row],[ile ton]]),I21)</f>
        <v>35</v>
      </c>
      <c r="K22" s="15">
        <v>42979</v>
      </c>
      <c r="L22">
        <f>SUMIFS(statek6[ile ton],statek6[towar],"T5",statek6[Z/W],"W",statek6[miesiąc],MONTH(K22),statek6[rok],YEAR(K22))</f>
        <v>0</v>
      </c>
      <c r="M22">
        <f>SUMIFS(statek6[ile ton],statek6[towar],"T5",statek6[Z/W],"Z",statek6[miesiąc],MONTH(K22),statek6[rok],YEAR(K22))</f>
        <v>0</v>
      </c>
    </row>
    <row r="23" spans="1:13" x14ac:dyDescent="0.3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>MONTH(statek6[[#This Row],[data]])</f>
        <v>4</v>
      </c>
      <c r="H23" s="2">
        <f>YEAR(statek6[[#This Row],[data]])</f>
        <v>2016</v>
      </c>
      <c r="I23" s="2">
        <f>IF(statek6[[#This Row],[towar]]="T5",IF(statek6[[#This Row],[Z/W]]="Z",I22+statek6[[#This Row],[ile ton]],I22-statek6[[#This Row],[ile ton]]),I22)</f>
        <v>35</v>
      </c>
      <c r="K23" s="15">
        <v>43009</v>
      </c>
      <c r="L23">
        <f>SUMIFS(statek6[ile ton],statek6[towar],"T5",statek6[Z/W],"W",statek6[miesiąc],MONTH(K23),statek6[rok],YEAR(K23))</f>
        <v>6</v>
      </c>
      <c r="M23">
        <f>SUMIFS(statek6[ile ton],statek6[towar],"T5",statek6[Z/W],"Z",statek6[miesiąc],MONTH(K23),statek6[rok],YEAR(K23))</f>
        <v>0</v>
      </c>
    </row>
    <row r="24" spans="1:13" x14ac:dyDescent="0.3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>MONTH(statek6[[#This Row],[data]])</f>
        <v>4</v>
      </c>
      <c r="H24" s="2">
        <f>YEAR(statek6[[#This Row],[data]])</f>
        <v>2016</v>
      </c>
      <c r="I24" s="2">
        <f>IF(statek6[[#This Row],[towar]]="T5",IF(statek6[[#This Row],[Z/W]]="Z",I23+statek6[[#This Row],[ile ton]],I23-statek6[[#This Row],[ile ton]]),I23)</f>
        <v>35</v>
      </c>
      <c r="K24" s="15">
        <v>43040</v>
      </c>
      <c r="L24">
        <f>SUMIFS(statek6[ile ton],statek6[towar],"T5",statek6[Z/W],"W",statek6[miesiąc],MONTH(K24),statek6[rok],YEAR(K24))</f>
        <v>1</v>
      </c>
      <c r="M24">
        <f>SUMIFS(statek6[ile ton],statek6[towar],"T5",statek6[Z/W],"Z",statek6[miesiąc],MONTH(K24),statek6[rok],YEAR(K24))</f>
        <v>12</v>
      </c>
    </row>
    <row r="25" spans="1:13" x14ac:dyDescent="0.3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>MONTH(statek6[[#This Row],[data]])</f>
        <v>4</v>
      </c>
      <c r="H25" s="2">
        <f>YEAR(statek6[[#This Row],[data]])</f>
        <v>2016</v>
      </c>
      <c r="I25" s="2">
        <f>IF(statek6[[#This Row],[towar]]="T5",IF(statek6[[#This Row],[Z/W]]="Z",I24+statek6[[#This Row],[ile ton]],I24-statek6[[#This Row],[ile ton]]),I24)</f>
        <v>70</v>
      </c>
      <c r="K25" s="15">
        <v>43070</v>
      </c>
      <c r="L25">
        <f>SUMIFS(statek6[ile ton],statek6[towar],"T5",statek6[Z/W],"W",statek6[miesiąc],MONTH(K25),statek6[rok],YEAR(K25))</f>
        <v>0</v>
      </c>
      <c r="M25">
        <f>SUMIFS(statek6[ile ton],statek6[towar],"T5",statek6[Z/W],"Z",statek6[miesiąc],MONTH(K25),statek6[rok],YEAR(K25))</f>
        <v>0</v>
      </c>
    </row>
    <row r="26" spans="1:13" x14ac:dyDescent="0.3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>MONTH(statek6[[#This Row],[data]])</f>
        <v>5</v>
      </c>
      <c r="H26" s="2">
        <f>YEAR(statek6[[#This Row],[data]])</f>
        <v>2016</v>
      </c>
      <c r="I26" s="2">
        <f>IF(statek6[[#This Row],[towar]]="T5",IF(statek6[[#This Row],[Z/W]]="Z",I25+statek6[[#This Row],[ile ton]],I25-statek6[[#This Row],[ile ton]]),I25)</f>
        <v>70</v>
      </c>
      <c r="K26" s="15">
        <v>43101</v>
      </c>
      <c r="L26">
        <f>SUMIFS(statek6[ile ton],statek6[towar],"T5",statek6[Z/W],"W",statek6[miesiąc],MONTH(K26),statek6[rok],YEAR(K26))</f>
        <v>22</v>
      </c>
      <c r="M26">
        <f>SUMIFS(statek6[ile ton],statek6[towar],"T5",statek6[Z/W],"Z",statek6[miesiąc],MONTH(K26),statek6[rok],YEAR(K26))</f>
        <v>10</v>
      </c>
    </row>
    <row r="27" spans="1:13" x14ac:dyDescent="0.3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>MONTH(statek6[[#This Row],[data]])</f>
        <v>5</v>
      </c>
      <c r="H27" s="2">
        <f>YEAR(statek6[[#This Row],[data]])</f>
        <v>2016</v>
      </c>
      <c r="I27" s="2">
        <f>IF(statek6[[#This Row],[towar]]="T5",IF(statek6[[#This Row],[Z/W]]="Z",I26+statek6[[#This Row],[ile ton]],I26-statek6[[#This Row],[ile ton]]),I26)</f>
        <v>70</v>
      </c>
      <c r="K27" s="15">
        <v>43132</v>
      </c>
      <c r="L27">
        <f>SUMIFS(statek6[ile ton],statek6[towar],"T5",statek6[Z/W],"W",statek6[miesiąc],MONTH(K27),statek6[rok],YEAR(K27))</f>
        <v>0</v>
      </c>
      <c r="M27">
        <f>SUMIFS(statek6[ile ton],statek6[towar],"T5",statek6[Z/W],"Z",statek6[miesiąc],MONTH(K27),statek6[rok],YEAR(K27))</f>
        <v>34</v>
      </c>
    </row>
    <row r="28" spans="1:13" x14ac:dyDescent="0.3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>MONTH(statek6[[#This Row],[data]])</f>
        <v>6</v>
      </c>
      <c r="H28" s="2">
        <f>YEAR(statek6[[#This Row],[data]])</f>
        <v>2016</v>
      </c>
      <c r="I28" s="2">
        <f>IF(statek6[[#This Row],[towar]]="T5",IF(statek6[[#This Row],[Z/W]]="Z",I27+statek6[[#This Row],[ile ton]],I27-statek6[[#This Row],[ile ton]]),I27)</f>
        <v>70</v>
      </c>
      <c r="K28" s="15">
        <v>43160</v>
      </c>
      <c r="L28">
        <f>SUMIFS(statek6[ile ton],statek6[towar],"T5",statek6[Z/W],"W",statek6[miesiąc],MONTH(K28),statek6[rok],YEAR(K28))</f>
        <v>34</v>
      </c>
      <c r="M28">
        <f>SUMIFS(statek6[ile ton],statek6[towar],"T5",statek6[Z/W],"Z",statek6[miesiąc],MONTH(K28),statek6[rok],YEAR(K28))</f>
        <v>0</v>
      </c>
    </row>
    <row r="29" spans="1:13" x14ac:dyDescent="0.3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>MONTH(statek6[[#This Row],[data]])</f>
        <v>6</v>
      </c>
      <c r="H29" s="2">
        <f>YEAR(statek6[[#This Row],[data]])</f>
        <v>2016</v>
      </c>
      <c r="I29" s="2">
        <f>IF(statek6[[#This Row],[towar]]="T5",IF(statek6[[#This Row],[Z/W]]="Z",I28+statek6[[#This Row],[ile ton]],I28-statek6[[#This Row],[ile ton]]),I28)</f>
        <v>70</v>
      </c>
      <c r="K29" s="15">
        <v>43191</v>
      </c>
      <c r="L29">
        <f>SUMIFS(statek6[ile ton],statek6[towar],"T5",statek6[Z/W],"W",statek6[miesiąc],MONTH(K29),statek6[rok],YEAR(K29))</f>
        <v>0</v>
      </c>
      <c r="M29">
        <f>SUMIFS(statek6[ile ton],statek6[towar],"T5",statek6[Z/W],"Z",statek6[miesiąc],MONTH(K29),statek6[rok],YEAR(K29))</f>
        <v>5</v>
      </c>
    </row>
    <row r="30" spans="1:13" x14ac:dyDescent="0.3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>MONTH(statek6[[#This Row],[data]])</f>
        <v>6</v>
      </c>
      <c r="H30" s="2">
        <f>YEAR(statek6[[#This Row],[data]])</f>
        <v>2016</v>
      </c>
      <c r="I30" s="2">
        <f>IF(statek6[[#This Row],[towar]]="T5",IF(statek6[[#This Row],[Z/W]]="Z",I29+statek6[[#This Row],[ile ton]],I29-statek6[[#This Row],[ile ton]]),I29)</f>
        <v>70</v>
      </c>
      <c r="K30" s="15">
        <v>43221</v>
      </c>
      <c r="L30">
        <f>SUMIFS(statek6[ile ton],statek6[towar],"T5",statek6[Z/W],"W",statek6[miesiąc],MONTH(K30),statek6[rok],YEAR(K30))</f>
        <v>0</v>
      </c>
      <c r="M30">
        <f>SUMIFS(statek6[ile ton],statek6[towar],"T5",statek6[Z/W],"Z",statek6[miesiąc],MONTH(K30),statek6[rok],YEAR(K30))</f>
        <v>0</v>
      </c>
    </row>
    <row r="31" spans="1:13" x14ac:dyDescent="0.3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>MONTH(statek6[[#This Row],[data]])</f>
        <v>6</v>
      </c>
      <c r="H31" s="2">
        <f>YEAR(statek6[[#This Row],[data]])</f>
        <v>2016</v>
      </c>
      <c r="I31" s="2">
        <f>IF(statek6[[#This Row],[towar]]="T5",IF(statek6[[#This Row],[Z/W]]="Z",I30+statek6[[#This Row],[ile ton]],I30-statek6[[#This Row],[ile ton]]),I30)</f>
        <v>70</v>
      </c>
      <c r="K31" s="15">
        <v>43252</v>
      </c>
      <c r="L31">
        <f>SUMIFS(statek6[ile ton],statek6[towar],"T5",statek6[Z/W],"W",statek6[miesiąc],MONTH(K31),statek6[rok],YEAR(K31))</f>
        <v>0</v>
      </c>
      <c r="M31">
        <f>SUMIFS(statek6[ile ton],statek6[towar],"T5",statek6[Z/W],"Z",statek6[miesiąc],MONTH(K31),statek6[rok],YEAR(K31))</f>
        <v>95</v>
      </c>
    </row>
    <row r="32" spans="1:13" x14ac:dyDescent="0.3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>MONTH(statek6[[#This Row],[data]])</f>
        <v>6</v>
      </c>
      <c r="H32" s="2">
        <f>YEAR(statek6[[#This Row],[data]])</f>
        <v>2016</v>
      </c>
      <c r="I32" s="2">
        <f>IF(statek6[[#This Row],[towar]]="T5",IF(statek6[[#This Row],[Z/W]]="Z",I31+statek6[[#This Row],[ile ton]],I31-statek6[[#This Row],[ile ton]]),I31)</f>
        <v>70</v>
      </c>
      <c r="K32" s="15">
        <v>43282</v>
      </c>
      <c r="L32">
        <f>SUMIFS(statek6[ile ton],statek6[towar],"T5",statek6[Z/W],"W",statek6[miesiąc],MONTH(K32),statek6[rok],YEAR(K32))</f>
        <v>0</v>
      </c>
      <c r="M32">
        <f>SUMIFS(statek6[ile ton],statek6[towar],"T5",statek6[Z/W],"Z",statek6[miesiąc],MONTH(K32),statek6[rok],YEAR(K32))</f>
        <v>25</v>
      </c>
    </row>
    <row r="33" spans="1:13" x14ac:dyDescent="0.3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>MONTH(statek6[[#This Row],[data]])</f>
        <v>6</v>
      </c>
      <c r="H33" s="2">
        <f>YEAR(statek6[[#This Row],[data]])</f>
        <v>2016</v>
      </c>
      <c r="I33" s="2">
        <f>IF(statek6[[#This Row],[towar]]="T5",IF(statek6[[#This Row],[Z/W]]="Z",I32+statek6[[#This Row],[ile ton]],I32-statek6[[#This Row],[ile ton]]),I32)</f>
        <v>70</v>
      </c>
      <c r="K33" s="15">
        <v>43313</v>
      </c>
      <c r="L33">
        <f>SUMIFS(statek6[ile ton],statek6[towar],"T5",statek6[Z/W],"W",statek6[miesiąc],MONTH(K33),statek6[rok],YEAR(K33))</f>
        <v>121</v>
      </c>
      <c r="M33">
        <f>SUMIFS(statek6[ile ton],statek6[towar],"T5",statek6[Z/W],"Z",statek6[miesiąc],MONTH(K33),statek6[rok],YEAR(K33))</f>
        <v>22</v>
      </c>
    </row>
    <row r="34" spans="1:13" x14ac:dyDescent="0.3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>MONTH(statek6[[#This Row],[data]])</f>
        <v>6</v>
      </c>
      <c r="H34" s="2">
        <f>YEAR(statek6[[#This Row],[data]])</f>
        <v>2016</v>
      </c>
      <c r="I34" s="2">
        <f>IF(statek6[[#This Row],[towar]]="T5",IF(statek6[[#This Row],[Z/W]]="Z",I33+statek6[[#This Row],[ile ton]],I33-statek6[[#This Row],[ile ton]]),I33)</f>
        <v>112</v>
      </c>
      <c r="K34" s="15">
        <v>43344</v>
      </c>
      <c r="L34">
        <f>SUMIFS(statek6[ile ton],statek6[towar],"T5",statek6[Z/W],"W",statek6[miesiąc],MONTH(K34),statek6[rok],YEAR(K34))</f>
        <v>26</v>
      </c>
      <c r="M34">
        <f>SUMIFS(statek6[ile ton],statek6[towar],"T5",statek6[Z/W],"Z",statek6[miesiąc],MONTH(K34),statek6[rok],YEAR(K34))</f>
        <v>0</v>
      </c>
    </row>
    <row r="35" spans="1:13" x14ac:dyDescent="0.3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>MONTH(statek6[[#This Row],[data]])</f>
        <v>6</v>
      </c>
      <c r="H35" s="2">
        <f>YEAR(statek6[[#This Row],[data]])</f>
        <v>2016</v>
      </c>
      <c r="I35" s="2">
        <f>IF(statek6[[#This Row],[towar]]="T5",IF(statek6[[#This Row],[Z/W]]="Z",I34+statek6[[#This Row],[ile ton]],I34-statek6[[#This Row],[ile ton]]),I34)</f>
        <v>112</v>
      </c>
      <c r="K35" s="15">
        <v>43374</v>
      </c>
      <c r="L35">
        <f>SUMIFS(statek6[ile ton],statek6[towar],"T5",statek6[Z/W],"W",statek6[miesiąc],MONTH(K35),statek6[rok],YEAR(K35))</f>
        <v>0</v>
      </c>
      <c r="M35">
        <f>SUMIFS(statek6[ile ton],statek6[towar],"T5",statek6[Z/W],"Z",statek6[miesiąc],MONTH(K35),statek6[rok],YEAR(K35))</f>
        <v>20</v>
      </c>
    </row>
    <row r="36" spans="1:13" x14ac:dyDescent="0.3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>MONTH(statek6[[#This Row],[data]])</f>
        <v>6</v>
      </c>
      <c r="H36" s="2">
        <f>YEAR(statek6[[#This Row],[data]])</f>
        <v>2016</v>
      </c>
      <c r="I36" s="2">
        <f>IF(statek6[[#This Row],[towar]]="T5",IF(statek6[[#This Row],[Z/W]]="Z",I35+statek6[[#This Row],[ile ton]],I35-statek6[[#This Row],[ile ton]]),I35)</f>
        <v>112</v>
      </c>
      <c r="K36" s="15">
        <v>43405</v>
      </c>
      <c r="L36">
        <f>SUMIFS(statek6[ile ton],statek6[towar],"T5",statek6[Z/W],"W",statek6[miesiąc],MONTH(K36),statek6[rok],YEAR(K36))</f>
        <v>64</v>
      </c>
      <c r="M36">
        <f>SUMIFS(statek6[ile ton],statek6[towar],"T5",statek6[Z/W],"Z",statek6[miesiąc],MONTH(K36),statek6[rok],YEAR(K36))</f>
        <v>48</v>
      </c>
    </row>
    <row r="37" spans="1:13" x14ac:dyDescent="0.3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>MONTH(statek6[[#This Row],[data]])</f>
        <v>7</v>
      </c>
      <c r="H37" s="2">
        <f>YEAR(statek6[[#This Row],[data]])</f>
        <v>2016</v>
      </c>
      <c r="I37" s="2">
        <f>IF(statek6[[#This Row],[towar]]="T5",IF(statek6[[#This Row],[Z/W]]="Z",I36+statek6[[#This Row],[ile ton]],I36-statek6[[#This Row],[ile ton]]),I36)</f>
        <v>112</v>
      </c>
      <c r="K37" s="15">
        <v>43435</v>
      </c>
      <c r="L37">
        <f>SUMIFS(statek6[ile ton],statek6[towar],"T5",statek6[Z/W],"W",statek6[miesiąc],MONTH(K37),statek6[rok],YEAR(K37))</f>
        <v>4</v>
      </c>
      <c r="M37">
        <f>SUMIFS(statek6[ile ton],statek6[towar],"T5",statek6[Z/W],"Z",statek6[miesiąc],MONTH(K37),statek6[rok],YEAR(K37))</f>
        <v>0</v>
      </c>
    </row>
    <row r="38" spans="1:13" x14ac:dyDescent="0.3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>MONTH(statek6[[#This Row],[data]])</f>
        <v>7</v>
      </c>
      <c r="H38" s="2">
        <f>YEAR(statek6[[#This Row],[data]])</f>
        <v>2016</v>
      </c>
      <c r="I38" s="2">
        <f>IF(statek6[[#This Row],[towar]]="T5",IF(statek6[[#This Row],[Z/W]]="Z",I37+statek6[[#This Row],[ile ton]],I37-statek6[[#This Row],[ile ton]]),I37)</f>
        <v>112</v>
      </c>
    </row>
    <row r="39" spans="1:13" x14ac:dyDescent="0.3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>MONTH(statek6[[#This Row],[data]])</f>
        <v>7</v>
      </c>
      <c r="H39" s="2">
        <f>YEAR(statek6[[#This Row],[data]])</f>
        <v>2016</v>
      </c>
      <c r="I39" s="2">
        <f>IF(statek6[[#This Row],[towar]]="T5",IF(statek6[[#This Row],[Z/W]]="Z",I38+statek6[[#This Row],[ile ton]],I38-statek6[[#This Row],[ile ton]]),I38)</f>
        <v>147</v>
      </c>
    </row>
    <row r="40" spans="1:13" x14ac:dyDescent="0.3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>MONTH(statek6[[#This Row],[data]])</f>
        <v>7</v>
      </c>
      <c r="H40" s="2">
        <f>YEAR(statek6[[#This Row],[data]])</f>
        <v>2016</v>
      </c>
      <c r="I40" s="2">
        <f>IF(statek6[[#This Row],[towar]]="T5",IF(statek6[[#This Row],[Z/W]]="Z",I39+statek6[[#This Row],[ile ton]],I39-statek6[[#This Row],[ile ton]]),I39)</f>
        <v>147</v>
      </c>
    </row>
    <row r="41" spans="1:13" x14ac:dyDescent="0.3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>MONTH(statek6[[#This Row],[data]])</f>
        <v>7</v>
      </c>
      <c r="H41" s="2">
        <f>YEAR(statek6[[#This Row],[data]])</f>
        <v>2016</v>
      </c>
      <c r="I41" s="2">
        <f>IF(statek6[[#This Row],[towar]]="T5",IF(statek6[[#This Row],[Z/W]]="Z",I40+statek6[[#This Row],[ile ton]],I40-statek6[[#This Row],[ile ton]]),I40)</f>
        <v>147</v>
      </c>
    </row>
    <row r="42" spans="1:13" x14ac:dyDescent="0.3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>MONTH(statek6[[#This Row],[data]])</f>
        <v>7</v>
      </c>
      <c r="H42" s="2">
        <f>YEAR(statek6[[#This Row],[data]])</f>
        <v>2016</v>
      </c>
      <c r="I42" s="2">
        <f>IF(statek6[[#This Row],[towar]]="T5",IF(statek6[[#This Row],[Z/W]]="Z",I41+statek6[[#This Row],[ile ton]],I41-statek6[[#This Row],[ile ton]]),I41)</f>
        <v>195</v>
      </c>
    </row>
    <row r="43" spans="1:13" x14ac:dyDescent="0.3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>MONTH(statek6[[#This Row],[data]])</f>
        <v>8</v>
      </c>
      <c r="H43" s="2">
        <f>YEAR(statek6[[#This Row],[data]])</f>
        <v>2016</v>
      </c>
      <c r="I43" s="2">
        <f>IF(statek6[[#This Row],[towar]]="T5",IF(statek6[[#This Row],[Z/W]]="Z",I42+statek6[[#This Row],[ile ton]],I42-statek6[[#This Row],[ile ton]]),I42)</f>
        <v>4</v>
      </c>
    </row>
    <row r="44" spans="1:13" x14ac:dyDescent="0.3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>MONTH(statek6[[#This Row],[data]])</f>
        <v>8</v>
      </c>
      <c r="H44" s="2">
        <f>YEAR(statek6[[#This Row],[data]])</f>
        <v>2016</v>
      </c>
      <c r="I44" s="2">
        <f>IF(statek6[[#This Row],[towar]]="T5",IF(statek6[[#This Row],[Z/W]]="Z",I43+statek6[[#This Row],[ile ton]],I43-statek6[[#This Row],[ile ton]]),I43)</f>
        <v>4</v>
      </c>
    </row>
    <row r="45" spans="1:13" x14ac:dyDescent="0.3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>MONTH(statek6[[#This Row],[data]])</f>
        <v>8</v>
      </c>
      <c r="H45" s="2">
        <f>YEAR(statek6[[#This Row],[data]])</f>
        <v>2016</v>
      </c>
      <c r="I45" s="2">
        <f>IF(statek6[[#This Row],[towar]]="T5",IF(statek6[[#This Row],[Z/W]]="Z",I44+statek6[[#This Row],[ile ton]],I44-statek6[[#This Row],[ile ton]]),I44)</f>
        <v>4</v>
      </c>
    </row>
    <row r="46" spans="1:13" x14ac:dyDescent="0.3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>MONTH(statek6[[#This Row],[data]])</f>
        <v>9</v>
      </c>
      <c r="H46" s="2">
        <f>YEAR(statek6[[#This Row],[data]])</f>
        <v>2016</v>
      </c>
      <c r="I46" s="2">
        <f>IF(statek6[[#This Row],[towar]]="T5",IF(statek6[[#This Row],[Z/W]]="Z",I45+statek6[[#This Row],[ile ton]],I45-statek6[[#This Row],[ile ton]]),I45)</f>
        <v>4</v>
      </c>
    </row>
    <row r="47" spans="1:13" x14ac:dyDescent="0.3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>MONTH(statek6[[#This Row],[data]])</f>
        <v>9</v>
      </c>
      <c r="H47" s="2">
        <f>YEAR(statek6[[#This Row],[data]])</f>
        <v>2016</v>
      </c>
      <c r="I47" s="2">
        <f>IF(statek6[[#This Row],[towar]]="T5",IF(statek6[[#This Row],[Z/W]]="Z",I46+statek6[[#This Row],[ile ton]],I46-statek6[[#This Row],[ile ton]]),I46)</f>
        <v>0</v>
      </c>
    </row>
    <row r="48" spans="1:13" x14ac:dyDescent="0.3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>MONTH(statek6[[#This Row],[data]])</f>
        <v>9</v>
      </c>
      <c r="H48" s="2">
        <f>YEAR(statek6[[#This Row],[data]])</f>
        <v>2016</v>
      </c>
      <c r="I48" s="2">
        <f>IF(statek6[[#This Row],[towar]]="T5",IF(statek6[[#This Row],[Z/W]]="Z",I47+statek6[[#This Row],[ile ton]],I47-statek6[[#This Row],[ile ton]]),I47)</f>
        <v>0</v>
      </c>
    </row>
    <row r="49" spans="1:9" x14ac:dyDescent="0.3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>MONTH(statek6[[#This Row],[data]])</f>
        <v>9</v>
      </c>
      <c r="H49" s="2">
        <f>YEAR(statek6[[#This Row],[data]])</f>
        <v>2016</v>
      </c>
      <c r="I49" s="2">
        <f>IF(statek6[[#This Row],[towar]]="T5",IF(statek6[[#This Row],[Z/W]]="Z",I48+statek6[[#This Row],[ile ton]],I48-statek6[[#This Row],[ile ton]]),I48)</f>
        <v>0</v>
      </c>
    </row>
    <row r="50" spans="1:9" x14ac:dyDescent="0.3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>MONTH(statek6[[#This Row],[data]])</f>
        <v>9</v>
      </c>
      <c r="H50" s="2">
        <f>YEAR(statek6[[#This Row],[data]])</f>
        <v>2016</v>
      </c>
      <c r="I50" s="2">
        <f>IF(statek6[[#This Row],[towar]]="T5",IF(statek6[[#This Row],[Z/W]]="Z",I49+statek6[[#This Row],[ile ton]],I49-statek6[[#This Row],[ile ton]]),I49)</f>
        <v>0</v>
      </c>
    </row>
    <row r="51" spans="1:9" x14ac:dyDescent="0.3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>MONTH(statek6[[#This Row],[data]])</f>
        <v>9</v>
      </c>
      <c r="H51" s="2">
        <f>YEAR(statek6[[#This Row],[data]])</f>
        <v>2016</v>
      </c>
      <c r="I51" s="2">
        <f>IF(statek6[[#This Row],[towar]]="T5",IF(statek6[[#This Row],[Z/W]]="Z",I50+statek6[[#This Row],[ile ton]],I50-statek6[[#This Row],[ile ton]]),I50)</f>
        <v>44</v>
      </c>
    </row>
    <row r="52" spans="1:9" x14ac:dyDescent="0.3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>MONTH(statek6[[#This Row],[data]])</f>
        <v>9</v>
      </c>
      <c r="H52" s="2">
        <f>YEAR(statek6[[#This Row],[data]])</f>
        <v>2016</v>
      </c>
      <c r="I52" s="2">
        <f>IF(statek6[[#This Row],[towar]]="T5",IF(statek6[[#This Row],[Z/W]]="Z",I51+statek6[[#This Row],[ile ton]],I51-statek6[[#This Row],[ile ton]]),I51)</f>
        <v>44</v>
      </c>
    </row>
    <row r="53" spans="1:9" x14ac:dyDescent="0.3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>MONTH(statek6[[#This Row],[data]])</f>
        <v>9</v>
      </c>
      <c r="H53" s="2">
        <f>YEAR(statek6[[#This Row],[data]])</f>
        <v>2016</v>
      </c>
      <c r="I53" s="2">
        <f>IF(statek6[[#This Row],[towar]]="T5",IF(statek6[[#This Row],[Z/W]]="Z",I52+statek6[[#This Row],[ile ton]],I52-statek6[[#This Row],[ile ton]]),I52)</f>
        <v>44</v>
      </c>
    </row>
    <row r="54" spans="1:9" x14ac:dyDescent="0.3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>MONTH(statek6[[#This Row],[data]])</f>
        <v>9</v>
      </c>
      <c r="H54" s="2">
        <f>YEAR(statek6[[#This Row],[data]])</f>
        <v>2016</v>
      </c>
      <c r="I54" s="2">
        <f>IF(statek6[[#This Row],[towar]]="T5",IF(statek6[[#This Row],[Z/W]]="Z",I53+statek6[[#This Row],[ile ton]],I53-statek6[[#This Row],[ile ton]]),I53)</f>
        <v>44</v>
      </c>
    </row>
    <row r="55" spans="1:9" x14ac:dyDescent="0.3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>MONTH(statek6[[#This Row],[data]])</f>
        <v>9</v>
      </c>
      <c r="H55" s="2">
        <f>YEAR(statek6[[#This Row],[data]])</f>
        <v>2016</v>
      </c>
      <c r="I55" s="2">
        <f>IF(statek6[[#This Row],[towar]]="T5",IF(statek6[[#This Row],[Z/W]]="Z",I54+statek6[[#This Row],[ile ton]],I54-statek6[[#This Row],[ile ton]]),I54)</f>
        <v>44</v>
      </c>
    </row>
    <row r="56" spans="1:9" x14ac:dyDescent="0.3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>MONTH(statek6[[#This Row],[data]])</f>
        <v>10</v>
      </c>
      <c r="H56" s="2">
        <f>YEAR(statek6[[#This Row],[data]])</f>
        <v>2016</v>
      </c>
      <c r="I56" s="2">
        <f>IF(statek6[[#This Row],[towar]]="T5",IF(statek6[[#This Row],[Z/W]]="Z",I55+statek6[[#This Row],[ile ton]],I55-statek6[[#This Row],[ile ton]]),I55)</f>
        <v>44</v>
      </c>
    </row>
    <row r="57" spans="1:9" x14ac:dyDescent="0.3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>MONTH(statek6[[#This Row],[data]])</f>
        <v>10</v>
      </c>
      <c r="H57" s="2">
        <f>YEAR(statek6[[#This Row],[data]])</f>
        <v>2016</v>
      </c>
      <c r="I57" s="2">
        <f>IF(statek6[[#This Row],[towar]]="T5",IF(statek6[[#This Row],[Z/W]]="Z",I56+statek6[[#This Row],[ile ton]],I56-statek6[[#This Row],[ile ton]]),I56)</f>
        <v>44</v>
      </c>
    </row>
    <row r="58" spans="1:9" x14ac:dyDescent="0.3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>MONTH(statek6[[#This Row],[data]])</f>
        <v>10</v>
      </c>
      <c r="H58" s="2">
        <f>YEAR(statek6[[#This Row],[data]])</f>
        <v>2016</v>
      </c>
      <c r="I58" s="2">
        <f>IF(statek6[[#This Row],[towar]]="T5",IF(statek6[[#This Row],[Z/W]]="Z",I57+statek6[[#This Row],[ile ton]],I57-statek6[[#This Row],[ile ton]]),I57)</f>
        <v>44</v>
      </c>
    </row>
    <row r="59" spans="1:9" x14ac:dyDescent="0.3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>MONTH(statek6[[#This Row],[data]])</f>
        <v>11</v>
      </c>
      <c r="H59" s="2">
        <f>YEAR(statek6[[#This Row],[data]])</f>
        <v>2016</v>
      </c>
      <c r="I59" s="2">
        <f>IF(statek6[[#This Row],[towar]]="T5",IF(statek6[[#This Row],[Z/W]]="Z",I58+statek6[[#This Row],[ile ton]],I58-statek6[[#This Row],[ile ton]]),I58)</f>
        <v>44</v>
      </c>
    </row>
    <row r="60" spans="1:9" x14ac:dyDescent="0.3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>MONTH(statek6[[#This Row],[data]])</f>
        <v>11</v>
      </c>
      <c r="H60" s="2">
        <f>YEAR(statek6[[#This Row],[data]])</f>
        <v>2016</v>
      </c>
      <c r="I60" s="2">
        <f>IF(statek6[[#This Row],[towar]]="T5",IF(statek6[[#This Row],[Z/W]]="Z",I59+statek6[[#This Row],[ile ton]],I59-statek6[[#This Row],[ile ton]]),I59)</f>
        <v>44</v>
      </c>
    </row>
    <row r="61" spans="1:9" x14ac:dyDescent="0.3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>MONTH(statek6[[#This Row],[data]])</f>
        <v>11</v>
      </c>
      <c r="H61" s="2">
        <f>YEAR(statek6[[#This Row],[data]])</f>
        <v>2016</v>
      </c>
      <c r="I61" s="2">
        <f>IF(statek6[[#This Row],[towar]]="T5",IF(statek6[[#This Row],[Z/W]]="Z",I60+statek6[[#This Row],[ile ton]],I60-statek6[[#This Row],[ile ton]]),I60)</f>
        <v>74</v>
      </c>
    </row>
    <row r="62" spans="1:9" x14ac:dyDescent="0.3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>MONTH(statek6[[#This Row],[data]])</f>
        <v>11</v>
      </c>
      <c r="H62" s="2">
        <f>YEAR(statek6[[#This Row],[data]])</f>
        <v>2016</v>
      </c>
      <c r="I62" s="2">
        <f>IF(statek6[[#This Row],[towar]]="T5",IF(statek6[[#This Row],[Z/W]]="Z",I61+statek6[[#This Row],[ile ton]],I61-statek6[[#This Row],[ile ton]]),I61)</f>
        <v>74</v>
      </c>
    </row>
    <row r="63" spans="1:9" x14ac:dyDescent="0.3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>MONTH(statek6[[#This Row],[data]])</f>
        <v>11</v>
      </c>
      <c r="H63" s="2">
        <f>YEAR(statek6[[#This Row],[data]])</f>
        <v>2016</v>
      </c>
      <c r="I63" s="2">
        <f>IF(statek6[[#This Row],[towar]]="T5",IF(statek6[[#This Row],[Z/W]]="Z",I62+statek6[[#This Row],[ile ton]],I62-statek6[[#This Row],[ile ton]]),I62)</f>
        <v>74</v>
      </c>
    </row>
    <row r="64" spans="1:9" x14ac:dyDescent="0.3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>MONTH(statek6[[#This Row],[data]])</f>
        <v>11</v>
      </c>
      <c r="H64" s="2">
        <f>YEAR(statek6[[#This Row],[data]])</f>
        <v>2016</v>
      </c>
      <c r="I64" s="2">
        <f>IF(statek6[[#This Row],[towar]]="T5",IF(statek6[[#This Row],[Z/W]]="Z",I63+statek6[[#This Row],[ile ton]],I63-statek6[[#This Row],[ile ton]]),I63)</f>
        <v>74</v>
      </c>
    </row>
    <row r="65" spans="1:9" x14ac:dyDescent="0.3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>MONTH(statek6[[#This Row],[data]])</f>
        <v>11</v>
      </c>
      <c r="H65" s="2">
        <f>YEAR(statek6[[#This Row],[data]])</f>
        <v>2016</v>
      </c>
      <c r="I65" s="2">
        <f>IF(statek6[[#This Row],[towar]]="T5",IF(statek6[[#This Row],[Z/W]]="Z",I64+statek6[[#This Row],[ile ton]],I64-statek6[[#This Row],[ile ton]]),I64)</f>
        <v>74</v>
      </c>
    </row>
    <row r="66" spans="1:9" x14ac:dyDescent="0.3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>MONTH(statek6[[#This Row],[data]])</f>
        <v>12</v>
      </c>
      <c r="H66" s="2">
        <f>YEAR(statek6[[#This Row],[data]])</f>
        <v>2016</v>
      </c>
      <c r="I66" s="2">
        <f>IF(statek6[[#This Row],[towar]]="T5",IF(statek6[[#This Row],[Z/W]]="Z",I65+statek6[[#This Row],[ile ton]],I65-statek6[[#This Row],[ile ton]]),I65)</f>
        <v>74</v>
      </c>
    </row>
    <row r="67" spans="1:9" x14ac:dyDescent="0.3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>MONTH(statek6[[#This Row],[data]])</f>
        <v>12</v>
      </c>
      <c r="H67" s="2">
        <f>YEAR(statek6[[#This Row],[data]])</f>
        <v>2016</v>
      </c>
      <c r="I67" s="2">
        <f>IF(statek6[[#This Row],[towar]]="T5",IF(statek6[[#This Row],[Z/W]]="Z",I66+statek6[[#This Row],[ile ton]],I66-statek6[[#This Row],[ile ton]]),I66)</f>
        <v>74</v>
      </c>
    </row>
    <row r="68" spans="1:9" x14ac:dyDescent="0.3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>MONTH(statek6[[#This Row],[data]])</f>
        <v>12</v>
      </c>
      <c r="H68" s="2">
        <f>YEAR(statek6[[#This Row],[data]])</f>
        <v>2016</v>
      </c>
      <c r="I68" s="2">
        <f>IF(statek6[[#This Row],[towar]]="T5",IF(statek6[[#This Row],[Z/W]]="Z",I67+statek6[[#This Row],[ile ton]],I67-statek6[[#This Row],[ile ton]]),I67)</f>
        <v>74</v>
      </c>
    </row>
    <row r="69" spans="1:9" x14ac:dyDescent="0.3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>MONTH(statek6[[#This Row],[data]])</f>
        <v>1</v>
      </c>
      <c r="H69" s="2">
        <f>YEAR(statek6[[#This Row],[data]])</f>
        <v>2017</v>
      </c>
      <c r="I69" s="2">
        <f>IF(statek6[[#This Row],[towar]]="T5",IF(statek6[[#This Row],[Z/W]]="Z",I68+statek6[[#This Row],[ile ton]],I68-statek6[[#This Row],[ile ton]]),I68)</f>
        <v>74</v>
      </c>
    </row>
    <row r="70" spans="1:9" x14ac:dyDescent="0.3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>MONTH(statek6[[#This Row],[data]])</f>
        <v>1</v>
      </c>
      <c r="H70" s="2">
        <f>YEAR(statek6[[#This Row],[data]])</f>
        <v>2017</v>
      </c>
      <c r="I70" s="2">
        <f>IF(statek6[[#This Row],[towar]]="T5",IF(statek6[[#This Row],[Z/W]]="Z",I69+statek6[[#This Row],[ile ton]],I69-statek6[[#This Row],[ile ton]]),I69)</f>
        <v>74</v>
      </c>
    </row>
    <row r="71" spans="1:9" x14ac:dyDescent="0.3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>MONTH(statek6[[#This Row],[data]])</f>
        <v>1</v>
      </c>
      <c r="H71" s="2">
        <f>YEAR(statek6[[#This Row],[data]])</f>
        <v>2017</v>
      </c>
      <c r="I71" s="2">
        <f>IF(statek6[[#This Row],[towar]]="T5",IF(statek6[[#This Row],[Z/W]]="Z",I70+statek6[[#This Row],[ile ton]],I70-statek6[[#This Row],[ile ton]]),I70)</f>
        <v>74</v>
      </c>
    </row>
    <row r="72" spans="1:9" x14ac:dyDescent="0.3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>MONTH(statek6[[#This Row],[data]])</f>
        <v>1</v>
      </c>
      <c r="H72" s="2">
        <f>YEAR(statek6[[#This Row],[data]])</f>
        <v>2017</v>
      </c>
      <c r="I72" s="2">
        <f>IF(statek6[[#This Row],[towar]]="T5",IF(statek6[[#This Row],[Z/W]]="Z",I71+statek6[[#This Row],[ile ton]],I71-statek6[[#This Row],[ile ton]]),I71)</f>
        <v>74</v>
      </c>
    </row>
    <row r="73" spans="1:9" x14ac:dyDescent="0.3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>MONTH(statek6[[#This Row],[data]])</f>
        <v>1</v>
      </c>
      <c r="H73" s="2">
        <f>YEAR(statek6[[#This Row],[data]])</f>
        <v>2017</v>
      </c>
      <c r="I73" s="2">
        <f>IF(statek6[[#This Row],[towar]]="T5",IF(statek6[[#This Row],[Z/W]]="Z",I72+statek6[[#This Row],[ile ton]],I72-statek6[[#This Row],[ile ton]]),I72)</f>
        <v>113</v>
      </c>
    </row>
    <row r="74" spans="1:9" x14ac:dyDescent="0.3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>MONTH(statek6[[#This Row],[data]])</f>
        <v>1</v>
      </c>
      <c r="H74" s="2">
        <f>YEAR(statek6[[#This Row],[data]])</f>
        <v>2017</v>
      </c>
      <c r="I74" s="2">
        <f>IF(statek6[[#This Row],[towar]]="T5",IF(statek6[[#This Row],[Z/W]]="Z",I73+statek6[[#This Row],[ile ton]],I73-statek6[[#This Row],[ile ton]]),I73)</f>
        <v>1</v>
      </c>
    </row>
    <row r="75" spans="1:9" x14ac:dyDescent="0.3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>MONTH(statek6[[#This Row],[data]])</f>
        <v>1</v>
      </c>
      <c r="H75" s="2">
        <f>YEAR(statek6[[#This Row],[data]])</f>
        <v>2017</v>
      </c>
      <c r="I75" s="2">
        <f>IF(statek6[[#This Row],[towar]]="T5",IF(statek6[[#This Row],[Z/W]]="Z",I74+statek6[[#This Row],[ile ton]],I74-statek6[[#This Row],[ile ton]]),I74)</f>
        <v>1</v>
      </c>
    </row>
    <row r="76" spans="1:9" x14ac:dyDescent="0.3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>MONTH(statek6[[#This Row],[data]])</f>
        <v>1</v>
      </c>
      <c r="H76" s="2">
        <f>YEAR(statek6[[#This Row],[data]])</f>
        <v>2017</v>
      </c>
      <c r="I76" s="2">
        <f>IF(statek6[[#This Row],[towar]]="T5",IF(statek6[[#This Row],[Z/W]]="Z",I75+statek6[[#This Row],[ile ton]],I75-statek6[[#This Row],[ile ton]]),I75)</f>
        <v>1</v>
      </c>
    </row>
    <row r="77" spans="1:9" x14ac:dyDescent="0.3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>MONTH(statek6[[#This Row],[data]])</f>
        <v>2</v>
      </c>
      <c r="H77" s="2">
        <f>YEAR(statek6[[#This Row],[data]])</f>
        <v>2017</v>
      </c>
      <c r="I77" s="2">
        <f>IF(statek6[[#This Row],[towar]]="T5",IF(statek6[[#This Row],[Z/W]]="Z",I76+statek6[[#This Row],[ile ton]],I76-statek6[[#This Row],[ile ton]]),I76)</f>
        <v>1</v>
      </c>
    </row>
    <row r="78" spans="1:9" x14ac:dyDescent="0.3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>MONTH(statek6[[#This Row],[data]])</f>
        <v>2</v>
      </c>
      <c r="H78" s="2">
        <f>YEAR(statek6[[#This Row],[data]])</f>
        <v>2017</v>
      </c>
      <c r="I78" s="2">
        <f>IF(statek6[[#This Row],[towar]]="T5",IF(statek6[[#This Row],[Z/W]]="Z",I77+statek6[[#This Row],[ile ton]],I77-statek6[[#This Row],[ile ton]]),I77)</f>
        <v>1</v>
      </c>
    </row>
    <row r="79" spans="1:9" x14ac:dyDescent="0.3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>MONTH(statek6[[#This Row],[data]])</f>
        <v>2</v>
      </c>
      <c r="H79" s="2">
        <f>YEAR(statek6[[#This Row],[data]])</f>
        <v>2017</v>
      </c>
      <c r="I79" s="2">
        <f>IF(statek6[[#This Row],[towar]]="T5",IF(statek6[[#This Row],[Z/W]]="Z",I78+statek6[[#This Row],[ile ton]],I78-statek6[[#This Row],[ile ton]]),I78)</f>
        <v>0</v>
      </c>
    </row>
    <row r="80" spans="1:9" x14ac:dyDescent="0.3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>MONTH(statek6[[#This Row],[data]])</f>
        <v>2</v>
      </c>
      <c r="H80" s="2">
        <f>YEAR(statek6[[#This Row],[data]])</f>
        <v>2017</v>
      </c>
      <c r="I80" s="2">
        <f>IF(statek6[[#This Row],[towar]]="T5",IF(statek6[[#This Row],[Z/W]]="Z",I79+statek6[[#This Row],[ile ton]],I79-statek6[[#This Row],[ile ton]]),I79)</f>
        <v>0</v>
      </c>
    </row>
    <row r="81" spans="1:9" x14ac:dyDescent="0.3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>MONTH(statek6[[#This Row],[data]])</f>
        <v>2</v>
      </c>
      <c r="H81" s="2">
        <f>YEAR(statek6[[#This Row],[data]])</f>
        <v>2017</v>
      </c>
      <c r="I81" s="2">
        <f>IF(statek6[[#This Row],[towar]]="T5",IF(statek6[[#This Row],[Z/W]]="Z",I80+statek6[[#This Row],[ile ton]],I80-statek6[[#This Row],[ile ton]]),I80)</f>
        <v>0</v>
      </c>
    </row>
    <row r="82" spans="1:9" x14ac:dyDescent="0.3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>MONTH(statek6[[#This Row],[data]])</f>
        <v>2</v>
      </c>
      <c r="H82" s="2">
        <f>YEAR(statek6[[#This Row],[data]])</f>
        <v>2017</v>
      </c>
      <c r="I82" s="2">
        <f>IF(statek6[[#This Row],[towar]]="T5",IF(statek6[[#This Row],[Z/W]]="Z",I81+statek6[[#This Row],[ile ton]],I81-statek6[[#This Row],[ile ton]]),I81)</f>
        <v>0</v>
      </c>
    </row>
    <row r="83" spans="1:9" x14ac:dyDescent="0.3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>MONTH(statek6[[#This Row],[data]])</f>
        <v>3</v>
      </c>
      <c r="H83" s="2">
        <f>YEAR(statek6[[#This Row],[data]])</f>
        <v>2017</v>
      </c>
      <c r="I83" s="2">
        <f>IF(statek6[[#This Row],[towar]]="T5",IF(statek6[[#This Row],[Z/W]]="Z",I82+statek6[[#This Row],[ile ton]],I82-statek6[[#This Row],[ile ton]]),I82)</f>
        <v>0</v>
      </c>
    </row>
    <row r="84" spans="1:9" x14ac:dyDescent="0.3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>MONTH(statek6[[#This Row],[data]])</f>
        <v>3</v>
      </c>
      <c r="H84" s="2">
        <f>YEAR(statek6[[#This Row],[data]])</f>
        <v>2017</v>
      </c>
      <c r="I84" s="2">
        <f>IF(statek6[[#This Row],[towar]]="T5",IF(statek6[[#This Row],[Z/W]]="Z",I83+statek6[[#This Row],[ile ton]],I83-statek6[[#This Row],[ile ton]]),I83)</f>
        <v>35</v>
      </c>
    </row>
    <row r="85" spans="1:9" x14ac:dyDescent="0.3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>MONTH(statek6[[#This Row],[data]])</f>
        <v>3</v>
      </c>
      <c r="H85" s="2">
        <f>YEAR(statek6[[#This Row],[data]])</f>
        <v>2017</v>
      </c>
      <c r="I85" s="2">
        <f>IF(statek6[[#This Row],[towar]]="T5",IF(statek6[[#This Row],[Z/W]]="Z",I84+statek6[[#This Row],[ile ton]],I84-statek6[[#This Row],[ile ton]]),I84)</f>
        <v>35</v>
      </c>
    </row>
    <row r="86" spans="1:9" x14ac:dyDescent="0.3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>MONTH(statek6[[#This Row],[data]])</f>
        <v>4</v>
      </c>
      <c r="H86" s="2">
        <f>YEAR(statek6[[#This Row],[data]])</f>
        <v>2017</v>
      </c>
      <c r="I86" s="2">
        <f>IF(statek6[[#This Row],[towar]]="T5",IF(statek6[[#This Row],[Z/W]]="Z",I85+statek6[[#This Row],[ile ton]],I85-statek6[[#This Row],[ile ton]]),I85)</f>
        <v>35</v>
      </c>
    </row>
    <row r="87" spans="1:9" x14ac:dyDescent="0.3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>MONTH(statek6[[#This Row],[data]])</f>
        <v>4</v>
      </c>
      <c r="H87" s="2">
        <f>YEAR(statek6[[#This Row],[data]])</f>
        <v>2017</v>
      </c>
      <c r="I87" s="2">
        <f>IF(statek6[[#This Row],[towar]]="T5",IF(statek6[[#This Row],[Z/W]]="Z",I86+statek6[[#This Row],[ile ton]],I86-statek6[[#This Row],[ile ton]]),I86)</f>
        <v>35</v>
      </c>
    </row>
    <row r="88" spans="1:9" x14ac:dyDescent="0.3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>MONTH(statek6[[#This Row],[data]])</f>
        <v>4</v>
      </c>
      <c r="H88" s="2">
        <f>YEAR(statek6[[#This Row],[data]])</f>
        <v>2017</v>
      </c>
      <c r="I88" s="2">
        <f>IF(statek6[[#This Row],[towar]]="T5",IF(statek6[[#This Row],[Z/W]]="Z",I87+statek6[[#This Row],[ile ton]],I87-statek6[[#This Row],[ile ton]]),I87)</f>
        <v>35</v>
      </c>
    </row>
    <row r="89" spans="1:9" x14ac:dyDescent="0.3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>MONTH(statek6[[#This Row],[data]])</f>
        <v>4</v>
      </c>
      <c r="H89" s="2">
        <f>YEAR(statek6[[#This Row],[data]])</f>
        <v>2017</v>
      </c>
      <c r="I89" s="2">
        <f>IF(statek6[[#This Row],[towar]]="T5",IF(statek6[[#This Row],[Z/W]]="Z",I88+statek6[[#This Row],[ile ton]],I88-statek6[[#This Row],[ile ton]]),I88)</f>
        <v>35</v>
      </c>
    </row>
    <row r="90" spans="1:9" x14ac:dyDescent="0.3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>MONTH(statek6[[#This Row],[data]])</f>
        <v>4</v>
      </c>
      <c r="H90" s="2">
        <f>YEAR(statek6[[#This Row],[data]])</f>
        <v>2017</v>
      </c>
      <c r="I90" s="2">
        <f>IF(statek6[[#This Row],[towar]]="T5",IF(statek6[[#This Row],[Z/W]]="Z",I89+statek6[[#This Row],[ile ton]],I89-statek6[[#This Row],[ile ton]]),I89)</f>
        <v>36</v>
      </c>
    </row>
    <row r="91" spans="1:9" x14ac:dyDescent="0.3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>MONTH(statek6[[#This Row],[data]])</f>
        <v>5</v>
      </c>
      <c r="H91" s="2">
        <f>YEAR(statek6[[#This Row],[data]])</f>
        <v>2017</v>
      </c>
      <c r="I91" s="2">
        <f>IF(statek6[[#This Row],[towar]]="T5",IF(statek6[[#This Row],[Z/W]]="Z",I90+statek6[[#This Row],[ile ton]],I90-statek6[[#This Row],[ile ton]]),I90)</f>
        <v>36</v>
      </c>
    </row>
    <row r="92" spans="1:9" x14ac:dyDescent="0.3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>MONTH(statek6[[#This Row],[data]])</f>
        <v>5</v>
      </c>
      <c r="H92" s="2">
        <f>YEAR(statek6[[#This Row],[data]])</f>
        <v>2017</v>
      </c>
      <c r="I92" s="2">
        <f>IF(statek6[[#This Row],[towar]]="T5",IF(statek6[[#This Row],[Z/W]]="Z",I91+statek6[[#This Row],[ile ton]],I91-statek6[[#This Row],[ile ton]]),I91)</f>
        <v>36</v>
      </c>
    </row>
    <row r="93" spans="1:9" x14ac:dyDescent="0.3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>MONTH(statek6[[#This Row],[data]])</f>
        <v>5</v>
      </c>
      <c r="H93" s="2">
        <f>YEAR(statek6[[#This Row],[data]])</f>
        <v>2017</v>
      </c>
      <c r="I93" s="2">
        <f>IF(statek6[[#This Row],[towar]]="T5",IF(statek6[[#This Row],[Z/W]]="Z",I92+statek6[[#This Row],[ile ton]],I92-statek6[[#This Row],[ile ton]]),I92)</f>
        <v>69</v>
      </c>
    </row>
    <row r="94" spans="1:9" x14ac:dyDescent="0.3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>MONTH(statek6[[#This Row],[data]])</f>
        <v>5</v>
      </c>
      <c r="H94" s="2">
        <f>YEAR(statek6[[#This Row],[data]])</f>
        <v>2017</v>
      </c>
      <c r="I94" s="2">
        <f>IF(statek6[[#This Row],[towar]]="T5",IF(statek6[[#This Row],[Z/W]]="Z",I93+statek6[[#This Row],[ile ton]],I93-statek6[[#This Row],[ile ton]]),I93)</f>
        <v>69</v>
      </c>
    </row>
    <row r="95" spans="1:9" x14ac:dyDescent="0.3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>MONTH(statek6[[#This Row],[data]])</f>
        <v>5</v>
      </c>
      <c r="H95" s="2">
        <f>YEAR(statek6[[#This Row],[data]])</f>
        <v>2017</v>
      </c>
      <c r="I95" s="2">
        <f>IF(statek6[[#This Row],[towar]]="T5",IF(statek6[[#This Row],[Z/W]]="Z",I94+statek6[[#This Row],[ile ton]],I94-statek6[[#This Row],[ile ton]]),I94)</f>
        <v>69</v>
      </c>
    </row>
    <row r="96" spans="1:9" x14ac:dyDescent="0.3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>MONTH(statek6[[#This Row],[data]])</f>
        <v>5</v>
      </c>
      <c r="H96" s="2">
        <f>YEAR(statek6[[#This Row],[data]])</f>
        <v>2017</v>
      </c>
      <c r="I96" s="2">
        <f>IF(statek6[[#This Row],[towar]]="T5",IF(statek6[[#This Row],[Z/W]]="Z",I95+statek6[[#This Row],[ile ton]],I95-statek6[[#This Row],[ile ton]]),I95)</f>
        <v>69</v>
      </c>
    </row>
    <row r="97" spans="1:9" x14ac:dyDescent="0.3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>MONTH(statek6[[#This Row],[data]])</f>
        <v>5</v>
      </c>
      <c r="H97" s="2">
        <f>YEAR(statek6[[#This Row],[data]])</f>
        <v>2017</v>
      </c>
      <c r="I97" s="2">
        <f>IF(statek6[[#This Row],[towar]]="T5",IF(statek6[[#This Row],[Z/W]]="Z",I96+statek6[[#This Row],[ile ton]],I96-statek6[[#This Row],[ile ton]]),I96)</f>
        <v>1</v>
      </c>
    </row>
    <row r="98" spans="1:9" x14ac:dyDescent="0.3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>MONTH(statek6[[#This Row],[data]])</f>
        <v>5</v>
      </c>
      <c r="H98" s="2">
        <f>YEAR(statek6[[#This Row],[data]])</f>
        <v>2017</v>
      </c>
      <c r="I98" s="2">
        <f>IF(statek6[[#This Row],[towar]]="T5",IF(statek6[[#This Row],[Z/W]]="Z",I97+statek6[[#This Row],[ile ton]],I97-statek6[[#This Row],[ile ton]]),I97)</f>
        <v>1</v>
      </c>
    </row>
    <row r="99" spans="1:9" x14ac:dyDescent="0.3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>MONTH(statek6[[#This Row],[data]])</f>
        <v>5</v>
      </c>
      <c r="H99" s="2">
        <f>YEAR(statek6[[#This Row],[data]])</f>
        <v>2017</v>
      </c>
      <c r="I99" s="2">
        <f>IF(statek6[[#This Row],[towar]]="T5",IF(statek6[[#This Row],[Z/W]]="Z",I98+statek6[[#This Row],[ile ton]],I98-statek6[[#This Row],[ile ton]]),I98)</f>
        <v>1</v>
      </c>
    </row>
    <row r="100" spans="1:9" x14ac:dyDescent="0.3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>MONTH(statek6[[#This Row],[data]])</f>
        <v>5</v>
      </c>
      <c r="H100" s="2">
        <f>YEAR(statek6[[#This Row],[data]])</f>
        <v>2017</v>
      </c>
      <c r="I100" s="2">
        <f>IF(statek6[[#This Row],[towar]]="T5",IF(statek6[[#This Row],[Z/W]]="Z",I99+statek6[[#This Row],[ile ton]],I99-statek6[[#This Row],[ile ton]]),I99)</f>
        <v>1</v>
      </c>
    </row>
    <row r="101" spans="1:9" x14ac:dyDescent="0.3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>MONTH(statek6[[#This Row],[data]])</f>
        <v>6</v>
      </c>
      <c r="H101" s="2">
        <f>YEAR(statek6[[#This Row],[data]])</f>
        <v>2017</v>
      </c>
      <c r="I101" s="2">
        <f>IF(statek6[[#This Row],[towar]]="T5",IF(statek6[[#This Row],[Z/W]]="Z",I100+statek6[[#This Row],[ile ton]],I100-statek6[[#This Row],[ile ton]]),I100)</f>
        <v>1</v>
      </c>
    </row>
    <row r="102" spans="1:9" x14ac:dyDescent="0.3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>MONTH(statek6[[#This Row],[data]])</f>
        <v>6</v>
      </c>
      <c r="H102" s="2">
        <f>YEAR(statek6[[#This Row],[data]])</f>
        <v>2017</v>
      </c>
      <c r="I102" s="2">
        <f>IF(statek6[[#This Row],[towar]]="T5",IF(statek6[[#This Row],[Z/W]]="Z",I101+statek6[[#This Row],[ile ton]],I101-statek6[[#This Row],[ile ton]]),I101)</f>
        <v>1</v>
      </c>
    </row>
    <row r="103" spans="1:9" x14ac:dyDescent="0.3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>MONTH(statek6[[#This Row],[data]])</f>
        <v>6</v>
      </c>
      <c r="H103" s="2">
        <f>YEAR(statek6[[#This Row],[data]])</f>
        <v>2017</v>
      </c>
      <c r="I103" s="2">
        <f>IF(statek6[[#This Row],[towar]]="T5",IF(statek6[[#This Row],[Z/W]]="Z",I102+statek6[[#This Row],[ile ton]],I102-statek6[[#This Row],[ile ton]]),I102)</f>
        <v>1</v>
      </c>
    </row>
    <row r="104" spans="1:9" x14ac:dyDescent="0.3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>MONTH(statek6[[#This Row],[data]])</f>
        <v>6</v>
      </c>
      <c r="H104" s="2">
        <f>YEAR(statek6[[#This Row],[data]])</f>
        <v>2017</v>
      </c>
      <c r="I104" s="2">
        <f>IF(statek6[[#This Row],[towar]]="T5",IF(statek6[[#This Row],[Z/W]]="Z",I103+statek6[[#This Row],[ile ton]],I103-statek6[[#This Row],[ile ton]]),I103)</f>
        <v>9</v>
      </c>
    </row>
    <row r="105" spans="1:9" x14ac:dyDescent="0.3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>MONTH(statek6[[#This Row],[data]])</f>
        <v>6</v>
      </c>
      <c r="H105" s="2">
        <f>YEAR(statek6[[#This Row],[data]])</f>
        <v>2017</v>
      </c>
      <c r="I105" s="2">
        <f>IF(statek6[[#This Row],[towar]]="T5",IF(statek6[[#This Row],[Z/W]]="Z",I104+statek6[[#This Row],[ile ton]],I104-statek6[[#This Row],[ile ton]]),I104)</f>
        <v>9</v>
      </c>
    </row>
    <row r="106" spans="1:9" x14ac:dyDescent="0.3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>MONTH(statek6[[#This Row],[data]])</f>
        <v>7</v>
      </c>
      <c r="H106" s="2">
        <f>YEAR(statek6[[#This Row],[data]])</f>
        <v>2017</v>
      </c>
      <c r="I106" s="2">
        <f>IF(statek6[[#This Row],[towar]]="T5",IF(statek6[[#This Row],[Z/W]]="Z",I105+statek6[[#This Row],[ile ton]],I105-statek6[[#This Row],[ile ton]]),I105)</f>
        <v>9</v>
      </c>
    </row>
    <row r="107" spans="1:9" x14ac:dyDescent="0.3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>MONTH(statek6[[#This Row],[data]])</f>
        <v>7</v>
      </c>
      <c r="H107" s="2">
        <f>YEAR(statek6[[#This Row],[data]])</f>
        <v>2017</v>
      </c>
      <c r="I107" s="2">
        <f>IF(statek6[[#This Row],[towar]]="T5",IF(statek6[[#This Row],[Z/W]]="Z",I106+statek6[[#This Row],[ile ton]],I106-statek6[[#This Row],[ile ton]]),I106)</f>
        <v>9</v>
      </c>
    </row>
    <row r="108" spans="1:9" x14ac:dyDescent="0.3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>MONTH(statek6[[#This Row],[data]])</f>
        <v>7</v>
      </c>
      <c r="H108" s="2">
        <f>YEAR(statek6[[#This Row],[data]])</f>
        <v>2017</v>
      </c>
      <c r="I108" s="2">
        <f>IF(statek6[[#This Row],[towar]]="T5",IF(statek6[[#This Row],[Z/W]]="Z",I107+statek6[[#This Row],[ile ton]],I107-statek6[[#This Row],[ile ton]]),I107)</f>
        <v>9</v>
      </c>
    </row>
    <row r="109" spans="1:9" x14ac:dyDescent="0.3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>MONTH(statek6[[#This Row],[data]])</f>
        <v>7</v>
      </c>
      <c r="H109" s="2">
        <f>YEAR(statek6[[#This Row],[data]])</f>
        <v>2017</v>
      </c>
      <c r="I109" s="2">
        <f>IF(statek6[[#This Row],[towar]]="T5",IF(statek6[[#This Row],[Z/W]]="Z",I108+statek6[[#This Row],[ile ton]],I108-statek6[[#This Row],[ile ton]]),I108)</f>
        <v>9</v>
      </c>
    </row>
    <row r="110" spans="1:9" x14ac:dyDescent="0.3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>MONTH(statek6[[#This Row],[data]])</f>
        <v>7</v>
      </c>
      <c r="H110" s="2">
        <f>YEAR(statek6[[#This Row],[data]])</f>
        <v>2017</v>
      </c>
      <c r="I110" s="2">
        <f>IF(statek6[[#This Row],[towar]]="T5",IF(statek6[[#This Row],[Z/W]]="Z",I109+statek6[[#This Row],[ile ton]],I109-statek6[[#This Row],[ile ton]]),I109)</f>
        <v>9</v>
      </c>
    </row>
    <row r="111" spans="1:9" x14ac:dyDescent="0.3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>MONTH(statek6[[#This Row],[data]])</f>
        <v>7</v>
      </c>
      <c r="H111" s="2">
        <f>YEAR(statek6[[#This Row],[data]])</f>
        <v>2017</v>
      </c>
      <c r="I111" s="2">
        <f>IF(statek6[[#This Row],[towar]]="T5",IF(statek6[[#This Row],[Z/W]]="Z",I110+statek6[[#This Row],[ile ton]],I110-statek6[[#This Row],[ile ton]]),I110)</f>
        <v>9</v>
      </c>
    </row>
    <row r="112" spans="1:9" x14ac:dyDescent="0.3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>MONTH(statek6[[#This Row],[data]])</f>
        <v>7</v>
      </c>
      <c r="H112" s="2">
        <f>YEAR(statek6[[#This Row],[data]])</f>
        <v>2017</v>
      </c>
      <c r="I112" s="2">
        <f>IF(statek6[[#This Row],[towar]]="T5",IF(statek6[[#This Row],[Z/W]]="Z",I111+statek6[[#This Row],[ile ton]],I111-statek6[[#This Row],[ile ton]]),I111)</f>
        <v>51</v>
      </c>
    </row>
    <row r="113" spans="1:9" x14ac:dyDescent="0.3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>MONTH(statek6[[#This Row],[data]])</f>
        <v>8</v>
      </c>
      <c r="H113" s="2">
        <f>YEAR(statek6[[#This Row],[data]])</f>
        <v>2017</v>
      </c>
      <c r="I113" s="2">
        <f>IF(statek6[[#This Row],[towar]]="T5",IF(statek6[[#This Row],[Z/W]]="Z",I112+statek6[[#This Row],[ile ton]],I112-statek6[[#This Row],[ile ton]]),I112)</f>
        <v>51</v>
      </c>
    </row>
    <row r="114" spans="1:9" x14ac:dyDescent="0.3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>MONTH(statek6[[#This Row],[data]])</f>
        <v>8</v>
      </c>
      <c r="H114" s="2">
        <f>YEAR(statek6[[#This Row],[data]])</f>
        <v>2017</v>
      </c>
      <c r="I114" s="2">
        <f>IF(statek6[[#This Row],[towar]]="T5",IF(statek6[[#This Row],[Z/W]]="Z",I113+statek6[[#This Row],[ile ton]],I113-statek6[[#This Row],[ile ton]]),I113)</f>
        <v>3</v>
      </c>
    </row>
    <row r="115" spans="1:9" x14ac:dyDescent="0.3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>MONTH(statek6[[#This Row],[data]])</f>
        <v>8</v>
      </c>
      <c r="H115" s="2">
        <f>YEAR(statek6[[#This Row],[data]])</f>
        <v>2017</v>
      </c>
      <c r="I115" s="2">
        <f>IF(statek6[[#This Row],[towar]]="T5",IF(statek6[[#This Row],[Z/W]]="Z",I114+statek6[[#This Row],[ile ton]],I114-statek6[[#This Row],[ile ton]]),I114)</f>
        <v>3</v>
      </c>
    </row>
    <row r="116" spans="1:9" x14ac:dyDescent="0.3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>MONTH(statek6[[#This Row],[data]])</f>
        <v>8</v>
      </c>
      <c r="H116" s="2">
        <f>YEAR(statek6[[#This Row],[data]])</f>
        <v>2017</v>
      </c>
      <c r="I116" s="2">
        <f>IF(statek6[[#This Row],[towar]]="T5",IF(statek6[[#This Row],[Z/W]]="Z",I115+statek6[[#This Row],[ile ton]],I115-statek6[[#This Row],[ile ton]]),I115)</f>
        <v>3</v>
      </c>
    </row>
    <row r="117" spans="1:9" x14ac:dyDescent="0.3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>MONTH(statek6[[#This Row],[data]])</f>
        <v>8</v>
      </c>
      <c r="H117" s="2">
        <f>YEAR(statek6[[#This Row],[data]])</f>
        <v>2017</v>
      </c>
      <c r="I117" s="2">
        <f>IF(statek6[[#This Row],[towar]]="T5",IF(statek6[[#This Row],[Z/W]]="Z",I116+statek6[[#This Row],[ile ton]],I116-statek6[[#This Row],[ile ton]]),I116)</f>
        <v>3</v>
      </c>
    </row>
    <row r="118" spans="1:9" x14ac:dyDescent="0.3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>MONTH(statek6[[#This Row],[data]])</f>
        <v>8</v>
      </c>
      <c r="H118" s="2">
        <f>YEAR(statek6[[#This Row],[data]])</f>
        <v>2017</v>
      </c>
      <c r="I118" s="2">
        <f>IF(statek6[[#This Row],[towar]]="T5",IF(statek6[[#This Row],[Z/W]]="Z",I117+statek6[[#This Row],[ile ton]],I117-statek6[[#This Row],[ile ton]]),I117)</f>
        <v>3</v>
      </c>
    </row>
    <row r="119" spans="1:9" x14ac:dyDescent="0.3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>MONTH(statek6[[#This Row],[data]])</f>
        <v>8</v>
      </c>
      <c r="H119" s="2">
        <f>YEAR(statek6[[#This Row],[data]])</f>
        <v>2017</v>
      </c>
      <c r="I119" s="2">
        <f>IF(statek6[[#This Row],[towar]]="T5",IF(statek6[[#This Row],[Z/W]]="Z",I118+statek6[[#This Row],[ile ton]],I118-statek6[[#This Row],[ile ton]]),I118)</f>
        <v>3</v>
      </c>
    </row>
    <row r="120" spans="1:9" x14ac:dyDescent="0.3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>MONTH(statek6[[#This Row],[data]])</f>
        <v>8</v>
      </c>
      <c r="H120" s="2">
        <f>YEAR(statek6[[#This Row],[data]])</f>
        <v>2017</v>
      </c>
      <c r="I120" s="2">
        <f>IF(statek6[[#This Row],[towar]]="T5",IF(statek6[[#This Row],[Z/W]]="Z",I119+statek6[[#This Row],[ile ton]],I119-statek6[[#This Row],[ile ton]]),I119)</f>
        <v>7</v>
      </c>
    </row>
    <row r="121" spans="1:9" x14ac:dyDescent="0.3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>MONTH(statek6[[#This Row],[data]])</f>
        <v>9</v>
      </c>
      <c r="H121" s="2">
        <f>YEAR(statek6[[#This Row],[data]])</f>
        <v>2017</v>
      </c>
      <c r="I121" s="2">
        <f>IF(statek6[[#This Row],[towar]]="T5",IF(statek6[[#This Row],[Z/W]]="Z",I120+statek6[[#This Row],[ile ton]],I120-statek6[[#This Row],[ile ton]]),I120)</f>
        <v>7</v>
      </c>
    </row>
    <row r="122" spans="1:9" x14ac:dyDescent="0.3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>MONTH(statek6[[#This Row],[data]])</f>
        <v>9</v>
      </c>
      <c r="H122" s="2">
        <f>YEAR(statek6[[#This Row],[data]])</f>
        <v>2017</v>
      </c>
      <c r="I122" s="2">
        <f>IF(statek6[[#This Row],[towar]]="T5",IF(statek6[[#This Row],[Z/W]]="Z",I121+statek6[[#This Row],[ile ton]],I121-statek6[[#This Row],[ile ton]]),I121)</f>
        <v>7</v>
      </c>
    </row>
    <row r="123" spans="1:9" x14ac:dyDescent="0.3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>MONTH(statek6[[#This Row],[data]])</f>
        <v>10</v>
      </c>
      <c r="H123" s="2">
        <f>YEAR(statek6[[#This Row],[data]])</f>
        <v>2017</v>
      </c>
      <c r="I123" s="2">
        <f>IF(statek6[[#This Row],[towar]]="T5",IF(statek6[[#This Row],[Z/W]]="Z",I122+statek6[[#This Row],[ile ton]],I122-statek6[[#This Row],[ile ton]]),I122)</f>
        <v>1</v>
      </c>
    </row>
    <row r="124" spans="1:9" x14ac:dyDescent="0.3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>MONTH(statek6[[#This Row],[data]])</f>
        <v>10</v>
      </c>
      <c r="H124" s="2">
        <f>YEAR(statek6[[#This Row],[data]])</f>
        <v>2017</v>
      </c>
      <c r="I124" s="2">
        <f>IF(statek6[[#This Row],[towar]]="T5",IF(statek6[[#This Row],[Z/W]]="Z",I123+statek6[[#This Row],[ile ton]],I123-statek6[[#This Row],[ile ton]]),I123)</f>
        <v>1</v>
      </c>
    </row>
    <row r="125" spans="1:9" x14ac:dyDescent="0.3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>MONTH(statek6[[#This Row],[data]])</f>
        <v>11</v>
      </c>
      <c r="H125" s="2">
        <f>YEAR(statek6[[#This Row],[data]])</f>
        <v>2017</v>
      </c>
      <c r="I125" s="2">
        <f>IF(statek6[[#This Row],[towar]]="T5",IF(statek6[[#This Row],[Z/W]]="Z",I124+statek6[[#This Row],[ile ton]],I124-statek6[[#This Row],[ile ton]]),I124)</f>
        <v>0</v>
      </c>
    </row>
    <row r="126" spans="1:9" x14ac:dyDescent="0.3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>MONTH(statek6[[#This Row],[data]])</f>
        <v>11</v>
      </c>
      <c r="H126" s="2">
        <f>YEAR(statek6[[#This Row],[data]])</f>
        <v>2017</v>
      </c>
      <c r="I126" s="2">
        <f>IF(statek6[[#This Row],[towar]]="T5",IF(statek6[[#This Row],[Z/W]]="Z",I125+statek6[[#This Row],[ile ton]],I125-statek6[[#This Row],[ile ton]]),I125)</f>
        <v>0</v>
      </c>
    </row>
    <row r="127" spans="1:9" x14ac:dyDescent="0.3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>MONTH(statek6[[#This Row],[data]])</f>
        <v>11</v>
      </c>
      <c r="H127" s="2">
        <f>YEAR(statek6[[#This Row],[data]])</f>
        <v>2017</v>
      </c>
      <c r="I127" s="2">
        <f>IF(statek6[[#This Row],[towar]]="T5",IF(statek6[[#This Row],[Z/W]]="Z",I126+statek6[[#This Row],[ile ton]],I126-statek6[[#This Row],[ile ton]]),I126)</f>
        <v>0</v>
      </c>
    </row>
    <row r="128" spans="1:9" x14ac:dyDescent="0.3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>MONTH(statek6[[#This Row],[data]])</f>
        <v>11</v>
      </c>
      <c r="H128" s="2">
        <f>YEAR(statek6[[#This Row],[data]])</f>
        <v>2017</v>
      </c>
      <c r="I128" s="2">
        <f>IF(statek6[[#This Row],[towar]]="T5",IF(statek6[[#This Row],[Z/W]]="Z",I127+statek6[[#This Row],[ile ton]],I127-statek6[[#This Row],[ile ton]]),I127)</f>
        <v>0</v>
      </c>
    </row>
    <row r="129" spans="1:9" x14ac:dyDescent="0.3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>MONTH(statek6[[#This Row],[data]])</f>
        <v>11</v>
      </c>
      <c r="H129" s="2">
        <f>YEAR(statek6[[#This Row],[data]])</f>
        <v>2017</v>
      </c>
      <c r="I129" s="2">
        <f>IF(statek6[[#This Row],[towar]]="T5",IF(statek6[[#This Row],[Z/W]]="Z",I128+statek6[[#This Row],[ile ton]],I128-statek6[[#This Row],[ile ton]]),I128)</f>
        <v>0</v>
      </c>
    </row>
    <row r="130" spans="1:9" x14ac:dyDescent="0.3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>MONTH(statek6[[#This Row],[data]])</f>
        <v>11</v>
      </c>
      <c r="H130" s="2">
        <f>YEAR(statek6[[#This Row],[data]])</f>
        <v>2017</v>
      </c>
      <c r="I130" s="2">
        <f>IF(statek6[[#This Row],[towar]]="T5",IF(statek6[[#This Row],[Z/W]]="Z",I129+statek6[[#This Row],[ile ton]],I129-statek6[[#This Row],[ile ton]]),I129)</f>
        <v>0</v>
      </c>
    </row>
    <row r="131" spans="1:9" x14ac:dyDescent="0.3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>MONTH(statek6[[#This Row],[data]])</f>
        <v>11</v>
      </c>
      <c r="H131" s="2">
        <f>YEAR(statek6[[#This Row],[data]])</f>
        <v>2017</v>
      </c>
      <c r="I131" s="2">
        <f>IF(statek6[[#This Row],[towar]]="T5",IF(statek6[[#This Row],[Z/W]]="Z",I130+statek6[[#This Row],[ile ton]],I130-statek6[[#This Row],[ile ton]]),I130)</f>
        <v>12</v>
      </c>
    </row>
    <row r="132" spans="1:9" x14ac:dyDescent="0.3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>MONTH(statek6[[#This Row],[data]])</f>
        <v>12</v>
      </c>
      <c r="H132" s="2">
        <f>YEAR(statek6[[#This Row],[data]])</f>
        <v>2017</v>
      </c>
      <c r="I132" s="2">
        <f>IF(statek6[[#This Row],[towar]]="T5",IF(statek6[[#This Row],[Z/W]]="Z",I131+statek6[[#This Row],[ile ton]],I131-statek6[[#This Row],[ile ton]]),I131)</f>
        <v>12</v>
      </c>
    </row>
    <row r="133" spans="1:9" x14ac:dyDescent="0.3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>MONTH(statek6[[#This Row],[data]])</f>
        <v>12</v>
      </c>
      <c r="H133" s="2">
        <f>YEAR(statek6[[#This Row],[data]])</f>
        <v>2017</v>
      </c>
      <c r="I133" s="2">
        <f>IF(statek6[[#This Row],[towar]]="T5",IF(statek6[[#This Row],[Z/W]]="Z",I132+statek6[[#This Row],[ile ton]],I132-statek6[[#This Row],[ile ton]]),I132)</f>
        <v>12</v>
      </c>
    </row>
    <row r="134" spans="1:9" x14ac:dyDescent="0.3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>MONTH(statek6[[#This Row],[data]])</f>
        <v>12</v>
      </c>
      <c r="H134" s="2">
        <f>YEAR(statek6[[#This Row],[data]])</f>
        <v>2017</v>
      </c>
      <c r="I134" s="2">
        <f>IF(statek6[[#This Row],[towar]]="T5",IF(statek6[[#This Row],[Z/W]]="Z",I133+statek6[[#This Row],[ile ton]],I133-statek6[[#This Row],[ile ton]]),I133)</f>
        <v>12</v>
      </c>
    </row>
    <row r="135" spans="1:9" x14ac:dyDescent="0.3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>MONTH(statek6[[#This Row],[data]])</f>
        <v>1</v>
      </c>
      <c r="H135" s="2">
        <f>YEAR(statek6[[#This Row],[data]])</f>
        <v>2018</v>
      </c>
      <c r="I135" s="2">
        <f>IF(statek6[[#This Row],[towar]]="T5",IF(statek6[[#This Row],[Z/W]]="Z",I134+statek6[[#This Row],[ile ton]],I134-statek6[[#This Row],[ile ton]]),I134)</f>
        <v>12</v>
      </c>
    </row>
    <row r="136" spans="1:9" x14ac:dyDescent="0.3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>MONTH(statek6[[#This Row],[data]])</f>
        <v>1</v>
      </c>
      <c r="H136" s="2">
        <f>YEAR(statek6[[#This Row],[data]])</f>
        <v>2018</v>
      </c>
      <c r="I136" s="2">
        <f>IF(statek6[[#This Row],[towar]]="T5",IF(statek6[[#This Row],[Z/W]]="Z",I135+statek6[[#This Row],[ile ton]],I135-statek6[[#This Row],[ile ton]]),I135)</f>
        <v>12</v>
      </c>
    </row>
    <row r="137" spans="1:9" x14ac:dyDescent="0.3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>MONTH(statek6[[#This Row],[data]])</f>
        <v>1</v>
      </c>
      <c r="H137" s="2">
        <f>YEAR(statek6[[#This Row],[data]])</f>
        <v>2018</v>
      </c>
      <c r="I137" s="2">
        <f>IF(statek6[[#This Row],[towar]]="T5",IF(statek6[[#This Row],[Z/W]]="Z",I136+statek6[[#This Row],[ile ton]],I136-statek6[[#This Row],[ile ton]]),I136)</f>
        <v>12</v>
      </c>
    </row>
    <row r="138" spans="1:9" x14ac:dyDescent="0.3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>MONTH(statek6[[#This Row],[data]])</f>
        <v>1</v>
      </c>
      <c r="H138" s="2">
        <f>YEAR(statek6[[#This Row],[data]])</f>
        <v>2018</v>
      </c>
      <c r="I138" s="2">
        <f>IF(statek6[[#This Row],[towar]]="T5",IF(statek6[[#This Row],[Z/W]]="Z",I137+statek6[[#This Row],[ile ton]],I137-statek6[[#This Row],[ile ton]]),I137)</f>
        <v>22</v>
      </c>
    </row>
    <row r="139" spans="1:9" x14ac:dyDescent="0.3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>MONTH(statek6[[#This Row],[data]])</f>
        <v>1</v>
      </c>
      <c r="H139" s="2">
        <f>YEAR(statek6[[#This Row],[data]])</f>
        <v>2018</v>
      </c>
      <c r="I139" s="2">
        <f>IF(statek6[[#This Row],[towar]]="T5",IF(statek6[[#This Row],[Z/W]]="Z",I138+statek6[[#This Row],[ile ton]],I138-statek6[[#This Row],[ile ton]]),I138)</f>
        <v>22</v>
      </c>
    </row>
    <row r="140" spans="1:9" x14ac:dyDescent="0.3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>MONTH(statek6[[#This Row],[data]])</f>
        <v>1</v>
      </c>
      <c r="H140" s="2">
        <f>YEAR(statek6[[#This Row],[data]])</f>
        <v>2018</v>
      </c>
      <c r="I140" s="2">
        <f>IF(statek6[[#This Row],[towar]]="T5",IF(statek6[[#This Row],[Z/W]]="Z",I139+statek6[[#This Row],[ile ton]],I139-statek6[[#This Row],[ile ton]]),I139)</f>
        <v>0</v>
      </c>
    </row>
    <row r="141" spans="1:9" x14ac:dyDescent="0.3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>MONTH(statek6[[#This Row],[data]])</f>
        <v>1</v>
      </c>
      <c r="H141" s="2">
        <f>YEAR(statek6[[#This Row],[data]])</f>
        <v>2018</v>
      </c>
      <c r="I141" s="2">
        <f>IF(statek6[[#This Row],[towar]]="T5",IF(statek6[[#This Row],[Z/W]]="Z",I140+statek6[[#This Row],[ile ton]],I140-statek6[[#This Row],[ile ton]]),I140)</f>
        <v>0</v>
      </c>
    </row>
    <row r="142" spans="1:9" x14ac:dyDescent="0.3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>MONTH(statek6[[#This Row],[data]])</f>
        <v>1</v>
      </c>
      <c r="H142" s="2">
        <f>YEAR(statek6[[#This Row],[data]])</f>
        <v>2018</v>
      </c>
      <c r="I142" s="2">
        <f>IF(statek6[[#This Row],[towar]]="T5",IF(statek6[[#This Row],[Z/W]]="Z",I141+statek6[[#This Row],[ile ton]],I141-statek6[[#This Row],[ile ton]]),I141)</f>
        <v>0</v>
      </c>
    </row>
    <row r="143" spans="1:9" x14ac:dyDescent="0.3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>MONTH(statek6[[#This Row],[data]])</f>
        <v>1</v>
      </c>
      <c r="H143" s="2">
        <f>YEAR(statek6[[#This Row],[data]])</f>
        <v>2018</v>
      </c>
      <c r="I143" s="2">
        <f>IF(statek6[[#This Row],[towar]]="T5",IF(statek6[[#This Row],[Z/W]]="Z",I142+statek6[[#This Row],[ile ton]],I142-statek6[[#This Row],[ile ton]]),I142)</f>
        <v>0</v>
      </c>
    </row>
    <row r="144" spans="1:9" x14ac:dyDescent="0.3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>MONTH(statek6[[#This Row],[data]])</f>
        <v>1</v>
      </c>
      <c r="H144" s="2">
        <f>YEAR(statek6[[#This Row],[data]])</f>
        <v>2018</v>
      </c>
      <c r="I144" s="2">
        <f>IF(statek6[[#This Row],[towar]]="T5",IF(statek6[[#This Row],[Z/W]]="Z",I143+statek6[[#This Row],[ile ton]],I143-statek6[[#This Row],[ile ton]]),I143)</f>
        <v>0</v>
      </c>
    </row>
    <row r="145" spans="1:9" x14ac:dyDescent="0.3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>MONTH(statek6[[#This Row],[data]])</f>
        <v>1</v>
      </c>
      <c r="H145" s="2">
        <f>YEAR(statek6[[#This Row],[data]])</f>
        <v>2018</v>
      </c>
      <c r="I145" s="2">
        <f>IF(statek6[[#This Row],[towar]]="T5",IF(statek6[[#This Row],[Z/W]]="Z",I144+statek6[[#This Row],[ile ton]],I144-statek6[[#This Row],[ile ton]]),I144)</f>
        <v>0</v>
      </c>
    </row>
    <row r="146" spans="1:9" x14ac:dyDescent="0.3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>MONTH(statek6[[#This Row],[data]])</f>
        <v>2</v>
      </c>
      <c r="H146" s="2">
        <f>YEAR(statek6[[#This Row],[data]])</f>
        <v>2018</v>
      </c>
      <c r="I146" s="2">
        <f>IF(statek6[[#This Row],[towar]]="T5",IF(statek6[[#This Row],[Z/W]]="Z",I145+statek6[[#This Row],[ile ton]],I145-statek6[[#This Row],[ile ton]]),I145)</f>
        <v>34</v>
      </c>
    </row>
    <row r="147" spans="1:9" x14ac:dyDescent="0.3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>MONTH(statek6[[#This Row],[data]])</f>
        <v>2</v>
      </c>
      <c r="H147" s="2">
        <f>YEAR(statek6[[#This Row],[data]])</f>
        <v>2018</v>
      </c>
      <c r="I147" s="2">
        <f>IF(statek6[[#This Row],[towar]]="T5",IF(statek6[[#This Row],[Z/W]]="Z",I146+statek6[[#This Row],[ile ton]],I146-statek6[[#This Row],[ile ton]]),I146)</f>
        <v>34</v>
      </c>
    </row>
    <row r="148" spans="1:9" x14ac:dyDescent="0.3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>MONTH(statek6[[#This Row],[data]])</f>
        <v>2</v>
      </c>
      <c r="H148" s="2">
        <f>YEAR(statek6[[#This Row],[data]])</f>
        <v>2018</v>
      </c>
      <c r="I148" s="2">
        <f>IF(statek6[[#This Row],[towar]]="T5",IF(statek6[[#This Row],[Z/W]]="Z",I147+statek6[[#This Row],[ile ton]],I147-statek6[[#This Row],[ile ton]]),I147)</f>
        <v>34</v>
      </c>
    </row>
    <row r="149" spans="1:9" x14ac:dyDescent="0.3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>MONTH(statek6[[#This Row],[data]])</f>
        <v>2</v>
      </c>
      <c r="H149" s="2">
        <f>YEAR(statek6[[#This Row],[data]])</f>
        <v>2018</v>
      </c>
      <c r="I149" s="2">
        <f>IF(statek6[[#This Row],[towar]]="T5",IF(statek6[[#This Row],[Z/W]]="Z",I148+statek6[[#This Row],[ile ton]],I148-statek6[[#This Row],[ile ton]]),I148)</f>
        <v>34</v>
      </c>
    </row>
    <row r="150" spans="1:9" x14ac:dyDescent="0.3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>MONTH(statek6[[#This Row],[data]])</f>
        <v>2</v>
      </c>
      <c r="H150" s="2">
        <f>YEAR(statek6[[#This Row],[data]])</f>
        <v>2018</v>
      </c>
      <c r="I150" s="2">
        <f>IF(statek6[[#This Row],[towar]]="T5",IF(statek6[[#This Row],[Z/W]]="Z",I149+statek6[[#This Row],[ile ton]],I149-statek6[[#This Row],[ile ton]]),I149)</f>
        <v>34</v>
      </c>
    </row>
    <row r="151" spans="1:9" x14ac:dyDescent="0.3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>MONTH(statek6[[#This Row],[data]])</f>
        <v>3</v>
      </c>
      <c r="H151" s="2">
        <f>YEAR(statek6[[#This Row],[data]])</f>
        <v>2018</v>
      </c>
      <c r="I151" s="2">
        <f>IF(statek6[[#This Row],[towar]]="T5",IF(statek6[[#This Row],[Z/W]]="Z",I150+statek6[[#This Row],[ile ton]],I150-statek6[[#This Row],[ile ton]]),I150)</f>
        <v>0</v>
      </c>
    </row>
    <row r="152" spans="1:9" x14ac:dyDescent="0.3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>MONTH(statek6[[#This Row],[data]])</f>
        <v>3</v>
      </c>
      <c r="H152" s="2">
        <f>YEAR(statek6[[#This Row],[data]])</f>
        <v>2018</v>
      </c>
      <c r="I152" s="2">
        <f>IF(statek6[[#This Row],[towar]]="T5",IF(statek6[[#This Row],[Z/W]]="Z",I151+statek6[[#This Row],[ile ton]],I151-statek6[[#This Row],[ile ton]]),I151)</f>
        <v>0</v>
      </c>
    </row>
    <row r="153" spans="1:9" x14ac:dyDescent="0.3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>MONTH(statek6[[#This Row],[data]])</f>
        <v>3</v>
      </c>
      <c r="H153" s="2">
        <f>YEAR(statek6[[#This Row],[data]])</f>
        <v>2018</v>
      </c>
      <c r="I153" s="2">
        <f>IF(statek6[[#This Row],[towar]]="T5",IF(statek6[[#This Row],[Z/W]]="Z",I152+statek6[[#This Row],[ile ton]],I152-statek6[[#This Row],[ile ton]]),I152)</f>
        <v>0</v>
      </c>
    </row>
    <row r="154" spans="1:9" x14ac:dyDescent="0.3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>MONTH(statek6[[#This Row],[data]])</f>
        <v>3</v>
      </c>
      <c r="H154" s="2">
        <f>YEAR(statek6[[#This Row],[data]])</f>
        <v>2018</v>
      </c>
      <c r="I154" s="2">
        <f>IF(statek6[[#This Row],[towar]]="T5",IF(statek6[[#This Row],[Z/W]]="Z",I153+statek6[[#This Row],[ile ton]],I153-statek6[[#This Row],[ile ton]]),I153)</f>
        <v>0</v>
      </c>
    </row>
    <row r="155" spans="1:9" x14ac:dyDescent="0.3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>MONTH(statek6[[#This Row],[data]])</f>
        <v>3</v>
      </c>
      <c r="H155" s="2">
        <f>YEAR(statek6[[#This Row],[data]])</f>
        <v>2018</v>
      </c>
      <c r="I155" s="2">
        <f>IF(statek6[[#This Row],[towar]]="T5",IF(statek6[[#This Row],[Z/W]]="Z",I154+statek6[[#This Row],[ile ton]],I154-statek6[[#This Row],[ile ton]]),I154)</f>
        <v>0</v>
      </c>
    </row>
    <row r="156" spans="1:9" x14ac:dyDescent="0.3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>MONTH(statek6[[#This Row],[data]])</f>
        <v>4</v>
      </c>
      <c r="H156" s="2">
        <f>YEAR(statek6[[#This Row],[data]])</f>
        <v>2018</v>
      </c>
      <c r="I156" s="2">
        <f>IF(statek6[[#This Row],[towar]]="T5",IF(statek6[[#This Row],[Z/W]]="Z",I155+statek6[[#This Row],[ile ton]],I155-statek6[[#This Row],[ile ton]]),I155)</f>
        <v>5</v>
      </c>
    </row>
    <row r="157" spans="1:9" x14ac:dyDescent="0.3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>MONTH(statek6[[#This Row],[data]])</f>
        <v>4</v>
      </c>
      <c r="H157" s="2">
        <f>YEAR(statek6[[#This Row],[data]])</f>
        <v>2018</v>
      </c>
      <c r="I157" s="2">
        <f>IF(statek6[[#This Row],[towar]]="T5",IF(statek6[[#This Row],[Z/W]]="Z",I156+statek6[[#This Row],[ile ton]],I156-statek6[[#This Row],[ile ton]]),I156)</f>
        <v>5</v>
      </c>
    </row>
    <row r="158" spans="1:9" x14ac:dyDescent="0.3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>MONTH(statek6[[#This Row],[data]])</f>
        <v>4</v>
      </c>
      <c r="H158" s="2">
        <f>YEAR(statek6[[#This Row],[data]])</f>
        <v>2018</v>
      </c>
      <c r="I158" s="2">
        <f>IF(statek6[[#This Row],[towar]]="T5",IF(statek6[[#This Row],[Z/W]]="Z",I157+statek6[[#This Row],[ile ton]],I157-statek6[[#This Row],[ile ton]]),I157)</f>
        <v>5</v>
      </c>
    </row>
    <row r="159" spans="1:9" x14ac:dyDescent="0.3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>MONTH(statek6[[#This Row],[data]])</f>
        <v>4</v>
      </c>
      <c r="H159" s="2">
        <f>YEAR(statek6[[#This Row],[data]])</f>
        <v>2018</v>
      </c>
      <c r="I159" s="2">
        <f>IF(statek6[[#This Row],[towar]]="T5",IF(statek6[[#This Row],[Z/W]]="Z",I158+statek6[[#This Row],[ile ton]],I158-statek6[[#This Row],[ile ton]]),I158)</f>
        <v>5</v>
      </c>
    </row>
    <row r="160" spans="1:9" x14ac:dyDescent="0.3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>MONTH(statek6[[#This Row],[data]])</f>
        <v>5</v>
      </c>
      <c r="H160" s="2">
        <f>YEAR(statek6[[#This Row],[data]])</f>
        <v>2018</v>
      </c>
      <c r="I160" s="2">
        <f>IF(statek6[[#This Row],[towar]]="T5",IF(statek6[[#This Row],[Z/W]]="Z",I159+statek6[[#This Row],[ile ton]],I159-statek6[[#This Row],[ile ton]]),I159)</f>
        <v>5</v>
      </c>
    </row>
    <row r="161" spans="1:9" x14ac:dyDescent="0.3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>MONTH(statek6[[#This Row],[data]])</f>
        <v>5</v>
      </c>
      <c r="H161" s="2">
        <f>YEAR(statek6[[#This Row],[data]])</f>
        <v>2018</v>
      </c>
      <c r="I161" s="2">
        <f>IF(statek6[[#This Row],[towar]]="T5",IF(statek6[[#This Row],[Z/W]]="Z",I160+statek6[[#This Row],[ile ton]],I160-statek6[[#This Row],[ile ton]]),I160)</f>
        <v>5</v>
      </c>
    </row>
    <row r="162" spans="1:9" x14ac:dyDescent="0.3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>MONTH(statek6[[#This Row],[data]])</f>
        <v>5</v>
      </c>
      <c r="H162" s="2">
        <f>YEAR(statek6[[#This Row],[data]])</f>
        <v>2018</v>
      </c>
      <c r="I162" s="2">
        <f>IF(statek6[[#This Row],[towar]]="T5",IF(statek6[[#This Row],[Z/W]]="Z",I161+statek6[[#This Row],[ile ton]],I161-statek6[[#This Row],[ile ton]]),I161)</f>
        <v>5</v>
      </c>
    </row>
    <row r="163" spans="1:9" x14ac:dyDescent="0.3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>MONTH(statek6[[#This Row],[data]])</f>
        <v>6</v>
      </c>
      <c r="H163" s="2">
        <f>YEAR(statek6[[#This Row],[data]])</f>
        <v>2018</v>
      </c>
      <c r="I163" s="2">
        <f>IF(statek6[[#This Row],[towar]]="T5",IF(statek6[[#This Row],[Z/W]]="Z",I162+statek6[[#This Row],[ile ton]],I162-statek6[[#This Row],[ile ton]]),I162)</f>
        <v>5</v>
      </c>
    </row>
    <row r="164" spans="1:9" x14ac:dyDescent="0.3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>MONTH(statek6[[#This Row],[data]])</f>
        <v>6</v>
      </c>
      <c r="H164" s="2">
        <f>YEAR(statek6[[#This Row],[data]])</f>
        <v>2018</v>
      </c>
      <c r="I164" s="2">
        <f>IF(statek6[[#This Row],[towar]]="T5",IF(statek6[[#This Row],[Z/W]]="Z",I163+statek6[[#This Row],[ile ton]],I163-statek6[[#This Row],[ile ton]]),I163)</f>
        <v>53</v>
      </c>
    </row>
    <row r="165" spans="1:9" x14ac:dyDescent="0.3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>MONTH(statek6[[#This Row],[data]])</f>
        <v>6</v>
      </c>
      <c r="H165" s="2">
        <f>YEAR(statek6[[#This Row],[data]])</f>
        <v>2018</v>
      </c>
      <c r="I165" s="2">
        <f>IF(statek6[[#This Row],[towar]]="T5",IF(statek6[[#This Row],[Z/W]]="Z",I164+statek6[[#This Row],[ile ton]],I164-statek6[[#This Row],[ile ton]]),I164)</f>
        <v>53</v>
      </c>
    </row>
    <row r="166" spans="1:9" x14ac:dyDescent="0.3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>MONTH(statek6[[#This Row],[data]])</f>
        <v>6</v>
      </c>
      <c r="H166" s="2">
        <f>YEAR(statek6[[#This Row],[data]])</f>
        <v>2018</v>
      </c>
      <c r="I166" s="2">
        <f>IF(statek6[[#This Row],[towar]]="T5",IF(statek6[[#This Row],[Z/W]]="Z",I165+statek6[[#This Row],[ile ton]],I165-statek6[[#This Row],[ile ton]]),I165)</f>
        <v>53</v>
      </c>
    </row>
    <row r="167" spans="1:9" x14ac:dyDescent="0.3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>MONTH(statek6[[#This Row],[data]])</f>
        <v>6</v>
      </c>
      <c r="H167" s="2">
        <f>YEAR(statek6[[#This Row],[data]])</f>
        <v>2018</v>
      </c>
      <c r="I167" s="2">
        <f>IF(statek6[[#This Row],[towar]]="T5",IF(statek6[[#This Row],[Z/W]]="Z",I166+statek6[[#This Row],[ile ton]],I166-statek6[[#This Row],[ile ton]]),I166)</f>
        <v>53</v>
      </c>
    </row>
    <row r="168" spans="1:9" x14ac:dyDescent="0.3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>MONTH(statek6[[#This Row],[data]])</f>
        <v>6</v>
      </c>
      <c r="H168" s="2">
        <f>YEAR(statek6[[#This Row],[data]])</f>
        <v>2018</v>
      </c>
      <c r="I168" s="2">
        <f>IF(statek6[[#This Row],[towar]]="T5",IF(statek6[[#This Row],[Z/W]]="Z",I167+statek6[[#This Row],[ile ton]],I167-statek6[[#This Row],[ile ton]]),I167)</f>
        <v>100</v>
      </c>
    </row>
    <row r="169" spans="1:9" x14ac:dyDescent="0.3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>MONTH(statek6[[#This Row],[data]])</f>
        <v>7</v>
      </c>
      <c r="H169" s="2">
        <f>YEAR(statek6[[#This Row],[data]])</f>
        <v>2018</v>
      </c>
      <c r="I169" s="2">
        <f>IF(statek6[[#This Row],[towar]]="T5",IF(statek6[[#This Row],[Z/W]]="Z",I168+statek6[[#This Row],[ile ton]],I168-statek6[[#This Row],[ile ton]]),I168)</f>
        <v>100</v>
      </c>
    </row>
    <row r="170" spans="1:9" x14ac:dyDescent="0.3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>MONTH(statek6[[#This Row],[data]])</f>
        <v>7</v>
      </c>
      <c r="H170" s="2">
        <f>YEAR(statek6[[#This Row],[data]])</f>
        <v>2018</v>
      </c>
      <c r="I170" s="2">
        <f>IF(statek6[[#This Row],[towar]]="T5",IF(statek6[[#This Row],[Z/W]]="Z",I169+statek6[[#This Row],[ile ton]],I169-statek6[[#This Row],[ile ton]]),I169)</f>
        <v>100</v>
      </c>
    </row>
    <row r="171" spans="1:9" x14ac:dyDescent="0.3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>MONTH(statek6[[#This Row],[data]])</f>
        <v>7</v>
      </c>
      <c r="H171" s="2">
        <f>YEAR(statek6[[#This Row],[data]])</f>
        <v>2018</v>
      </c>
      <c r="I171" s="2">
        <f>IF(statek6[[#This Row],[towar]]="T5",IF(statek6[[#This Row],[Z/W]]="Z",I170+statek6[[#This Row],[ile ton]],I170-statek6[[#This Row],[ile ton]]),I170)</f>
        <v>100</v>
      </c>
    </row>
    <row r="172" spans="1:9" x14ac:dyDescent="0.3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>MONTH(statek6[[#This Row],[data]])</f>
        <v>7</v>
      </c>
      <c r="H172" s="2">
        <f>YEAR(statek6[[#This Row],[data]])</f>
        <v>2018</v>
      </c>
      <c r="I172" s="2">
        <f>IF(statek6[[#This Row],[towar]]="T5",IF(statek6[[#This Row],[Z/W]]="Z",I171+statek6[[#This Row],[ile ton]],I171-statek6[[#This Row],[ile ton]]),I171)</f>
        <v>125</v>
      </c>
    </row>
    <row r="173" spans="1:9" x14ac:dyDescent="0.3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2">
        <f>MONTH(statek6[[#This Row],[data]])</f>
        <v>7</v>
      </c>
      <c r="H173" s="2">
        <f>YEAR(statek6[[#This Row],[data]])</f>
        <v>2018</v>
      </c>
      <c r="I173" s="2">
        <f>IF(statek6[[#This Row],[towar]]="T5",IF(statek6[[#This Row],[Z/W]]="Z",I172+statek6[[#This Row],[ile ton]],I172-statek6[[#This Row],[ile ton]]),I172)</f>
        <v>125</v>
      </c>
    </row>
    <row r="174" spans="1:9" x14ac:dyDescent="0.3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2">
        <f>MONTH(statek6[[#This Row],[data]])</f>
        <v>8</v>
      </c>
      <c r="H174" s="2">
        <f>YEAR(statek6[[#This Row],[data]])</f>
        <v>2018</v>
      </c>
      <c r="I174" s="2">
        <f>IF(statek6[[#This Row],[towar]]="T5",IF(statek6[[#This Row],[Z/W]]="Z",I173+statek6[[#This Row],[ile ton]],I173-statek6[[#This Row],[ile ton]]),I173)</f>
        <v>125</v>
      </c>
    </row>
    <row r="175" spans="1:9" x14ac:dyDescent="0.3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>MONTH(statek6[[#This Row],[data]])</f>
        <v>8</v>
      </c>
      <c r="H175" s="2">
        <f>YEAR(statek6[[#This Row],[data]])</f>
        <v>2018</v>
      </c>
      <c r="I175" s="2">
        <f>IF(statek6[[#This Row],[towar]]="T5",IF(statek6[[#This Row],[Z/W]]="Z",I174+statek6[[#This Row],[ile ton]],I174-statek6[[#This Row],[ile ton]]),I174)</f>
        <v>4</v>
      </c>
    </row>
    <row r="176" spans="1:9" x14ac:dyDescent="0.3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>MONTH(statek6[[#This Row],[data]])</f>
        <v>8</v>
      </c>
      <c r="H176" s="2">
        <f>YEAR(statek6[[#This Row],[data]])</f>
        <v>2018</v>
      </c>
      <c r="I176" s="2">
        <f>IF(statek6[[#This Row],[towar]]="T5",IF(statek6[[#This Row],[Z/W]]="Z",I175+statek6[[#This Row],[ile ton]],I175-statek6[[#This Row],[ile ton]]),I175)</f>
        <v>4</v>
      </c>
    </row>
    <row r="177" spans="1:9" x14ac:dyDescent="0.3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>MONTH(statek6[[#This Row],[data]])</f>
        <v>8</v>
      </c>
      <c r="H177" s="2">
        <f>YEAR(statek6[[#This Row],[data]])</f>
        <v>2018</v>
      </c>
      <c r="I177" s="2">
        <f>IF(statek6[[#This Row],[towar]]="T5",IF(statek6[[#This Row],[Z/W]]="Z",I176+statek6[[#This Row],[ile ton]],I176-statek6[[#This Row],[ile ton]]),I176)</f>
        <v>4</v>
      </c>
    </row>
    <row r="178" spans="1:9" x14ac:dyDescent="0.3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>MONTH(statek6[[#This Row],[data]])</f>
        <v>8</v>
      </c>
      <c r="H178" s="2">
        <f>YEAR(statek6[[#This Row],[data]])</f>
        <v>2018</v>
      </c>
      <c r="I178" s="2">
        <f>IF(statek6[[#This Row],[towar]]="T5",IF(statek6[[#This Row],[Z/W]]="Z",I177+statek6[[#This Row],[ile ton]],I177-statek6[[#This Row],[ile ton]]),I177)</f>
        <v>4</v>
      </c>
    </row>
    <row r="179" spans="1:9" x14ac:dyDescent="0.3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>MONTH(statek6[[#This Row],[data]])</f>
        <v>8</v>
      </c>
      <c r="H179" s="2">
        <f>YEAR(statek6[[#This Row],[data]])</f>
        <v>2018</v>
      </c>
      <c r="I179" s="2">
        <f>IF(statek6[[#This Row],[towar]]="T5",IF(statek6[[#This Row],[Z/W]]="Z",I178+statek6[[#This Row],[ile ton]],I178-statek6[[#This Row],[ile ton]]),I178)</f>
        <v>4</v>
      </c>
    </row>
    <row r="180" spans="1:9" x14ac:dyDescent="0.3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>MONTH(statek6[[#This Row],[data]])</f>
        <v>8</v>
      </c>
      <c r="H180" s="2">
        <f>YEAR(statek6[[#This Row],[data]])</f>
        <v>2018</v>
      </c>
      <c r="I180" s="2">
        <f>IF(statek6[[#This Row],[towar]]="T5",IF(statek6[[#This Row],[Z/W]]="Z",I179+statek6[[#This Row],[ile ton]],I179-statek6[[#This Row],[ile ton]]),I179)</f>
        <v>4</v>
      </c>
    </row>
    <row r="181" spans="1:9" x14ac:dyDescent="0.3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>MONTH(statek6[[#This Row],[data]])</f>
        <v>8</v>
      </c>
      <c r="H181" s="2">
        <f>YEAR(statek6[[#This Row],[data]])</f>
        <v>2018</v>
      </c>
      <c r="I181" s="2">
        <f>IF(statek6[[#This Row],[towar]]="T5",IF(statek6[[#This Row],[Z/W]]="Z",I180+statek6[[#This Row],[ile ton]],I180-statek6[[#This Row],[ile ton]]),I180)</f>
        <v>26</v>
      </c>
    </row>
    <row r="182" spans="1:9" x14ac:dyDescent="0.3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>MONTH(statek6[[#This Row],[data]])</f>
        <v>9</v>
      </c>
      <c r="H182" s="2">
        <f>YEAR(statek6[[#This Row],[data]])</f>
        <v>2018</v>
      </c>
      <c r="I182" s="2">
        <f>IF(statek6[[#This Row],[towar]]="T5",IF(statek6[[#This Row],[Z/W]]="Z",I181+statek6[[#This Row],[ile ton]],I181-statek6[[#This Row],[ile ton]]),I181)</f>
        <v>26</v>
      </c>
    </row>
    <row r="183" spans="1:9" x14ac:dyDescent="0.3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>MONTH(statek6[[#This Row],[data]])</f>
        <v>9</v>
      </c>
      <c r="H183" s="2">
        <f>YEAR(statek6[[#This Row],[data]])</f>
        <v>2018</v>
      </c>
      <c r="I183" s="2">
        <f>IF(statek6[[#This Row],[towar]]="T5",IF(statek6[[#This Row],[Z/W]]="Z",I182+statek6[[#This Row],[ile ton]],I182-statek6[[#This Row],[ile ton]]),I182)</f>
        <v>26</v>
      </c>
    </row>
    <row r="184" spans="1:9" x14ac:dyDescent="0.3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>MONTH(statek6[[#This Row],[data]])</f>
        <v>9</v>
      </c>
      <c r="H184" s="2">
        <f>YEAR(statek6[[#This Row],[data]])</f>
        <v>2018</v>
      </c>
      <c r="I184" s="2">
        <f>IF(statek6[[#This Row],[towar]]="T5",IF(statek6[[#This Row],[Z/W]]="Z",I183+statek6[[#This Row],[ile ton]],I183-statek6[[#This Row],[ile ton]]),I183)</f>
        <v>26</v>
      </c>
    </row>
    <row r="185" spans="1:9" x14ac:dyDescent="0.3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>MONTH(statek6[[#This Row],[data]])</f>
        <v>9</v>
      </c>
      <c r="H185" s="2">
        <f>YEAR(statek6[[#This Row],[data]])</f>
        <v>2018</v>
      </c>
      <c r="I185" s="2">
        <f>IF(statek6[[#This Row],[towar]]="T5",IF(statek6[[#This Row],[Z/W]]="Z",I184+statek6[[#This Row],[ile ton]],I184-statek6[[#This Row],[ile ton]]),I184)</f>
        <v>26</v>
      </c>
    </row>
    <row r="186" spans="1:9" x14ac:dyDescent="0.3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>MONTH(statek6[[#This Row],[data]])</f>
        <v>9</v>
      </c>
      <c r="H186" s="2">
        <f>YEAR(statek6[[#This Row],[data]])</f>
        <v>2018</v>
      </c>
      <c r="I186" s="2">
        <f>IF(statek6[[#This Row],[towar]]="T5",IF(statek6[[#This Row],[Z/W]]="Z",I185+statek6[[#This Row],[ile ton]],I185-statek6[[#This Row],[ile ton]]),I185)</f>
        <v>26</v>
      </c>
    </row>
    <row r="187" spans="1:9" x14ac:dyDescent="0.3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>MONTH(statek6[[#This Row],[data]])</f>
        <v>9</v>
      </c>
      <c r="H187" s="2">
        <f>YEAR(statek6[[#This Row],[data]])</f>
        <v>2018</v>
      </c>
      <c r="I187" s="2">
        <f>IF(statek6[[#This Row],[towar]]="T5",IF(statek6[[#This Row],[Z/W]]="Z",I186+statek6[[#This Row],[ile ton]],I186-statek6[[#This Row],[ile ton]]),I186)</f>
        <v>0</v>
      </c>
    </row>
    <row r="188" spans="1:9" x14ac:dyDescent="0.3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>MONTH(statek6[[#This Row],[data]])</f>
        <v>9</v>
      </c>
      <c r="H188" s="2">
        <f>YEAR(statek6[[#This Row],[data]])</f>
        <v>2018</v>
      </c>
      <c r="I188" s="2">
        <f>IF(statek6[[#This Row],[towar]]="T5",IF(statek6[[#This Row],[Z/W]]="Z",I187+statek6[[#This Row],[ile ton]],I187-statek6[[#This Row],[ile ton]]),I187)</f>
        <v>0</v>
      </c>
    </row>
    <row r="189" spans="1:9" x14ac:dyDescent="0.3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>MONTH(statek6[[#This Row],[data]])</f>
        <v>9</v>
      </c>
      <c r="H189" s="2">
        <f>YEAR(statek6[[#This Row],[data]])</f>
        <v>2018</v>
      </c>
      <c r="I189" s="2">
        <f>IF(statek6[[#This Row],[towar]]="T5",IF(statek6[[#This Row],[Z/W]]="Z",I188+statek6[[#This Row],[ile ton]],I188-statek6[[#This Row],[ile ton]]),I188)</f>
        <v>0</v>
      </c>
    </row>
    <row r="190" spans="1:9" x14ac:dyDescent="0.3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>MONTH(statek6[[#This Row],[data]])</f>
        <v>9</v>
      </c>
      <c r="H190" s="2">
        <f>YEAR(statek6[[#This Row],[data]])</f>
        <v>2018</v>
      </c>
      <c r="I190" s="2">
        <f>IF(statek6[[#This Row],[towar]]="T5",IF(statek6[[#This Row],[Z/W]]="Z",I189+statek6[[#This Row],[ile ton]],I189-statek6[[#This Row],[ile ton]]),I189)</f>
        <v>0</v>
      </c>
    </row>
    <row r="191" spans="1:9" x14ac:dyDescent="0.3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>MONTH(statek6[[#This Row],[data]])</f>
        <v>10</v>
      </c>
      <c r="H191" s="2">
        <f>YEAR(statek6[[#This Row],[data]])</f>
        <v>2018</v>
      </c>
      <c r="I191" s="2">
        <f>IF(statek6[[#This Row],[towar]]="T5",IF(statek6[[#This Row],[Z/W]]="Z",I190+statek6[[#This Row],[ile ton]],I190-statek6[[#This Row],[ile ton]]),I190)</f>
        <v>0</v>
      </c>
    </row>
    <row r="192" spans="1:9" x14ac:dyDescent="0.3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>MONTH(statek6[[#This Row],[data]])</f>
        <v>10</v>
      </c>
      <c r="H192" s="2">
        <f>YEAR(statek6[[#This Row],[data]])</f>
        <v>2018</v>
      </c>
      <c r="I192" s="2">
        <f>IF(statek6[[#This Row],[towar]]="T5",IF(statek6[[#This Row],[Z/W]]="Z",I191+statek6[[#This Row],[ile ton]],I191-statek6[[#This Row],[ile ton]]),I191)</f>
        <v>0</v>
      </c>
    </row>
    <row r="193" spans="1:9" x14ac:dyDescent="0.3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>MONTH(statek6[[#This Row],[data]])</f>
        <v>10</v>
      </c>
      <c r="H193" s="2">
        <f>YEAR(statek6[[#This Row],[data]])</f>
        <v>2018</v>
      </c>
      <c r="I193" s="2">
        <f>IF(statek6[[#This Row],[towar]]="T5",IF(statek6[[#This Row],[Z/W]]="Z",I192+statek6[[#This Row],[ile ton]],I192-statek6[[#This Row],[ile ton]]),I192)</f>
        <v>20</v>
      </c>
    </row>
    <row r="194" spans="1:9" x14ac:dyDescent="0.3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>MONTH(statek6[[#This Row],[data]])</f>
        <v>11</v>
      </c>
      <c r="H194" s="2">
        <f>YEAR(statek6[[#This Row],[data]])</f>
        <v>2018</v>
      </c>
      <c r="I194" s="2">
        <f>IF(statek6[[#This Row],[towar]]="T5",IF(statek6[[#This Row],[Z/W]]="Z",I193+statek6[[#This Row],[ile ton]],I193-statek6[[#This Row],[ile ton]]),I193)</f>
        <v>20</v>
      </c>
    </row>
    <row r="195" spans="1:9" x14ac:dyDescent="0.3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>MONTH(statek6[[#This Row],[data]])</f>
        <v>11</v>
      </c>
      <c r="H195" s="2">
        <f>YEAR(statek6[[#This Row],[data]])</f>
        <v>2018</v>
      </c>
      <c r="I195" s="2">
        <f>IF(statek6[[#This Row],[towar]]="T5",IF(statek6[[#This Row],[Z/W]]="Z",I194+statek6[[#This Row],[ile ton]],I194-statek6[[#This Row],[ile ton]]),I194)</f>
        <v>68</v>
      </c>
    </row>
    <row r="196" spans="1:9" x14ac:dyDescent="0.3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>MONTH(statek6[[#This Row],[data]])</f>
        <v>11</v>
      </c>
      <c r="H196" s="2">
        <f>YEAR(statek6[[#This Row],[data]])</f>
        <v>2018</v>
      </c>
      <c r="I196" s="2">
        <f>IF(statek6[[#This Row],[towar]]="T5",IF(statek6[[#This Row],[Z/W]]="Z",I195+statek6[[#This Row],[ile ton]],I195-statek6[[#This Row],[ile ton]]),I195)</f>
        <v>4</v>
      </c>
    </row>
    <row r="197" spans="1:9" x14ac:dyDescent="0.3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>MONTH(statek6[[#This Row],[data]])</f>
        <v>11</v>
      </c>
      <c r="H197" s="2">
        <f>YEAR(statek6[[#This Row],[data]])</f>
        <v>2018</v>
      </c>
      <c r="I197" s="2">
        <f>IF(statek6[[#This Row],[towar]]="T5",IF(statek6[[#This Row],[Z/W]]="Z",I196+statek6[[#This Row],[ile ton]],I196-statek6[[#This Row],[ile ton]]),I196)</f>
        <v>4</v>
      </c>
    </row>
    <row r="198" spans="1:9" x14ac:dyDescent="0.3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>MONTH(statek6[[#This Row],[data]])</f>
        <v>11</v>
      </c>
      <c r="H198" s="2">
        <f>YEAR(statek6[[#This Row],[data]])</f>
        <v>2018</v>
      </c>
      <c r="I198" s="2">
        <f>IF(statek6[[#This Row],[towar]]="T5",IF(statek6[[#This Row],[Z/W]]="Z",I197+statek6[[#This Row],[ile ton]],I197-statek6[[#This Row],[ile ton]]),I197)</f>
        <v>4</v>
      </c>
    </row>
    <row r="199" spans="1:9" x14ac:dyDescent="0.3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>MONTH(statek6[[#This Row],[data]])</f>
        <v>12</v>
      </c>
      <c r="H199" s="2">
        <f>YEAR(statek6[[#This Row],[data]])</f>
        <v>2018</v>
      </c>
      <c r="I199" s="2">
        <f>IF(statek6[[#This Row],[towar]]="T5",IF(statek6[[#This Row],[Z/W]]="Z",I198+statek6[[#This Row],[ile ton]],I198-statek6[[#This Row],[ile ton]]),I198)</f>
        <v>0</v>
      </c>
    </row>
    <row r="200" spans="1:9" x14ac:dyDescent="0.3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>MONTH(statek6[[#This Row],[data]])</f>
        <v>12</v>
      </c>
      <c r="H200" s="2">
        <f>YEAR(statek6[[#This Row],[data]])</f>
        <v>2018</v>
      </c>
      <c r="I200" s="2">
        <f>IF(statek6[[#This Row],[towar]]="T5",IF(statek6[[#This Row],[Z/W]]="Z",I199+statek6[[#This Row],[ile ton]],I199-statek6[[#This Row],[ile ton]]),I199)</f>
        <v>0</v>
      </c>
    </row>
    <row r="201" spans="1:9" x14ac:dyDescent="0.3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>MONTH(statek6[[#This Row],[data]])</f>
        <v>12</v>
      </c>
      <c r="H201" s="2">
        <f>YEAR(statek6[[#This Row],[data]])</f>
        <v>2018</v>
      </c>
      <c r="I201" s="2">
        <f>IF(statek6[[#This Row],[towar]]="T5",IF(statek6[[#This Row],[Z/W]]="Z",I200+statek6[[#This Row],[ile ton]],I200-statek6[[#This Row],[ile ton]]),I200)</f>
        <v>0</v>
      </c>
    </row>
    <row r="202" spans="1:9" x14ac:dyDescent="0.3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>MONTH(statek6[[#This Row],[data]])</f>
        <v>12</v>
      </c>
      <c r="H202" s="2">
        <f>YEAR(statek6[[#This Row],[data]])</f>
        <v>2018</v>
      </c>
      <c r="I202" s="2">
        <f>IF(statek6[[#This Row],[towar]]="T5",IF(statek6[[#This Row],[Z/W]]="Z",I201+statek6[[#This Row],[ile ton]],I201-statek6[[#This Row],[ile ton]]),I201)</f>
        <v>0</v>
      </c>
    </row>
    <row r="203" spans="1:9" x14ac:dyDescent="0.3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>MONTH(statek6[[#This Row],[data]])</f>
        <v>12</v>
      </c>
      <c r="H203" s="2">
        <f>YEAR(statek6[[#This Row],[data]])</f>
        <v>2018</v>
      </c>
      <c r="I203" s="2">
        <f>IF(statek6[[#This Row],[towar]]="T5",IF(statek6[[#This Row],[Z/W]]="Z",I202+statek6[[#This Row],[ile ton]],I202-statek6[[#This Row],[ile ton]]),I202)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77D5-0E60-480C-9CC9-17AA9BD6595A}">
  <dimension ref="A1:M205"/>
  <sheetViews>
    <sheetView tabSelected="1" topLeftCell="A181" workbookViewId="0">
      <selection activeCell="A193" sqref="A193:M193"/>
    </sheetView>
  </sheetViews>
  <sheetFormatPr defaultRowHeight="14.4" x14ac:dyDescent="0.3"/>
  <cols>
    <col min="1" max="1" width="12" customWidth="1"/>
    <col min="2" max="2" width="10.33203125" bestFit="1" customWidth="1"/>
    <col min="3" max="3" width="8.109375" bestFit="1" customWidth="1"/>
    <col min="4" max="4" width="6.88671875" bestFit="1" customWidth="1"/>
    <col min="5" max="5" width="8.44140625" bestFit="1" customWidth="1"/>
    <col min="6" max="6" width="23.109375" bestFit="1" customWidth="1"/>
    <col min="8" max="8" width="9" bestFit="1" customWidth="1"/>
    <col min="10" max="10" width="13.33203125" bestFit="1" customWidth="1"/>
    <col min="12" max="12" width="11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500000</v>
      </c>
      <c r="I1">
        <v>0</v>
      </c>
      <c r="J1" t="s">
        <v>36</v>
      </c>
      <c r="K1" t="s">
        <v>37</v>
      </c>
      <c r="L1" t="s">
        <v>38</v>
      </c>
      <c r="M1" t="s">
        <v>39</v>
      </c>
    </row>
    <row r="2" spans="1:13" ht="15.6" x14ac:dyDescent="0.3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H2">
        <f>IF(statek7[[#This Row],[Z/W]]="Z",H1-statek7[[#This Row],[cena za tone w talarach]]*statek7[[#This Row],[ile ton]],H1+statek7[[#This Row],[cena za tone w talarach]]*statek7[[#This Row],[ile ton]])</f>
        <v>499760</v>
      </c>
      <c r="I2">
        <f>IF(statek7[[#This Row],[Z/W]]="Z",I1-statek7[[#This Row],[cena za tone w talarach]]*statek7[[#This Row],[ile ton]],I1+statek7[[#This Row],[cena za tone w talarach]]*statek7[[#This Row],[ile ton]])</f>
        <v>-240</v>
      </c>
      <c r="J2">
        <f>IF(statek7[[#This Row],[data]]&lt;&gt;A3,1,0)</f>
        <v>0</v>
      </c>
      <c r="K2">
        <f>IF(J2=1,H2,0)</f>
        <v>0</v>
      </c>
      <c r="L2" s="19">
        <f>MAX(K2:K203)</f>
        <v>550079</v>
      </c>
      <c r="M2" t="str">
        <f>IF(K2=$L$2,1,"")</f>
        <v/>
      </c>
    </row>
    <row r="3" spans="1:13" x14ac:dyDescent="0.3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H3">
        <f>IF(statek7[[#This Row],[Z/W]]="Z",H2-statek7[[#This Row],[cena za tone w talarach]]*statek7[[#This Row],[ile ton]],H2+statek7[[#This Row],[cena za tone w talarach]]*statek7[[#This Row],[ile ton]])</f>
        <v>498160</v>
      </c>
      <c r="I3">
        <f>IF(statek7[[#This Row],[Z/W]]="Z",I2-statek7[[#This Row],[cena za tone w talarach]]*statek7[[#This Row],[ile ton]],I2+statek7[[#This Row],[cena za tone w talarach]]*statek7[[#This Row],[ile ton]])</f>
        <v>-1840</v>
      </c>
      <c r="J3">
        <f>IF(statek7[[#This Row],[data]]&lt;&gt;A4,1,0)</f>
        <v>0</v>
      </c>
      <c r="K3">
        <f t="shared" ref="K3:K66" si="0">IF(J3=1,H3,0)</f>
        <v>0</v>
      </c>
      <c r="M3" t="str">
        <f t="shared" ref="M3:M66" si="1">IF(K3=$L$2,1,"")</f>
        <v/>
      </c>
    </row>
    <row r="4" spans="1:13" x14ac:dyDescent="0.3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H4">
        <f>IF(statek7[[#This Row],[Z/W]]="Z",H3-statek7[[#This Row],[cena za tone w talarach]]*statek7[[#This Row],[ile ton]],H3+statek7[[#This Row],[cena za tone w talarach]]*statek7[[#This Row],[ile ton]])</f>
        <v>497780</v>
      </c>
      <c r="I4">
        <f>IF(statek7[[#This Row],[Z/W]]="Z",I3-statek7[[#This Row],[cena za tone w talarach]]*statek7[[#This Row],[ile ton]],I3+statek7[[#This Row],[cena za tone w talarach]]*statek7[[#This Row],[ile ton]])</f>
        <v>-2220</v>
      </c>
      <c r="J4">
        <f>IF(statek7[[#This Row],[data]]&lt;&gt;A5,1,0)</f>
        <v>0</v>
      </c>
      <c r="K4">
        <f t="shared" si="0"/>
        <v>0</v>
      </c>
      <c r="M4" t="str">
        <f t="shared" si="1"/>
        <v/>
      </c>
    </row>
    <row r="5" spans="1:13" x14ac:dyDescent="0.3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H5">
        <f>IF(statek7[[#This Row],[Z/W]]="Z",H4-statek7[[#This Row],[cena za tone w talarach]]*statek7[[#This Row],[ile ton]],H4+statek7[[#This Row],[cena za tone w talarach]]*statek7[[#This Row],[ile ton]])</f>
        <v>496790</v>
      </c>
      <c r="I5">
        <f>IF(statek7[[#This Row],[Z/W]]="Z",I4-statek7[[#This Row],[cena za tone w talarach]]*statek7[[#This Row],[ile ton]],I4+statek7[[#This Row],[cena za tone w talarach]]*statek7[[#This Row],[ile ton]])</f>
        <v>-3210</v>
      </c>
      <c r="J5">
        <f>IF(statek7[[#This Row],[data]]&lt;&gt;A6,1,0)</f>
        <v>0</v>
      </c>
      <c r="K5">
        <f t="shared" si="0"/>
        <v>0</v>
      </c>
      <c r="M5" t="str">
        <f t="shared" si="1"/>
        <v/>
      </c>
    </row>
    <row r="6" spans="1:13" x14ac:dyDescent="0.3">
      <c r="A6" s="1">
        <v>42370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H6">
        <f>IF(statek7[[#This Row],[Z/W]]="Z",H5-statek7[[#This Row],[cena za tone w talarach]]*statek7[[#This Row],[ile ton]],H5+statek7[[#This Row],[cena za tone w talarach]]*statek7[[#This Row],[ile ton]])</f>
        <v>495715</v>
      </c>
      <c r="I6">
        <f>IF(statek7[[#This Row],[Z/W]]="Z",I5-statek7[[#This Row],[cena za tone w talarach]]*statek7[[#This Row],[ile ton]],I5+statek7[[#This Row],[cena za tone w talarach]]*statek7[[#This Row],[ile ton]])</f>
        <v>-4285</v>
      </c>
      <c r="J6">
        <f>IF(statek7[[#This Row],[data]]&lt;&gt;A7,1,0)</f>
        <v>1</v>
      </c>
      <c r="K6">
        <f t="shared" si="0"/>
        <v>495715</v>
      </c>
      <c r="M6" t="str">
        <f t="shared" si="1"/>
        <v/>
      </c>
    </row>
    <row r="7" spans="1:13" x14ac:dyDescent="0.3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H7">
        <f>IF(statek7[[#This Row],[Z/W]]="Z",H6-statek7[[#This Row],[cena za tone w talarach]]*statek7[[#This Row],[ile ton]],H6+statek7[[#This Row],[cena za tone w talarach]]*statek7[[#This Row],[ile ton]])</f>
        <v>497571</v>
      </c>
      <c r="I7">
        <f>IF(statek7[[#This Row],[Z/W]]="Z",I6-statek7[[#This Row],[cena za tone w talarach]]*statek7[[#This Row],[ile ton]],I6+statek7[[#This Row],[cena za tone w talarach]]*statek7[[#This Row],[ile ton]])</f>
        <v>-2429</v>
      </c>
      <c r="J7">
        <f>IF(statek7[[#This Row],[data]]&lt;&gt;A8,1,0)</f>
        <v>0</v>
      </c>
      <c r="K7">
        <f t="shared" si="0"/>
        <v>0</v>
      </c>
      <c r="M7" t="str">
        <f t="shared" si="1"/>
        <v/>
      </c>
    </row>
    <row r="8" spans="1:13" x14ac:dyDescent="0.3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H8">
        <f>IF(statek7[[#This Row],[Z/W]]="Z",H7-statek7[[#This Row],[cena za tone w talarach]]*statek7[[#This Row],[ile ton]],H7+statek7[[#This Row],[cena za tone w talarach]]*statek7[[#This Row],[ile ton]])</f>
        <v>497207</v>
      </c>
      <c r="I8">
        <f>IF(statek7[[#This Row],[Z/W]]="Z",I7-statek7[[#This Row],[cena za tone w talarach]]*statek7[[#This Row],[ile ton]],I7+statek7[[#This Row],[cena za tone w talarach]]*statek7[[#This Row],[ile ton]])</f>
        <v>-2793</v>
      </c>
      <c r="J8">
        <f>IF(statek7[[#This Row],[data]]&lt;&gt;A9,1,0)</f>
        <v>1</v>
      </c>
      <c r="K8">
        <f t="shared" si="0"/>
        <v>497207</v>
      </c>
      <c r="M8" t="str">
        <f t="shared" si="1"/>
        <v/>
      </c>
    </row>
    <row r="9" spans="1:13" x14ac:dyDescent="0.3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H9">
        <f>IF(statek7[[#This Row],[Z/W]]="Z",H8-statek7[[#This Row],[cena za tone w talarach]]*statek7[[#This Row],[ile ton]],H8+statek7[[#This Row],[cena za tone w talarach]]*statek7[[#This Row],[ile ton]])</f>
        <v>495183</v>
      </c>
      <c r="I9">
        <f>IF(statek7[[#This Row],[Z/W]]="Z",I8-statek7[[#This Row],[cena za tone w talarach]]*statek7[[#This Row],[ile ton]],I8+statek7[[#This Row],[cena za tone w talarach]]*statek7[[#This Row],[ile ton]])</f>
        <v>-4817</v>
      </c>
      <c r="J9">
        <f>IF(statek7[[#This Row],[data]]&lt;&gt;A10,1,0)</f>
        <v>0</v>
      </c>
      <c r="K9">
        <f t="shared" si="0"/>
        <v>0</v>
      </c>
      <c r="M9" t="str">
        <f t="shared" si="1"/>
        <v/>
      </c>
    </row>
    <row r="10" spans="1:13" x14ac:dyDescent="0.3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H10">
        <f>IF(statek7[[#This Row],[Z/W]]="Z",H9-statek7[[#This Row],[cena za tone w talarach]]*statek7[[#This Row],[ile ton]],H9+statek7[[#This Row],[cena za tone w talarach]]*statek7[[#This Row],[ile ton]])</f>
        <v>495155</v>
      </c>
      <c r="I10">
        <f>IF(statek7[[#This Row],[Z/W]]="Z",I9-statek7[[#This Row],[cena za tone w talarach]]*statek7[[#This Row],[ile ton]],I9+statek7[[#This Row],[cena za tone w talarach]]*statek7[[#This Row],[ile ton]])</f>
        <v>-4845</v>
      </c>
      <c r="J10">
        <f>IF(statek7[[#This Row],[data]]&lt;&gt;A11,1,0)</f>
        <v>0</v>
      </c>
      <c r="K10">
        <f t="shared" si="0"/>
        <v>0</v>
      </c>
      <c r="M10" t="str">
        <f t="shared" si="1"/>
        <v/>
      </c>
    </row>
    <row r="11" spans="1:13" x14ac:dyDescent="0.3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H11">
        <f>IF(statek7[[#This Row],[Z/W]]="Z",H10-statek7[[#This Row],[cena za tone w talarach]]*statek7[[#This Row],[ile ton]],H10+statek7[[#This Row],[cena za tone w talarach]]*statek7[[#This Row],[ile ton]])</f>
        <v>493601</v>
      </c>
      <c r="I11">
        <f>IF(statek7[[#This Row],[Z/W]]="Z",I10-statek7[[#This Row],[cena za tone w talarach]]*statek7[[#This Row],[ile ton]],I10+statek7[[#This Row],[cena za tone w talarach]]*statek7[[#This Row],[ile ton]])</f>
        <v>-6399</v>
      </c>
      <c r="J11">
        <f>IF(statek7[[#This Row],[data]]&lt;&gt;A12,1,0)</f>
        <v>1</v>
      </c>
      <c r="K11">
        <f t="shared" si="0"/>
        <v>493601</v>
      </c>
      <c r="M11" t="str">
        <f t="shared" si="1"/>
        <v/>
      </c>
    </row>
    <row r="12" spans="1:13" x14ac:dyDescent="0.3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H12">
        <f>IF(statek7[[#This Row],[Z/W]]="Z",H11-statek7[[#This Row],[cena za tone w talarach]]*statek7[[#This Row],[ile ton]],H11+statek7[[#This Row],[cena za tone w talarach]]*statek7[[#This Row],[ile ton]])</f>
        <v>494977</v>
      </c>
      <c r="I12">
        <f>IF(statek7[[#This Row],[Z/W]]="Z",I11-statek7[[#This Row],[cena za tone w talarach]]*statek7[[#This Row],[ile ton]],I11+statek7[[#This Row],[cena za tone w talarach]]*statek7[[#This Row],[ile ton]])</f>
        <v>-5023</v>
      </c>
      <c r="J12">
        <f>IF(statek7[[#This Row],[data]]&lt;&gt;A13,1,0)</f>
        <v>0</v>
      </c>
      <c r="K12">
        <f t="shared" si="0"/>
        <v>0</v>
      </c>
      <c r="M12" t="str">
        <f t="shared" si="1"/>
        <v/>
      </c>
    </row>
    <row r="13" spans="1:13" x14ac:dyDescent="0.3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H13">
        <f>IF(statek7[[#This Row],[Z/W]]="Z",H12-statek7[[#This Row],[cena za tone w talarach]]*statek7[[#This Row],[ile ton]],H12+statek7[[#This Row],[cena za tone w talarach]]*statek7[[#This Row],[ile ton]])</f>
        <v>495471</v>
      </c>
      <c r="I13">
        <f>IF(statek7[[#This Row],[Z/W]]="Z",I12-statek7[[#This Row],[cena za tone w talarach]]*statek7[[#This Row],[ile ton]],I12+statek7[[#This Row],[cena za tone w talarach]]*statek7[[#This Row],[ile ton]])</f>
        <v>-4529</v>
      </c>
      <c r="J13">
        <f>IF(statek7[[#This Row],[data]]&lt;&gt;A14,1,0)</f>
        <v>0</v>
      </c>
      <c r="K13">
        <f t="shared" si="0"/>
        <v>0</v>
      </c>
      <c r="M13" t="str">
        <f t="shared" si="1"/>
        <v/>
      </c>
    </row>
    <row r="14" spans="1:13" x14ac:dyDescent="0.3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H14">
        <f>IF(statek7[[#This Row],[Z/W]]="Z",H13-statek7[[#This Row],[cena za tone w talarach]]*statek7[[#This Row],[ile ton]],H13+statek7[[#This Row],[cena za tone w talarach]]*statek7[[#This Row],[ile ton]])</f>
        <v>494940</v>
      </c>
      <c r="I14">
        <f>IF(statek7[[#This Row],[Z/W]]="Z",I13-statek7[[#This Row],[cena za tone w talarach]]*statek7[[#This Row],[ile ton]],I13+statek7[[#This Row],[cena za tone w talarach]]*statek7[[#This Row],[ile ton]])</f>
        <v>-5060</v>
      </c>
      <c r="J14">
        <f>IF(statek7[[#This Row],[data]]&lt;&gt;A15,1,0)</f>
        <v>0</v>
      </c>
      <c r="K14">
        <f t="shared" si="0"/>
        <v>0</v>
      </c>
      <c r="M14" t="str">
        <f t="shared" si="1"/>
        <v/>
      </c>
    </row>
    <row r="15" spans="1:13" x14ac:dyDescent="0.3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H15">
        <f>IF(statek7[[#This Row],[Z/W]]="Z",H14-statek7[[#This Row],[cena za tone w talarach]]*statek7[[#This Row],[ile ton]],H14+statek7[[#This Row],[cena za tone w talarach]]*statek7[[#This Row],[ile ton]])</f>
        <v>494644</v>
      </c>
      <c r="I15">
        <f>IF(statek7[[#This Row],[Z/W]]="Z",I14-statek7[[#This Row],[cena za tone w talarach]]*statek7[[#This Row],[ile ton]],I14+statek7[[#This Row],[cena za tone w talarach]]*statek7[[#This Row],[ile ton]])</f>
        <v>-5356</v>
      </c>
      <c r="J15">
        <f>IF(statek7[[#This Row],[data]]&lt;&gt;A16,1,0)</f>
        <v>1</v>
      </c>
      <c r="K15">
        <f t="shared" si="0"/>
        <v>494644</v>
      </c>
      <c r="M15" t="str">
        <f t="shared" si="1"/>
        <v/>
      </c>
    </row>
    <row r="16" spans="1:13" x14ac:dyDescent="0.3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H16">
        <f>IF(statek7[[#This Row],[Z/W]]="Z",H15-statek7[[#This Row],[cena za tone w talarach]]*statek7[[#This Row],[ile ton]],H15+statek7[[#This Row],[cena za tone w talarach]]*statek7[[#This Row],[ile ton]])</f>
        <v>497694</v>
      </c>
      <c r="I16">
        <f>IF(statek7[[#This Row],[Z/W]]="Z",I15-statek7[[#This Row],[cena za tone w talarach]]*statek7[[#This Row],[ile ton]],I15+statek7[[#This Row],[cena za tone w talarach]]*statek7[[#This Row],[ile ton]])</f>
        <v>-2306</v>
      </c>
      <c r="J16">
        <f>IF(statek7[[#This Row],[data]]&lt;&gt;A17,1,0)</f>
        <v>0</v>
      </c>
      <c r="K16">
        <f t="shared" si="0"/>
        <v>0</v>
      </c>
      <c r="M16" t="str">
        <f t="shared" si="1"/>
        <v/>
      </c>
    </row>
    <row r="17" spans="1:13" x14ac:dyDescent="0.3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H17">
        <f>IF(statek7[[#This Row],[Z/W]]="Z",H16-statek7[[#This Row],[cena za tone w talarach]]*statek7[[#This Row],[ile ton]],H16+statek7[[#This Row],[cena za tone w talarach]]*statek7[[#This Row],[ile ton]])</f>
        <v>497054</v>
      </c>
      <c r="I17">
        <f>IF(statek7[[#This Row],[Z/W]]="Z",I16-statek7[[#This Row],[cena za tone w talarach]]*statek7[[#This Row],[ile ton]],I16+statek7[[#This Row],[cena za tone w talarach]]*statek7[[#This Row],[ile ton]])</f>
        <v>-2946</v>
      </c>
      <c r="J17">
        <f>IF(statek7[[#This Row],[data]]&lt;&gt;A18,1,0)</f>
        <v>0</v>
      </c>
      <c r="K17">
        <f t="shared" si="0"/>
        <v>0</v>
      </c>
      <c r="M17" t="str">
        <f t="shared" si="1"/>
        <v/>
      </c>
    </row>
    <row r="18" spans="1:13" x14ac:dyDescent="0.3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H18">
        <f>IF(statek7[[#This Row],[Z/W]]="Z",H17-statek7[[#This Row],[cena za tone w talarach]]*statek7[[#This Row],[ile ton]],H17+statek7[[#This Row],[cena za tone w talarach]]*statek7[[#This Row],[ile ton]])</f>
        <v>496998</v>
      </c>
      <c r="I18">
        <f>IF(statek7[[#This Row],[Z/W]]="Z",I17-statek7[[#This Row],[cena za tone w talarach]]*statek7[[#This Row],[ile ton]],I17+statek7[[#This Row],[cena za tone w talarach]]*statek7[[#This Row],[ile ton]])</f>
        <v>-3002</v>
      </c>
      <c r="J18">
        <f>IF(statek7[[#This Row],[data]]&lt;&gt;A19,1,0)</f>
        <v>0</v>
      </c>
      <c r="K18">
        <f t="shared" si="0"/>
        <v>0</v>
      </c>
      <c r="M18" t="str">
        <f t="shared" si="1"/>
        <v/>
      </c>
    </row>
    <row r="19" spans="1:13" x14ac:dyDescent="0.3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H19">
        <f>IF(statek7[[#This Row],[Z/W]]="Z",H18-statek7[[#This Row],[cena za tone w talarach]]*statek7[[#This Row],[ile ton]],H18+statek7[[#This Row],[cena za tone w talarach]]*statek7[[#This Row],[ile ton]])</f>
        <v>496758</v>
      </c>
      <c r="I19">
        <f>IF(statek7[[#This Row],[Z/W]]="Z",I18-statek7[[#This Row],[cena za tone w talarach]]*statek7[[#This Row],[ile ton]],I18+statek7[[#This Row],[cena za tone w talarach]]*statek7[[#This Row],[ile ton]])</f>
        <v>-3242</v>
      </c>
      <c r="J19">
        <f>IF(statek7[[#This Row],[data]]&lt;&gt;A20,1,0)</f>
        <v>1</v>
      </c>
      <c r="K19">
        <f t="shared" si="0"/>
        <v>496758</v>
      </c>
      <c r="M19" t="str">
        <f t="shared" si="1"/>
        <v/>
      </c>
    </row>
    <row r="20" spans="1:13" x14ac:dyDescent="0.3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H20">
        <f>IF(statek7[[#This Row],[Z/W]]="Z",H19-statek7[[#This Row],[cena za tone w talarach]]*statek7[[#This Row],[ile ton]],H19+statek7[[#This Row],[cena za tone w talarach]]*statek7[[#This Row],[ile ton]])</f>
        <v>496842</v>
      </c>
      <c r="I20">
        <f>IF(statek7[[#This Row],[Z/W]]="Z",I19-statek7[[#This Row],[cena za tone w talarach]]*statek7[[#This Row],[ile ton]],I19+statek7[[#This Row],[cena za tone w talarach]]*statek7[[#This Row],[ile ton]])</f>
        <v>-3158</v>
      </c>
      <c r="J20">
        <f>IF(statek7[[#This Row],[data]]&lt;&gt;A21,1,0)</f>
        <v>0</v>
      </c>
      <c r="K20">
        <f t="shared" si="0"/>
        <v>0</v>
      </c>
      <c r="M20" t="str">
        <f t="shared" si="1"/>
        <v/>
      </c>
    </row>
    <row r="21" spans="1:13" x14ac:dyDescent="0.3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H21">
        <f>IF(statek7[[#This Row],[Z/W]]="Z",H20-statek7[[#This Row],[cena za tone w talarach]]*statek7[[#This Row],[ile ton]],H20+statek7[[#This Row],[cena za tone w talarach]]*statek7[[#This Row],[ile ton]])</f>
        <v>496367</v>
      </c>
      <c r="I21">
        <f>IF(statek7[[#This Row],[Z/W]]="Z",I20-statek7[[#This Row],[cena za tone w talarach]]*statek7[[#This Row],[ile ton]],I20+statek7[[#This Row],[cena za tone w talarach]]*statek7[[#This Row],[ile ton]])</f>
        <v>-3633</v>
      </c>
      <c r="J21">
        <f>IF(statek7[[#This Row],[data]]&lt;&gt;A22,1,0)</f>
        <v>0</v>
      </c>
      <c r="K21">
        <f t="shared" si="0"/>
        <v>0</v>
      </c>
      <c r="M21" t="str">
        <f t="shared" si="1"/>
        <v/>
      </c>
    </row>
    <row r="22" spans="1:13" x14ac:dyDescent="0.3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H22">
        <f>IF(statek7[[#This Row],[Z/W]]="Z",H21-statek7[[#This Row],[cena za tone w talarach]]*statek7[[#This Row],[ile ton]],H21+statek7[[#This Row],[cena za tone w talarach]]*statek7[[#This Row],[ile ton]])</f>
        <v>495113</v>
      </c>
      <c r="I22">
        <f>IF(statek7[[#This Row],[Z/W]]="Z",I21-statek7[[#This Row],[cena za tone w talarach]]*statek7[[#This Row],[ile ton]],I21+statek7[[#This Row],[cena za tone w talarach]]*statek7[[#This Row],[ile ton]])</f>
        <v>-4887</v>
      </c>
      <c r="J22">
        <f>IF(statek7[[#This Row],[data]]&lt;&gt;A23,1,0)</f>
        <v>1</v>
      </c>
      <c r="K22">
        <f t="shared" si="0"/>
        <v>495113</v>
      </c>
      <c r="M22" t="str">
        <f t="shared" si="1"/>
        <v/>
      </c>
    </row>
    <row r="23" spans="1:13" x14ac:dyDescent="0.3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H23">
        <f>IF(statek7[[#This Row],[Z/W]]="Z",H22-statek7[[#This Row],[cena za tone w talarach]]*statek7[[#This Row],[ile ton]],H22+statek7[[#This Row],[cena za tone w talarach]]*statek7[[#This Row],[ile ton]])</f>
        <v>496373</v>
      </c>
      <c r="I23">
        <f>IF(statek7[[#This Row],[Z/W]]="Z",I22-statek7[[#This Row],[cena za tone w talarach]]*statek7[[#This Row],[ile ton]],I22+statek7[[#This Row],[cena za tone w talarach]]*statek7[[#This Row],[ile ton]])</f>
        <v>-3627</v>
      </c>
      <c r="J23">
        <f>IF(statek7[[#This Row],[data]]&lt;&gt;A24,1,0)</f>
        <v>0</v>
      </c>
      <c r="K23">
        <f t="shared" si="0"/>
        <v>0</v>
      </c>
      <c r="M23" t="str">
        <f t="shared" si="1"/>
        <v/>
      </c>
    </row>
    <row r="24" spans="1:13" x14ac:dyDescent="0.3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H24">
        <f>IF(statek7[[#This Row],[Z/W]]="Z",H23-statek7[[#This Row],[cena za tone w talarach]]*statek7[[#This Row],[ile ton]],H23+statek7[[#This Row],[cena za tone w talarach]]*statek7[[#This Row],[ile ton]])</f>
        <v>496043</v>
      </c>
      <c r="I24">
        <f>IF(statek7[[#This Row],[Z/W]]="Z",I23-statek7[[#This Row],[cena za tone w talarach]]*statek7[[#This Row],[ile ton]],I23+statek7[[#This Row],[cena za tone w talarach]]*statek7[[#This Row],[ile ton]])</f>
        <v>-3957</v>
      </c>
      <c r="J24">
        <f>IF(statek7[[#This Row],[data]]&lt;&gt;A25,1,0)</f>
        <v>0</v>
      </c>
      <c r="K24">
        <f t="shared" si="0"/>
        <v>0</v>
      </c>
      <c r="M24" t="str">
        <f t="shared" si="1"/>
        <v/>
      </c>
    </row>
    <row r="25" spans="1:13" x14ac:dyDescent="0.3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H25">
        <f>IF(statek7[[#This Row],[Z/W]]="Z",H24-statek7[[#This Row],[cena za tone w talarach]]*statek7[[#This Row],[ile ton]],H24+statek7[[#This Row],[cena za tone w talarach]]*statek7[[#This Row],[ile ton]])</f>
        <v>494608</v>
      </c>
      <c r="I25">
        <f>IF(statek7[[#This Row],[Z/W]]="Z",I24-statek7[[#This Row],[cena za tone w talarach]]*statek7[[#This Row],[ile ton]],I24+statek7[[#This Row],[cena za tone w talarach]]*statek7[[#This Row],[ile ton]])</f>
        <v>-5392</v>
      </c>
      <c r="J25">
        <f>IF(statek7[[#This Row],[data]]&lt;&gt;A26,1,0)</f>
        <v>1</v>
      </c>
      <c r="K25">
        <f t="shared" si="0"/>
        <v>494608</v>
      </c>
      <c r="M25" t="str">
        <f t="shared" si="1"/>
        <v/>
      </c>
    </row>
    <row r="26" spans="1:13" x14ac:dyDescent="0.3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H26">
        <f>IF(statek7[[#This Row],[Z/W]]="Z",H25-statek7[[#This Row],[cena za tone w talarach]]*statek7[[#This Row],[ile ton]],H25+statek7[[#This Row],[cena za tone w talarach]]*statek7[[#This Row],[ile ton]])</f>
        <v>498332</v>
      </c>
      <c r="I26">
        <f>IF(statek7[[#This Row],[Z/W]]="Z",I25-statek7[[#This Row],[cena za tone w talarach]]*statek7[[#This Row],[ile ton]],I25+statek7[[#This Row],[cena za tone w talarach]]*statek7[[#This Row],[ile ton]])</f>
        <v>-1668</v>
      </c>
      <c r="J26">
        <f>IF(statek7[[#This Row],[data]]&lt;&gt;A27,1,0)</f>
        <v>0</v>
      </c>
      <c r="K26">
        <f t="shared" si="0"/>
        <v>0</v>
      </c>
      <c r="M26" t="str">
        <f t="shared" si="1"/>
        <v/>
      </c>
    </row>
    <row r="27" spans="1:13" x14ac:dyDescent="0.3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H27">
        <f>IF(statek7[[#This Row],[Z/W]]="Z",H26-statek7[[#This Row],[cena za tone w talarach]]*statek7[[#This Row],[ile ton]],H26+statek7[[#This Row],[cena za tone w talarach]]*statek7[[#This Row],[ile ton]])</f>
        <v>498102</v>
      </c>
      <c r="I27">
        <f>IF(statek7[[#This Row],[Z/W]]="Z",I26-statek7[[#This Row],[cena za tone w talarach]]*statek7[[#This Row],[ile ton]],I26+statek7[[#This Row],[cena za tone w talarach]]*statek7[[#This Row],[ile ton]])</f>
        <v>-1898</v>
      </c>
      <c r="J27">
        <f>IF(statek7[[#This Row],[data]]&lt;&gt;A28,1,0)</f>
        <v>1</v>
      </c>
      <c r="K27">
        <f t="shared" si="0"/>
        <v>498102</v>
      </c>
      <c r="M27" t="str">
        <f t="shared" si="1"/>
        <v/>
      </c>
    </row>
    <row r="28" spans="1:13" x14ac:dyDescent="0.3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H28">
        <f>IF(statek7[[#This Row],[Z/W]]="Z",H27-statek7[[#This Row],[cena za tone w talarach]]*statek7[[#This Row],[ile ton]],H27+statek7[[#This Row],[cena za tone w talarach]]*statek7[[#This Row],[ile ton]])</f>
        <v>498254</v>
      </c>
      <c r="I28">
        <f>IF(statek7[[#This Row],[Z/W]]="Z",I27-statek7[[#This Row],[cena za tone w talarach]]*statek7[[#This Row],[ile ton]],I27+statek7[[#This Row],[cena za tone w talarach]]*statek7[[#This Row],[ile ton]])</f>
        <v>-1746</v>
      </c>
      <c r="J28">
        <f>IF(statek7[[#This Row],[data]]&lt;&gt;A29,1,0)</f>
        <v>0</v>
      </c>
      <c r="K28">
        <f t="shared" si="0"/>
        <v>0</v>
      </c>
      <c r="M28" t="str">
        <f t="shared" si="1"/>
        <v/>
      </c>
    </row>
    <row r="29" spans="1:13" x14ac:dyDescent="0.3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H29">
        <f>IF(statek7[[#This Row],[Z/W]]="Z",H28-statek7[[#This Row],[cena za tone w talarach]]*statek7[[#This Row],[ile ton]],H28+statek7[[#This Row],[cena za tone w talarach]]*statek7[[#This Row],[ile ton]])</f>
        <v>495734</v>
      </c>
      <c r="I29">
        <f>IF(statek7[[#This Row],[Z/W]]="Z",I28-statek7[[#This Row],[cena za tone w talarach]]*statek7[[#This Row],[ile ton]],I28+statek7[[#This Row],[cena za tone w talarach]]*statek7[[#This Row],[ile ton]])</f>
        <v>-4266</v>
      </c>
      <c r="J29">
        <f>IF(statek7[[#This Row],[data]]&lt;&gt;A30,1,0)</f>
        <v>0</v>
      </c>
      <c r="K29">
        <f t="shared" si="0"/>
        <v>0</v>
      </c>
      <c r="M29" t="str">
        <f t="shared" si="1"/>
        <v/>
      </c>
    </row>
    <row r="30" spans="1:13" x14ac:dyDescent="0.3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H30">
        <f>IF(statek7[[#This Row],[Z/W]]="Z",H29-statek7[[#This Row],[cena za tone w talarach]]*statek7[[#This Row],[ile ton]],H29+statek7[[#This Row],[cena za tone w talarach]]*statek7[[#This Row],[ile ton]])</f>
        <v>495510</v>
      </c>
      <c r="I30">
        <f>IF(statek7[[#This Row],[Z/W]]="Z",I29-statek7[[#This Row],[cena za tone w talarach]]*statek7[[#This Row],[ile ton]],I29+statek7[[#This Row],[cena za tone w talarach]]*statek7[[#This Row],[ile ton]])</f>
        <v>-4490</v>
      </c>
      <c r="J30">
        <f>IF(statek7[[#This Row],[data]]&lt;&gt;A31,1,0)</f>
        <v>0</v>
      </c>
      <c r="K30">
        <f t="shared" si="0"/>
        <v>0</v>
      </c>
      <c r="M30" t="str">
        <f t="shared" si="1"/>
        <v/>
      </c>
    </row>
    <row r="31" spans="1:13" x14ac:dyDescent="0.3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H31">
        <f>IF(statek7[[#This Row],[Z/W]]="Z",H30-statek7[[#This Row],[cena za tone w talarach]]*statek7[[#This Row],[ile ton]],H30+statek7[[#This Row],[cena za tone w talarach]]*statek7[[#This Row],[ile ton]])</f>
        <v>495149</v>
      </c>
      <c r="I31">
        <f>IF(statek7[[#This Row],[Z/W]]="Z",I30-statek7[[#This Row],[cena za tone w talarach]]*statek7[[#This Row],[ile ton]],I30+statek7[[#This Row],[cena za tone w talarach]]*statek7[[#This Row],[ile ton]])</f>
        <v>-4851</v>
      </c>
      <c r="J31">
        <f>IF(statek7[[#This Row],[data]]&lt;&gt;A32,1,0)</f>
        <v>1</v>
      </c>
      <c r="K31">
        <f t="shared" si="0"/>
        <v>495149</v>
      </c>
      <c r="M31" t="str">
        <f t="shared" si="1"/>
        <v/>
      </c>
    </row>
    <row r="32" spans="1:13" x14ac:dyDescent="0.3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H32">
        <f>IF(statek7[[#This Row],[Z/W]]="Z",H31-statek7[[#This Row],[cena za tone w talarach]]*statek7[[#This Row],[ile ton]],H31+statek7[[#This Row],[cena za tone w talarach]]*statek7[[#This Row],[ile ton]])</f>
        <v>497165</v>
      </c>
      <c r="I32">
        <f>IF(statek7[[#This Row],[Z/W]]="Z",I31-statek7[[#This Row],[cena za tone w talarach]]*statek7[[#This Row],[ile ton]],I31+statek7[[#This Row],[cena za tone w talarach]]*statek7[[#This Row],[ile ton]])</f>
        <v>-2835</v>
      </c>
      <c r="J32">
        <f>IF(statek7[[#This Row],[data]]&lt;&gt;A33,1,0)</f>
        <v>0</v>
      </c>
      <c r="K32">
        <f t="shared" si="0"/>
        <v>0</v>
      </c>
      <c r="M32" t="str">
        <f t="shared" si="1"/>
        <v/>
      </c>
    </row>
    <row r="33" spans="1:13" x14ac:dyDescent="0.3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H33">
        <f>IF(statek7[[#This Row],[Z/W]]="Z",H32-statek7[[#This Row],[cena za tone w talarach]]*statek7[[#This Row],[ile ton]],H32+statek7[[#This Row],[cena za tone w talarach]]*statek7[[#This Row],[ile ton]])</f>
        <v>500945</v>
      </c>
      <c r="I33">
        <f>IF(statek7[[#This Row],[Z/W]]="Z",I32-statek7[[#This Row],[cena za tone w talarach]]*statek7[[#This Row],[ile ton]],I32+statek7[[#This Row],[cena za tone w talarach]]*statek7[[#This Row],[ile ton]])</f>
        <v>945</v>
      </c>
      <c r="J33">
        <f>IF(statek7[[#This Row],[data]]&lt;&gt;A34,1,0)</f>
        <v>0</v>
      </c>
      <c r="K33">
        <f t="shared" si="0"/>
        <v>0</v>
      </c>
      <c r="M33" t="str">
        <f t="shared" si="1"/>
        <v/>
      </c>
    </row>
    <row r="34" spans="1:13" x14ac:dyDescent="0.3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H34">
        <f>IF(statek7[[#This Row],[Z/W]]="Z",H33-statek7[[#This Row],[cena za tone w talarach]]*statek7[[#This Row],[ile ton]],H33+statek7[[#This Row],[cena za tone w talarach]]*statek7[[#This Row],[ile ton]])</f>
        <v>499097</v>
      </c>
      <c r="I34">
        <f>IF(statek7[[#This Row],[Z/W]]="Z",I33-statek7[[#This Row],[cena za tone w talarach]]*statek7[[#This Row],[ile ton]],I33+statek7[[#This Row],[cena za tone w talarach]]*statek7[[#This Row],[ile ton]])</f>
        <v>-903</v>
      </c>
      <c r="J34">
        <f>IF(statek7[[#This Row],[data]]&lt;&gt;A35,1,0)</f>
        <v>0</v>
      </c>
      <c r="K34">
        <f t="shared" si="0"/>
        <v>0</v>
      </c>
      <c r="M34" t="str">
        <f t="shared" si="1"/>
        <v/>
      </c>
    </row>
    <row r="35" spans="1:13" x14ac:dyDescent="0.3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H35">
        <f>IF(statek7[[#This Row],[Z/W]]="Z",H34-statek7[[#This Row],[cena za tone w talarach]]*statek7[[#This Row],[ile ton]],H34+statek7[[#This Row],[cena za tone w talarach]]*statek7[[#This Row],[ile ton]])</f>
        <v>498239</v>
      </c>
      <c r="I35">
        <f>IF(statek7[[#This Row],[Z/W]]="Z",I34-statek7[[#This Row],[cena za tone w talarach]]*statek7[[#This Row],[ile ton]],I34+statek7[[#This Row],[cena za tone w talarach]]*statek7[[#This Row],[ile ton]])</f>
        <v>-1761</v>
      </c>
      <c r="J35">
        <f>IF(statek7[[#This Row],[data]]&lt;&gt;A36,1,0)</f>
        <v>0</v>
      </c>
      <c r="K35">
        <f t="shared" si="0"/>
        <v>0</v>
      </c>
      <c r="M35" t="str">
        <f t="shared" si="1"/>
        <v/>
      </c>
    </row>
    <row r="36" spans="1:13" x14ac:dyDescent="0.3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H36">
        <f>IF(statek7[[#This Row],[Z/W]]="Z",H35-statek7[[#This Row],[cena za tone w talarach]]*statek7[[#This Row],[ile ton]],H35+statek7[[#This Row],[cena za tone w talarach]]*statek7[[#This Row],[ile ton]])</f>
        <v>498158</v>
      </c>
      <c r="I36">
        <f>IF(statek7[[#This Row],[Z/W]]="Z",I35-statek7[[#This Row],[cena za tone w talarach]]*statek7[[#This Row],[ile ton]],I35+statek7[[#This Row],[cena za tone w talarach]]*statek7[[#This Row],[ile ton]])</f>
        <v>-1842</v>
      </c>
      <c r="J36">
        <f>IF(statek7[[#This Row],[data]]&lt;&gt;A37,1,0)</f>
        <v>1</v>
      </c>
      <c r="K36">
        <f t="shared" si="0"/>
        <v>498158</v>
      </c>
      <c r="M36" t="str">
        <f t="shared" si="1"/>
        <v/>
      </c>
    </row>
    <row r="37" spans="1:13" x14ac:dyDescent="0.3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H37">
        <f>IF(statek7[[#This Row],[Z/W]]="Z",H36-statek7[[#This Row],[cena za tone w talarach]]*statek7[[#This Row],[ile ton]],H36+statek7[[#This Row],[cena za tone w talarach]]*statek7[[#This Row],[ile ton]])</f>
        <v>498274</v>
      </c>
      <c r="I37">
        <f>IF(statek7[[#This Row],[Z/W]]="Z",I36-statek7[[#This Row],[cena za tone w talarach]]*statek7[[#This Row],[ile ton]],I36+statek7[[#This Row],[cena za tone w talarach]]*statek7[[#This Row],[ile ton]])</f>
        <v>-1726</v>
      </c>
      <c r="J37">
        <f>IF(statek7[[#This Row],[data]]&lt;&gt;A38,1,0)</f>
        <v>0</v>
      </c>
      <c r="K37">
        <f t="shared" si="0"/>
        <v>0</v>
      </c>
      <c r="M37" t="str">
        <f t="shared" si="1"/>
        <v/>
      </c>
    </row>
    <row r="38" spans="1:13" x14ac:dyDescent="0.3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H38">
        <f>IF(statek7[[#This Row],[Z/W]]="Z",H37-statek7[[#This Row],[cena za tone w talarach]]*statek7[[#This Row],[ile ton]],H37+statek7[[#This Row],[cena za tone w talarach]]*statek7[[#This Row],[ile ton]])</f>
        <v>498718</v>
      </c>
      <c r="I38">
        <f>IF(statek7[[#This Row],[Z/W]]="Z",I37-statek7[[#This Row],[cena za tone w talarach]]*statek7[[#This Row],[ile ton]],I37+statek7[[#This Row],[cena za tone w talarach]]*statek7[[#This Row],[ile ton]])</f>
        <v>-1282</v>
      </c>
      <c r="J38">
        <f>IF(statek7[[#This Row],[data]]&lt;&gt;A39,1,0)</f>
        <v>0</v>
      </c>
      <c r="K38">
        <f t="shared" si="0"/>
        <v>0</v>
      </c>
      <c r="M38" t="str">
        <f t="shared" si="1"/>
        <v/>
      </c>
    </row>
    <row r="39" spans="1:13" x14ac:dyDescent="0.3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H39">
        <f>IF(statek7[[#This Row],[Z/W]]="Z",H38-statek7[[#This Row],[cena za tone w talarach]]*statek7[[#This Row],[ile ton]],H38+statek7[[#This Row],[cena za tone w talarach]]*statek7[[#This Row],[ile ton]])</f>
        <v>497248</v>
      </c>
      <c r="I39">
        <f>IF(statek7[[#This Row],[Z/W]]="Z",I38-statek7[[#This Row],[cena za tone w talarach]]*statek7[[#This Row],[ile ton]],I38+statek7[[#This Row],[cena za tone w talarach]]*statek7[[#This Row],[ile ton]])</f>
        <v>-2752</v>
      </c>
      <c r="J39">
        <f>IF(statek7[[#This Row],[data]]&lt;&gt;A40,1,0)</f>
        <v>0</v>
      </c>
      <c r="K39">
        <f t="shared" si="0"/>
        <v>0</v>
      </c>
      <c r="M39" t="str">
        <f t="shared" si="1"/>
        <v/>
      </c>
    </row>
    <row r="40" spans="1:13" x14ac:dyDescent="0.3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H40">
        <f>IF(statek7[[#This Row],[Z/W]]="Z",H39-statek7[[#This Row],[cena za tone w talarach]]*statek7[[#This Row],[ile ton]],H39+statek7[[#This Row],[cena za tone w talarach]]*statek7[[#This Row],[ile ton]])</f>
        <v>495136</v>
      </c>
      <c r="I40">
        <f>IF(statek7[[#This Row],[Z/W]]="Z",I39-statek7[[#This Row],[cena za tone w talarach]]*statek7[[#This Row],[ile ton]],I39+statek7[[#This Row],[cena za tone w talarach]]*statek7[[#This Row],[ile ton]])</f>
        <v>-4864</v>
      </c>
      <c r="J40">
        <f>IF(statek7[[#This Row],[data]]&lt;&gt;A41,1,0)</f>
        <v>1</v>
      </c>
      <c r="K40">
        <f t="shared" si="0"/>
        <v>495136</v>
      </c>
      <c r="M40" t="str">
        <f t="shared" si="1"/>
        <v/>
      </c>
    </row>
    <row r="41" spans="1:13" x14ac:dyDescent="0.3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H41">
        <f>IF(statek7[[#This Row],[Z/W]]="Z",H40-statek7[[#This Row],[cena za tone w talarach]]*statek7[[#This Row],[ile ton]],H40+statek7[[#This Row],[cena za tone w talarach]]*statek7[[#This Row],[ile ton]])</f>
        <v>498080</v>
      </c>
      <c r="I41">
        <f>IF(statek7[[#This Row],[Z/W]]="Z",I40-statek7[[#This Row],[cena za tone w talarach]]*statek7[[#This Row],[ile ton]],I40+statek7[[#This Row],[cena za tone w talarach]]*statek7[[#This Row],[ile ton]])</f>
        <v>-1920</v>
      </c>
      <c r="J41">
        <f>IF(statek7[[#This Row],[data]]&lt;&gt;A42,1,0)</f>
        <v>0</v>
      </c>
      <c r="K41">
        <f t="shared" si="0"/>
        <v>0</v>
      </c>
      <c r="M41" t="str">
        <f t="shared" si="1"/>
        <v/>
      </c>
    </row>
    <row r="42" spans="1:13" x14ac:dyDescent="0.3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H42">
        <f>IF(statek7[[#This Row],[Z/W]]="Z",H41-statek7[[#This Row],[cena za tone w talarach]]*statek7[[#This Row],[ile ton]],H41+statek7[[#This Row],[cena za tone w talarach]]*statek7[[#This Row],[ile ton]])</f>
        <v>496016</v>
      </c>
      <c r="I42">
        <f>IF(statek7[[#This Row],[Z/W]]="Z",I41-statek7[[#This Row],[cena za tone w talarach]]*statek7[[#This Row],[ile ton]],I41+statek7[[#This Row],[cena za tone w talarach]]*statek7[[#This Row],[ile ton]])</f>
        <v>-3984</v>
      </c>
      <c r="J42">
        <f>IF(statek7[[#This Row],[data]]&lt;&gt;A43,1,0)</f>
        <v>1</v>
      </c>
      <c r="K42">
        <f t="shared" si="0"/>
        <v>496016</v>
      </c>
      <c r="M42" t="str">
        <f t="shared" si="1"/>
        <v/>
      </c>
    </row>
    <row r="43" spans="1:13" x14ac:dyDescent="0.3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H43">
        <f>IF(statek7[[#This Row],[Z/W]]="Z",H42-statek7[[#This Row],[cena za tone w talarach]]*statek7[[#This Row],[ile ton]],H42+statek7[[#This Row],[cena za tone w talarach]]*statek7[[#This Row],[ile ton]])</f>
        <v>507476</v>
      </c>
      <c r="I43">
        <f>IF(statek7[[#This Row],[Z/W]]="Z",I42-statek7[[#This Row],[cena za tone w talarach]]*statek7[[#This Row],[ile ton]],I42+statek7[[#This Row],[cena za tone w talarach]]*statek7[[#This Row],[ile ton]])</f>
        <v>7476</v>
      </c>
      <c r="J43">
        <f>IF(statek7[[#This Row],[data]]&lt;&gt;A44,1,0)</f>
        <v>0</v>
      </c>
      <c r="K43">
        <f t="shared" si="0"/>
        <v>0</v>
      </c>
      <c r="M43" t="str">
        <f t="shared" si="1"/>
        <v/>
      </c>
    </row>
    <row r="44" spans="1:13" x14ac:dyDescent="0.3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H44">
        <f>IF(statek7[[#This Row],[Z/W]]="Z",H43-statek7[[#This Row],[cena za tone w talarach]]*statek7[[#This Row],[ile ton]],H43+statek7[[#This Row],[cena za tone w talarach]]*statek7[[#This Row],[ile ton]])</f>
        <v>507260</v>
      </c>
      <c r="I44">
        <f>IF(statek7[[#This Row],[Z/W]]="Z",I43-statek7[[#This Row],[cena za tone w talarach]]*statek7[[#This Row],[ile ton]],I43+statek7[[#This Row],[cena za tone w talarach]]*statek7[[#This Row],[ile ton]])</f>
        <v>7260</v>
      </c>
      <c r="J44">
        <f>IF(statek7[[#This Row],[data]]&lt;&gt;A45,1,0)</f>
        <v>0</v>
      </c>
      <c r="K44">
        <f t="shared" si="0"/>
        <v>0</v>
      </c>
      <c r="M44" t="str">
        <f t="shared" si="1"/>
        <v/>
      </c>
    </row>
    <row r="45" spans="1:13" x14ac:dyDescent="0.3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H45">
        <f>IF(statek7[[#This Row],[Z/W]]="Z",H44-statek7[[#This Row],[cena za tone w talarach]]*statek7[[#This Row],[ile ton]],H44+statek7[[#This Row],[cena za tone w talarach]]*statek7[[#This Row],[ile ton]])</f>
        <v>504920</v>
      </c>
      <c r="I45">
        <f>IF(statek7[[#This Row],[Z/W]]="Z",I44-statek7[[#This Row],[cena za tone w talarach]]*statek7[[#This Row],[ile ton]],I44+statek7[[#This Row],[cena za tone w talarach]]*statek7[[#This Row],[ile ton]])</f>
        <v>4920</v>
      </c>
      <c r="J45">
        <f>IF(statek7[[#This Row],[data]]&lt;&gt;A46,1,0)</f>
        <v>1</v>
      </c>
      <c r="K45">
        <f t="shared" si="0"/>
        <v>504920</v>
      </c>
      <c r="M45" t="str">
        <f t="shared" si="1"/>
        <v/>
      </c>
    </row>
    <row r="46" spans="1:13" x14ac:dyDescent="0.3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H46">
        <f>IF(statek7[[#This Row],[Z/W]]="Z",H45-statek7[[#This Row],[cena za tone w talarach]]*statek7[[#This Row],[ile ton]],H45+statek7[[#This Row],[cena za tone w talarach]]*statek7[[#This Row],[ile ton]])</f>
        <v>504591</v>
      </c>
      <c r="I46">
        <f>IF(statek7[[#This Row],[Z/W]]="Z",I45-statek7[[#This Row],[cena za tone w talarach]]*statek7[[#This Row],[ile ton]],I45+statek7[[#This Row],[cena za tone w talarach]]*statek7[[#This Row],[ile ton]])</f>
        <v>4591</v>
      </c>
      <c r="J46">
        <f>IF(statek7[[#This Row],[data]]&lt;&gt;A47,1,0)</f>
        <v>0</v>
      </c>
      <c r="K46">
        <f t="shared" si="0"/>
        <v>0</v>
      </c>
      <c r="M46" t="str">
        <f t="shared" si="1"/>
        <v/>
      </c>
    </row>
    <row r="47" spans="1:13" x14ac:dyDescent="0.3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H47">
        <f>IF(statek7[[#This Row],[Z/W]]="Z",H46-statek7[[#This Row],[cena za tone w talarach]]*statek7[[#This Row],[ile ton]],H46+statek7[[#This Row],[cena za tone w talarach]]*statek7[[#This Row],[ile ton]])</f>
        <v>504843</v>
      </c>
      <c r="I47">
        <f>IF(statek7[[#This Row],[Z/W]]="Z",I46-statek7[[#This Row],[cena za tone w talarach]]*statek7[[#This Row],[ile ton]],I46+statek7[[#This Row],[cena za tone w talarach]]*statek7[[#This Row],[ile ton]])</f>
        <v>4843</v>
      </c>
      <c r="J47">
        <f>IF(statek7[[#This Row],[data]]&lt;&gt;A48,1,0)</f>
        <v>0</v>
      </c>
      <c r="K47">
        <f t="shared" si="0"/>
        <v>0</v>
      </c>
      <c r="M47" t="str">
        <f t="shared" si="1"/>
        <v/>
      </c>
    </row>
    <row r="48" spans="1:13" x14ac:dyDescent="0.3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H48">
        <f>IF(statek7[[#This Row],[Z/W]]="Z",H47-statek7[[#This Row],[cena za tone w talarach]]*statek7[[#This Row],[ile ton]],H47+statek7[[#This Row],[cena za tone w talarach]]*statek7[[#This Row],[ile ton]])</f>
        <v>504691</v>
      </c>
      <c r="I48">
        <f>IF(statek7[[#This Row],[Z/W]]="Z",I47-statek7[[#This Row],[cena za tone w talarach]]*statek7[[#This Row],[ile ton]],I47+statek7[[#This Row],[cena za tone w talarach]]*statek7[[#This Row],[ile ton]])</f>
        <v>4691</v>
      </c>
      <c r="J48">
        <f>IF(statek7[[#This Row],[data]]&lt;&gt;A49,1,0)</f>
        <v>0</v>
      </c>
      <c r="K48">
        <f t="shared" si="0"/>
        <v>0</v>
      </c>
      <c r="M48" t="str">
        <f t="shared" si="1"/>
        <v/>
      </c>
    </row>
    <row r="49" spans="1:13" x14ac:dyDescent="0.3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H49">
        <f>IF(statek7[[#This Row],[Z/W]]="Z",H48-statek7[[#This Row],[cena za tone w talarach]]*statek7[[#This Row],[ile ton]],H48+statek7[[#This Row],[cena za tone w talarach]]*statek7[[#This Row],[ile ton]])</f>
        <v>504625</v>
      </c>
      <c r="I49">
        <f>IF(statek7[[#This Row],[Z/W]]="Z",I48-statek7[[#This Row],[cena za tone w talarach]]*statek7[[#This Row],[ile ton]],I48+statek7[[#This Row],[cena za tone w talarach]]*statek7[[#This Row],[ile ton]])</f>
        <v>4625</v>
      </c>
      <c r="J49">
        <f>IF(statek7[[#This Row],[data]]&lt;&gt;A50,1,0)</f>
        <v>0</v>
      </c>
      <c r="K49">
        <f t="shared" si="0"/>
        <v>0</v>
      </c>
      <c r="M49" t="str">
        <f t="shared" si="1"/>
        <v/>
      </c>
    </row>
    <row r="50" spans="1:13" x14ac:dyDescent="0.3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H50">
        <f>IF(statek7[[#This Row],[Z/W]]="Z",H49-statek7[[#This Row],[cena za tone w talarach]]*statek7[[#This Row],[ile ton]],H49+statek7[[#This Row],[cena za tone w talarach]]*statek7[[#This Row],[ile ton]])</f>
        <v>502206</v>
      </c>
      <c r="I50">
        <f>IF(statek7[[#This Row],[Z/W]]="Z",I49-statek7[[#This Row],[cena za tone w talarach]]*statek7[[#This Row],[ile ton]],I49+statek7[[#This Row],[cena za tone w talarach]]*statek7[[#This Row],[ile ton]])</f>
        <v>2206</v>
      </c>
      <c r="J50">
        <f>IF(statek7[[#This Row],[data]]&lt;&gt;A51,1,0)</f>
        <v>1</v>
      </c>
      <c r="K50">
        <f t="shared" si="0"/>
        <v>502206</v>
      </c>
      <c r="M50" t="str">
        <f t="shared" si="1"/>
        <v/>
      </c>
    </row>
    <row r="51" spans="1:13" x14ac:dyDescent="0.3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H51">
        <f>IF(statek7[[#This Row],[Z/W]]="Z",H50-statek7[[#This Row],[cena za tone w talarach]]*statek7[[#This Row],[ile ton]],H50+statek7[[#This Row],[cena za tone w talarach]]*statek7[[#This Row],[ile ton]])</f>
        <v>500446</v>
      </c>
      <c r="I51">
        <f>IF(statek7[[#This Row],[Z/W]]="Z",I50-statek7[[#This Row],[cena za tone w talarach]]*statek7[[#This Row],[ile ton]],I50+statek7[[#This Row],[cena za tone w talarach]]*statek7[[#This Row],[ile ton]])</f>
        <v>446</v>
      </c>
      <c r="J51">
        <f>IF(statek7[[#This Row],[data]]&lt;&gt;A52,1,0)</f>
        <v>0</v>
      </c>
      <c r="K51">
        <f t="shared" si="0"/>
        <v>0</v>
      </c>
      <c r="M51" t="str">
        <f t="shared" si="1"/>
        <v/>
      </c>
    </row>
    <row r="52" spans="1:13" x14ac:dyDescent="0.3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H52">
        <f>IF(statek7[[#This Row],[Z/W]]="Z",H51-statek7[[#This Row],[cena za tone w talarach]]*statek7[[#This Row],[ile ton]],H51+statek7[[#This Row],[cena za tone w talarach]]*statek7[[#This Row],[ile ton]])</f>
        <v>500986</v>
      </c>
      <c r="I52">
        <f>IF(statek7[[#This Row],[Z/W]]="Z",I51-statek7[[#This Row],[cena za tone w talarach]]*statek7[[#This Row],[ile ton]],I51+statek7[[#This Row],[cena za tone w talarach]]*statek7[[#This Row],[ile ton]])</f>
        <v>986</v>
      </c>
      <c r="J52">
        <f>IF(statek7[[#This Row],[data]]&lt;&gt;A53,1,0)</f>
        <v>0</v>
      </c>
      <c r="K52">
        <f t="shared" si="0"/>
        <v>0</v>
      </c>
      <c r="M52" t="str">
        <f t="shared" si="1"/>
        <v/>
      </c>
    </row>
    <row r="53" spans="1:13" x14ac:dyDescent="0.3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H53">
        <f>IF(statek7[[#This Row],[Z/W]]="Z",H52-statek7[[#This Row],[cena za tone w talarach]]*statek7[[#This Row],[ile ton]],H52+statek7[[#This Row],[cena za tone w talarach]]*statek7[[#This Row],[ile ton]])</f>
        <v>500186</v>
      </c>
      <c r="I53">
        <f>IF(statek7[[#This Row],[Z/W]]="Z",I52-statek7[[#This Row],[cena za tone w talarach]]*statek7[[#This Row],[ile ton]],I52+statek7[[#This Row],[cena za tone w talarach]]*statek7[[#This Row],[ile ton]])</f>
        <v>186</v>
      </c>
      <c r="J53">
        <f>IF(statek7[[#This Row],[data]]&lt;&gt;A54,1,0)</f>
        <v>0</v>
      </c>
      <c r="K53">
        <f t="shared" si="0"/>
        <v>0</v>
      </c>
      <c r="M53" t="str">
        <f t="shared" si="1"/>
        <v/>
      </c>
    </row>
    <row r="54" spans="1:13" x14ac:dyDescent="0.3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H54">
        <f>IF(statek7[[#This Row],[Z/W]]="Z",H53-statek7[[#This Row],[cena za tone w talarach]]*statek7[[#This Row],[ile ton]],H53+statek7[[#This Row],[cena za tone w talarach]]*statek7[[#This Row],[ile ton]])</f>
        <v>499997</v>
      </c>
      <c r="I54">
        <f>IF(statek7[[#This Row],[Z/W]]="Z",I53-statek7[[#This Row],[cena za tone w talarach]]*statek7[[#This Row],[ile ton]],I53+statek7[[#This Row],[cena za tone w talarach]]*statek7[[#This Row],[ile ton]])</f>
        <v>-3</v>
      </c>
      <c r="J54">
        <f>IF(statek7[[#This Row],[data]]&lt;&gt;A55,1,0)</f>
        <v>0</v>
      </c>
      <c r="K54">
        <f t="shared" si="0"/>
        <v>0</v>
      </c>
      <c r="M54" t="str">
        <f t="shared" si="1"/>
        <v/>
      </c>
    </row>
    <row r="55" spans="1:13" x14ac:dyDescent="0.3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H55">
        <f>IF(statek7[[#This Row],[Z/W]]="Z",H54-statek7[[#This Row],[cena za tone w talarach]]*statek7[[#This Row],[ile ton]],H54+statek7[[#This Row],[cena za tone w talarach]]*statek7[[#This Row],[ile ton]])</f>
        <v>499589</v>
      </c>
      <c r="I55">
        <f>IF(statek7[[#This Row],[Z/W]]="Z",I54-statek7[[#This Row],[cena za tone w talarach]]*statek7[[#This Row],[ile ton]],I54+statek7[[#This Row],[cena za tone w talarach]]*statek7[[#This Row],[ile ton]])</f>
        <v>-411</v>
      </c>
      <c r="J55">
        <f>IF(statek7[[#This Row],[data]]&lt;&gt;A56,1,0)</f>
        <v>1</v>
      </c>
      <c r="K55">
        <f t="shared" si="0"/>
        <v>499589</v>
      </c>
      <c r="M55" t="str">
        <f t="shared" si="1"/>
        <v/>
      </c>
    </row>
    <row r="56" spans="1:13" x14ac:dyDescent="0.3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H56">
        <f>IF(statek7[[#This Row],[Z/W]]="Z",H55-statek7[[#This Row],[cena za tone w talarach]]*statek7[[#This Row],[ile ton]],H55+statek7[[#This Row],[cena za tone w talarach]]*statek7[[#This Row],[ile ton]])</f>
        <v>499613</v>
      </c>
      <c r="I56">
        <f>IF(statek7[[#This Row],[Z/W]]="Z",I55-statek7[[#This Row],[cena za tone w talarach]]*statek7[[#This Row],[ile ton]],I55+statek7[[#This Row],[cena za tone w talarach]]*statek7[[#This Row],[ile ton]])</f>
        <v>-387</v>
      </c>
      <c r="J56">
        <f>IF(statek7[[#This Row],[data]]&lt;&gt;A57,1,0)</f>
        <v>0</v>
      </c>
      <c r="K56">
        <f t="shared" si="0"/>
        <v>0</v>
      </c>
      <c r="M56" t="str">
        <f t="shared" si="1"/>
        <v/>
      </c>
    </row>
    <row r="57" spans="1:13" x14ac:dyDescent="0.3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H57">
        <f>IF(statek7[[#This Row],[Z/W]]="Z",H56-statek7[[#This Row],[cena za tone w talarach]]*statek7[[#This Row],[ile ton]],H56+statek7[[#This Row],[cena za tone w talarach]]*statek7[[#This Row],[ile ton]])</f>
        <v>499347</v>
      </c>
      <c r="I57">
        <f>IF(statek7[[#This Row],[Z/W]]="Z",I56-statek7[[#This Row],[cena za tone w talarach]]*statek7[[#This Row],[ile ton]],I56+statek7[[#This Row],[cena za tone w talarach]]*statek7[[#This Row],[ile ton]])</f>
        <v>-653</v>
      </c>
      <c r="J57">
        <f>IF(statek7[[#This Row],[data]]&lt;&gt;A58,1,0)</f>
        <v>0</v>
      </c>
      <c r="K57">
        <f t="shared" si="0"/>
        <v>0</v>
      </c>
      <c r="M57" t="str">
        <f t="shared" si="1"/>
        <v/>
      </c>
    </row>
    <row r="58" spans="1:13" x14ac:dyDescent="0.3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H58">
        <f>IF(statek7[[#This Row],[Z/W]]="Z",H57-statek7[[#This Row],[cena za tone w talarach]]*statek7[[#This Row],[ile ton]],H57+statek7[[#This Row],[cena za tone w talarach]]*statek7[[#This Row],[ile ton]])</f>
        <v>498818</v>
      </c>
      <c r="I58">
        <f>IF(statek7[[#This Row],[Z/W]]="Z",I57-statek7[[#This Row],[cena za tone w talarach]]*statek7[[#This Row],[ile ton]],I57+statek7[[#This Row],[cena za tone w talarach]]*statek7[[#This Row],[ile ton]])</f>
        <v>-1182</v>
      </c>
      <c r="J58">
        <f>IF(statek7[[#This Row],[data]]&lt;&gt;A59,1,0)</f>
        <v>1</v>
      </c>
      <c r="K58">
        <f t="shared" si="0"/>
        <v>498818</v>
      </c>
      <c r="M58" t="str">
        <f t="shared" si="1"/>
        <v/>
      </c>
    </row>
    <row r="59" spans="1:13" x14ac:dyDescent="0.3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H59">
        <f>IF(statek7[[#This Row],[Z/W]]="Z",H58-statek7[[#This Row],[cena za tone w talarach]]*statek7[[#This Row],[ile ton]],H58+statek7[[#This Row],[cena za tone w talarach]]*statek7[[#This Row],[ile ton]])</f>
        <v>498730</v>
      </c>
      <c r="I59">
        <f>IF(statek7[[#This Row],[Z/W]]="Z",I58-statek7[[#This Row],[cena za tone w talarach]]*statek7[[#This Row],[ile ton]],I58+statek7[[#This Row],[cena za tone w talarach]]*statek7[[#This Row],[ile ton]])</f>
        <v>-1270</v>
      </c>
      <c r="J59">
        <f>IF(statek7[[#This Row],[data]]&lt;&gt;A60,1,0)</f>
        <v>0</v>
      </c>
      <c r="K59">
        <f t="shared" si="0"/>
        <v>0</v>
      </c>
      <c r="M59" t="str">
        <f t="shared" si="1"/>
        <v/>
      </c>
    </row>
    <row r="60" spans="1:13" x14ac:dyDescent="0.3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H60">
        <f>IF(statek7[[#This Row],[Z/W]]="Z",H59-statek7[[#This Row],[cena za tone w talarach]]*statek7[[#This Row],[ile ton]],H59+statek7[[#This Row],[cena za tone w talarach]]*statek7[[#This Row],[ile ton]])</f>
        <v>497608</v>
      </c>
      <c r="I60">
        <f>IF(statek7[[#This Row],[Z/W]]="Z",I59-statek7[[#This Row],[cena za tone w talarach]]*statek7[[#This Row],[ile ton]],I59+statek7[[#This Row],[cena za tone w talarach]]*statek7[[#This Row],[ile ton]])</f>
        <v>-2392</v>
      </c>
      <c r="J60">
        <f>IF(statek7[[#This Row],[data]]&lt;&gt;A61,1,0)</f>
        <v>0</v>
      </c>
      <c r="K60">
        <f t="shared" si="0"/>
        <v>0</v>
      </c>
      <c r="M60" t="str">
        <f t="shared" si="1"/>
        <v/>
      </c>
    </row>
    <row r="61" spans="1:13" x14ac:dyDescent="0.3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H61">
        <f>IF(statek7[[#This Row],[Z/W]]="Z",H60-statek7[[#This Row],[cena za tone w talarach]]*statek7[[#This Row],[ile ton]],H60+statek7[[#This Row],[cena za tone w talarach]]*statek7[[#This Row],[ile ton]])</f>
        <v>496378</v>
      </c>
      <c r="I61">
        <f>IF(statek7[[#This Row],[Z/W]]="Z",I60-statek7[[#This Row],[cena za tone w talarach]]*statek7[[#This Row],[ile ton]],I60+statek7[[#This Row],[cena za tone w talarach]]*statek7[[#This Row],[ile ton]])</f>
        <v>-3622</v>
      </c>
      <c r="J61">
        <f>IF(statek7[[#This Row],[data]]&lt;&gt;A62,1,0)</f>
        <v>1</v>
      </c>
      <c r="K61">
        <f t="shared" si="0"/>
        <v>496378</v>
      </c>
      <c r="M61" t="str">
        <f t="shared" si="1"/>
        <v/>
      </c>
    </row>
    <row r="62" spans="1:13" x14ac:dyDescent="0.3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H62">
        <f>IF(statek7[[#This Row],[Z/W]]="Z",H61-statek7[[#This Row],[cena za tone w talarach]]*statek7[[#This Row],[ile ton]],H61+statek7[[#This Row],[cena za tone w talarach]]*statek7[[#This Row],[ile ton]])</f>
        <v>505884</v>
      </c>
      <c r="I62">
        <f>IF(statek7[[#This Row],[Z/W]]="Z",I61-statek7[[#This Row],[cena za tone w talarach]]*statek7[[#This Row],[ile ton]],I61+statek7[[#This Row],[cena za tone w talarach]]*statek7[[#This Row],[ile ton]])</f>
        <v>5884</v>
      </c>
      <c r="J62">
        <f>IF(statek7[[#This Row],[data]]&lt;&gt;A63,1,0)</f>
        <v>0</v>
      </c>
      <c r="K62">
        <f t="shared" si="0"/>
        <v>0</v>
      </c>
      <c r="M62" t="str">
        <f t="shared" si="1"/>
        <v/>
      </c>
    </row>
    <row r="63" spans="1:13" x14ac:dyDescent="0.3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H63">
        <f>IF(statek7[[#This Row],[Z/W]]="Z",H62-statek7[[#This Row],[cena za tone w talarach]]*statek7[[#This Row],[ile ton]],H62+statek7[[#This Row],[cena za tone w talarach]]*statek7[[#This Row],[ile ton]])</f>
        <v>506016</v>
      </c>
      <c r="I63">
        <f>IF(statek7[[#This Row],[Z/W]]="Z",I62-statek7[[#This Row],[cena za tone w talarach]]*statek7[[#This Row],[ile ton]],I62+statek7[[#This Row],[cena za tone w talarach]]*statek7[[#This Row],[ile ton]])</f>
        <v>6016</v>
      </c>
      <c r="J63">
        <f>IF(statek7[[#This Row],[data]]&lt;&gt;A64,1,0)</f>
        <v>0</v>
      </c>
      <c r="K63">
        <f t="shared" si="0"/>
        <v>0</v>
      </c>
      <c r="M63" t="str">
        <f t="shared" si="1"/>
        <v/>
      </c>
    </row>
    <row r="64" spans="1:13" x14ac:dyDescent="0.3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H64">
        <f>IF(statek7[[#This Row],[Z/W]]="Z",H63-statek7[[#This Row],[cena za tone w talarach]]*statek7[[#This Row],[ile ton]],H63+statek7[[#This Row],[cena za tone w talarach]]*statek7[[#This Row],[ile ton]])</f>
        <v>505676</v>
      </c>
      <c r="I64">
        <f>IF(statek7[[#This Row],[Z/W]]="Z",I63-statek7[[#This Row],[cena za tone w talarach]]*statek7[[#This Row],[ile ton]],I63+statek7[[#This Row],[cena za tone w talarach]]*statek7[[#This Row],[ile ton]])</f>
        <v>5676</v>
      </c>
      <c r="J64">
        <f>IF(statek7[[#This Row],[data]]&lt;&gt;A65,1,0)</f>
        <v>0</v>
      </c>
      <c r="K64">
        <f t="shared" si="0"/>
        <v>0</v>
      </c>
      <c r="M64" t="str">
        <f t="shared" si="1"/>
        <v/>
      </c>
    </row>
    <row r="65" spans="1:13" x14ac:dyDescent="0.3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H65">
        <f>IF(statek7[[#This Row],[Z/W]]="Z",H64-statek7[[#This Row],[cena za tone w talarach]]*statek7[[#This Row],[ile ton]],H64+statek7[[#This Row],[cena za tone w talarach]]*statek7[[#This Row],[ile ton]])</f>
        <v>505584</v>
      </c>
      <c r="I65">
        <f>IF(statek7[[#This Row],[Z/W]]="Z",I64-statek7[[#This Row],[cena za tone w talarach]]*statek7[[#This Row],[ile ton]],I64+statek7[[#This Row],[cena za tone w talarach]]*statek7[[#This Row],[ile ton]])</f>
        <v>5584</v>
      </c>
      <c r="J65">
        <f>IF(statek7[[#This Row],[data]]&lt;&gt;A66,1,0)</f>
        <v>1</v>
      </c>
      <c r="K65">
        <f t="shared" si="0"/>
        <v>505584</v>
      </c>
      <c r="M65" t="str">
        <f t="shared" si="1"/>
        <v/>
      </c>
    </row>
    <row r="66" spans="1:13" x14ac:dyDescent="0.3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H66">
        <f>IF(statek7[[#This Row],[Z/W]]="Z",H65-statek7[[#This Row],[cena za tone w talarach]]*statek7[[#This Row],[ile ton]],H65+statek7[[#This Row],[cena za tone w talarach]]*statek7[[#This Row],[ile ton]])</f>
        <v>508033</v>
      </c>
      <c r="I66">
        <f>IF(statek7[[#This Row],[Z/W]]="Z",I65-statek7[[#This Row],[cena za tone w talarach]]*statek7[[#This Row],[ile ton]],I65+statek7[[#This Row],[cena za tone w talarach]]*statek7[[#This Row],[ile ton]])</f>
        <v>8033</v>
      </c>
      <c r="J66">
        <f>IF(statek7[[#This Row],[data]]&lt;&gt;A67,1,0)</f>
        <v>0</v>
      </c>
      <c r="K66">
        <f t="shared" si="0"/>
        <v>0</v>
      </c>
      <c r="M66" t="str">
        <f t="shared" si="1"/>
        <v/>
      </c>
    </row>
    <row r="67" spans="1:13" x14ac:dyDescent="0.3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H67">
        <f>IF(statek7[[#This Row],[Z/W]]="Z",H66-statek7[[#This Row],[cena za tone w talarach]]*statek7[[#This Row],[ile ton]],H66+statek7[[#This Row],[cena za tone w talarach]]*statek7[[#This Row],[ile ton]])</f>
        <v>506053</v>
      </c>
      <c r="I67">
        <f>IF(statek7[[#This Row],[Z/W]]="Z",I66-statek7[[#This Row],[cena za tone w talarach]]*statek7[[#This Row],[ile ton]],I66+statek7[[#This Row],[cena za tone w talarach]]*statek7[[#This Row],[ile ton]])</f>
        <v>6053</v>
      </c>
      <c r="J67">
        <f>IF(statek7[[#This Row],[data]]&lt;&gt;A68,1,0)</f>
        <v>0</v>
      </c>
      <c r="K67">
        <f t="shared" ref="K67:K130" si="2">IF(J67=1,H67,0)</f>
        <v>0</v>
      </c>
      <c r="M67" t="str">
        <f t="shared" ref="M67:M130" si="3">IF(K67=$L$2,1,"")</f>
        <v/>
      </c>
    </row>
    <row r="68" spans="1:13" x14ac:dyDescent="0.3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H68">
        <f>IF(statek7[[#This Row],[Z/W]]="Z",H67-statek7[[#This Row],[cena za tone w talarach]]*statek7[[#This Row],[ile ton]],H67+statek7[[#This Row],[cena za tone w talarach]]*statek7[[#This Row],[ile ton]])</f>
        <v>505455</v>
      </c>
      <c r="I68">
        <f>IF(statek7[[#This Row],[Z/W]]="Z",I67-statek7[[#This Row],[cena za tone w talarach]]*statek7[[#This Row],[ile ton]],I67+statek7[[#This Row],[cena za tone w talarach]]*statek7[[#This Row],[ile ton]])</f>
        <v>5455</v>
      </c>
      <c r="J68">
        <f>IF(statek7[[#This Row],[data]]&lt;&gt;A69,1,0)</f>
        <v>1</v>
      </c>
      <c r="K68">
        <f t="shared" si="2"/>
        <v>505455</v>
      </c>
      <c r="M68" t="str">
        <f t="shared" si="3"/>
        <v/>
      </c>
    </row>
    <row r="69" spans="1:13" x14ac:dyDescent="0.3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H69">
        <f>IF(statek7[[#This Row],[Z/W]]="Z",H68-statek7[[#This Row],[cena za tone w talarach]]*statek7[[#This Row],[ile ton]],H68+statek7[[#This Row],[cena za tone w talarach]]*statek7[[#This Row],[ile ton]])</f>
        <v>504575</v>
      </c>
      <c r="I69">
        <f>IF(statek7[[#This Row],[Z/W]]="Z",I68-statek7[[#This Row],[cena za tone w talarach]]*statek7[[#This Row],[ile ton]],I68+statek7[[#This Row],[cena za tone w talarach]]*statek7[[#This Row],[ile ton]])</f>
        <v>4575</v>
      </c>
      <c r="J69">
        <f>IF(statek7[[#This Row],[data]]&lt;&gt;A70,1,0)</f>
        <v>0</v>
      </c>
      <c r="K69">
        <f t="shared" si="2"/>
        <v>0</v>
      </c>
      <c r="M69" t="str">
        <f t="shared" si="3"/>
        <v/>
      </c>
    </row>
    <row r="70" spans="1:13" x14ac:dyDescent="0.3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H70">
        <f>IF(statek7[[#This Row],[Z/W]]="Z",H69-statek7[[#This Row],[cena za tone w talarach]]*statek7[[#This Row],[ile ton]],H69+statek7[[#This Row],[cena za tone w talarach]]*statek7[[#This Row],[ile ton]])</f>
        <v>504197</v>
      </c>
      <c r="I70">
        <f>IF(statek7[[#This Row],[Z/W]]="Z",I69-statek7[[#This Row],[cena za tone w talarach]]*statek7[[#This Row],[ile ton]],I69+statek7[[#This Row],[cena za tone w talarach]]*statek7[[#This Row],[ile ton]])</f>
        <v>4197</v>
      </c>
      <c r="J70">
        <f>IF(statek7[[#This Row],[data]]&lt;&gt;A71,1,0)</f>
        <v>0</v>
      </c>
      <c r="K70">
        <f t="shared" si="2"/>
        <v>0</v>
      </c>
      <c r="M70" t="str">
        <f t="shared" si="3"/>
        <v/>
      </c>
    </row>
    <row r="71" spans="1:13" x14ac:dyDescent="0.3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H71">
        <f>IF(statek7[[#This Row],[Z/W]]="Z",H70-statek7[[#This Row],[cena za tone w talarach]]*statek7[[#This Row],[ile ton]],H70+statek7[[#This Row],[cena za tone w talarach]]*statek7[[#This Row],[ile ton]])</f>
        <v>503105</v>
      </c>
      <c r="I71">
        <f>IF(statek7[[#This Row],[Z/W]]="Z",I70-statek7[[#This Row],[cena za tone w talarach]]*statek7[[#This Row],[ile ton]],I70+statek7[[#This Row],[cena za tone w talarach]]*statek7[[#This Row],[ile ton]])</f>
        <v>3105</v>
      </c>
      <c r="J71">
        <f>IF(statek7[[#This Row],[data]]&lt;&gt;A72,1,0)</f>
        <v>0</v>
      </c>
      <c r="K71">
        <f t="shared" si="2"/>
        <v>0</v>
      </c>
      <c r="M71" t="str">
        <f t="shared" si="3"/>
        <v/>
      </c>
    </row>
    <row r="72" spans="1:13" x14ac:dyDescent="0.3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H72">
        <f>IF(statek7[[#This Row],[Z/W]]="Z",H71-statek7[[#This Row],[cena za tone w talarach]]*statek7[[#This Row],[ile ton]],H71+statek7[[#This Row],[cena za tone w talarach]]*statek7[[#This Row],[ile ton]])</f>
        <v>502475</v>
      </c>
      <c r="I72">
        <f>IF(statek7[[#This Row],[Z/W]]="Z",I71-statek7[[#This Row],[cena za tone w talarach]]*statek7[[#This Row],[ile ton]],I71+statek7[[#This Row],[cena za tone w talarach]]*statek7[[#This Row],[ile ton]])</f>
        <v>2475</v>
      </c>
      <c r="J72">
        <f>IF(statek7[[#This Row],[data]]&lt;&gt;A73,1,0)</f>
        <v>0</v>
      </c>
      <c r="K72">
        <f t="shared" si="2"/>
        <v>0</v>
      </c>
      <c r="M72" t="str">
        <f t="shared" si="3"/>
        <v/>
      </c>
    </row>
    <row r="73" spans="1:13" x14ac:dyDescent="0.3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H73">
        <f>IF(statek7[[#This Row],[Z/W]]="Z",H72-statek7[[#This Row],[cena za tone w talarach]]*statek7[[#This Row],[ile ton]],H72+statek7[[#This Row],[cena za tone w talarach]]*statek7[[#This Row],[ile ton]])</f>
        <v>500759</v>
      </c>
      <c r="I73">
        <f>IF(statek7[[#This Row],[Z/W]]="Z",I72-statek7[[#This Row],[cena za tone w talarach]]*statek7[[#This Row],[ile ton]],I72+statek7[[#This Row],[cena za tone w talarach]]*statek7[[#This Row],[ile ton]])</f>
        <v>759</v>
      </c>
      <c r="J73">
        <f>IF(statek7[[#This Row],[data]]&lt;&gt;A74,1,0)</f>
        <v>1</v>
      </c>
      <c r="K73">
        <f t="shared" si="2"/>
        <v>500759</v>
      </c>
      <c r="M73" t="str">
        <f t="shared" si="3"/>
        <v/>
      </c>
    </row>
    <row r="74" spans="1:13" x14ac:dyDescent="0.3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H74">
        <f>IF(statek7[[#This Row],[Z/W]]="Z",H73-statek7[[#This Row],[cena za tone w talarach]]*statek7[[#This Row],[ile ton]],H73+statek7[[#This Row],[cena za tone w talarach]]*statek7[[#This Row],[ile ton]])</f>
        <v>507367</v>
      </c>
      <c r="I74">
        <f>IF(statek7[[#This Row],[Z/W]]="Z",I73-statek7[[#This Row],[cena za tone w talarach]]*statek7[[#This Row],[ile ton]],I73+statek7[[#This Row],[cena za tone w talarach]]*statek7[[#This Row],[ile ton]])</f>
        <v>7367</v>
      </c>
      <c r="J74">
        <f>IF(statek7[[#This Row],[data]]&lt;&gt;A75,1,0)</f>
        <v>0</v>
      </c>
      <c r="K74">
        <f t="shared" si="2"/>
        <v>0</v>
      </c>
      <c r="M74" t="str">
        <f t="shared" si="3"/>
        <v/>
      </c>
    </row>
    <row r="75" spans="1:13" x14ac:dyDescent="0.3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H75">
        <f>IF(statek7[[#This Row],[Z/W]]="Z",H74-statek7[[#This Row],[cena za tone w talarach]]*statek7[[#This Row],[ile ton]],H74+statek7[[#This Row],[cena za tone w talarach]]*statek7[[#This Row],[ile ton]])</f>
        <v>505123</v>
      </c>
      <c r="I75">
        <f>IF(statek7[[#This Row],[Z/W]]="Z",I74-statek7[[#This Row],[cena za tone w talarach]]*statek7[[#This Row],[ile ton]],I74+statek7[[#This Row],[cena za tone w talarach]]*statek7[[#This Row],[ile ton]])</f>
        <v>5123</v>
      </c>
      <c r="J75">
        <f>IF(statek7[[#This Row],[data]]&lt;&gt;A76,1,0)</f>
        <v>0</v>
      </c>
      <c r="K75">
        <f t="shared" si="2"/>
        <v>0</v>
      </c>
      <c r="M75" t="str">
        <f t="shared" si="3"/>
        <v/>
      </c>
    </row>
    <row r="76" spans="1:13" x14ac:dyDescent="0.3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H76">
        <f>IF(statek7[[#This Row],[Z/W]]="Z",H75-statek7[[#This Row],[cena za tone w talarach]]*statek7[[#This Row],[ile ton]],H75+statek7[[#This Row],[cena za tone w talarach]]*statek7[[#This Row],[ile ton]])</f>
        <v>505018</v>
      </c>
      <c r="I76">
        <f>IF(statek7[[#This Row],[Z/W]]="Z",I75-statek7[[#This Row],[cena za tone w talarach]]*statek7[[#This Row],[ile ton]],I75+statek7[[#This Row],[cena za tone w talarach]]*statek7[[#This Row],[ile ton]])</f>
        <v>5018</v>
      </c>
      <c r="J76">
        <f>IF(statek7[[#This Row],[data]]&lt;&gt;A77,1,0)</f>
        <v>1</v>
      </c>
      <c r="K76">
        <f t="shared" si="2"/>
        <v>505018</v>
      </c>
      <c r="M76" t="str">
        <f t="shared" si="3"/>
        <v/>
      </c>
    </row>
    <row r="77" spans="1:13" x14ac:dyDescent="0.3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H77">
        <f>IF(statek7[[#This Row],[Z/W]]="Z",H76-statek7[[#This Row],[cena za tone w talarach]]*statek7[[#This Row],[ile ton]],H76+statek7[[#This Row],[cena za tone w talarach]]*statek7[[#This Row],[ile ton]])</f>
        <v>511826</v>
      </c>
      <c r="I77">
        <f>IF(statek7[[#This Row],[Z/W]]="Z",I76-statek7[[#This Row],[cena za tone w talarach]]*statek7[[#This Row],[ile ton]],I76+statek7[[#This Row],[cena za tone w talarach]]*statek7[[#This Row],[ile ton]])</f>
        <v>11826</v>
      </c>
      <c r="J77">
        <f>IF(statek7[[#This Row],[data]]&lt;&gt;A78,1,0)</f>
        <v>0</v>
      </c>
      <c r="K77">
        <f t="shared" si="2"/>
        <v>0</v>
      </c>
      <c r="M77" t="str">
        <f t="shared" si="3"/>
        <v/>
      </c>
    </row>
    <row r="78" spans="1:13" x14ac:dyDescent="0.3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H78">
        <f>IF(statek7[[#This Row],[Z/W]]="Z",H77-statek7[[#This Row],[cena za tone w talarach]]*statek7[[#This Row],[ile ton]],H77+statek7[[#This Row],[cena za tone w talarach]]*statek7[[#This Row],[ile ton]])</f>
        <v>511462</v>
      </c>
      <c r="I78">
        <f>IF(statek7[[#This Row],[Z/W]]="Z",I77-statek7[[#This Row],[cena za tone w talarach]]*statek7[[#This Row],[ile ton]],I77+statek7[[#This Row],[cena za tone w talarach]]*statek7[[#This Row],[ile ton]])</f>
        <v>11462</v>
      </c>
      <c r="J78">
        <f>IF(statek7[[#This Row],[data]]&lt;&gt;A79,1,0)</f>
        <v>1</v>
      </c>
      <c r="K78">
        <f t="shared" si="2"/>
        <v>511462</v>
      </c>
      <c r="M78" t="str">
        <f t="shared" si="3"/>
        <v/>
      </c>
    </row>
    <row r="79" spans="1:13" x14ac:dyDescent="0.3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H79">
        <f>IF(statek7[[#This Row],[Z/W]]="Z",H78-statek7[[#This Row],[cena za tone w talarach]]*statek7[[#This Row],[ile ton]],H78+statek7[[#This Row],[cena za tone w talarach]]*statek7[[#This Row],[ile ton]])</f>
        <v>511522</v>
      </c>
      <c r="I79">
        <f>IF(statek7[[#This Row],[Z/W]]="Z",I78-statek7[[#This Row],[cena za tone w talarach]]*statek7[[#This Row],[ile ton]],I78+statek7[[#This Row],[cena za tone w talarach]]*statek7[[#This Row],[ile ton]])</f>
        <v>11522</v>
      </c>
      <c r="J79">
        <f>IF(statek7[[#This Row],[data]]&lt;&gt;A80,1,0)</f>
        <v>0</v>
      </c>
      <c r="K79">
        <f t="shared" si="2"/>
        <v>0</v>
      </c>
      <c r="M79" t="str">
        <f t="shared" si="3"/>
        <v/>
      </c>
    </row>
    <row r="80" spans="1:13" x14ac:dyDescent="0.3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H80">
        <f>IF(statek7[[#This Row],[Z/W]]="Z",H79-statek7[[#This Row],[cena za tone w talarach]]*statek7[[#This Row],[ile ton]],H79+statek7[[#This Row],[cena za tone w talarach]]*statek7[[#This Row],[ile ton]])</f>
        <v>513070</v>
      </c>
      <c r="I80">
        <f>IF(statek7[[#This Row],[Z/W]]="Z",I79-statek7[[#This Row],[cena za tone w talarach]]*statek7[[#This Row],[ile ton]],I79+statek7[[#This Row],[cena za tone w talarach]]*statek7[[#This Row],[ile ton]])</f>
        <v>13070</v>
      </c>
      <c r="J80">
        <f>IF(statek7[[#This Row],[data]]&lt;&gt;A81,1,0)</f>
        <v>0</v>
      </c>
      <c r="K80">
        <f t="shared" si="2"/>
        <v>0</v>
      </c>
      <c r="M80" t="str">
        <f t="shared" si="3"/>
        <v/>
      </c>
    </row>
    <row r="81" spans="1:13" x14ac:dyDescent="0.3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H81">
        <f>IF(statek7[[#This Row],[Z/W]]="Z",H80-statek7[[#This Row],[cena za tone w talarach]]*statek7[[#This Row],[ile ton]],H80+statek7[[#This Row],[cena za tone w talarach]]*statek7[[#This Row],[ile ton]])</f>
        <v>512830</v>
      </c>
      <c r="I81">
        <f>IF(statek7[[#This Row],[Z/W]]="Z",I80-statek7[[#This Row],[cena za tone w talarach]]*statek7[[#This Row],[ile ton]],I80+statek7[[#This Row],[cena za tone w talarach]]*statek7[[#This Row],[ile ton]])</f>
        <v>12830</v>
      </c>
      <c r="J81">
        <f>IF(statek7[[#This Row],[data]]&lt;&gt;A82,1,0)</f>
        <v>0</v>
      </c>
      <c r="K81">
        <f t="shared" si="2"/>
        <v>0</v>
      </c>
      <c r="M81" t="str">
        <f t="shared" si="3"/>
        <v/>
      </c>
    </row>
    <row r="82" spans="1:13" x14ac:dyDescent="0.3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H82">
        <f>IF(statek7[[#This Row],[Z/W]]="Z",H81-statek7[[#This Row],[cena za tone w talarach]]*statek7[[#This Row],[ile ton]],H81+statek7[[#This Row],[cena za tone w talarach]]*statek7[[#This Row],[ile ton]])</f>
        <v>512550</v>
      </c>
      <c r="I82">
        <f>IF(statek7[[#This Row],[Z/W]]="Z",I81-statek7[[#This Row],[cena za tone w talarach]]*statek7[[#This Row],[ile ton]],I81+statek7[[#This Row],[cena za tone w talarach]]*statek7[[#This Row],[ile ton]])</f>
        <v>12550</v>
      </c>
      <c r="J82">
        <f>IF(statek7[[#This Row],[data]]&lt;&gt;A83,1,0)</f>
        <v>1</v>
      </c>
      <c r="K82">
        <f t="shared" si="2"/>
        <v>512550</v>
      </c>
      <c r="M82" t="str">
        <f t="shared" si="3"/>
        <v/>
      </c>
    </row>
    <row r="83" spans="1:13" x14ac:dyDescent="0.3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H83">
        <f>IF(statek7[[#This Row],[Z/W]]="Z",H82-statek7[[#This Row],[cena za tone w talarach]]*statek7[[#This Row],[ile ton]],H82+statek7[[#This Row],[cena za tone w talarach]]*statek7[[#This Row],[ile ton]])</f>
        <v>513804</v>
      </c>
      <c r="I83">
        <f>IF(statek7[[#This Row],[Z/W]]="Z",I82-statek7[[#This Row],[cena za tone w talarach]]*statek7[[#This Row],[ile ton]],I82+statek7[[#This Row],[cena za tone w talarach]]*statek7[[#This Row],[ile ton]])</f>
        <v>13804</v>
      </c>
      <c r="J83">
        <f>IF(statek7[[#This Row],[data]]&lt;&gt;A84,1,0)</f>
        <v>0</v>
      </c>
      <c r="K83">
        <f t="shared" si="2"/>
        <v>0</v>
      </c>
      <c r="M83" t="str">
        <f t="shared" si="3"/>
        <v/>
      </c>
    </row>
    <row r="84" spans="1:13" x14ac:dyDescent="0.3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H84">
        <f>IF(statek7[[#This Row],[Z/W]]="Z",H83-statek7[[#This Row],[cena za tone w talarach]]*statek7[[#This Row],[ile ton]],H83+statek7[[#This Row],[cena za tone w talarach]]*statek7[[#This Row],[ile ton]])</f>
        <v>512509</v>
      </c>
      <c r="I84">
        <f>IF(statek7[[#This Row],[Z/W]]="Z",I83-statek7[[#This Row],[cena za tone w talarach]]*statek7[[#This Row],[ile ton]],I83+statek7[[#This Row],[cena za tone w talarach]]*statek7[[#This Row],[ile ton]])</f>
        <v>12509</v>
      </c>
      <c r="J84">
        <f>IF(statek7[[#This Row],[data]]&lt;&gt;A85,1,0)</f>
        <v>0</v>
      </c>
      <c r="K84">
        <f t="shared" si="2"/>
        <v>0</v>
      </c>
      <c r="M84" t="str">
        <f t="shared" si="3"/>
        <v/>
      </c>
    </row>
    <row r="85" spans="1:13" x14ac:dyDescent="0.3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H85">
        <f>IF(statek7[[#This Row],[Z/W]]="Z",H84-statek7[[#This Row],[cena za tone w talarach]]*statek7[[#This Row],[ile ton]],H84+statek7[[#This Row],[cena za tone w talarach]]*statek7[[#This Row],[ile ton]])</f>
        <v>511749</v>
      </c>
      <c r="I85">
        <f>IF(statek7[[#This Row],[Z/W]]="Z",I84-statek7[[#This Row],[cena za tone w talarach]]*statek7[[#This Row],[ile ton]],I84+statek7[[#This Row],[cena za tone w talarach]]*statek7[[#This Row],[ile ton]])</f>
        <v>11749</v>
      </c>
      <c r="J85">
        <f>IF(statek7[[#This Row],[data]]&lt;&gt;A86,1,0)</f>
        <v>1</v>
      </c>
      <c r="K85">
        <f t="shared" si="2"/>
        <v>511749</v>
      </c>
      <c r="M85" t="str">
        <f t="shared" si="3"/>
        <v/>
      </c>
    </row>
    <row r="86" spans="1:13" x14ac:dyDescent="0.3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H86">
        <f>IF(statek7[[#This Row],[Z/W]]="Z",H85-statek7[[#This Row],[cena za tone w talarach]]*statek7[[#This Row],[ile ton]],H85+statek7[[#This Row],[cena za tone w talarach]]*statek7[[#This Row],[ile ton]])</f>
        <v>512505</v>
      </c>
      <c r="I86">
        <f>IF(statek7[[#This Row],[Z/W]]="Z",I85-statek7[[#This Row],[cena za tone w talarach]]*statek7[[#This Row],[ile ton]],I85+statek7[[#This Row],[cena za tone w talarach]]*statek7[[#This Row],[ile ton]])</f>
        <v>12505</v>
      </c>
      <c r="J86">
        <f>IF(statek7[[#This Row],[data]]&lt;&gt;A87,1,0)</f>
        <v>0</v>
      </c>
      <c r="K86">
        <f t="shared" si="2"/>
        <v>0</v>
      </c>
      <c r="M86" t="str">
        <f t="shared" si="3"/>
        <v/>
      </c>
    </row>
    <row r="87" spans="1:13" x14ac:dyDescent="0.3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H87">
        <f>IF(statek7[[#This Row],[Z/W]]="Z",H86-statek7[[#This Row],[cena za tone w talarach]]*statek7[[#This Row],[ile ton]],H86+statek7[[#This Row],[cena za tone w talarach]]*statek7[[#This Row],[ile ton]])</f>
        <v>512699</v>
      </c>
      <c r="I87">
        <f>IF(statek7[[#This Row],[Z/W]]="Z",I86-statek7[[#This Row],[cena za tone w talarach]]*statek7[[#This Row],[ile ton]],I86+statek7[[#This Row],[cena za tone w talarach]]*statek7[[#This Row],[ile ton]])</f>
        <v>12699</v>
      </c>
      <c r="J87">
        <f>IF(statek7[[#This Row],[data]]&lt;&gt;A88,1,0)</f>
        <v>0</v>
      </c>
      <c r="K87">
        <f t="shared" si="2"/>
        <v>0</v>
      </c>
      <c r="M87" t="str">
        <f t="shared" si="3"/>
        <v/>
      </c>
    </row>
    <row r="88" spans="1:13" x14ac:dyDescent="0.3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H88">
        <f>IF(statek7[[#This Row],[Z/W]]="Z",H87-statek7[[#This Row],[cena za tone w talarach]]*statek7[[#This Row],[ile ton]],H87+statek7[[#This Row],[cena za tone w talarach]]*statek7[[#This Row],[ile ton]])</f>
        <v>512459</v>
      </c>
      <c r="I88">
        <f>IF(statek7[[#This Row],[Z/W]]="Z",I87-statek7[[#This Row],[cena za tone w talarach]]*statek7[[#This Row],[ile ton]],I87+statek7[[#This Row],[cena za tone w talarach]]*statek7[[#This Row],[ile ton]])</f>
        <v>12459</v>
      </c>
      <c r="J88">
        <f>IF(statek7[[#This Row],[data]]&lt;&gt;A89,1,0)</f>
        <v>0</v>
      </c>
      <c r="K88">
        <f t="shared" si="2"/>
        <v>0</v>
      </c>
      <c r="M88" t="str">
        <f t="shared" si="3"/>
        <v/>
      </c>
    </row>
    <row r="89" spans="1:13" x14ac:dyDescent="0.3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H89">
        <f>IF(statek7[[#This Row],[Z/W]]="Z",H88-statek7[[#This Row],[cena za tone w talarach]]*statek7[[#This Row],[ile ton]],H88+statek7[[#This Row],[cena za tone w talarach]]*statek7[[#This Row],[ile ton]])</f>
        <v>512339</v>
      </c>
      <c r="I89">
        <f>IF(statek7[[#This Row],[Z/W]]="Z",I88-statek7[[#This Row],[cena za tone w talarach]]*statek7[[#This Row],[ile ton]],I88+statek7[[#This Row],[cena za tone w talarach]]*statek7[[#This Row],[ile ton]])</f>
        <v>12339</v>
      </c>
      <c r="J89">
        <f>IF(statek7[[#This Row],[data]]&lt;&gt;A90,1,0)</f>
        <v>0</v>
      </c>
      <c r="K89">
        <f t="shared" si="2"/>
        <v>0</v>
      </c>
      <c r="M89" t="str">
        <f t="shared" si="3"/>
        <v/>
      </c>
    </row>
    <row r="90" spans="1:13" x14ac:dyDescent="0.3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H90">
        <f>IF(statek7[[#This Row],[Z/W]]="Z",H89-statek7[[#This Row],[cena za tone w talarach]]*statek7[[#This Row],[ile ton]],H89+statek7[[#This Row],[cena za tone w talarach]]*statek7[[#This Row],[ile ton]])</f>
        <v>512299</v>
      </c>
      <c r="I90">
        <f>IF(statek7[[#This Row],[Z/W]]="Z",I89-statek7[[#This Row],[cena za tone w talarach]]*statek7[[#This Row],[ile ton]],I89+statek7[[#This Row],[cena za tone w talarach]]*statek7[[#This Row],[ile ton]])</f>
        <v>12299</v>
      </c>
      <c r="J90">
        <f>IF(statek7[[#This Row],[data]]&lt;&gt;A91,1,0)</f>
        <v>1</v>
      </c>
      <c r="K90">
        <f t="shared" si="2"/>
        <v>512299</v>
      </c>
      <c r="M90" t="str">
        <f t="shared" si="3"/>
        <v/>
      </c>
    </row>
    <row r="91" spans="1:13" x14ac:dyDescent="0.3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H91">
        <f>IF(statek7[[#This Row],[Z/W]]="Z",H90-statek7[[#This Row],[cena za tone w talarach]]*statek7[[#This Row],[ile ton]],H90+statek7[[#This Row],[cena za tone w talarach]]*statek7[[#This Row],[ile ton]])</f>
        <v>513331</v>
      </c>
      <c r="I91">
        <f>IF(statek7[[#This Row],[Z/W]]="Z",I90-statek7[[#This Row],[cena za tone w talarach]]*statek7[[#This Row],[ile ton]],I90+statek7[[#This Row],[cena za tone w talarach]]*statek7[[#This Row],[ile ton]])</f>
        <v>13331</v>
      </c>
      <c r="J91">
        <f>IF(statek7[[#This Row],[data]]&lt;&gt;A92,1,0)</f>
        <v>0</v>
      </c>
      <c r="K91">
        <f t="shared" si="2"/>
        <v>0</v>
      </c>
      <c r="M91" t="str">
        <f t="shared" si="3"/>
        <v/>
      </c>
    </row>
    <row r="92" spans="1:13" x14ac:dyDescent="0.3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H92">
        <f>IF(statek7[[#This Row],[Z/W]]="Z",H91-statek7[[#This Row],[cena za tone w talarach]]*statek7[[#This Row],[ile ton]],H91+statek7[[#This Row],[cena za tone w talarach]]*statek7[[#This Row],[ile ton]])</f>
        <v>516741</v>
      </c>
      <c r="I92">
        <f>IF(statek7[[#This Row],[Z/W]]="Z",I91-statek7[[#This Row],[cena za tone w talarach]]*statek7[[#This Row],[ile ton]],I91+statek7[[#This Row],[cena za tone w talarach]]*statek7[[#This Row],[ile ton]])</f>
        <v>16741</v>
      </c>
      <c r="J92">
        <f>IF(statek7[[#This Row],[data]]&lt;&gt;A93,1,0)</f>
        <v>0</v>
      </c>
      <c r="K92">
        <f t="shared" si="2"/>
        <v>0</v>
      </c>
      <c r="M92" t="str">
        <f t="shared" si="3"/>
        <v/>
      </c>
    </row>
    <row r="93" spans="1:13" x14ac:dyDescent="0.3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H93">
        <f>IF(statek7[[#This Row],[Z/W]]="Z",H92-statek7[[#This Row],[cena za tone w talarach]]*statek7[[#This Row],[ile ton]],H92+statek7[[#This Row],[cena za tone w talarach]]*statek7[[#This Row],[ile ton]])</f>
        <v>515487</v>
      </c>
      <c r="I93">
        <f>IF(statek7[[#This Row],[Z/W]]="Z",I92-statek7[[#This Row],[cena za tone w talarach]]*statek7[[#This Row],[ile ton]],I92+statek7[[#This Row],[cena za tone w talarach]]*statek7[[#This Row],[ile ton]])</f>
        <v>15487</v>
      </c>
      <c r="J93">
        <f>IF(statek7[[#This Row],[data]]&lt;&gt;A94,1,0)</f>
        <v>0</v>
      </c>
      <c r="K93">
        <f t="shared" si="2"/>
        <v>0</v>
      </c>
      <c r="M93" t="str">
        <f t="shared" si="3"/>
        <v/>
      </c>
    </row>
    <row r="94" spans="1:13" x14ac:dyDescent="0.3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H94">
        <f>IF(statek7[[#This Row],[Z/W]]="Z",H93-statek7[[#This Row],[cena za tone w talarach]]*statek7[[#This Row],[ile ton]],H93+statek7[[#This Row],[cena za tone w talarach]]*statek7[[#This Row],[ile ton]])</f>
        <v>515188</v>
      </c>
      <c r="I94">
        <f>IF(statek7[[#This Row],[Z/W]]="Z",I93-statek7[[#This Row],[cena za tone w talarach]]*statek7[[#This Row],[ile ton]],I93+statek7[[#This Row],[cena za tone w talarach]]*statek7[[#This Row],[ile ton]])</f>
        <v>15188</v>
      </c>
      <c r="J94">
        <f>IF(statek7[[#This Row],[data]]&lt;&gt;A95,1,0)</f>
        <v>0</v>
      </c>
      <c r="K94">
        <f t="shared" si="2"/>
        <v>0</v>
      </c>
      <c r="M94" t="str">
        <f t="shared" si="3"/>
        <v/>
      </c>
    </row>
    <row r="95" spans="1:13" x14ac:dyDescent="0.3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H95">
        <f>IF(statek7[[#This Row],[Z/W]]="Z",H94-statek7[[#This Row],[cena za tone w talarach]]*statek7[[#This Row],[ile ton]],H94+statek7[[#This Row],[cena za tone w talarach]]*statek7[[#This Row],[ile ton]])</f>
        <v>512931</v>
      </c>
      <c r="I95">
        <f>IF(statek7[[#This Row],[Z/W]]="Z",I94-statek7[[#This Row],[cena za tone w talarach]]*statek7[[#This Row],[ile ton]],I94+statek7[[#This Row],[cena za tone w talarach]]*statek7[[#This Row],[ile ton]])</f>
        <v>12931</v>
      </c>
      <c r="J95">
        <f>IF(statek7[[#This Row],[data]]&lt;&gt;A96,1,0)</f>
        <v>1</v>
      </c>
      <c r="K95">
        <f t="shared" si="2"/>
        <v>512931</v>
      </c>
      <c r="M95" t="str">
        <f t="shared" si="3"/>
        <v/>
      </c>
    </row>
    <row r="96" spans="1:13" x14ac:dyDescent="0.3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H96">
        <f>IF(statek7[[#This Row],[Z/W]]="Z",H95-statek7[[#This Row],[cena za tone w talarach]]*statek7[[#This Row],[ile ton]],H95+statek7[[#This Row],[cena za tone w talarach]]*statek7[[#This Row],[ile ton]])</f>
        <v>512943</v>
      </c>
      <c r="I96">
        <f>IF(statek7[[#This Row],[Z/W]]="Z",I95-statek7[[#This Row],[cena za tone w talarach]]*statek7[[#This Row],[ile ton]],I95+statek7[[#This Row],[cena za tone w talarach]]*statek7[[#This Row],[ile ton]])</f>
        <v>12943</v>
      </c>
      <c r="J96">
        <f>IF(statek7[[#This Row],[data]]&lt;&gt;A97,1,0)</f>
        <v>0</v>
      </c>
      <c r="K96">
        <f t="shared" si="2"/>
        <v>0</v>
      </c>
      <c r="M96" t="str">
        <f t="shared" si="3"/>
        <v/>
      </c>
    </row>
    <row r="97" spans="1:13" x14ac:dyDescent="0.3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H97">
        <f>IF(statek7[[#This Row],[Z/W]]="Z",H96-statek7[[#This Row],[cena za tone w talarach]]*statek7[[#This Row],[ile ton]],H96+statek7[[#This Row],[cena za tone w talarach]]*statek7[[#This Row],[ile ton]])</f>
        <v>516955</v>
      </c>
      <c r="I97">
        <f>IF(statek7[[#This Row],[Z/W]]="Z",I96-statek7[[#This Row],[cena za tone w talarach]]*statek7[[#This Row],[ile ton]],I96+statek7[[#This Row],[cena za tone w talarach]]*statek7[[#This Row],[ile ton]])</f>
        <v>16955</v>
      </c>
      <c r="J97">
        <f>IF(statek7[[#This Row],[data]]&lt;&gt;A98,1,0)</f>
        <v>0</v>
      </c>
      <c r="K97">
        <f t="shared" si="2"/>
        <v>0</v>
      </c>
      <c r="M97" t="str">
        <f t="shared" si="3"/>
        <v/>
      </c>
    </row>
    <row r="98" spans="1:13" x14ac:dyDescent="0.3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H98">
        <f>IF(statek7[[#This Row],[Z/W]]="Z",H97-statek7[[#This Row],[cena za tone w talarach]]*statek7[[#This Row],[ile ton]],H97+statek7[[#This Row],[cena za tone w talarach]]*statek7[[#This Row],[ile ton]])</f>
        <v>514645</v>
      </c>
      <c r="I98">
        <f>IF(statek7[[#This Row],[Z/W]]="Z",I97-statek7[[#This Row],[cena za tone w talarach]]*statek7[[#This Row],[ile ton]],I97+statek7[[#This Row],[cena za tone w talarach]]*statek7[[#This Row],[ile ton]])</f>
        <v>14645</v>
      </c>
      <c r="J98">
        <f>IF(statek7[[#This Row],[data]]&lt;&gt;A99,1,0)</f>
        <v>0</v>
      </c>
      <c r="K98">
        <f t="shared" si="2"/>
        <v>0</v>
      </c>
      <c r="M98" t="str">
        <f t="shared" si="3"/>
        <v/>
      </c>
    </row>
    <row r="99" spans="1:13" x14ac:dyDescent="0.3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H99">
        <f>IF(statek7[[#This Row],[Z/W]]="Z",H98-statek7[[#This Row],[cena za tone w talarach]]*statek7[[#This Row],[ile ton]],H98+statek7[[#This Row],[cena za tone w talarach]]*statek7[[#This Row],[ile ton]])</f>
        <v>514120</v>
      </c>
      <c r="I99">
        <f>IF(statek7[[#This Row],[Z/W]]="Z",I98-statek7[[#This Row],[cena za tone w talarach]]*statek7[[#This Row],[ile ton]],I98+statek7[[#This Row],[cena za tone w talarach]]*statek7[[#This Row],[ile ton]])</f>
        <v>14120</v>
      </c>
      <c r="J99">
        <f>IF(statek7[[#This Row],[data]]&lt;&gt;A100,1,0)</f>
        <v>0</v>
      </c>
      <c r="K99">
        <f t="shared" si="2"/>
        <v>0</v>
      </c>
      <c r="M99" t="str">
        <f t="shared" si="3"/>
        <v/>
      </c>
    </row>
    <row r="100" spans="1:13" x14ac:dyDescent="0.3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H100">
        <f>IF(statek7[[#This Row],[Z/W]]="Z",H99-statek7[[#This Row],[cena za tone w talarach]]*statek7[[#This Row],[ile ton]],H99+statek7[[#This Row],[cena za tone w talarach]]*statek7[[#This Row],[ile ton]])</f>
        <v>513870</v>
      </c>
      <c r="I100">
        <f>IF(statek7[[#This Row],[Z/W]]="Z",I99-statek7[[#This Row],[cena za tone w talarach]]*statek7[[#This Row],[ile ton]],I99+statek7[[#This Row],[cena za tone w talarach]]*statek7[[#This Row],[ile ton]])</f>
        <v>13870</v>
      </c>
      <c r="J100">
        <f>IF(statek7[[#This Row],[data]]&lt;&gt;A101,1,0)</f>
        <v>1</v>
      </c>
      <c r="K100">
        <f t="shared" si="2"/>
        <v>513870</v>
      </c>
      <c r="M100" t="str">
        <f t="shared" si="3"/>
        <v/>
      </c>
    </row>
    <row r="101" spans="1:13" x14ac:dyDescent="0.3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H101">
        <f>IF(statek7[[#This Row],[Z/W]]="Z",H100-statek7[[#This Row],[cena za tone w talarach]]*statek7[[#This Row],[ile ton]],H100+statek7[[#This Row],[cena za tone w talarach]]*statek7[[#This Row],[ile ton]])</f>
        <v>515276</v>
      </c>
      <c r="I101">
        <f>IF(statek7[[#This Row],[Z/W]]="Z",I100-statek7[[#This Row],[cena za tone w talarach]]*statek7[[#This Row],[ile ton]],I100+statek7[[#This Row],[cena za tone w talarach]]*statek7[[#This Row],[ile ton]])</f>
        <v>15276</v>
      </c>
      <c r="J101">
        <f>IF(statek7[[#This Row],[data]]&lt;&gt;A102,1,0)</f>
        <v>0</v>
      </c>
      <c r="K101">
        <f t="shared" si="2"/>
        <v>0</v>
      </c>
      <c r="M101" t="str">
        <f t="shared" si="3"/>
        <v/>
      </c>
    </row>
    <row r="102" spans="1:13" x14ac:dyDescent="0.3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H102">
        <f>IF(statek7[[#This Row],[Z/W]]="Z",H101-statek7[[#This Row],[cena za tone w talarach]]*statek7[[#This Row],[ile ton]],H101+statek7[[#This Row],[cena za tone w talarach]]*statek7[[#This Row],[ile ton]])</f>
        <v>515100</v>
      </c>
      <c r="I102">
        <f>IF(statek7[[#This Row],[Z/W]]="Z",I101-statek7[[#This Row],[cena za tone w talarach]]*statek7[[#This Row],[ile ton]],I101+statek7[[#This Row],[cena za tone w talarach]]*statek7[[#This Row],[ile ton]])</f>
        <v>15100</v>
      </c>
      <c r="J102">
        <f>IF(statek7[[#This Row],[data]]&lt;&gt;A103,1,0)</f>
        <v>0</v>
      </c>
      <c r="K102">
        <f t="shared" si="2"/>
        <v>0</v>
      </c>
      <c r="M102" t="str">
        <f t="shared" si="3"/>
        <v/>
      </c>
    </row>
    <row r="103" spans="1:13" x14ac:dyDescent="0.3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H103">
        <f>IF(statek7[[#This Row],[Z/W]]="Z",H102-statek7[[#This Row],[cena za tone w talarach]]*statek7[[#This Row],[ile ton]],H102+statek7[[#This Row],[cena za tone w talarach]]*statek7[[#This Row],[ile ton]])</f>
        <v>514600</v>
      </c>
      <c r="I103">
        <f>IF(statek7[[#This Row],[Z/W]]="Z",I102-statek7[[#This Row],[cena za tone w talarach]]*statek7[[#This Row],[ile ton]],I102+statek7[[#This Row],[cena za tone w talarach]]*statek7[[#This Row],[ile ton]])</f>
        <v>14600</v>
      </c>
      <c r="J103">
        <f>IF(statek7[[#This Row],[data]]&lt;&gt;A104,1,0)</f>
        <v>0</v>
      </c>
      <c r="K103">
        <f t="shared" si="2"/>
        <v>0</v>
      </c>
      <c r="M103" t="str">
        <f t="shared" si="3"/>
        <v/>
      </c>
    </row>
    <row r="104" spans="1:13" x14ac:dyDescent="0.3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H104">
        <f>IF(statek7[[#This Row],[Z/W]]="Z",H103-statek7[[#This Row],[cena za tone w talarach]]*statek7[[#This Row],[ile ton]],H103+statek7[[#This Row],[cena za tone w talarach]]*statek7[[#This Row],[ile ton]])</f>
        <v>514288</v>
      </c>
      <c r="I104">
        <f>IF(statek7[[#This Row],[Z/W]]="Z",I103-statek7[[#This Row],[cena za tone w talarach]]*statek7[[#This Row],[ile ton]],I103+statek7[[#This Row],[cena za tone w talarach]]*statek7[[#This Row],[ile ton]])</f>
        <v>14288</v>
      </c>
      <c r="J104">
        <f>IF(statek7[[#This Row],[data]]&lt;&gt;A105,1,0)</f>
        <v>0</v>
      </c>
      <c r="K104">
        <f t="shared" si="2"/>
        <v>0</v>
      </c>
      <c r="M104" t="str">
        <f t="shared" si="3"/>
        <v/>
      </c>
    </row>
    <row r="105" spans="1:13" x14ac:dyDescent="0.3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H105">
        <f>IF(statek7[[#This Row],[Z/W]]="Z",H104-statek7[[#This Row],[cena za tone w talarach]]*statek7[[#This Row],[ile ton]],H104+statek7[[#This Row],[cena za tone w talarach]]*statek7[[#This Row],[ile ton]])</f>
        <v>511498</v>
      </c>
      <c r="I105">
        <f>IF(statek7[[#This Row],[Z/W]]="Z",I104-statek7[[#This Row],[cena za tone w talarach]]*statek7[[#This Row],[ile ton]],I104+statek7[[#This Row],[cena za tone w talarach]]*statek7[[#This Row],[ile ton]])</f>
        <v>11498</v>
      </c>
      <c r="J105">
        <f>IF(statek7[[#This Row],[data]]&lt;&gt;A106,1,0)</f>
        <v>1</v>
      </c>
      <c r="K105">
        <f t="shared" si="2"/>
        <v>511498</v>
      </c>
      <c r="M105" t="str">
        <f t="shared" si="3"/>
        <v/>
      </c>
    </row>
    <row r="106" spans="1:13" x14ac:dyDescent="0.3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H106">
        <f>IF(statek7[[#This Row],[Z/W]]="Z",H105-statek7[[#This Row],[cena za tone w talarach]]*statek7[[#This Row],[ile ton]],H105+statek7[[#This Row],[cena za tone w talarach]]*statek7[[#This Row],[ile ton]])</f>
        <v>523098</v>
      </c>
      <c r="I106">
        <f>IF(statek7[[#This Row],[Z/W]]="Z",I105-statek7[[#This Row],[cena za tone w talarach]]*statek7[[#This Row],[ile ton]],I105+statek7[[#This Row],[cena za tone w talarach]]*statek7[[#This Row],[ile ton]])</f>
        <v>23098</v>
      </c>
      <c r="J106">
        <f>IF(statek7[[#This Row],[data]]&lt;&gt;A107,1,0)</f>
        <v>0</v>
      </c>
      <c r="K106">
        <f t="shared" si="2"/>
        <v>0</v>
      </c>
      <c r="M106" t="str">
        <f t="shared" si="3"/>
        <v/>
      </c>
    </row>
    <row r="107" spans="1:13" x14ac:dyDescent="0.3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H107">
        <f>IF(statek7[[#This Row],[Z/W]]="Z",H106-statek7[[#This Row],[cena za tone w talarach]]*statek7[[#This Row],[ile ton]],H106+statek7[[#This Row],[cena za tone w talarach]]*statek7[[#This Row],[ile ton]])</f>
        <v>522547</v>
      </c>
      <c r="I107">
        <f>IF(statek7[[#This Row],[Z/W]]="Z",I106-statek7[[#This Row],[cena za tone w talarach]]*statek7[[#This Row],[ile ton]],I106+statek7[[#This Row],[cena za tone w talarach]]*statek7[[#This Row],[ile ton]])</f>
        <v>22547</v>
      </c>
      <c r="J107">
        <f>IF(statek7[[#This Row],[data]]&lt;&gt;A108,1,0)</f>
        <v>1</v>
      </c>
      <c r="K107">
        <f t="shared" si="2"/>
        <v>522547</v>
      </c>
      <c r="M107" t="str">
        <f t="shared" si="3"/>
        <v/>
      </c>
    </row>
    <row r="108" spans="1:13" x14ac:dyDescent="0.3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H108">
        <f>IF(statek7[[#This Row],[Z/W]]="Z",H107-statek7[[#This Row],[cena za tone w talarach]]*statek7[[#This Row],[ile ton]],H107+statek7[[#This Row],[cena za tone w talarach]]*statek7[[#This Row],[ile ton]])</f>
        <v>522717</v>
      </c>
      <c r="I108">
        <f>IF(statek7[[#This Row],[Z/W]]="Z",I107-statek7[[#This Row],[cena za tone w talarach]]*statek7[[#This Row],[ile ton]],I107+statek7[[#This Row],[cena za tone w talarach]]*statek7[[#This Row],[ile ton]])</f>
        <v>22717</v>
      </c>
      <c r="J108">
        <f>IF(statek7[[#This Row],[data]]&lt;&gt;A109,1,0)</f>
        <v>0</v>
      </c>
      <c r="K108">
        <f t="shared" si="2"/>
        <v>0</v>
      </c>
      <c r="M108" t="str">
        <f t="shared" si="3"/>
        <v/>
      </c>
    </row>
    <row r="109" spans="1:13" x14ac:dyDescent="0.3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H109">
        <f>IF(statek7[[#This Row],[Z/W]]="Z",H108-statek7[[#This Row],[cena za tone w talarach]]*statek7[[#This Row],[ile ton]],H108+statek7[[#This Row],[cena za tone w talarach]]*statek7[[#This Row],[ile ton]])</f>
        <v>522959</v>
      </c>
      <c r="I109">
        <f>IF(statek7[[#This Row],[Z/W]]="Z",I108-statek7[[#This Row],[cena za tone w talarach]]*statek7[[#This Row],[ile ton]],I108+statek7[[#This Row],[cena za tone w talarach]]*statek7[[#This Row],[ile ton]])</f>
        <v>22959</v>
      </c>
      <c r="J109">
        <f>IF(statek7[[#This Row],[data]]&lt;&gt;A110,1,0)</f>
        <v>0</v>
      </c>
      <c r="K109">
        <f t="shared" si="2"/>
        <v>0</v>
      </c>
      <c r="M109" t="str">
        <f t="shared" si="3"/>
        <v/>
      </c>
    </row>
    <row r="110" spans="1:13" x14ac:dyDescent="0.3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H110">
        <f>IF(statek7[[#This Row],[Z/W]]="Z",H109-statek7[[#This Row],[cena za tone w talarach]]*statek7[[#This Row],[ile ton]],H109+statek7[[#This Row],[cena za tone w talarach]]*statek7[[#This Row],[ile ton]])</f>
        <v>522145</v>
      </c>
      <c r="I110">
        <f>IF(statek7[[#This Row],[Z/W]]="Z",I109-statek7[[#This Row],[cena za tone w talarach]]*statek7[[#This Row],[ile ton]],I109+statek7[[#This Row],[cena za tone w talarach]]*statek7[[#This Row],[ile ton]])</f>
        <v>22145</v>
      </c>
      <c r="J110">
        <f>IF(statek7[[#This Row],[data]]&lt;&gt;A111,1,0)</f>
        <v>0</v>
      </c>
      <c r="K110">
        <f t="shared" si="2"/>
        <v>0</v>
      </c>
      <c r="M110" t="str">
        <f t="shared" si="3"/>
        <v/>
      </c>
    </row>
    <row r="111" spans="1:13" x14ac:dyDescent="0.3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H111">
        <f>IF(statek7[[#This Row],[Z/W]]="Z",H110-statek7[[#This Row],[cena za tone w talarach]]*statek7[[#This Row],[ile ton]],H110+statek7[[#This Row],[cena za tone w talarach]]*statek7[[#This Row],[ile ton]])</f>
        <v>521445</v>
      </c>
      <c r="I111">
        <f>IF(statek7[[#This Row],[Z/W]]="Z",I110-statek7[[#This Row],[cena za tone w talarach]]*statek7[[#This Row],[ile ton]],I110+statek7[[#This Row],[cena za tone w talarach]]*statek7[[#This Row],[ile ton]])</f>
        <v>21445</v>
      </c>
      <c r="J111">
        <f>IF(statek7[[#This Row],[data]]&lt;&gt;A112,1,0)</f>
        <v>0</v>
      </c>
      <c r="K111">
        <f t="shared" si="2"/>
        <v>0</v>
      </c>
      <c r="M111" t="str">
        <f t="shared" si="3"/>
        <v/>
      </c>
    </row>
    <row r="112" spans="1:13" x14ac:dyDescent="0.3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H112">
        <f>IF(statek7[[#This Row],[Z/W]]="Z",H111-statek7[[#This Row],[cena za tone w talarach]]*statek7[[#This Row],[ile ton]],H111+statek7[[#This Row],[cena za tone w talarach]]*statek7[[#This Row],[ile ton]])</f>
        <v>519597</v>
      </c>
      <c r="I112">
        <f>IF(statek7[[#This Row],[Z/W]]="Z",I111-statek7[[#This Row],[cena za tone w talarach]]*statek7[[#This Row],[ile ton]],I111+statek7[[#This Row],[cena za tone w talarach]]*statek7[[#This Row],[ile ton]])</f>
        <v>19597</v>
      </c>
      <c r="J112">
        <f>IF(statek7[[#This Row],[data]]&lt;&gt;A113,1,0)</f>
        <v>1</v>
      </c>
      <c r="K112">
        <f t="shared" si="2"/>
        <v>519597</v>
      </c>
      <c r="M112" t="str">
        <f t="shared" si="3"/>
        <v/>
      </c>
    </row>
    <row r="113" spans="1:13" x14ac:dyDescent="0.3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H113">
        <f>IF(statek7[[#This Row],[Z/W]]="Z",H112-statek7[[#This Row],[cena za tone w talarach]]*statek7[[#This Row],[ile ton]],H112+statek7[[#This Row],[cena za tone w talarach]]*statek7[[#This Row],[ile ton]])</f>
        <v>520631</v>
      </c>
      <c r="I113">
        <f>IF(statek7[[#This Row],[Z/W]]="Z",I112-statek7[[#This Row],[cena za tone w talarach]]*statek7[[#This Row],[ile ton]],I112+statek7[[#This Row],[cena za tone w talarach]]*statek7[[#This Row],[ile ton]])</f>
        <v>20631</v>
      </c>
      <c r="J113">
        <f>IF(statek7[[#This Row],[data]]&lt;&gt;A114,1,0)</f>
        <v>0</v>
      </c>
      <c r="K113">
        <f t="shared" si="2"/>
        <v>0</v>
      </c>
      <c r="M113" t="str">
        <f t="shared" si="3"/>
        <v/>
      </c>
    </row>
    <row r="114" spans="1:13" x14ac:dyDescent="0.3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H114">
        <f>IF(statek7[[#This Row],[Z/W]]="Z",H113-statek7[[#This Row],[cena za tone w talarach]]*statek7[[#This Row],[ile ton]],H113+statek7[[#This Row],[cena za tone w talarach]]*statek7[[#This Row],[ile ton]])</f>
        <v>523463</v>
      </c>
      <c r="I114">
        <f>IF(statek7[[#This Row],[Z/W]]="Z",I113-statek7[[#This Row],[cena za tone w talarach]]*statek7[[#This Row],[ile ton]],I113+statek7[[#This Row],[cena za tone w talarach]]*statek7[[#This Row],[ile ton]])</f>
        <v>23463</v>
      </c>
      <c r="J114">
        <f>IF(statek7[[#This Row],[data]]&lt;&gt;A115,1,0)</f>
        <v>0</v>
      </c>
      <c r="K114">
        <f t="shared" si="2"/>
        <v>0</v>
      </c>
      <c r="M114" t="str">
        <f t="shared" si="3"/>
        <v/>
      </c>
    </row>
    <row r="115" spans="1:13" x14ac:dyDescent="0.3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H115">
        <f>IF(statek7[[#This Row],[Z/W]]="Z",H114-statek7[[#This Row],[cena za tone w talarach]]*statek7[[#This Row],[ile ton]],H114+statek7[[#This Row],[cena za tone w talarach]]*statek7[[#This Row],[ile ton]])</f>
        <v>523043</v>
      </c>
      <c r="I115">
        <f>IF(statek7[[#This Row],[Z/W]]="Z",I114-statek7[[#This Row],[cena za tone w talarach]]*statek7[[#This Row],[ile ton]],I114+statek7[[#This Row],[cena za tone w talarach]]*statek7[[#This Row],[ile ton]])</f>
        <v>23043</v>
      </c>
      <c r="J115">
        <f>IF(statek7[[#This Row],[data]]&lt;&gt;A116,1,0)</f>
        <v>0</v>
      </c>
      <c r="K115">
        <f t="shared" si="2"/>
        <v>0</v>
      </c>
      <c r="M115" t="str">
        <f t="shared" si="3"/>
        <v/>
      </c>
    </row>
    <row r="116" spans="1:13" x14ac:dyDescent="0.3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H116">
        <f>IF(statek7[[#This Row],[Z/W]]="Z",H115-statek7[[#This Row],[cena za tone w talarach]]*statek7[[#This Row],[ile ton]],H115+statek7[[#This Row],[cena za tone w talarach]]*statek7[[#This Row],[ile ton]])</f>
        <v>522393</v>
      </c>
      <c r="I116">
        <f>IF(statek7[[#This Row],[Z/W]]="Z",I115-statek7[[#This Row],[cena za tone w talarach]]*statek7[[#This Row],[ile ton]],I115+statek7[[#This Row],[cena za tone w talarach]]*statek7[[#This Row],[ile ton]])</f>
        <v>22393</v>
      </c>
      <c r="J116">
        <f>IF(statek7[[#This Row],[data]]&lt;&gt;A117,1,0)</f>
        <v>1</v>
      </c>
      <c r="K116">
        <f t="shared" si="2"/>
        <v>522393</v>
      </c>
      <c r="M116" t="str">
        <f t="shared" si="3"/>
        <v/>
      </c>
    </row>
    <row r="117" spans="1:13" x14ac:dyDescent="0.3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H117">
        <f>IF(statek7[[#This Row],[Z/W]]="Z",H116-statek7[[#This Row],[cena za tone w talarach]]*statek7[[#This Row],[ile ton]],H116+statek7[[#This Row],[cena za tone w talarach]]*statek7[[#This Row],[ile ton]])</f>
        <v>522177</v>
      </c>
      <c r="I117">
        <f>IF(statek7[[#This Row],[Z/W]]="Z",I116-statek7[[#This Row],[cena za tone w talarach]]*statek7[[#This Row],[ile ton]],I116+statek7[[#This Row],[cena za tone w talarach]]*statek7[[#This Row],[ile ton]])</f>
        <v>22177</v>
      </c>
      <c r="J117">
        <f>IF(statek7[[#This Row],[data]]&lt;&gt;A118,1,0)</f>
        <v>0</v>
      </c>
      <c r="K117">
        <f t="shared" si="2"/>
        <v>0</v>
      </c>
      <c r="M117" t="str">
        <f t="shared" si="3"/>
        <v/>
      </c>
    </row>
    <row r="118" spans="1:13" x14ac:dyDescent="0.3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H118">
        <f>IF(statek7[[#This Row],[Z/W]]="Z",H117-statek7[[#This Row],[cena za tone w talarach]]*statek7[[#This Row],[ile ton]],H117+statek7[[#This Row],[cena za tone w talarach]]*statek7[[#This Row],[ile ton]])</f>
        <v>519593</v>
      </c>
      <c r="I118">
        <f>IF(statek7[[#This Row],[Z/W]]="Z",I117-statek7[[#This Row],[cena za tone w talarach]]*statek7[[#This Row],[ile ton]],I117+statek7[[#This Row],[cena za tone w talarach]]*statek7[[#This Row],[ile ton]])</f>
        <v>19593</v>
      </c>
      <c r="J118">
        <f>IF(statek7[[#This Row],[data]]&lt;&gt;A119,1,0)</f>
        <v>0</v>
      </c>
      <c r="K118">
        <f t="shared" si="2"/>
        <v>0</v>
      </c>
      <c r="M118" t="str">
        <f t="shared" si="3"/>
        <v/>
      </c>
    </row>
    <row r="119" spans="1:13" x14ac:dyDescent="0.3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H119">
        <f>IF(statek7[[#This Row],[Z/W]]="Z",H118-statek7[[#This Row],[cena za tone w talarach]]*statek7[[#This Row],[ile ton]],H118+statek7[[#This Row],[cena za tone w talarach]]*statek7[[#This Row],[ile ton]])</f>
        <v>519299</v>
      </c>
      <c r="I119">
        <f>IF(statek7[[#This Row],[Z/W]]="Z",I118-statek7[[#This Row],[cena za tone w talarach]]*statek7[[#This Row],[ile ton]],I118+statek7[[#This Row],[cena za tone w talarach]]*statek7[[#This Row],[ile ton]])</f>
        <v>19299</v>
      </c>
      <c r="J119">
        <f>IF(statek7[[#This Row],[data]]&lt;&gt;A120,1,0)</f>
        <v>0</v>
      </c>
      <c r="K119">
        <f t="shared" si="2"/>
        <v>0</v>
      </c>
      <c r="M119" t="str">
        <f t="shared" si="3"/>
        <v/>
      </c>
    </row>
    <row r="120" spans="1:13" x14ac:dyDescent="0.3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H120">
        <f>IF(statek7[[#This Row],[Z/W]]="Z",H119-statek7[[#This Row],[cena za tone w talarach]]*statek7[[#This Row],[ile ton]],H119+statek7[[#This Row],[cena za tone w talarach]]*statek7[[#This Row],[ile ton]])</f>
        <v>519127</v>
      </c>
      <c r="I120">
        <f>IF(statek7[[#This Row],[Z/W]]="Z",I119-statek7[[#This Row],[cena za tone w talarach]]*statek7[[#This Row],[ile ton]],I119+statek7[[#This Row],[cena za tone w talarach]]*statek7[[#This Row],[ile ton]])</f>
        <v>19127</v>
      </c>
      <c r="J120">
        <f>IF(statek7[[#This Row],[data]]&lt;&gt;A121,1,0)</f>
        <v>1</v>
      </c>
      <c r="K120">
        <f t="shared" si="2"/>
        <v>519127</v>
      </c>
      <c r="M120" t="str">
        <f t="shared" si="3"/>
        <v/>
      </c>
    </row>
    <row r="121" spans="1:13" x14ac:dyDescent="0.3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H121">
        <f>IF(statek7[[#This Row],[Z/W]]="Z",H120-statek7[[#This Row],[cena za tone w talarach]]*statek7[[#This Row],[ile ton]],H120+statek7[[#This Row],[cena za tone w talarach]]*statek7[[#This Row],[ile ton]])</f>
        <v>519811</v>
      </c>
      <c r="I121">
        <f>IF(statek7[[#This Row],[Z/W]]="Z",I120-statek7[[#This Row],[cena za tone w talarach]]*statek7[[#This Row],[ile ton]],I120+statek7[[#This Row],[cena za tone w talarach]]*statek7[[#This Row],[ile ton]])</f>
        <v>19811</v>
      </c>
      <c r="J121">
        <f>IF(statek7[[#This Row],[data]]&lt;&gt;A122,1,0)</f>
        <v>0</v>
      </c>
      <c r="K121">
        <f t="shared" si="2"/>
        <v>0</v>
      </c>
      <c r="M121" t="str">
        <f t="shared" si="3"/>
        <v/>
      </c>
    </row>
    <row r="122" spans="1:13" x14ac:dyDescent="0.3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H122">
        <f>IF(statek7[[#This Row],[Z/W]]="Z",H121-statek7[[#This Row],[cena za tone w talarach]]*statek7[[#This Row],[ile ton]],H121+statek7[[#This Row],[cena za tone w talarach]]*statek7[[#This Row],[ile ton]])</f>
        <v>517861</v>
      </c>
      <c r="I122">
        <f>IF(statek7[[#This Row],[Z/W]]="Z",I121-statek7[[#This Row],[cena za tone w talarach]]*statek7[[#This Row],[ile ton]],I121+statek7[[#This Row],[cena za tone w talarach]]*statek7[[#This Row],[ile ton]])</f>
        <v>17861</v>
      </c>
      <c r="J122">
        <f>IF(statek7[[#This Row],[data]]&lt;&gt;A123,1,0)</f>
        <v>1</v>
      </c>
      <c r="K122">
        <f t="shared" si="2"/>
        <v>517861</v>
      </c>
      <c r="M122" t="str">
        <f t="shared" si="3"/>
        <v/>
      </c>
    </row>
    <row r="123" spans="1:13" x14ac:dyDescent="0.3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H123">
        <f>IF(statek7[[#This Row],[Z/W]]="Z",H122-statek7[[#This Row],[cena za tone w talarach]]*statek7[[#This Row],[ile ton]],H122+statek7[[#This Row],[cena za tone w talarach]]*statek7[[#This Row],[ile ton]])</f>
        <v>518239</v>
      </c>
      <c r="I123">
        <f>IF(statek7[[#This Row],[Z/W]]="Z",I122-statek7[[#This Row],[cena za tone w talarach]]*statek7[[#This Row],[ile ton]],I122+statek7[[#This Row],[cena za tone w talarach]]*statek7[[#This Row],[ile ton]])</f>
        <v>18239</v>
      </c>
      <c r="J123">
        <f>IF(statek7[[#This Row],[data]]&lt;&gt;A124,1,0)</f>
        <v>0</v>
      </c>
      <c r="K123">
        <f t="shared" si="2"/>
        <v>0</v>
      </c>
      <c r="M123" t="str">
        <f t="shared" si="3"/>
        <v/>
      </c>
    </row>
    <row r="124" spans="1:13" x14ac:dyDescent="0.3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H124">
        <f>IF(statek7[[#This Row],[Z/W]]="Z",H123-statek7[[#This Row],[cena za tone w talarach]]*statek7[[#This Row],[ile ton]],H123+statek7[[#This Row],[cena za tone w talarach]]*statek7[[#This Row],[ile ton]])</f>
        <v>515702</v>
      </c>
      <c r="I124">
        <f>IF(statek7[[#This Row],[Z/W]]="Z",I123-statek7[[#This Row],[cena za tone w talarach]]*statek7[[#This Row],[ile ton]],I123+statek7[[#This Row],[cena za tone w talarach]]*statek7[[#This Row],[ile ton]])</f>
        <v>15702</v>
      </c>
      <c r="J124">
        <f>IF(statek7[[#This Row],[data]]&lt;&gt;A125,1,0)</f>
        <v>1</v>
      </c>
      <c r="K124">
        <f t="shared" si="2"/>
        <v>515702</v>
      </c>
      <c r="M124" t="str">
        <f t="shared" si="3"/>
        <v/>
      </c>
    </row>
    <row r="125" spans="1:13" x14ac:dyDescent="0.3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H125">
        <f>IF(statek7[[#This Row],[Z/W]]="Z",H124-statek7[[#This Row],[cena za tone w talarach]]*statek7[[#This Row],[ile ton]],H124+statek7[[#This Row],[cena za tone w talarach]]*statek7[[#This Row],[ile ton]])</f>
        <v>515763</v>
      </c>
      <c r="I125">
        <f>IF(statek7[[#This Row],[Z/W]]="Z",I124-statek7[[#This Row],[cena za tone w talarach]]*statek7[[#This Row],[ile ton]],I124+statek7[[#This Row],[cena za tone w talarach]]*statek7[[#This Row],[ile ton]])</f>
        <v>15763</v>
      </c>
      <c r="J125">
        <f>IF(statek7[[#This Row],[data]]&lt;&gt;A126,1,0)</f>
        <v>0</v>
      </c>
      <c r="K125">
        <f t="shared" si="2"/>
        <v>0</v>
      </c>
      <c r="M125" t="str">
        <f t="shared" si="3"/>
        <v/>
      </c>
    </row>
    <row r="126" spans="1:13" x14ac:dyDescent="0.3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H126">
        <f>IF(statek7[[#This Row],[Z/W]]="Z",H125-statek7[[#This Row],[cena za tone w talarach]]*statek7[[#This Row],[ile ton]],H125+statek7[[#This Row],[cena za tone w talarach]]*statek7[[#This Row],[ile ton]])</f>
        <v>520173</v>
      </c>
      <c r="I126">
        <f>IF(statek7[[#This Row],[Z/W]]="Z",I125-statek7[[#This Row],[cena za tone w talarach]]*statek7[[#This Row],[ile ton]],I125+statek7[[#This Row],[cena za tone w talarach]]*statek7[[#This Row],[ile ton]])</f>
        <v>20173</v>
      </c>
      <c r="J126">
        <f>IF(statek7[[#This Row],[data]]&lt;&gt;A127,1,0)</f>
        <v>0</v>
      </c>
      <c r="K126">
        <f t="shared" si="2"/>
        <v>0</v>
      </c>
      <c r="M126" t="str">
        <f t="shared" si="3"/>
        <v/>
      </c>
    </row>
    <row r="127" spans="1:13" x14ac:dyDescent="0.3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H127">
        <f>IF(statek7[[#This Row],[Z/W]]="Z",H126-statek7[[#This Row],[cena za tone w talarach]]*statek7[[#This Row],[ile ton]],H126+statek7[[#This Row],[cena za tone w talarach]]*statek7[[#This Row],[ile ton]])</f>
        <v>520053</v>
      </c>
      <c r="I127">
        <f>IF(statek7[[#This Row],[Z/W]]="Z",I126-statek7[[#This Row],[cena za tone w talarach]]*statek7[[#This Row],[ile ton]],I126+statek7[[#This Row],[cena za tone w talarach]]*statek7[[#This Row],[ile ton]])</f>
        <v>20053</v>
      </c>
      <c r="J127">
        <f>IF(statek7[[#This Row],[data]]&lt;&gt;A128,1,0)</f>
        <v>0</v>
      </c>
      <c r="K127">
        <f t="shared" si="2"/>
        <v>0</v>
      </c>
      <c r="M127" t="str">
        <f t="shared" si="3"/>
        <v/>
      </c>
    </row>
    <row r="128" spans="1:13" x14ac:dyDescent="0.3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H128">
        <f>IF(statek7[[#This Row],[Z/W]]="Z",H127-statek7[[#This Row],[cena za tone w talarach]]*statek7[[#This Row],[ile ton]],H127+statek7[[#This Row],[cena za tone w talarach]]*statek7[[#This Row],[ile ton]])</f>
        <v>518541</v>
      </c>
      <c r="I128">
        <f>IF(statek7[[#This Row],[Z/W]]="Z",I127-statek7[[#This Row],[cena za tone w talarach]]*statek7[[#This Row],[ile ton]],I127+statek7[[#This Row],[cena za tone w talarach]]*statek7[[#This Row],[ile ton]])</f>
        <v>18541</v>
      </c>
      <c r="J128">
        <f>IF(statek7[[#This Row],[data]]&lt;&gt;A129,1,0)</f>
        <v>0</v>
      </c>
      <c r="K128">
        <f t="shared" si="2"/>
        <v>0</v>
      </c>
      <c r="M128" t="str">
        <f t="shared" si="3"/>
        <v/>
      </c>
    </row>
    <row r="129" spans="1:13" x14ac:dyDescent="0.3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H129">
        <f>IF(statek7[[#This Row],[Z/W]]="Z",H128-statek7[[#This Row],[cena za tone w talarach]]*statek7[[#This Row],[ile ton]],H128+statek7[[#This Row],[cena za tone w talarach]]*statek7[[#This Row],[ile ton]])</f>
        <v>518085</v>
      </c>
      <c r="I129">
        <f>IF(statek7[[#This Row],[Z/W]]="Z",I128-statek7[[#This Row],[cena za tone w talarach]]*statek7[[#This Row],[ile ton]],I128+statek7[[#This Row],[cena za tone w talarach]]*statek7[[#This Row],[ile ton]])</f>
        <v>18085</v>
      </c>
      <c r="J129">
        <f>IF(statek7[[#This Row],[data]]&lt;&gt;A130,1,0)</f>
        <v>1</v>
      </c>
      <c r="K129">
        <f t="shared" si="2"/>
        <v>518085</v>
      </c>
      <c r="M129" t="str">
        <f t="shared" si="3"/>
        <v/>
      </c>
    </row>
    <row r="130" spans="1:13" x14ac:dyDescent="0.3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H130">
        <f>IF(statek7[[#This Row],[Z/W]]="Z",H129-statek7[[#This Row],[cena za tone w talarach]]*statek7[[#This Row],[ile ton]],H129+statek7[[#This Row],[cena za tone w talarach]]*statek7[[#This Row],[ile ton]])</f>
        <v>531351</v>
      </c>
      <c r="I130">
        <f>IF(statek7[[#This Row],[Z/W]]="Z",I129-statek7[[#This Row],[cena za tone w talarach]]*statek7[[#This Row],[ile ton]],I129+statek7[[#This Row],[cena za tone w talarach]]*statek7[[#This Row],[ile ton]])</f>
        <v>31351</v>
      </c>
      <c r="J130">
        <f>IF(statek7[[#This Row],[data]]&lt;&gt;A131,1,0)</f>
        <v>0</v>
      </c>
      <c r="K130">
        <f t="shared" si="2"/>
        <v>0</v>
      </c>
      <c r="M130" t="str">
        <f t="shared" si="3"/>
        <v/>
      </c>
    </row>
    <row r="131" spans="1:13" x14ac:dyDescent="0.3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H131">
        <f>IF(statek7[[#This Row],[Z/W]]="Z",H130-statek7[[#This Row],[cena za tone w talarach]]*statek7[[#This Row],[ile ton]],H130+statek7[[#This Row],[cena za tone w talarach]]*statek7[[#This Row],[ile ton]])</f>
        <v>530895</v>
      </c>
      <c r="I131">
        <f>IF(statek7[[#This Row],[Z/W]]="Z",I130-statek7[[#This Row],[cena za tone w talarach]]*statek7[[#This Row],[ile ton]],I130+statek7[[#This Row],[cena za tone w talarach]]*statek7[[#This Row],[ile ton]])</f>
        <v>30895</v>
      </c>
      <c r="J131">
        <f>IF(statek7[[#This Row],[data]]&lt;&gt;A132,1,0)</f>
        <v>1</v>
      </c>
      <c r="K131">
        <f t="shared" ref="K131:K194" si="4">IF(J131=1,H131,0)</f>
        <v>530895</v>
      </c>
      <c r="M131" t="str">
        <f t="shared" ref="M131:M194" si="5">IF(K131=$L$2,1,"")</f>
        <v/>
      </c>
    </row>
    <row r="132" spans="1:13" x14ac:dyDescent="0.3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H132">
        <f>IF(statek7[[#This Row],[Z/W]]="Z",H131-statek7[[#This Row],[cena za tone w talarach]]*statek7[[#This Row],[ile ton]],H131+statek7[[#This Row],[cena za tone w talarach]]*statek7[[#This Row],[ile ton]])</f>
        <v>531015</v>
      </c>
      <c r="I132">
        <f>IF(statek7[[#This Row],[Z/W]]="Z",I131-statek7[[#This Row],[cena za tone w talarach]]*statek7[[#This Row],[ile ton]],I131+statek7[[#This Row],[cena za tone w talarach]]*statek7[[#This Row],[ile ton]])</f>
        <v>31015</v>
      </c>
      <c r="J132">
        <f>IF(statek7[[#This Row],[data]]&lt;&gt;A133,1,0)</f>
        <v>0</v>
      </c>
      <c r="K132">
        <f t="shared" si="4"/>
        <v>0</v>
      </c>
      <c r="M132" t="str">
        <f t="shared" si="5"/>
        <v/>
      </c>
    </row>
    <row r="133" spans="1:13" x14ac:dyDescent="0.3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H133">
        <f>IF(statek7[[#This Row],[Z/W]]="Z",H132-statek7[[#This Row],[cena za tone w talarach]]*statek7[[#This Row],[ile ton]],H132+statek7[[#This Row],[cena za tone w talarach]]*statek7[[#This Row],[ile ton]])</f>
        <v>530807</v>
      </c>
      <c r="I133">
        <f>IF(statek7[[#This Row],[Z/W]]="Z",I132-statek7[[#This Row],[cena za tone w talarach]]*statek7[[#This Row],[ile ton]],I132+statek7[[#This Row],[cena za tone w talarach]]*statek7[[#This Row],[ile ton]])</f>
        <v>30807</v>
      </c>
      <c r="J133">
        <f>IF(statek7[[#This Row],[data]]&lt;&gt;A134,1,0)</f>
        <v>0</v>
      </c>
      <c r="K133">
        <f t="shared" si="4"/>
        <v>0</v>
      </c>
      <c r="M133" t="str">
        <f t="shared" si="5"/>
        <v/>
      </c>
    </row>
    <row r="134" spans="1:13" x14ac:dyDescent="0.3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H134">
        <f>IF(statek7[[#This Row],[Z/W]]="Z",H133-statek7[[#This Row],[cena za tone w talarach]]*statek7[[#This Row],[ile ton]],H133+statek7[[#This Row],[cena za tone w talarach]]*statek7[[#This Row],[ile ton]])</f>
        <v>528299</v>
      </c>
      <c r="I134">
        <f>IF(statek7[[#This Row],[Z/W]]="Z",I133-statek7[[#This Row],[cena za tone w talarach]]*statek7[[#This Row],[ile ton]],I133+statek7[[#This Row],[cena za tone w talarach]]*statek7[[#This Row],[ile ton]])</f>
        <v>28299</v>
      </c>
      <c r="J134">
        <f>IF(statek7[[#This Row],[data]]&lt;&gt;A135,1,0)</f>
        <v>1</v>
      </c>
      <c r="K134">
        <f t="shared" si="4"/>
        <v>528299</v>
      </c>
      <c r="M134" t="str">
        <f t="shared" si="5"/>
        <v/>
      </c>
    </row>
    <row r="135" spans="1:13" x14ac:dyDescent="0.3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H135">
        <f>IF(statek7[[#This Row],[Z/W]]="Z",H134-statek7[[#This Row],[cena za tone w talarach]]*statek7[[#This Row],[ile ton]],H134+statek7[[#This Row],[cena za tone w talarach]]*statek7[[#This Row],[ile ton]])</f>
        <v>532023</v>
      </c>
      <c r="I135">
        <f>IF(statek7[[#This Row],[Z/W]]="Z",I134-statek7[[#This Row],[cena za tone w talarach]]*statek7[[#This Row],[ile ton]],I134+statek7[[#This Row],[cena za tone w talarach]]*statek7[[#This Row],[ile ton]])</f>
        <v>32023</v>
      </c>
      <c r="J135">
        <f>IF(statek7[[#This Row],[data]]&lt;&gt;A136,1,0)</f>
        <v>0</v>
      </c>
      <c r="K135">
        <f t="shared" si="4"/>
        <v>0</v>
      </c>
      <c r="M135" t="str">
        <f t="shared" si="5"/>
        <v/>
      </c>
    </row>
    <row r="136" spans="1:13" x14ac:dyDescent="0.3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H136">
        <f>IF(statek7[[#This Row],[Z/W]]="Z",H135-statek7[[#This Row],[cena za tone w talarach]]*statek7[[#This Row],[ile ton]],H135+statek7[[#This Row],[cena za tone w talarach]]*statek7[[#This Row],[ile ton]])</f>
        <v>533651</v>
      </c>
      <c r="I136">
        <f>IF(statek7[[#This Row],[Z/W]]="Z",I135-statek7[[#This Row],[cena za tone w talarach]]*statek7[[#This Row],[ile ton]],I135+statek7[[#This Row],[cena za tone w talarach]]*statek7[[#This Row],[ile ton]])</f>
        <v>33651</v>
      </c>
      <c r="J136">
        <f>IF(statek7[[#This Row],[data]]&lt;&gt;A137,1,0)</f>
        <v>0</v>
      </c>
      <c r="K136">
        <f t="shared" si="4"/>
        <v>0</v>
      </c>
      <c r="M136" t="str">
        <f t="shared" si="5"/>
        <v/>
      </c>
    </row>
    <row r="137" spans="1:13" x14ac:dyDescent="0.3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H137">
        <f>IF(statek7[[#This Row],[Z/W]]="Z",H136-statek7[[#This Row],[cena za tone w talarach]]*statek7[[#This Row],[ile ton]],H136+statek7[[#This Row],[cena za tone w talarach]]*statek7[[#This Row],[ile ton]])</f>
        <v>533483</v>
      </c>
      <c r="I137">
        <f>IF(statek7[[#This Row],[Z/W]]="Z",I136-statek7[[#This Row],[cena za tone w talarach]]*statek7[[#This Row],[ile ton]],I136+statek7[[#This Row],[cena za tone w talarach]]*statek7[[#This Row],[ile ton]])</f>
        <v>33483</v>
      </c>
      <c r="J137">
        <f>IF(statek7[[#This Row],[data]]&lt;&gt;A138,1,0)</f>
        <v>0</v>
      </c>
      <c r="K137">
        <f t="shared" si="4"/>
        <v>0</v>
      </c>
      <c r="M137" t="str">
        <f t="shared" si="5"/>
        <v/>
      </c>
    </row>
    <row r="138" spans="1:13" x14ac:dyDescent="0.3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H138">
        <f>IF(statek7[[#This Row],[Z/W]]="Z",H137-statek7[[#This Row],[cena za tone w talarach]]*statek7[[#This Row],[ile ton]],H137+statek7[[#This Row],[cena za tone w talarach]]*statek7[[#This Row],[ile ton]])</f>
        <v>533093</v>
      </c>
      <c r="I138">
        <f>IF(statek7[[#This Row],[Z/W]]="Z",I137-statek7[[#This Row],[cena za tone w talarach]]*statek7[[#This Row],[ile ton]],I137+statek7[[#This Row],[cena za tone w talarach]]*statek7[[#This Row],[ile ton]])</f>
        <v>33093</v>
      </c>
      <c r="J138">
        <f>IF(statek7[[#This Row],[data]]&lt;&gt;A139,1,0)</f>
        <v>1</v>
      </c>
      <c r="K138">
        <f t="shared" si="4"/>
        <v>533093</v>
      </c>
      <c r="M138" t="str">
        <f t="shared" si="5"/>
        <v/>
      </c>
    </row>
    <row r="139" spans="1:13" x14ac:dyDescent="0.3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H139">
        <f>IF(statek7[[#This Row],[Z/W]]="Z",H138-statek7[[#This Row],[cena za tone w talarach]]*statek7[[#This Row],[ile ton]],H138+statek7[[#This Row],[cena za tone w talarach]]*statek7[[#This Row],[ile ton]])</f>
        <v>533663</v>
      </c>
      <c r="I139">
        <f>IF(statek7[[#This Row],[Z/W]]="Z",I138-statek7[[#This Row],[cena za tone w talarach]]*statek7[[#This Row],[ile ton]],I138+statek7[[#This Row],[cena za tone w talarach]]*statek7[[#This Row],[ile ton]])</f>
        <v>33663</v>
      </c>
      <c r="J139">
        <f>IF(statek7[[#This Row],[data]]&lt;&gt;A140,1,0)</f>
        <v>0</v>
      </c>
      <c r="K139">
        <f t="shared" si="4"/>
        <v>0</v>
      </c>
      <c r="M139" t="str">
        <f t="shared" si="5"/>
        <v/>
      </c>
    </row>
    <row r="140" spans="1:13" x14ac:dyDescent="0.3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H140">
        <f>IF(statek7[[#This Row],[Z/W]]="Z",H139-statek7[[#This Row],[cena za tone w talarach]]*statek7[[#This Row],[ile ton]],H139+statek7[[#This Row],[cena za tone w talarach]]*statek7[[#This Row],[ile ton]])</f>
        <v>535049</v>
      </c>
      <c r="I140">
        <f>IF(statek7[[#This Row],[Z/W]]="Z",I139-statek7[[#This Row],[cena za tone w talarach]]*statek7[[#This Row],[ile ton]],I139+statek7[[#This Row],[cena za tone w talarach]]*statek7[[#This Row],[ile ton]])</f>
        <v>35049</v>
      </c>
      <c r="J140">
        <f>IF(statek7[[#This Row],[data]]&lt;&gt;A141,1,0)</f>
        <v>0</v>
      </c>
      <c r="K140">
        <f t="shared" si="4"/>
        <v>0</v>
      </c>
      <c r="M140" t="str">
        <f t="shared" si="5"/>
        <v/>
      </c>
    </row>
    <row r="141" spans="1:13" x14ac:dyDescent="0.3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H141">
        <f>IF(statek7[[#This Row],[Z/W]]="Z",H140-statek7[[#This Row],[cena za tone w talarach]]*statek7[[#This Row],[ile ton]],H140+statek7[[#This Row],[cena za tone w talarach]]*statek7[[#This Row],[ile ton]])</f>
        <v>534509</v>
      </c>
      <c r="I141">
        <f>IF(statek7[[#This Row],[Z/W]]="Z",I140-statek7[[#This Row],[cena za tone w talarach]]*statek7[[#This Row],[ile ton]],I140+statek7[[#This Row],[cena za tone w talarach]]*statek7[[#This Row],[ile ton]])</f>
        <v>34509</v>
      </c>
      <c r="J141">
        <f>IF(statek7[[#This Row],[data]]&lt;&gt;A142,1,0)</f>
        <v>0</v>
      </c>
      <c r="K141">
        <f t="shared" si="4"/>
        <v>0</v>
      </c>
      <c r="M141" t="str">
        <f t="shared" si="5"/>
        <v/>
      </c>
    </row>
    <row r="142" spans="1:13" x14ac:dyDescent="0.3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H142">
        <f>IF(statek7[[#This Row],[Z/W]]="Z",H141-statek7[[#This Row],[cena za tone w talarach]]*statek7[[#This Row],[ile ton]],H141+statek7[[#This Row],[cena za tone w talarach]]*statek7[[#This Row],[ile ton]])</f>
        <v>534395</v>
      </c>
      <c r="I142">
        <f>IF(statek7[[#This Row],[Z/W]]="Z",I141-statek7[[#This Row],[cena za tone w talarach]]*statek7[[#This Row],[ile ton]],I141+statek7[[#This Row],[cena za tone w talarach]]*statek7[[#This Row],[ile ton]])</f>
        <v>34395</v>
      </c>
      <c r="J142">
        <f>IF(statek7[[#This Row],[data]]&lt;&gt;A143,1,0)</f>
        <v>0</v>
      </c>
      <c r="K142">
        <f t="shared" si="4"/>
        <v>0</v>
      </c>
      <c r="M142" t="str">
        <f t="shared" si="5"/>
        <v/>
      </c>
    </row>
    <row r="143" spans="1:13" x14ac:dyDescent="0.3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H143">
        <f>IF(statek7[[#This Row],[Z/W]]="Z",H142-statek7[[#This Row],[cena za tone w talarach]]*statek7[[#This Row],[ile ton]],H142+statek7[[#This Row],[cena za tone w talarach]]*statek7[[#This Row],[ile ton]])</f>
        <v>534363</v>
      </c>
      <c r="I143">
        <f>IF(statek7[[#This Row],[Z/W]]="Z",I142-statek7[[#This Row],[cena za tone w talarach]]*statek7[[#This Row],[ile ton]],I142+statek7[[#This Row],[cena za tone w talarach]]*statek7[[#This Row],[ile ton]])</f>
        <v>34363</v>
      </c>
      <c r="J143">
        <f>IF(statek7[[#This Row],[data]]&lt;&gt;A144,1,0)</f>
        <v>1</v>
      </c>
      <c r="K143">
        <f t="shared" si="4"/>
        <v>534363</v>
      </c>
      <c r="M143" t="str">
        <f t="shared" si="5"/>
        <v/>
      </c>
    </row>
    <row r="144" spans="1:13" x14ac:dyDescent="0.3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H144">
        <f>IF(statek7[[#This Row],[Z/W]]="Z",H143-statek7[[#This Row],[cena za tone w talarach]]*statek7[[#This Row],[ile ton]],H143+statek7[[#This Row],[cena za tone w talarach]]*statek7[[#This Row],[ile ton]])</f>
        <v>534513</v>
      </c>
      <c r="I144">
        <f>IF(statek7[[#This Row],[Z/W]]="Z",I143-statek7[[#This Row],[cena za tone w talarach]]*statek7[[#This Row],[ile ton]],I143+statek7[[#This Row],[cena za tone w talarach]]*statek7[[#This Row],[ile ton]])</f>
        <v>34513</v>
      </c>
      <c r="J144">
        <f>IF(statek7[[#This Row],[data]]&lt;&gt;A145,1,0)</f>
        <v>0</v>
      </c>
      <c r="K144">
        <f t="shared" si="4"/>
        <v>0</v>
      </c>
      <c r="M144" t="str">
        <f t="shared" si="5"/>
        <v/>
      </c>
    </row>
    <row r="145" spans="1:13" x14ac:dyDescent="0.3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H145">
        <f>IF(statek7[[#This Row],[Z/W]]="Z",H144-statek7[[#This Row],[cena za tone w talarach]]*statek7[[#This Row],[ile ton]],H144+statek7[[#This Row],[cena za tone w talarach]]*statek7[[#This Row],[ile ton]])</f>
        <v>530721</v>
      </c>
      <c r="I145">
        <f>IF(statek7[[#This Row],[Z/W]]="Z",I144-statek7[[#This Row],[cena za tone w talarach]]*statek7[[#This Row],[ile ton]],I144+statek7[[#This Row],[cena za tone w talarach]]*statek7[[#This Row],[ile ton]])</f>
        <v>30721</v>
      </c>
      <c r="J145">
        <f>IF(statek7[[#This Row],[data]]&lt;&gt;A146,1,0)</f>
        <v>1</v>
      </c>
      <c r="K145">
        <f t="shared" si="4"/>
        <v>530721</v>
      </c>
      <c r="M145" t="str">
        <f t="shared" si="5"/>
        <v/>
      </c>
    </row>
    <row r="146" spans="1:13" x14ac:dyDescent="0.3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H146">
        <f>IF(statek7[[#This Row],[Z/W]]="Z",H145-statek7[[#This Row],[cena za tone w talarach]]*statek7[[#This Row],[ile ton]],H145+statek7[[#This Row],[cena za tone w talarach]]*statek7[[#This Row],[ile ton]])</f>
        <v>529293</v>
      </c>
      <c r="I146">
        <f>IF(statek7[[#This Row],[Z/W]]="Z",I145-statek7[[#This Row],[cena za tone w talarach]]*statek7[[#This Row],[ile ton]],I145+statek7[[#This Row],[cena za tone w talarach]]*statek7[[#This Row],[ile ton]])</f>
        <v>29293</v>
      </c>
      <c r="J146">
        <f>IF(statek7[[#This Row],[data]]&lt;&gt;A147,1,0)</f>
        <v>0</v>
      </c>
      <c r="K146">
        <f t="shared" si="4"/>
        <v>0</v>
      </c>
      <c r="M146" t="str">
        <f t="shared" si="5"/>
        <v/>
      </c>
    </row>
    <row r="147" spans="1:13" x14ac:dyDescent="0.3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H147">
        <f>IF(statek7[[#This Row],[Z/W]]="Z",H146-statek7[[#This Row],[cena za tone w talarach]]*statek7[[#This Row],[ile ton]],H146+statek7[[#This Row],[cena za tone w talarach]]*statek7[[#This Row],[ile ton]])</f>
        <v>531008</v>
      </c>
      <c r="I147">
        <f>IF(statek7[[#This Row],[Z/W]]="Z",I146-statek7[[#This Row],[cena za tone w talarach]]*statek7[[#This Row],[ile ton]],I146+statek7[[#This Row],[cena za tone w talarach]]*statek7[[#This Row],[ile ton]])</f>
        <v>31008</v>
      </c>
      <c r="J147">
        <f>IF(statek7[[#This Row],[data]]&lt;&gt;A148,1,0)</f>
        <v>0</v>
      </c>
      <c r="K147">
        <f t="shared" si="4"/>
        <v>0</v>
      </c>
      <c r="M147" t="str">
        <f t="shared" si="5"/>
        <v/>
      </c>
    </row>
    <row r="148" spans="1:13" x14ac:dyDescent="0.3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H148">
        <f>IF(statek7[[#This Row],[Z/W]]="Z",H147-statek7[[#This Row],[cena za tone w talarach]]*statek7[[#This Row],[ile ton]],H147+statek7[[#This Row],[cena za tone w talarach]]*statek7[[#This Row],[ile ton]])</f>
        <v>530928</v>
      </c>
      <c r="I148">
        <f>IF(statek7[[#This Row],[Z/W]]="Z",I147-statek7[[#This Row],[cena za tone w talarach]]*statek7[[#This Row],[ile ton]],I147+statek7[[#This Row],[cena za tone w talarach]]*statek7[[#This Row],[ile ton]])</f>
        <v>30928</v>
      </c>
      <c r="J148">
        <f>IF(statek7[[#This Row],[data]]&lt;&gt;A149,1,0)</f>
        <v>0</v>
      </c>
      <c r="K148">
        <f t="shared" si="4"/>
        <v>0</v>
      </c>
      <c r="M148" t="str">
        <f t="shared" si="5"/>
        <v/>
      </c>
    </row>
    <row r="149" spans="1:13" x14ac:dyDescent="0.3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H149">
        <f>IF(statek7[[#This Row],[Z/W]]="Z",H148-statek7[[#This Row],[cena za tone w talarach]]*statek7[[#This Row],[ile ton]],H148+statek7[[#This Row],[cena za tone w talarach]]*statek7[[#This Row],[ile ton]])</f>
        <v>529941</v>
      </c>
      <c r="I149">
        <f>IF(statek7[[#This Row],[Z/W]]="Z",I148-statek7[[#This Row],[cena za tone w talarach]]*statek7[[#This Row],[ile ton]],I148+statek7[[#This Row],[cena za tone w talarach]]*statek7[[#This Row],[ile ton]])</f>
        <v>29941</v>
      </c>
      <c r="J149">
        <f>IF(statek7[[#This Row],[data]]&lt;&gt;A150,1,0)</f>
        <v>0</v>
      </c>
      <c r="K149">
        <f t="shared" si="4"/>
        <v>0</v>
      </c>
      <c r="M149" t="str">
        <f t="shared" si="5"/>
        <v/>
      </c>
    </row>
    <row r="150" spans="1:13" x14ac:dyDescent="0.3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H150">
        <f>IF(statek7[[#This Row],[Z/W]]="Z",H149-statek7[[#This Row],[cena za tone w talarach]]*statek7[[#This Row],[ile ton]],H149+statek7[[#This Row],[cena za tone w talarach]]*statek7[[#This Row],[ile ton]])</f>
        <v>526773</v>
      </c>
      <c r="I150">
        <f>IF(statek7[[#This Row],[Z/W]]="Z",I149-statek7[[#This Row],[cena za tone w talarach]]*statek7[[#This Row],[ile ton]],I149+statek7[[#This Row],[cena za tone w talarach]]*statek7[[#This Row],[ile ton]])</f>
        <v>26773</v>
      </c>
      <c r="J150">
        <f>IF(statek7[[#This Row],[data]]&lt;&gt;A151,1,0)</f>
        <v>1</v>
      </c>
      <c r="K150">
        <f t="shared" si="4"/>
        <v>526773</v>
      </c>
      <c r="M150" t="str">
        <f t="shared" si="5"/>
        <v/>
      </c>
    </row>
    <row r="151" spans="1:13" x14ac:dyDescent="0.3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H151">
        <f>IF(statek7[[#This Row],[Z/W]]="Z",H150-statek7[[#This Row],[cena za tone w talarach]]*statek7[[#This Row],[ile ton]],H150+statek7[[#This Row],[cena za tone w talarach]]*statek7[[#This Row],[ile ton]])</f>
        <v>528745</v>
      </c>
      <c r="I151">
        <f>IF(statek7[[#This Row],[Z/W]]="Z",I150-statek7[[#This Row],[cena za tone w talarach]]*statek7[[#This Row],[ile ton]],I150+statek7[[#This Row],[cena za tone w talarach]]*statek7[[#This Row],[ile ton]])</f>
        <v>28745</v>
      </c>
      <c r="J151">
        <f>IF(statek7[[#This Row],[data]]&lt;&gt;A152,1,0)</f>
        <v>0</v>
      </c>
      <c r="K151">
        <f t="shared" si="4"/>
        <v>0</v>
      </c>
      <c r="M151" t="str">
        <f t="shared" si="5"/>
        <v/>
      </c>
    </row>
    <row r="152" spans="1:13" x14ac:dyDescent="0.3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H152">
        <f>IF(statek7[[#This Row],[Z/W]]="Z",H151-statek7[[#This Row],[cena za tone w talarach]]*statek7[[#This Row],[ile ton]],H151+statek7[[#This Row],[cena za tone w talarach]]*statek7[[#This Row],[ile ton]])</f>
        <v>528700</v>
      </c>
      <c r="I152">
        <f>IF(statek7[[#This Row],[Z/W]]="Z",I151-statek7[[#This Row],[cena za tone w talarach]]*statek7[[#This Row],[ile ton]],I151+statek7[[#This Row],[cena za tone w talarach]]*statek7[[#This Row],[ile ton]])</f>
        <v>28700</v>
      </c>
      <c r="J152">
        <f>IF(statek7[[#This Row],[data]]&lt;&gt;A153,1,0)</f>
        <v>1</v>
      </c>
      <c r="K152">
        <f t="shared" si="4"/>
        <v>528700</v>
      </c>
      <c r="M152" t="str">
        <f t="shared" si="5"/>
        <v/>
      </c>
    </row>
    <row r="153" spans="1:13" x14ac:dyDescent="0.3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H153">
        <f>IF(statek7[[#This Row],[Z/W]]="Z",H152-statek7[[#This Row],[cena za tone w talarach]]*statek7[[#This Row],[ile ton]],H152+statek7[[#This Row],[cena za tone w talarach]]*statek7[[#This Row],[ile ton]])</f>
        <v>530080</v>
      </c>
      <c r="I153">
        <f>IF(statek7[[#This Row],[Z/W]]="Z",I152-statek7[[#This Row],[cena za tone w talarach]]*statek7[[#This Row],[ile ton]],I152+statek7[[#This Row],[cena za tone w talarach]]*statek7[[#This Row],[ile ton]])</f>
        <v>30080</v>
      </c>
      <c r="J153">
        <f>IF(statek7[[#This Row],[data]]&lt;&gt;A154,1,0)</f>
        <v>0</v>
      </c>
      <c r="K153">
        <f t="shared" si="4"/>
        <v>0</v>
      </c>
      <c r="M153" t="str">
        <f t="shared" si="5"/>
        <v/>
      </c>
    </row>
    <row r="154" spans="1:13" x14ac:dyDescent="0.3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H154">
        <f>IF(statek7[[#This Row],[Z/W]]="Z",H153-statek7[[#This Row],[cena za tone w talarach]]*statek7[[#This Row],[ile ton]],H153+statek7[[#This Row],[cena za tone w talarach]]*statek7[[#This Row],[ile ton]])</f>
        <v>526895</v>
      </c>
      <c r="I154">
        <f>IF(statek7[[#This Row],[Z/W]]="Z",I153-statek7[[#This Row],[cena za tone w talarach]]*statek7[[#This Row],[ile ton]],I153+statek7[[#This Row],[cena za tone w talarach]]*statek7[[#This Row],[ile ton]])</f>
        <v>26895</v>
      </c>
      <c r="J154">
        <f>IF(statek7[[#This Row],[data]]&lt;&gt;A155,1,0)</f>
        <v>0</v>
      </c>
      <c r="K154">
        <f t="shared" si="4"/>
        <v>0</v>
      </c>
      <c r="M154" t="str">
        <f t="shared" si="5"/>
        <v/>
      </c>
    </row>
    <row r="155" spans="1:13" x14ac:dyDescent="0.3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H155">
        <f>IF(statek7[[#This Row],[Z/W]]="Z",H154-statek7[[#This Row],[cena za tone w talarach]]*statek7[[#This Row],[ile ton]],H154+statek7[[#This Row],[cena za tone w talarach]]*statek7[[#This Row],[ile ton]])</f>
        <v>526767</v>
      </c>
      <c r="I155">
        <f>IF(statek7[[#This Row],[Z/W]]="Z",I154-statek7[[#This Row],[cena za tone w talarach]]*statek7[[#This Row],[ile ton]],I154+statek7[[#This Row],[cena za tone w talarach]]*statek7[[#This Row],[ile ton]])</f>
        <v>26767</v>
      </c>
      <c r="J155">
        <f>IF(statek7[[#This Row],[data]]&lt;&gt;A156,1,0)</f>
        <v>1</v>
      </c>
      <c r="K155">
        <f t="shared" si="4"/>
        <v>526767</v>
      </c>
      <c r="M155" t="str">
        <f t="shared" si="5"/>
        <v/>
      </c>
    </row>
    <row r="156" spans="1:13" x14ac:dyDescent="0.3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H156">
        <f>IF(statek7[[#This Row],[Z/W]]="Z",H155-statek7[[#This Row],[cena za tone w talarach]]*statek7[[#This Row],[ile ton]],H155+statek7[[#This Row],[cena za tone w talarach]]*statek7[[#This Row],[ile ton]])</f>
        <v>526582</v>
      </c>
      <c r="I156">
        <f>IF(statek7[[#This Row],[Z/W]]="Z",I155-statek7[[#This Row],[cena za tone w talarach]]*statek7[[#This Row],[ile ton]],I155+statek7[[#This Row],[cena za tone w talarach]]*statek7[[#This Row],[ile ton]])</f>
        <v>26582</v>
      </c>
      <c r="J156">
        <f>IF(statek7[[#This Row],[data]]&lt;&gt;A157,1,0)</f>
        <v>0</v>
      </c>
      <c r="K156">
        <f t="shared" si="4"/>
        <v>0</v>
      </c>
      <c r="M156" t="str">
        <f t="shared" si="5"/>
        <v/>
      </c>
    </row>
    <row r="157" spans="1:13" x14ac:dyDescent="0.3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H157">
        <f>IF(statek7[[#This Row],[Z/W]]="Z",H156-statek7[[#This Row],[cena za tone w talarach]]*statek7[[#This Row],[ile ton]],H156+statek7[[#This Row],[cena za tone w talarach]]*statek7[[#This Row],[ile ton]])</f>
        <v>526614</v>
      </c>
      <c r="I157">
        <f>IF(statek7[[#This Row],[Z/W]]="Z",I156-statek7[[#This Row],[cena za tone w talarach]]*statek7[[#This Row],[ile ton]],I156+statek7[[#This Row],[cena za tone w talarach]]*statek7[[#This Row],[ile ton]])</f>
        <v>26614</v>
      </c>
      <c r="J157">
        <f>IF(statek7[[#This Row],[data]]&lt;&gt;A158,1,0)</f>
        <v>0</v>
      </c>
      <c r="K157">
        <f t="shared" si="4"/>
        <v>0</v>
      </c>
      <c r="M157" t="str">
        <f t="shared" si="5"/>
        <v/>
      </c>
    </row>
    <row r="158" spans="1:13" x14ac:dyDescent="0.3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H158">
        <f>IF(statek7[[#This Row],[Z/W]]="Z",H157-statek7[[#This Row],[cena za tone w talarach]]*statek7[[#This Row],[ile ton]],H157+statek7[[#This Row],[cena za tone w talarach]]*statek7[[#This Row],[ile ton]])</f>
        <v>526376</v>
      </c>
      <c r="I158">
        <f>IF(statek7[[#This Row],[Z/W]]="Z",I157-statek7[[#This Row],[cena za tone w talarach]]*statek7[[#This Row],[ile ton]],I157+statek7[[#This Row],[cena za tone w talarach]]*statek7[[#This Row],[ile ton]])</f>
        <v>26376</v>
      </c>
      <c r="J158">
        <f>IF(statek7[[#This Row],[data]]&lt;&gt;A159,1,0)</f>
        <v>0</v>
      </c>
      <c r="K158">
        <f t="shared" si="4"/>
        <v>0</v>
      </c>
      <c r="M158" t="str">
        <f t="shared" si="5"/>
        <v/>
      </c>
    </row>
    <row r="159" spans="1:13" x14ac:dyDescent="0.3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H159">
        <f>IF(statek7[[#This Row],[Z/W]]="Z",H158-statek7[[#This Row],[cena za tone w talarach]]*statek7[[#This Row],[ile ton]],H158+statek7[[#This Row],[cena za tone w talarach]]*statek7[[#This Row],[ile ton]])</f>
        <v>524665</v>
      </c>
      <c r="I159">
        <f>IF(statek7[[#This Row],[Z/W]]="Z",I158-statek7[[#This Row],[cena za tone w talarach]]*statek7[[#This Row],[ile ton]],I158+statek7[[#This Row],[cena za tone w talarach]]*statek7[[#This Row],[ile ton]])</f>
        <v>24665</v>
      </c>
      <c r="J159">
        <f>IF(statek7[[#This Row],[data]]&lt;&gt;A160,1,0)</f>
        <v>1</v>
      </c>
      <c r="K159">
        <f t="shared" si="4"/>
        <v>524665</v>
      </c>
      <c r="M159" t="str">
        <f t="shared" si="5"/>
        <v/>
      </c>
    </row>
    <row r="160" spans="1:13" x14ac:dyDescent="0.3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H160">
        <f>IF(statek7[[#This Row],[Z/W]]="Z",H159-statek7[[#This Row],[cena za tone w talarach]]*statek7[[#This Row],[ile ton]],H159+statek7[[#This Row],[cena za tone w talarach]]*statek7[[#This Row],[ile ton]])</f>
        <v>523849</v>
      </c>
      <c r="I160">
        <f>IF(statek7[[#This Row],[Z/W]]="Z",I159-statek7[[#This Row],[cena za tone w talarach]]*statek7[[#This Row],[ile ton]],I159+statek7[[#This Row],[cena za tone w talarach]]*statek7[[#This Row],[ile ton]])</f>
        <v>23849</v>
      </c>
      <c r="J160">
        <f>IF(statek7[[#This Row],[data]]&lt;&gt;A161,1,0)</f>
        <v>0</v>
      </c>
      <c r="K160">
        <f t="shared" si="4"/>
        <v>0</v>
      </c>
      <c r="M160" t="str">
        <f t="shared" si="5"/>
        <v/>
      </c>
    </row>
    <row r="161" spans="1:13" x14ac:dyDescent="0.3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H161">
        <f>IF(statek7[[#This Row],[Z/W]]="Z",H160-statek7[[#This Row],[cena za tone w talarach]]*statek7[[#This Row],[ile ton]],H160+statek7[[#This Row],[cena za tone w talarach]]*statek7[[#This Row],[ile ton]])</f>
        <v>523309</v>
      </c>
      <c r="I161">
        <f>IF(statek7[[#This Row],[Z/W]]="Z",I160-statek7[[#This Row],[cena za tone w talarach]]*statek7[[#This Row],[ile ton]],I160+statek7[[#This Row],[cena za tone w talarach]]*statek7[[#This Row],[ile ton]])</f>
        <v>23309</v>
      </c>
      <c r="J161">
        <f>IF(statek7[[#This Row],[data]]&lt;&gt;A162,1,0)</f>
        <v>0</v>
      </c>
      <c r="K161">
        <f t="shared" si="4"/>
        <v>0</v>
      </c>
      <c r="M161" t="str">
        <f t="shared" si="5"/>
        <v/>
      </c>
    </row>
    <row r="162" spans="1:13" x14ac:dyDescent="0.3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H162">
        <f>IF(statek7[[#This Row],[Z/W]]="Z",H161-statek7[[#This Row],[cena za tone w talarach]]*statek7[[#This Row],[ile ton]],H161+statek7[[#This Row],[cena za tone w talarach]]*statek7[[#This Row],[ile ton]])</f>
        <v>522989</v>
      </c>
      <c r="I162">
        <f>IF(statek7[[#This Row],[Z/W]]="Z",I161-statek7[[#This Row],[cena za tone w talarach]]*statek7[[#This Row],[ile ton]],I161+statek7[[#This Row],[cena za tone w talarach]]*statek7[[#This Row],[ile ton]])</f>
        <v>22989</v>
      </c>
      <c r="J162">
        <f>IF(statek7[[#This Row],[data]]&lt;&gt;A163,1,0)</f>
        <v>1</v>
      </c>
      <c r="K162">
        <f t="shared" si="4"/>
        <v>522989</v>
      </c>
      <c r="M162" t="str">
        <f t="shared" si="5"/>
        <v/>
      </c>
    </row>
    <row r="163" spans="1:13" x14ac:dyDescent="0.3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H163">
        <f>IF(statek7[[#This Row],[Z/W]]="Z",H162-statek7[[#This Row],[cena za tone w talarach]]*statek7[[#This Row],[ile ton]],H162+statek7[[#This Row],[cena za tone w talarach]]*statek7[[#This Row],[ile ton]])</f>
        <v>541205</v>
      </c>
      <c r="I163">
        <f>IF(statek7[[#This Row],[Z/W]]="Z",I162-statek7[[#This Row],[cena za tone w talarach]]*statek7[[#This Row],[ile ton]],I162+statek7[[#This Row],[cena za tone w talarach]]*statek7[[#This Row],[ile ton]])</f>
        <v>41205</v>
      </c>
      <c r="J163">
        <f>IF(statek7[[#This Row],[data]]&lt;&gt;A164,1,0)</f>
        <v>0</v>
      </c>
      <c r="K163">
        <f t="shared" si="4"/>
        <v>0</v>
      </c>
      <c r="M163" t="str">
        <f t="shared" si="5"/>
        <v/>
      </c>
    </row>
    <row r="164" spans="1:13" x14ac:dyDescent="0.3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H164">
        <f>IF(statek7[[#This Row],[Z/W]]="Z",H163-statek7[[#This Row],[cena za tone w talarach]]*statek7[[#This Row],[ile ton]],H163+statek7[[#This Row],[cena za tone w talarach]]*statek7[[#This Row],[ile ton]])</f>
        <v>539381</v>
      </c>
      <c r="I164">
        <f>IF(statek7[[#This Row],[Z/W]]="Z",I163-statek7[[#This Row],[cena za tone w talarach]]*statek7[[#This Row],[ile ton]],I163+statek7[[#This Row],[cena za tone w talarach]]*statek7[[#This Row],[ile ton]])</f>
        <v>39381</v>
      </c>
      <c r="J164">
        <f>IF(statek7[[#This Row],[data]]&lt;&gt;A165,1,0)</f>
        <v>0</v>
      </c>
      <c r="K164">
        <f t="shared" si="4"/>
        <v>0</v>
      </c>
      <c r="M164" t="str">
        <f t="shared" si="5"/>
        <v/>
      </c>
    </row>
    <row r="165" spans="1:13" x14ac:dyDescent="0.3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H165">
        <f>IF(statek7[[#This Row],[Z/W]]="Z",H164-statek7[[#This Row],[cena za tone w talarach]]*statek7[[#This Row],[ile ton]],H164+statek7[[#This Row],[cena za tone w talarach]]*statek7[[#This Row],[ile ton]])</f>
        <v>538898</v>
      </c>
      <c r="I165">
        <f>IF(statek7[[#This Row],[Z/W]]="Z",I164-statek7[[#This Row],[cena za tone w talarach]]*statek7[[#This Row],[ile ton]],I164+statek7[[#This Row],[cena za tone w talarach]]*statek7[[#This Row],[ile ton]])</f>
        <v>38898</v>
      </c>
      <c r="J165">
        <f>IF(statek7[[#This Row],[data]]&lt;&gt;A166,1,0)</f>
        <v>1</v>
      </c>
      <c r="K165">
        <f t="shared" si="4"/>
        <v>538898</v>
      </c>
      <c r="M165" t="str">
        <f t="shared" si="5"/>
        <v/>
      </c>
    </row>
    <row r="166" spans="1:13" x14ac:dyDescent="0.3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H166">
        <f>IF(statek7[[#This Row],[Z/W]]="Z",H165-statek7[[#This Row],[cena za tone w talarach]]*statek7[[#This Row],[ile ton]],H165+statek7[[#This Row],[cena za tone w talarach]]*statek7[[#This Row],[ile ton]])</f>
        <v>535796</v>
      </c>
      <c r="I166">
        <f>IF(statek7[[#This Row],[Z/W]]="Z",I165-statek7[[#This Row],[cena za tone w talarach]]*statek7[[#This Row],[ile ton]],I165+statek7[[#This Row],[cena za tone w talarach]]*statek7[[#This Row],[ile ton]])</f>
        <v>35796</v>
      </c>
      <c r="J166">
        <f>IF(statek7[[#This Row],[data]]&lt;&gt;A167,1,0)</f>
        <v>0</v>
      </c>
      <c r="K166">
        <f t="shared" si="4"/>
        <v>0</v>
      </c>
      <c r="M166" t="str">
        <f t="shared" si="5"/>
        <v/>
      </c>
    </row>
    <row r="167" spans="1:13" x14ac:dyDescent="0.3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H167">
        <f>IF(statek7[[#This Row],[Z/W]]="Z",H166-statek7[[#This Row],[cena za tone w talarach]]*statek7[[#This Row],[ile ton]],H166+statek7[[#This Row],[cena za tone w talarach]]*statek7[[#This Row],[ile ton]])</f>
        <v>535646</v>
      </c>
      <c r="I167">
        <f>IF(statek7[[#This Row],[Z/W]]="Z",I166-statek7[[#This Row],[cena za tone w talarach]]*statek7[[#This Row],[ile ton]],I166+statek7[[#This Row],[cena za tone w talarach]]*statek7[[#This Row],[ile ton]])</f>
        <v>35646</v>
      </c>
      <c r="J167">
        <f>IF(statek7[[#This Row],[data]]&lt;&gt;A168,1,0)</f>
        <v>0</v>
      </c>
      <c r="K167">
        <f t="shared" si="4"/>
        <v>0</v>
      </c>
      <c r="M167" t="str">
        <f t="shared" si="5"/>
        <v/>
      </c>
    </row>
    <row r="168" spans="1:13" x14ac:dyDescent="0.3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H168">
        <f>IF(statek7[[#This Row],[Z/W]]="Z",H167-statek7[[#This Row],[cena za tone w talarach]]*statek7[[#This Row],[ile ton]],H167+statek7[[#This Row],[cena za tone w talarach]]*statek7[[#This Row],[ile ton]])</f>
        <v>533719</v>
      </c>
      <c r="I168">
        <f>IF(statek7[[#This Row],[Z/W]]="Z",I167-statek7[[#This Row],[cena za tone w talarach]]*statek7[[#This Row],[ile ton]],I167+statek7[[#This Row],[cena za tone w talarach]]*statek7[[#This Row],[ile ton]])</f>
        <v>33719</v>
      </c>
      <c r="J168">
        <f>IF(statek7[[#This Row],[data]]&lt;&gt;A169,1,0)</f>
        <v>1</v>
      </c>
      <c r="K168">
        <f t="shared" si="4"/>
        <v>533719</v>
      </c>
      <c r="M168" t="str">
        <f t="shared" si="5"/>
        <v/>
      </c>
    </row>
    <row r="169" spans="1:13" x14ac:dyDescent="0.3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H169">
        <f>IF(statek7[[#This Row],[Z/W]]="Z",H168-statek7[[#This Row],[cena za tone w talarach]]*statek7[[#This Row],[ile ton]],H168+statek7[[#This Row],[cena za tone w talarach]]*statek7[[#This Row],[ile ton]])</f>
        <v>536023</v>
      </c>
      <c r="I169">
        <f>IF(statek7[[#This Row],[Z/W]]="Z",I168-statek7[[#This Row],[cena za tone w talarach]]*statek7[[#This Row],[ile ton]],I168+statek7[[#This Row],[cena za tone w talarach]]*statek7[[#This Row],[ile ton]])</f>
        <v>36023</v>
      </c>
      <c r="J169">
        <f>IF(statek7[[#This Row],[data]]&lt;&gt;A170,1,0)</f>
        <v>0</v>
      </c>
      <c r="K169">
        <f t="shared" si="4"/>
        <v>0</v>
      </c>
      <c r="M169" t="str">
        <f t="shared" si="5"/>
        <v/>
      </c>
    </row>
    <row r="170" spans="1:13" x14ac:dyDescent="0.3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H170">
        <f>IF(statek7[[#This Row],[Z/W]]="Z",H169-statek7[[#This Row],[cena za tone w talarach]]*statek7[[#This Row],[ile ton]],H169+statek7[[#This Row],[cena za tone w talarach]]*statek7[[#This Row],[ile ton]])</f>
        <v>537799</v>
      </c>
      <c r="I170">
        <f>IF(statek7[[#This Row],[Z/W]]="Z",I169-statek7[[#This Row],[cena za tone w talarach]]*statek7[[#This Row],[ile ton]],I169+statek7[[#This Row],[cena za tone w talarach]]*statek7[[#This Row],[ile ton]])</f>
        <v>37799</v>
      </c>
      <c r="J170">
        <f>IF(statek7[[#This Row],[data]]&lt;&gt;A171,1,0)</f>
        <v>0</v>
      </c>
      <c r="K170">
        <f t="shared" si="4"/>
        <v>0</v>
      </c>
      <c r="M170" t="str">
        <f t="shared" si="5"/>
        <v/>
      </c>
    </row>
    <row r="171" spans="1:13" x14ac:dyDescent="0.3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H171">
        <f>IF(statek7[[#This Row],[Z/W]]="Z",H170-statek7[[#This Row],[cena za tone w talarach]]*statek7[[#This Row],[ile ton]],H170+statek7[[#This Row],[cena za tone w talarach]]*statek7[[#This Row],[ile ton]])</f>
        <v>536683</v>
      </c>
      <c r="I171">
        <f>IF(statek7[[#This Row],[Z/W]]="Z",I170-statek7[[#This Row],[cena za tone w talarach]]*statek7[[#This Row],[ile ton]],I170+statek7[[#This Row],[cena za tone w talarach]]*statek7[[#This Row],[ile ton]])</f>
        <v>36683</v>
      </c>
      <c r="J171">
        <f>IF(statek7[[#This Row],[data]]&lt;&gt;A172,1,0)</f>
        <v>0</v>
      </c>
      <c r="K171">
        <f t="shared" si="4"/>
        <v>0</v>
      </c>
      <c r="M171" t="str">
        <f t="shared" si="5"/>
        <v/>
      </c>
    </row>
    <row r="172" spans="1:13" x14ac:dyDescent="0.3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H172">
        <f>IF(statek7[[#This Row],[Z/W]]="Z",H171-statek7[[#This Row],[cena za tone w talarach]]*statek7[[#This Row],[ile ton]],H171+statek7[[#This Row],[cena za tone w talarach]]*statek7[[#This Row],[ile ton]])</f>
        <v>535708</v>
      </c>
      <c r="I172">
        <f>IF(statek7[[#This Row],[Z/W]]="Z",I171-statek7[[#This Row],[cena za tone w talarach]]*statek7[[#This Row],[ile ton]],I171+statek7[[#This Row],[cena za tone w talarach]]*statek7[[#This Row],[ile ton]])</f>
        <v>35708</v>
      </c>
      <c r="J172">
        <f>IF(statek7[[#This Row],[data]]&lt;&gt;A173,1,0)</f>
        <v>0</v>
      </c>
      <c r="K172">
        <f t="shared" si="4"/>
        <v>0</v>
      </c>
      <c r="M172" t="str">
        <f t="shared" si="5"/>
        <v/>
      </c>
    </row>
    <row r="173" spans="1:13" x14ac:dyDescent="0.3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H173">
        <f>IF(statek7[[#This Row],[Z/W]]="Z",H172-statek7[[#This Row],[cena za tone w talarach]]*statek7[[#This Row],[ile ton]],H172+statek7[[#This Row],[cena za tone w talarach]]*statek7[[#This Row],[ile ton]])</f>
        <v>535668</v>
      </c>
      <c r="I173">
        <f>IF(statek7[[#This Row],[Z/W]]="Z",I172-statek7[[#This Row],[cena za tone w talarach]]*statek7[[#This Row],[ile ton]],I172+statek7[[#This Row],[cena za tone w talarach]]*statek7[[#This Row],[ile ton]])</f>
        <v>35668</v>
      </c>
      <c r="J173">
        <f>IF(statek7[[#This Row],[data]]&lt;&gt;A174,1,0)</f>
        <v>1</v>
      </c>
      <c r="K173">
        <f t="shared" si="4"/>
        <v>535668</v>
      </c>
      <c r="M173" t="str">
        <f t="shared" si="5"/>
        <v/>
      </c>
    </row>
    <row r="174" spans="1:13" x14ac:dyDescent="0.3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H174">
        <f>IF(statek7[[#This Row],[Z/W]]="Z",H173-statek7[[#This Row],[cena za tone w talarach]]*statek7[[#This Row],[ile ton]],H173+statek7[[#This Row],[cena za tone w talarach]]*statek7[[#This Row],[ile ton]])</f>
        <v>536162</v>
      </c>
      <c r="I174">
        <f>IF(statek7[[#This Row],[Z/W]]="Z",I173-statek7[[#This Row],[cena za tone w talarach]]*statek7[[#This Row],[ile ton]],I173+statek7[[#This Row],[cena za tone w talarach]]*statek7[[#This Row],[ile ton]])</f>
        <v>36162</v>
      </c>
      <c r="J174">
        <f>IF(statek7[[#This Row],[data]]&lt;&gt;A175,1,0)</f>
        <v>0</v>
      </c>
      <c r="K174">
        <f t="shared" si="4"/>
        <v>0</v>
      </c>
      <c r="M174" t="str">
        <f t="shared" si="5"/>
        <v/>
      </c>
    </row>
    <row r="175" spans="1:13" x14ac:dyDescent="0.3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H175">
        <f>IF(statek7[[#This Row],[Z/W]]="Z",H174-statek7[[#This Row],[cena za tone w talarach]]*statek7[[#This Row],[ile ton]],H174+statek7[[#This Row],[cena za tone w talarach]]*statek7[[#This Row],[ile ton]])</f>
        <v>543785</v>
      </c>
      <c r="I175">
        <f>IF(statek7[[#This Row],[Z/W]]="Z",I174-statek7[[#This Row],[cena za tone w talarach]]*statek7[[#This Row],[ile ton]],I174+statek7[[#This Row],[cena za tone w talarach]]*statek7[[#This Row],[ile ton]])</f>
        <v>43785</v>
      </c>
      <c r="J175">
        <f>IF(statek7[[#This Row],[data]]&lt;&gt;A176,1,0)</f>
        <v>0</v>
      </c>
      <c r="K175">
        <f t="shared" si="4"/>
        <v>0</v>
      </c>
      <c r="M175" t="str">
        <f t="shared" si="5"/>
        <v/>
      </c>
    </row>
    <row r="176" spans="1:13" x14ac:dyDescent="0.3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H176">
        <f>IF(statek7[[#This Row],[Z/W]]="Z",H175-statek7[[#This Row],[cena za tone w talarach]]*statek7[[#This Row],[ile ton]],H175+statek7[[#This Row],[cena za tone w talarach]]*statek7[[#This Row],[ile ton]])</f>
        <v>543215</v>
      </c>
      <c r="I176">
        <f>IF(statek7[[#This Row],[Z/W]]="Z",I175-statek7[[#This Row],[cena za tone w talarach]]*statek7[[#This Row],[ile ton]],I175+statek7[[#This Row],[cena za tone w talarach]]*statek7[[#This Row],[ile ton]])</f>
        <v>43215</v>
      </c>
      <c r="J176">
        <f>IF(statek7[[#This Row],[data]]&lt;&gt;A177,1,0)</f>
        <v>0</v>
      </c>
      <c r="K176">
        <f t="shared" si="4"/>
        <v>0</v>
      </c>
      <c r="M176" t="str">
        <f t="shared" si="5"/>
        <v/>
      </c>
    </row>
    <row r="177" spans="1:13" x14ac:dyDescent="0.3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H177">
        <f>IF(statek7[[#This Row],[Z/W]]="Z",H176-statek7[[#This Row],[cena za tone w talarach]]*statek7[[#This Row],[ile ton]],H176+statek7[[#This Row],[cena za tone w talarach]]*statek7[[#This Row],[ile ton]])</f>
        <v>542847</v>
      </c>
      <c r="I177">
        <f>IF(statek7[[#This Row],[Z/W]]="Z",I176-statek7[[#This Row],[cena za tone w talarach]]*statek7[[#This Row],[ile ton]],I176+statek7[[#This Row],[cena za tone w talarach]]*statek7[[#This Row],[ile ton]])</f>
        <v>42847</v>
      </c>
      <c r="J177">
        <f>IF(statek7[[#This Row],[data]]&lt;&gt;A178,1,0)</f>
        <v>1</v>
      </c>
      <c r="K177">
        <f t="shared" si="4"/>
        <v>542847</v>
      </c>
      <c r="M177" t="str">
        <f t="shared" si="5"/>
        <v/>
      </c>
    </row>
    <row r="178" spans="1:13" x14ac:dyDescent="0.3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H178">
        <f>IF(statek7[[#This Row],[Z/W]]="Z",H177-statek7[[#This Row],[cena za tone w talarach]]*statek7[[#This Row],[ile ton]],H177+statek7[[#This Row],[cena za tone w talarach]]*statek7[[#This Row],[ile ton]])</f>
        <v>543386</v>
      </c>
      <c r="I178">
        <f>IF(statek7[[#This Row],[Z/W]]="Z",I177-statek7[[#This Row],[cena za tone w talarach]]*statek7[[#This Row],[ile ton]],I177+statek7[[#This Row],[cena za tone w talarach]]*statek7[[#This Row],[ile ton]])</f>
        <v>43386</v>
      </c>
      <c r="J178">
        <f>IF(statek7[[#This Row],[data]]&lt;&gt;A179,1,0)</f>
        <v>0</v>
      </c>
      <c r="K178">
        <f t="shared" si="4"/>
        <v>0</v>
      </c>
      <c r="M178" t="str">
        <f t="shared" si="5"/>
        <v/>
      </c>
    </row>
    <row r="179" spans="1:13" x14ac:dyDescent="0.3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H179">
        <f>IF(statek7[[#This Row],[Z/W]]="Z",H178-statek7[[#This Row],[cena za tone w talarach]]*statek7[[#This Row],[ile ton]],H178+statek7[[#This Row],[cena za tone w talarach]]*statek7[[#This Row],[ile ton]])</f>
        <v>548876</v>
      </c>
      <c r="I179">
        <f>IF(statek7[[#This Row],[Z/W]]="Z",I178-statek7[[#This Row],[cena za tone w talarach]]*statek7[[#This Row],[ile ton]],I178+statek7[[#This Row],[cena za tone w talarach]]*statek7[[#This Row],[ile ton]])</f>
        <v>48876</v>
      </c>
      <c r="J179">
        <f>IF(statek7[[#This Row],[data]]&lt;&gt;A180,1,0)</f>
        <v>0</v>
      </c>
      <c r="K179">
        <f t="shared" si="4"/>
        <v>0</v>
      </c>
      <c r="M179" t="str">
        <f t="shared" si="5"/>
        <v/>
      </c>
    </row>
    <row r="180" spans="1:13" x14ac:dyDescent="0.3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H180">
        <f>IF(statek7[[#This Row],[Z/W]]="Z",H179-statek7[[#This Row],[cena za tone w talarach]]*statek7[[#This Row],[ile ton]],H179+statek7[[#This Row],[cena za tone w talarach]]*statek7[[#This Row],[ile ton]])</f>
        <v>548458</v>
      </c>
      <c r="I180">
        <f>IF(statek7[[#This Row],[Z/W]]="Z",I179-statek7[[#This Row],[cena za tone w talarach]]*statek7[[#This Row],[ile ton]],I179+statek7[[#This Row],[cena za tone w talarach]]*statek7[[#This Row],[ile ton]])</f>
        <v>48458</v>
      </c>
      <c r="J180">
        <f>IF(statek7[[#This Row],[data]]&lt;&gt;A181,1,0)</f>
        <v>0</v>
      </c>
      <c r="K180">
        <f t="shared" si="4"/>
        <v>0</v>
      </c>
      <c r="M180" t="str">
        <f t="shared" si="5"/>
        <v/>
      </c>
    </row>
    <row r="181" spans="1:13" x14ac:dyDescent="0.3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H181">
        <f>IF(statek7[[#This Row],[Z/W]]="Z",H180-statek7[[#This Row],[cena za tone w talarach]]*statek7[[#This Row],[ile ton]],H180+statek7[[#This Row],[cena za tone w talarach]]*statek7[[#This Row],[ile ton]])</f>
        <v>547490</v>
      </c>
      <c r="I181">
        <f>IF(statek7[[#This Row],[Z/W]]="Z",I180-statek7[[#This Row],[cena za tone w talarach]]*statek7[[#This Row],[ile ton]],I180+statek7[[#This Row],[cena za tone w talarach]]*statek7[[#This Row],[ile ton]])</f>
        <v>47490</v>
      </c>
      <c r="J181">
        <f>IF(statek7[[#This Row],[data]]&lt;&gt;A182,1,0)</f>
        <v>1</v>
      </c>
      <c r="K181">
        <f t="shared" si="4"/>
        <v>547490</v>
      </c>
      <c r="M181" t="str">
        <f t="shared" si="5"/>
        <v/>
      </c>
    </row>
    <row r="182" spans="1:13" x14ac:dyDescent="0.3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H182">
        <f>IF(statek7[[#This Row],[Z/W]]="Z",H181-statek7[[#This Row],[cena za tone w talarach]]*statek7[[#This Row],[ile ton]],H181+statek7[[#This Row],[cena za tone w talarach]]*statek7[[#This Row],[ile ton]])</f>
        <v>547265</v>
      </c>
      <c r="I182">
        <f>IF(statek7[[#This Row],[Z/W]]="Z",I181-statek7[[#This Row],[cena za tone w talarach]]*statek7[[#This Row],[ile ton]],I181+statek7[[#This Row],[cena za tone w talarach]]*statek7[[#This Row],[ile ton]])</f>
        <v>47265</v>
      </c>
      <c r="J182">
        <f>IF(statek7[[#This Row],[data]]&lt;&gt;A183,1,0)</f>
        <v>0</v>
      </c>
      <c r="K182">
        <f t="shared" si="4"/>
        <v>0</v>
      </c>
      <c r="M182" t="str">
        <f t="shared" si="5"/>
        <v/>
      </c>
    </row>
    <row r="183" spans="1:13" x14ac:dyDescent="0.3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H183">
        <f>IF(statek7[[#This Row],[Z/W]]="Z",H182-statek7[[#This Row],[cena za tone w talarach]]*statek7[[#This Row],[ile ton]],H182+statek7[[#This Row],[cena za tone w talarach]]*statek7[[#This Row],[ile ton]])</f>
        <v>547641</v>
      </c>
      <c r="I183">
        <f>IF(statek7[[#This Row],[Z/W]]="Z",I182-statek7[[#This Row],[cena za tone w talarach]]*statek7[[#This Row],[ile ton]],I182+statek7[[#This Row],[cena za tone w talarach]]*statek7[[#This Row],[ile ton]])</f>
        <v>47641</v>
      </c>
      <c r="J183">
        <f>IF(statek7[[#This Row],[data]]&lt;&gt;A184,1,0)</f>
        <v>0</v>
      </c>
      <c r="K183">
        <f t="shared" si="4"/>
        <v>0</v>
      </c>
      <c r="M183" t="str">
        <f t="shared" si="5"/>
        <v/>
      </c>
    </row>
    <row r="184" spans="1:13" x14ac:dyDescent="0.3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H184">
        <f>IF(statek7[[#This Row],[Z/W]]="Z",H183-statek7[[#This Row],[cena za tone w talarach]]*statek7[[#This Row],[ile ton]],H183+statek7[[#This Row],[cena za tone w talarach]]*statek7[[#This Row],[ile ton]])</f>
        <v>547473</v>
      </c>
      <c r="I184">
        <f>IF(statek7[[#This Row],[Z/W]]="Z",I183-statek7[[#This Row],[cena za tone w talarach]]*statek7[[#This Row],[ile ton]],I183+statek7[[#This Row],[cena za tone w talarach]]*statek7[[#This Row],[ile ton]])</f>
        <v>47473</v>
      </c>
      <c r="J184">
        <f>IF(statek7[[#This Row],[data]]&lt;&gt;A185,1,0)</f>
        <v>0</v>
      </c>
      <c r="K184">
        <f t="shared" si="4"/>
        <v>0</v>
      </c>
      <c r="M184" t="str">
        <f t="shared" si="5"/>
        <v/>
      </c>
    </row>
    <row r="185" spans="1:13" x14ac:dyDescent="0.3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H185">
        <f>IF(statek7[[#This Row],[Z/W]]="Z",H184-statek7[[#This Row],[cena za tone w talarach]]*statek7[[#This Row],[ile ton]],H184+statek7[[#This Row],[cena za tone w talarach]]*statek7[[#This Row],[ile ton]])</f>
        <v>547097</v>
      </c>
      <c r="I185">
        <f>IF(statek7[[#This Row],[Z/W]]="Z",I184-statek7[[#This Row],[cena za tone w talarach]]*statek7[[#This Row],[ile ton]],I184+statek7[[#This Row],[cena za tone w talarach]]*statek7[[#This Row],[ile ton]])</f>
        <v>47097</v>
      </c>
      <c r="J185">
        <f>IF(statek7[[#This Row],[data]]&lt;&gt;A186,1,0)</f>
        <v>1</v>
      </c>
      <c r="K185">
        <f t="shared" si="4"/>
        <v>547097</v>
      </c>
      <c r="M185" t="str">
        <f t="shared" si="5"/>
        <v/>
      </c>
    </row>
    <row r="186" spans="1:13" x14ac:dyDescent="0.3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H186">
        <f>IF(statek7[[#This Row],[Z/W]]="Z",H185-statek7[[#This Row],[cena za tone w talarach]]*statek7[[#This Row],[ile ton]],H185+statek7[[#This Row],[cena za tone w talarach]]*statek7[[#This Row],[ile ton]])</f>
        <v>549475</v>
      </c>
      <c r="I186">
        <f>IF(statek7[[#This Row],[Z/W]]="Z",I185-statek7[[#This Row],[cena za tone w talarach]]*statek7[[#This Row],[ile ton]],I185+statek7[[#This Row],[cena za tone w talarach]]*statek7[[#This Row],[ile ton]])</f>
        <v>49475</v>
      </c>
      <c r="J186">
        <f>IF(statek7[[#This Row],[data]]&lt;&gt;A187,1,0)</f>
        <v>0</v>
      </c>
      <c r="K186">
        <f t="shared" si="4"/>
        <v>0</v>
      </c>
      <c r="M186" t="str">
        <f t="shared" si="5"/>
        <v/>
      </c>
    </row>
    <row r="187" spans="1:13" x14ac:dyDescent="0.3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H187">
        <f>IF(statek7[[#This Row],[Z/W]]="Z",H186-statek7[[#This Row],[cena za tone w talarach]]*statek7[[#This Row],[ile ton]],H186+statek7[[#This Row],[cena za tone w talarach]]*statek7[[#This Row],[ile ton]])</f>
        <v>550983</v>
      </c>
      <c r="I187">
        <f>IF(statek7[[#This Row],[Z/W]]="Z",I186-statek7[[#This Row],[cena za tone w talarach]]*statek7[[#This Row],[ile ton]],I186+statek7[[#This Row],[cena za tone w talarach]]*statek7[[#This Row],[ile ton]])</f>
        <v>50983</v>
      </c>
      <c r="J187">
        <f>IF(statek7[[#This Row],[data]]&lt;&gt;A188,1,0)</f>
        <v>0</v>
      </c>
      <c r="K187">
        <f t="shared" si="4"/>
        <v>0</v>
      </c>
      <c r="M187" t="str">
        <f t="shared" si="5"/>
        <v/>
      </c>
    </row>
    <row r="188" spans="1:13" x14ac:dyDescent="0.3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H188">
        <f>IF(statek7[[#This Row],[Z/W]]="Z",H187-statek7[[#This Row],[cena za tone w talarach]]*statek7[[#This Row],[ile ton]],H187+statek7[[#This Row],[cena za tone w talarach]]*statek7[[#This Row],[ile ton]])</f>
        <v>550767</v>
      </c>
      <c r="I188">
        <f>IF(statek7[[#This Row],[Z/W]]="Z",I187-statek7[[#This Row],[cena za tone w talarach]]*statek7[[#This Row],[ile ton]],I187+statek7[[#This Row],[cena za tone w talarach]]*statek7[[#This Row],[ile ton]])</f>
        <v>50767</v>
      </c>
      <c r="J188">
        <f>IF(statek7[[#This Row],[data]]&lt;&gt;A189,1,0)</f>
        <v>0</v>
      </c>
      <c r="K188">
        <f t="shared" si="4"/>
        <v>0</v>
      </c>
      <c r="M188" t="str">
        <f t="shared" si="5"/>
        <v/>
      </c>
    </row>
    <row r="189" spans="1:13" x14ac:dyDescent="0.3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H189">
        <f>IF(statek7[[#This Row],[Z/W]]="Z",H188-statek7[[#This Row],[cena za tone w talarach]]*statek7[[#This Row],[ile ton]],H188+statek7[[#This Row],[cena za tone w talarach]]*statek7[[#This Row],[ile ton]])</f>
        <v>549831</v>
      </c>
      <c r="I189">
        <f>IF(statek7[[#This Row],[Z/W]]="Z",I188-statek7[[#This Row],[cena za tone w talarach]]*statek7[[#This Row],[ile ton]],I188+statek7[[#This Row],[cena za tone w talarach]]*statek7[[#This Row],[ile ton]])</f>
        <v>49831</v>
      </c>
      <c r="J189">
        <f>IF(statek7[[#This Row],[data]]&lt;&gt;A190,1,0)</f>
        <v>0</v>
      </c>
      <c r="K189">
        <f t="shared" si="4"/>
        <v>0</v>
      </c>
      <c r="M189" t="str">
        <f t="shared" si="5"/>
        <v/>
      </c>
    </row>
    <row r="190" spans="1:13" x14ac:dyDescent="0.3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H190">
        <f>IF(statek7[[#This Row],[Z/W]]="Z",H189-statek7[[#This Row],[cena za tone w talarach]]*statek7[[#This Row],[ile ton]],H189+statek7[[#This Row],[cena za tone w talarach]]*statek7[[#This Row],[ile ton]])</f>
        <v>549423</v>
      </c>
      <c r="I190">
        <f>IF(statek7[[#This Row],[Z/W]]="Z",I189-statek7[[#This Row],[cena za tone w talarach]]*statek7[[#This Row],[ile ton]],I189+statek7[[#This Row],[cena za tone w talarach]]*statek7[[#This Row],[ile ton]])</f>
        <v>49423</v>
      </c>
      <c r="J190">
        <f>IF(statek7[[#This Row],[data]]&lt;&gt;A191,1,0)</f>
        <v>1</v>
      </c>
      <c r="K190">
        <f t="shared" si="4"/>
        <v>549423</v>
      </c>
      <c r="M190" t="str">
        <f t="shared" si="5"/>
        <v/>
      </c>
    </row>
    <row r="191" spans="1:13" x14ac:dyDescent="0.3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H191">
        <f>IF(statek7[[#This Row],[Z/W]]="Z",H190-statek7[[#This Row],[cena za tone w talarach]]*statek7[[#This Row],[ile ton]],H190+statek7[[#This Row],[cena za tone w talarach]]*statek7[[#This Row],[ile ton]])</f>
        <v>551043</v>
      </c>
      <c r="I191">
        <f>IF(statek7[[#This Row],[Z/W]]="Z",I190-statek7[[#This Row],[cena za tone w talarach]]*statek7[[#This Row],[ile ton]],I190+statek7[[#This Row],[cena za tone w talarach]]*statek7[[#This Row],[ile ton]])</f>
        <v>51043</v>
      </c>
      <c r="J191">
        <f>IF(statek7[[#This Row],[data]]&lt;&gt;A192,1,0)</f>
        <v>0</v>
      </c>
      <c r="K191">
        <f t="shared" si="4"/>
        <v>0</v>
      </c>
      <c r="M191" t="str">
        <f t="shared" si="5"/>
        <v/>
      </c>
    </row>
    <row r="192" spans="1:13" x14ac:dyDescent="0.3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H192">
        <f>IF(statek7[[#This Row],[Z/W]]="Z",H191-statek7[[#This Row],[cena za tone w talarach]]*statek7[[#This Row],[ile ton]],H191+statek7[[#This Row],[cena za tone w talarach]]*statek7[[#This Row],[ile ton]])</f>
        <v>550899</v>
      </c>
      <c r="I192">
        <f>IF(statek7[[#This Row],[Z/W]]="Z",I191-statek7[[#This Row],[cena za tone w talarach]]*statek7[[#This Row],[ile ton]],I191+statek7[[#This Row],[cena za tone w talarach]]*statek7[[#This Row],[ile ton]])</f>
        <v>50899</v>
      </c>
      <c r="J192">
        <f>IF(statek7[[#This Row],[data]]&lt;&gt;A193,1,0)</f>
        <v>0</v>
      </c>
      <c r="K192">
        <f t="shared" si="4"/>
        <v>0</v>
      </c>
      <c r="M192" t="str">
        <f t="shared" si="5"/>
        <v/>
      </c>
    </row>
    <row r="193" spans="1:13" ht="15.6" x14ac:dyDescent="0.3">
      <c r="A193" s="17">
        <v>43381</v>
      </c>
      <c r="B193" s="18" t="s">
        <v>15</v>
      </c>
      <c r="C193" s="18" t="s">
        <v>9</v>
      </c>
      <c r="D193" s="18" t="s">
        <v>8</v>
      </c>
      <c r="E193" s="19">
        <v>20</v>
      </c>
      <c r="F193" s="19">
        <v>41</v>
      </c>
      <c r="G193" s="19"/>
      <c r="H193" s="19">
        <f>IF(statek7[[#This Row],[Z/W]]="Z",H192-statek7[[#This Row],[cena za tone w talarach]]*statek7[[#This Row],[ile ton]],H192+statek7[[#This Row],[cena za tone w talarach]]*statek7[[#This Row],[ile ton]])</f>
        <v>550079</v>
      </c>
      <c r="I193" s="19">
        <f>IF(statek7[[#This Row],[Z/W]]="Z",I192-statek7[[#This Row],[cena za tone w talarach]]*statek7[[#This Row],[ile ton]],I192+statek7[[#This Row],[cena za tone w talarach]]*statek7[[#This Row],[ile ton]])</f>
        <v>50079</v>
      </c>
      <c r="J193" s="19">
        <f>IF(statek7[[#This Row],[data]]&lt;&gt;A194,1,0)</f>
        <v>1</v>
      </c>
      <c r="K193" s="19">
        <f t="shared" si="4"/>
        <v>550079</v>
      </c>
      <c r="L193" s="19"/>
      <c r="M193" s="19">
        <f>IF(K193=$L$2,1,"")</f>
        <v>1</v>
      </c>
    </row>
    <row r="194" spans="1:13" x14ac:dyDescent="0.3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H194">
        <f>IF(statek7[[#This Row],[Z/W]]="Z",H193-statek7[[#This Row],[cena za tone w talarach]]*statek7[[#This Row],[ile ton]],H193+statek7[[#This Row],[cena za tone w talarach]]*statek7[[#This Row],[ile ton]])</f>
        <v>550207</v>
      </c>
      <c r="I194">
        <f>IF(statek7[[#This Row],[Z/W]]="Z",I193-statek7[[#This Row],[cena za tone w talarach]]*statek7[[#This Row],[ile ton]],I193+statek7[[#This Row],[cena za tone w talarach]]*statek7[[#This Row],[ile ton]])</f>
        <v>50207</v>
      </c>
      <c r="J194">
        <f>IF(statek7[[#This Row],[data]]&lt;&gt;A195,1,0)</f>
        <v>0</v>
      </c>
      <c r="K194">
        <f t="shared" si="4"/>
        <v>0</v>
      </c>
      <c r="M194" t="str">
        <f t="shared" si="5"/>
        <v/>
      </c>
    </row>
    <row r="195" spans="1:13" x14ac:dyDescent="0.3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H195">
        <f>IF(statek7[[#This Row],[Z/W]]="Z",H194-statek7[[#This Row],[cena za tone w talarach]]*statek7[[#This Row],[ile ton]],H194+statek7[[#This Row],[cena za tone w talarach]]*statek7[[#This Row],[ile ton]])</f>
        <v>548431</v>
      </c>
      <c r="I195">
        <f>IF(statek7[[#This Row],[Z/W]]="Z",I194-statek7[[#This Row],[cena za tone w talarach]]*statek7[[#This Row],[ile ton]],I194+statek7[[#This Row],[cena za tone w talarach]]*statek7[[#This Row],[ile ton]])</f>
        <v>48431</v>
      </c>
      <c r="J195">
        <f>IF(statek7[[#This Row],[data]]&lt;&gt;A196,1,0)</f>
        <v>1</v>
      </c>
      <c r="K195">
        <f t="shared" ref="K195:K203" si="6">IF(J195=1,H195,0)</f>
        <v>548431</v>
      </c>
      <c r="M195" t="str">
        <f t="shared" ref="M195:M203" si="7">IF(K195=$L$2,1,"")</f>
        <v/>
      </c>
    </row>
    <row r="196" spans="1:13" x14ac:dyDescent="0.3">
      <c r="A196" s="20">
        <v>43428</v>
      </c>
      <c r="B196" s="21" t="s">
        <v>17</v>
      </c>
      <c r="C196" s="21" t="s">
        <v>9</v>
      </c>
      <c r="D196" s="21" t="s">
        <v>14</v>
      </c>
      <c r="E196" s="14">
        <v>64</v>
      </c>
      <c r="F196" s="14">
        <v>61</v>
      </c>
      <c r="G196" s="14"/>
      <c r="H196" s="14">
        <f>IF(statek7[[#This Row],[Z/W]]="Z",H195-statek7[[#This Row],[cena za tone w talarach]]*statek7[[#This Row],[ile ton]],H195+statek7[[#This Row],[cena za tone w talarach]]*statek7[[#This Row],[ile ton]])</f>
        <v>552335</v>
      </c>
      <c r="I196">
        <f>IF(statek7[[#This Row],[Z/W]]="Z",I195-statek7[[#This Row],[cena za tone w talarach]]*statek7[[#This Row],[ile ton]],I195+statek7[[#This Row],[cena za tone w talarach]]*statek7[[#This Row],[ile ton]])</f>
        <v>52335</v>
      </c>
      <c r="J196">
        <f>IF(statek7[[#This Row],[data]]&lt;&gt;A197,1,0)</f>
        <v>0</v>
      </c>
      <c r="K196">
        <f t="shared" si="6"/>
        <v>0</v>
      </c>
      <c r="M196" t="str">
        <f t="shared" si="7"/>
        <v/>
      </c>
    </row>
    <row r="197" spans="1:13" x14ac:dyDescent="0.3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H197">
        <f>IF(statek7[[#This Row],[Z/W]]="Z",H196-statek7[[#This Row],[cena za tone w talarach]]*statek7[[#This Row],[ile ton]],H196+statek7[[#This Row],[cena za tone w talarach]]*statek7[[#This Row],[ile ton]])</f>
        <v>549626</v>
      </c>
      <c r="I197">
        <f>IF(statek7[[#This Row],[Z/W]]="Z",I196-statek7[[#This Row],[cena za tone w talarach]]*statek7[[#This Row],[ile ton]],I196+statek7[[#This Row],[cena za tone w talarach]]*statek7[[#This Row],[ile ton]])</f>
        <v>49626</v>
      </c>
      <c r="J197">
        <f>IF(statek7[[#This Row],[data]]&lt;&gt;A198,1,0)</f>
        <v>0</v>
      </c>
      <c r="K197">
        <f t="shared" si="6"/>
        <v>0</v>
      </c>
      <c r="M197" t="str">
        <f t="shared" si="7"/>
        <v/>
      </c>
    </row>
    <row r="198" spans="1:13" x14ac:dyDescent="0.3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H198">
        <f>IF(statek7[[#This Row],[Z/W]]="Z",H197-statek7[[#This Row],[cena za tone w talarach]]*statek7[[#This Row],[ile ton]],H197+statek7[[#This Row],[cena za tone w talarach]]*statek7[[#This Row],[ile ton]])</f>
        <v>549050</v>
      </c>
      <c r="I198">
        <f>IF(statek7[[#This Row],[Z/W]]="Z",I197-statek7[[#This Row],[cena za tone w talarach]]*statek7[[#This Row],[ile ton]],I197+statek7[[#This Row],[cena za tone w talarach]]*statek7[[#This Row],[ile ton]])</f>
        <v>49050</v>
      </c>
      <c r="J198">
        <f>IF(statek7[[#This Row],[data]]&lt;&gt;A199,1,0)</f>
        <v>1</v>
      </c>
      <c r="K198">
        <f t="shared" si="6"/>
        <v>549050</v>
      </c>
      <c r="M198" t="str">
        <f t="shared" si="7"/>
        <v/>
      </c>
    </row>
    <row r="199" spans="1:13" x14ac:dyDescent="0.3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H199">
        <f>IF(statek7[[#This Row],[Z/W]]="Z",H198-statek7[[#This Row],[cena za tone w talarach]]*statek7[[#This Row],[ile ton]],H198+statek7[[#This Row],[cena za tone w talarach]]*statek7[[#This Row],[ile ton]])</f>
        <v>549298</v>
      </c>
      <c r="I199">
        <f>IF(statek7[[#This Row],[Z/W]]="Z",I198-statek7[[#This Row],[cena za tone w talarach]]*statek7[[#This Row],[ile ton]],I198+statek7[[#This Row],[cena za tone w talarach]]*statek7[[#This Row],[ile ton]])</f>
        <v>49298</v>
      </c>
      <c r="J199">
        <f>IF(statek7[[#This Row],[data]]&lt;&gt;A200,1,0)</f>
        <v>0</v>
      </c>
      <c r="K199">
        <f t="shared" si="6"/>
        <v>0</v>
      </c>
      <c r="M199" t="str">
        <f t="shared" si="7"/>
        <v/>
      </c>
    </row>
    <row r="200" spans="1:13" x14ac:dyDescent="0.3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H200">
        <f>IF(statek7[[#This Row],[Z/W]]="Z",H199-statek7[[#This Row],[cena za tone w talarach]]*statek7[[#This Row],[ile ton]],H199+statek7[[#This Row],[cena za tone w talarach]]*statek7[[#This Row],[ile ton]])</f>
        <v>548633</v>
      </c>
      <c r="I200">
        <f>IF(statek7[[#This Row],[Z/W]]="Z",I199-statek7[[#This Row],[cena za tone w talarach]]*statek7[[#This Row],[ile ton]],I199+statek7[[#This Row],[cena za tone w talarach]]*statek7[[#This Row],[ile ton]])</f>
        <v>48633</v>
      </c>
      <c r="J200">
        <f>IF(statek7[[#This Row],[data]]&lt;&gt;A201,1,0)</f>
        <v>0</v>
      </c>
      <c r="K200">
        <f t="shared" si="6"/>
        <v>0</v>
      </c>
      <c r="M200" t="str">
        <f t="shared" si="7"/>
        <v/>
      </c>
    </row>
    <row r="201" spans="1:13" x14ac:dyDescent="0.3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H201">
        <f>IF(statek7[[#This Row],[Z/W]]="Z",H200-statek7[[#This Row],[cena za tone w talarach]]*statek7[[#This Row],[ile ton]],H200+statek7[[#This Row],[cena za tone w talarach]]*statek7[[#This Row],[ile ton]])</f>
        <v>548305</v>
      </c>
      <c r="I201">
        <f>IF(statek7[[#This Row],[Z/W]]="Z",I200-statek7[[#This Row],[cena za tone w talarach]]*statek7[[#This Row],[ile ton]],I200+statek7[[#This Row],[cena za tone w talarach]]*statek7[[#This Row],[ile ton]])</f>
        <v>48305</v>
      </c>
      <c r="J201">
        <f>IF(statek7[[#This Row],[data]]&lt;&gt;A202,1,0)</f>
        <v>0</v>
      </c>
      <c r="K201">
        <f t="shared" si="6"/>
        <v>0</v>
      </c>
      <c r="M201" t="str">
        <f t="shared" si="7"/>
        <v/>
      </c>
    </row>
    <row r="202" spans="1:13" x14ac:dyDescent="0.3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H202">
        <f>IF(statek7[[#This Row],[Z/W]]="Z",H201-statek7[[#This Row],[cena za tone w talarach]]*statek7[[#This Row],[ile ton]],H201+statek7[[#This Row],[cena za tone w talarach]]*statek7[[#This Row],[ile ton]])</f>
        <v>546902</v>
      </c>
      <c r="I202">
        <f>IF(statek7[[#This Row],[Z/W]]="Z",I201-statek7[[#This Row],[cena za tone w talarach]]*statek7[[#This Row],[ile ton]],I201+statek7[[#This Row],[cena za tone w talarach]]*statek7[[#This Row],[ile ton]])</f>
        <v>46902</v>
      </c>
      <c r="J202">
        <f>IF(statek7[[#This Row],[data]]&lt;&gt;A203,1,0)</f>
        <v>0</v>
      </c>
      <c r="K202">
        <f t="shared" si="6"/>
        <v>0</v>
      </c>
      <c r="M202" t="str">
        <f t="shared" si="7"/>
        <v/>
      </c>
    </row>
    <row r="203" spans="1:13" x14ac:dyDescent="0.3">
      <c r="A203" s="9">
        <v>43452</v>
      </c>
      <c r="B203" s="10" t="s">
        <v>18</v>
      </c>
      <c r="C203" s="10" t="s">
        <v>11</v>
      </c>
      <c r="D203" s="10" t="s">
        <v>8</v>
      </c>
      <c r="E203" s="4">
        <v>46</v>
      </c>
      <c r="F203" s="4">
        <v>23</v>
      </c>
      <c r="G203" s="4"/>
      <c r="H203" s="4">
        <f>IF(statek7[[#This Row],[Z/W]]="Z",H202-statek7[[#This Row],[cena za tone w talarach]]*statek7[[#This Row],[ile ton]],H202+statek7[[#This Row],[cena za tone w talarach]]*statek7[[#This Row],[ile ton]])</f>
        <v>545844</v>
      </c>
      <c r="I203" s="4">
        <f>IF(statek7[[#This Row],[Z/W]]="Z",I202-statek7[[#This Row],[cena za tone w talarach]]*statek7[[#This Row],[ile ton]],I202+statek7[[#This Row],[cena za tone w talarach]]*statek7[[#This Row],[ile ton]])</f>
        <v>45844</v>
      </c>
      <c r="J203">
        <f>IF(statek7[[#This Row],[data]]&lt;&gt;A204,1,0)</f>
        <v>1</v>
      </c>
      <c r="K203">
        <f t="shared" si="6"/>
        <v>545844</v>
      </c>
      <c r="M203" t="str">
        <f t="shared" si="7"/>
        <v/>
      </c>
    </row>
    <row r="204" spans="1:13" ht="18" x14ac:dyDescent="0.35">
      <c r="H204" s="22"/>
      <c r="I204" s="16">
        <f>MIN(I1:I203)</f>
        <v>-6399</v>
      </c>
      <c r="J204" t="e">
        <f>IF(statek7[[#This Row],[data]]&lt;&gt;A205,1,0)</f>
        <v>#VALUE!</v>
      </c>
    </row>
    <row r="205" spans="1:13" x14ac:dyDescent="0.3">
      <c r="I205" t="s">
        <v>35</v>
      </c>
      <c r="J205" t="e">
        <f>IF(statek7[[#This Row],[data]]&lt;&gt;A206,1,0)</f>
        <v>#VALUE!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E A A B Q S w M E F A A C A A g A q q E r U x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q q E r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h K 1 M S O / x J y w E A A A U R A A A T A B w A R m 9 y b X V s Y X M v U 2 V j d G l v b j E u b S C i G A A o o B Q A A A A A A A A A A A A A A A A A A A A A A A A A A A D t k r 9 u 2 z A Q x u c a 8 D t c p E U G B N V x E x d o o a G w 0 z 8 I G r S w i w K x M r D S V W E j 8 Q T y F E U 2 s u S V M h X o F v i 9 S s d p k y I d u l Q T u Z D 8 j j z e d / w Z T F m S g t l 2 3 n 3 Z 7 / V 7 5 l R o z M C w Y D y D G A r k f g / s W H / X N 9 f Z + o q s O D H n 0 Z T S u k T F w W t Z Y D Q h x X Z j A m / y I v l k U J t E 5 q S / J W + I 8 g J h q u U 5 J j s 7 8 E F T r k V J j V A S E 9 / 3 4 b 3 g W o s Q J o c H Y J D B a s l o O B r C o i J F j T 1 2 k o y T b U E R X 7 A 3 C B d T L G Q p G X X s P f H s V S r q U p l 4 H M K B S i m T K o 9 3 R / v D E D 7 W x D j j t s D 4 f h k d k c K T Q b g 1 5 n t H I l 9 f 3 V w 3 Z x I I K s q a d v 3 D L E m 1 p d 0 t J Z U S P e t 6 L r 7 Y u 9 Z A a R O 9 R Z F Z l 8 H v t o S w u A u 9 K o p Z K g q h T c y 6 f v j Q s c 2 k b K s J u K 3 u U 8 6 1 U O Y r 6 X L r Y 9 5 W a I J / K y t c r b x M s L B N s C k R 7 B o v Q 1 h 5 F W n + J T J e 8 K 3 I t u 3 6 k X r 8 9 P M j z f 4 p M C m r v 1 M 8 3 o s 2 N d 0 G U l Q C l m I T R G i A N z 5 F e v r n w c t B v y f V 3 1 0 / p M z 3 7 j g L R g P P w e Z g 6 w a 2 Z w 4 2 B 1 t X s O 0 5 2 B x s X c G 2 7 2 B z s H U F 2 9 j B 5 m D r C r b n D j Y H 2 3 + A 7 S d Q S w E C L Q A U A A I A C A C q o S t T E 3 E D y q c A A A D 5 A A A A E g A A A A A A A A A A A A A A A A A A A A A A Q 2 9 u Z m l n L 1 B h Y 2 t h Z 2 U u e G 1 s U E s B A i 0 A F A A C A A g A q q E r U w / K 6 a u k A A A A 6 Q A A A B M A A A A A A A A A A A A A A A A A 8 w A A A F t D b 2 5 0 Z W 5 0 X 1 R 5 c G V z X S 5 4 b W x Q S w E C L Q A U A A I A C A C q o S t T E j v 8 S c s B A A A F E Q A A E w A A A A A A A A A A A A A A A A D k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R Q A A A A A A A A Z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d G V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V Q x N z o w O T o x N C 4 3 N D A 0 M j Q 3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a b W l l b m l v b m 8 g d H l w L n t k Y X R h L D B 9 J n F 1 b 3 Q 7 L C Z x d W 9 0 O 1 N l Y 3 R p b 2 4 x L 3 N 0 Y X R l a y 9 a b W l l b m l v b m 8 g d H l w L n t w b 3 J 0 L D F 9 J n F 1 b 3 Q 7 L C Z x d W 9 0 O 1 N l Y 3 R p b 2 4 x L 3 N 0 Y X R l a y 9 a b W l l b m l v b m 8 g d H l w L n t 0 b 3 d h c i w y f S Z x d W 9 0 O y w m c X V v d D t T Z W N 0 a W 9 u M S 9 z d G F 0 Z W s v W m 1 p Z W 5 p b 2 5 v I H R 5 c C 5 7 W i 9 X L D N 9 J n F 1 b 3 Q 7 L C Z x d W 9 0 O 1 N l Y 3 R p b 2 4 x L 3 N 0 Y X R l a y 9 a b W l l b m l v b m 8 g d H l w L n t p b G U g d G 9 u L D R 9 J n F 1 b 3 Q 7 L C Z x d W 9 0 O 1 N l Y 3 R p b 2 4 x L 3 N 0 Y X R l a y 9 a b W l l b m l v b m 8 g d H l w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W m 1 p Z W 5 p b 2 5 v I H R 5 c C 5 7 Z G F 0 Y S w w f S Z x d W 9 0 O y w m c X V v d D t T Z W N 0 a W 9 u M S 9 z d G F 0 Z W s v W m 1 p Z W 5 p b 2 5 v I H R 5 c C 5 7 c G 9 y d C w x f S Z x d W 9 0 O y w m c X V v d D t T Z W N 0 a W 9 u M S 9 z d G F 0 Z W s v W m 1 p Z W 5 p b 2 5 v I H R 5 c C 5 7 d G 9 3 Y X I s M n 0 m c X V v d D s s J n F 1 b 3 Q 7 U 2 V j d G l v b j E v c 3 R h d G V r L 1 p t a W V u a W 9 u b y B 0 e X A u e 1 o v V y w z f S Z x d W 9 0 O y w m c X V v d D t T Z W N 0 a W 9 u M S 9 z d G F 0 Z W s v W m 1 p Z W 5 p b 2 5 v I H R 5 c C 5 7 a W x l I H R v b i w 0 f S Z x d W 9 0 O y w m c X V v d D t T Z W N 0 a W 9 u M S 9 z d G F 0 Z W s v W m 1 p Z W 5 p b 2 5 v I H R 5 c C 5 7 Y 2 V u Y S B 6 Y S B 0 b 2 5 l I H c g d G F s Y X J h Y 2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F U M T c 6 M D k 6 M T Q u N z Q w N D I 0 N 1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W m 1 p Z W 5 p b 2 5 v I H R 5 c C 5 7 Z G F 0 Y S w w f S Z x d W 9 0 O y w m c X V v d D t T Z W N 0 a W 9 u M S 9 z d G F 0 Z W s v W m 1 p Z W 5 p b 2 5 v I H R 5 c C 5 7 c G 9 y d C w x f S Z x d W 9 0 O y w m c X V v d D t T Z W N 0 a W 9 u M S 9 z d G F 0 Z W s v W m 1 p Z W 5 p b 2 5 v I H R 5 c C 5 7 d G 9 3 Y X I s M n 0 m c X V v d D s s J n F 1 b 3 Q 7 U 2 V j d G l v b j E v c 3 R h d G V r L 1 p t a W V u a W 9 u b y B 0 e X A u e 1 o v V y w z f S Z x d W 9 0 O y w m c X V v d D t T Z W N 0 a W 9 u M S 9 z d G F 0 Z W s v W m 1 p Z W 5 p b 2 5 v I H R 5 c C 5 7 a W x l I H R v b i w 0 f S Z x d W 9 0 O y w m c X V v d D t T Z W N 0 a W 9 u M S 9 z d G F 0 Z W s v W m 1 p Z W 5 p b 2 5 v I H R 5 c C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1 p t a W V u a W 9 u b y B 0 e X A u e 2 R h d G E s M H 0 m c X V v d D s s J n F 1 b 3 Q 7 U 2 V j d G l v b j E v c 3 R h d G V r L 1 p t a W V u a W 9 u b y B 0 e X A u e 3 B v c n Q s M X 0 m c X V v d D s s J n F 1 b 3 Q 7 U 2 V j d G l v b j E v c 3 R h d G V r L 1 p t a W V u a W 9 u b y B 0 e X A u e 3 R v d 2 F y L D J 9 J n F 1 b 3 Q 7 L C Z x d W 9 0 O 1 N l Y 3 R p b 2 4 x L 3 N 0 Y X R l a y 9 a b W l l b m l v b m 8 g d H l w L n t a L 1 c s M 3 0 m c X V v d D s s J n F 1 b 3 Q 7 U 2 V j d G l v b j E v c 3 R h d G V r L 1 p t a W V u a W 9 u b y B 0 e X A u e 2 l s Z S B 0 b 2 4 s N H 0 m c X V v d D s s J n F 1 b 3 Q 7 U 2 V j d G l v b j E v c 3 R h d G V r L 1 p t a W V u a W 9 u b y B 0 e X A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G F 0 Z W s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V Q x N z o w O T o x N C 4 3 N D A 0 M j Q 3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k Z p b G x D b 3 V u d C I g V m F s d W U 9 I m w y M D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a b W l l b m l v b m 8 g d H l w L n t k Y X R h L D B 9 J n F 1 b 3 Q 7 L C Z x d W 9 0 O 1 N l Y 3 R p b 2 4 x L 3 N 0 Y X R l a y 9 a b W l l b m l v b m 8 g d H l w L n t w b 3 J 0 L D F 9 J n F 1 b 3 Q 7 L C Z x d W 9 0 O 1 N l Y 3 R p b 2 4 x L 3 N 0 Y X R l a y 9 a b W l l b m l v b m 8 g d H l w L n t 0 b 3 d h c i w y f S Z x d W 9 0 O y w m c X V v d D t T Z W N 0 a W 9 u M S 9 z d G F 0 Z W s v W m 1 p Z W 5 p b 2 5 v I H R 5 c C 5 7 W i 9 X L D N 9 J n F 1 b 3 Q 7 L C Z x d W 9 0 O 1 N l Y 3 R p b 2 4 x L 3 N 0 Y X R l a y 9 a b W l l b m l v b m 8 g d H l w L n t p b G U g d G 9 u L D R 9 J n F 1 b 3 Q 7 L C Z x d W 9 0 O 1 N l Y 3 R p b 2 4 x L 3 N 0 Y X R l a y 9 a b W l l b m l v b m 8 g d H l w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W m 1 p Z W 5 p b 2 5 v I H R 5 c C 5 7 Z G F 0 Y S w w f S Z x d W 9 0 O y w m c X V v d D t T Z W N 0 a W 9 u M S 9 z d G F 0 Z W s v W m 1 p Z W 5 p b 2 5 v I H R 5 c C 5 7 c G 9 y d C w x f S Z x d W 9 0 O y w m c X V v d D t T Z W N 0 a W 9 u M S 9 z d G F 0 Z W s v W m 1 p Z W 5 p b 2 5 v I H R 5 c C 5 7 d G 9 3 Y X I s M n 0 m c X V v d D s s J n F 1 b 3 Q 7 U 2 V j d G l v b j E v c 3 R h d G V r L 1 p t a W V u a W 9 u b y B 0 e X A u e 1 o v V y w z f S Z x d W 9 0 O y w m c X V v d D t T Z W N 0 a W 9 u M S 9 z d G F 0 Z W s v W m 1 p Z W 5 p b 2 5 v I H R 5 c C 5 7 a W x l I H R v b i w 0 f S Z x d W 9 0 O y w m c X V v d D t T Z W N 0 a W 9 u M S 9 z d G F 0 Z W s v W m 1 p Z W 5 p b 2 5 v I H R 5 c C 5 7 Y 2 V u Y S B 6 Y S B 0 b 2 5 l I H c g d G F s Y X J h Y 2 g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Y X R l a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x V D E 3 O j A 5 O j E 0 L j c 0 M D Q y N D d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F N 0 Y X R 1 c y I g V m F s d W U 9 I n N D b 2 1 w b G V 0 Z S I g L z 4 8 R W 5 0 c n k g V H l w Z T 0 i R m l s b E N v d W 5 0 I i B W Y W x 1 Z T 0 i b D I w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1 p t a W V u a W 9 u b y B 0 e X A u e 2 R h d G E s M H 0 m c X V v d D s s J n F 1 b 3 Q 7 U 2 V j d G l v b j E v c 3 R h d G V r L 1 p t a W V u a W 9 u b y B 0 e X A u e 3 B v c n Q s M X 0 m c X V v d D s s J n F 1 b 3 Q 7 U 2 V j d G l v b j E v c 3 R h d G V r L 1 p t a W V u a W 9 u b y B 0 e X A u e 3 R v d 2 F y L D J 9 J n F 1 b 3 Q 7 L C Z x d W 9 0 O 1 N l Y 3 R p b 2 4 x L 3 N 0 Y X R l a y 9 a b W l l b m l v b m 8 g d H l w L n t a L 1 c s M 3 0 m c X V v d D s s J n F 1 b 3 Q 7 U 2 V j d G l v b j E v c 3 R h d G V r L 1 p t a W V u a W 9 u b y B 0 e X A u e 2 l s Z S B 0 b 2 4 s N H 0 m c X V v d D s s J n F 1 b 3 Q 7 U 2 V j d G l v b j E v c 3 R h d G V r L 1 p t a W V u a W 9 u b y B 0 e X A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a b W l l b m l v b m 8 g d H l w L n t k Y X R h L D B 9 J n F 1 b 3 Q 7 L C Z x d W 9 0 O 1 N l Y 3 R p b 2 4 x L 3 N 0 Y X R l a y 9 a b W l l b m l v b m 8 g d H l w L n t w b 3 J 0 L D F 9 J n F 1 b 3 Q 7 L C Z x d W 9 0 O 1 N l Y 3 R p b 2 4 x L 3 N 0 Y X R l a y 9 a b W l l b m l v b m 8 g d H l w L n t 0 b 3 d h c i w y f S Z x d W 9 0 O y w m c X V v d D t T Z W N 0 a W 9 u M S 9 z d G F 0 Z W s v W m 1 p Z W 5 p b 2 5 v I H R 5 c C 5 7 W i 9 X L D N 9 J n F 1 b 3 Q 7 L C Z x d W 9 0 O 1 N l Y 3 R p b 2 4 x L 3 N 0 Y X R l a y 9 a b W l l b m l v b m 8 g d H l w L n t p b G U g d G 9 u L D R 9 J n F 1 b 3 Q 7 L C Z x d W 9 0 O 1 N l Y 3 R p b 2 4 x L 3 N 0 Y X R l a y 9 a b W l l b m l v b m 8 g d H l w L n t j Z W 5 h I H p h I H R v b m U g d y B 0 Y W x h c m F j a C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h d G V r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F U M T c 6 M D k 6 M T Q u N z Q w N D I 0 N 1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W m 1 p Z W 5 p b 2 5 v I H R 5 c C 5 7 Z G F 0 Y S w w f S Z x d W 9 0 O y w m c X V v d D t T Z W N 0 a W 9 u M S 9 z d G F 0 Z W s v W m 1 p Z W 5 p b 2 5 v I H R 5 c C 5 7 c G 9 y d C w x f S Z x d W 9 0 O y w m c X V v d D t T Z W N 0 a W 9 u M S 9 z d G F 0 Z W s v W m 1 p Z W 5 p b 2 5 v I H R 5 c C 5 7 d G 9 3 Y X I s M n 0 m c X V v d D s s J n F 1 b 3 Q 7 U 2 V j d G l v b j E v c 3 R h d G V r L 1 p t a W V u a W 9 u b y B 0 e X A u e 1 o v V y w z f S Z x d W 9 0 O y w m c X V v d D t T Z W N 0 a W 9 u M S 9 z d G F 0 Z W s v W m 1 p Z W 5 p b 2 5 v I H R 5 c C 5 7 a W x l I H R v b i w 0 f S Z x d W 9 0 O y w m c X V v d D t T Z W N 0 a W 9 u M S 9 z d G F 0 Z W s v W m 1 p Z W 5 p b 2 5 v I H R 5 c C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1 p t a W V u a W 9 u b y B 0 e X A u e 2 R h d G E s M H 0 m c X V v d D s s J n F 1 b 3 Q 7 U 2 V j d G l v b j E v c 3 R h d G V r L 1 p t a W V u a W 9 u b y B 0 e X A u e 3 B v c n Q s M X 0 m c X V v d D s s J n F 1 b 3 Q 7 U 2 V j d G l v b j E v c 3 R h d G V r L 1 p t a W V u a W 9 u b y B 0 e X A u e 3 R v d 2 F y L D J 9 J n F 1 b 3 Q 7 L C Z x d W 9 0 O 1 N l Y 3 R p b 2 4 x L 3 N 0 Y X R l a y 9 a b W l l b m l v b m 8 g d H l w L n t a L 1 c s M 3 0 m c X V v d D s s J n F 1 b 3 Q 7 U 2 V j d G l v b j E v c 3 R h d G V r L 1 p t a W V u a W 9 u b y B 0 e X A u e 2 l s Z S B 0 b 2 4 s N H 0 m c X V v d D s s J n F 1 b 3 Q 7 U 2 V j d G l v b j E v c 3 R h d G V r L 1 p t a W V u a W 9 u b y B 0 e X A u e 2 N l b m E g e m E g d G 9 u Z S B 3 I H R h b G F y Y W N o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G F 0 Z W s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V Q x N z o w O T o x N C 4 3 N D A 0 M j Q 3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k Z p b G x D b 3 V u d C I g V m F s d W U 9 I m w y M D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a b W l l b m l v b m 8 g d H l w L n t k Y X R h L D B 9 J n F 1 b 3 Q 7 L C Z x d W 9 0 O 1 N l Y 3 R p b 2 4 x L 3 N 0 Y X R l a y 9 a b W l l b m l v b m 8 g d H l w L n t w b 3 J 0 L D F 9 J n F 1 b 3 Q 7 L C Z x d W 9 0 O 1 N l Y 3 R p b 2 4 x L 3 N 0 Y X R l a y 9 a b W l l b m l v b m 8 g d H l w L n t 0 b 3 d h c i w y f S Z x d W 9 0 O y w m c X V v d D t T Z W N 0 a W 9 u M S 9 z d G F 0 Z W s v W m 1 p Z W 5 p b 2 5 v I H R 5 c C 5 7 W i 9 X L D N 9 J n F 1 b 3 Q 7 L C Z x d W 9 0 O 1 N l Y 3 R p b 2 4 x L 3 N 0 Y X R l a y 9 a b W l l b m l v b m 8 g d H l w L n t p b G U g d G 9 u L D R 9 J n F 1 b 3 Q 7 L C Z x d W 9 0 O 1 N l Y 3 R p b 2 4 x L 3 N 0 Y X R l a y 9 a b W l l b m l v b m 8 g d H l w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W m 1 p Z W 5 p b 2 5 v I H R 5 c C 5 7 Z G F 0 Y S w w f S Z x d W 9 0 O y w m c X V v d D t T Z W N 0 a W 9 u M S 9 z d G F 0 Z W s v W m 1 p Z W 5 p b 2 5 v I H R 5 c C 5 7 c G 9 y d C w x f S Z x d W 9 0 O y w m c X V v d D t T Z W N 0 a W 9 u M S 9 z d G F 0 Z W s v W m 1 p Z W 5 p b 2 5 v I H R 5 c C 5 7 d G 9 3 Y X I s M n 0 m c X V v d D s s J n F 1 b 3 Q 7 U 2 V j d G l v b j E v c 3 R h d G V r L 1 p t a W V u a W 9 u b y B 0 e X A u e 1 o v V y w z f S Z x d W 9 0 O y w m c X V v d D t T Z W N 0 a W 9 u M S 9 z d G F 0 Z W s v W m 1 p Z W 5 p b 2 5 v I H R 5 c C 5 7 a W x l I H R v b i w 0 f S Z x d W 9 0 O y w m c X V v d D t T Z W N 0 a W 9 u M S 9 z d G F 0 Z W s v W m 1 p Z W 5 p b 2 5 v I H R 5 c C 5 7 Y 2 V u Y S B 6 Y S B 0 b 2 5 l I H c g d G F s Y X J h Y 2 g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E t M D k t M T F U M T c 6 M D k 6 M T Q u N z Q w N D I 0 N 1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G a W x s Q 2 9 1 b n Q i I F Z h b H V l P S J s M j A y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a b W l l b m l v b m 8 g d H l w L n t k Y X R h L D B 9 J n F 1 b 3 Q 7 L C Z x d W 9 0 O 1 N l Y 3 R p b 2 4 x L 3 N 0 Y X R l a y 9 a b W l l b m l v b m 8 g d H l w L n t w b 3 J 0 L D F 9 J n F 1 b 3 Q 7 L C Z x d W 9 0 O 1 N l Y 3 R p b 2 4 x L 3 N 0 Y X R l a y 9 a b W l l b m l v b m 8 g d H l w L n t 0 b 3 d h c i w y f S Z x d W 9 0 O y w m c X V v d D t T Z W N 0 a W 9 u M S 9 z d G F 0 Z W s v W m 1 p Z W 5 p b 2 5 v I H R 5 c C 5 7 W i 9 X L D N 9 J n F 1 b 3 Q 7 L C Z x d W 9 0 O 1 N l Y 3 R p b 2 4 x L 3 N 0 Y X R l a y 9 a b W l l b m l v b m 8 g d H l w L n t p b G U g d G 9 u L D R 9 J n F 1 b 3 Q 7 L C Z x d W 9 0 O 1 N l Y 3 R p b 2 4 x L 3 N 0 Y X R l a y 9 a b W l l b m l v b m 8 g d H l w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W m 1 p Z W 5 p b 2 5 v I H R 5 c C 5 7 Z G F 0 Y S w w f S Z x d W 9 0 O y w m c X V v d D t T Z W N 0 a W 9 u M S 9 z d G F 0 Z W s v W m 1 p Z W 5 p b 2 5 v I H R 5 c C 5 7 c G 9 y d C w x f S Z x d W 9 0 O y w m c X V v d D t T Z W N 0 a W 9 u M S 9 z d G F 0 Z W s v W m 1 p Z W 5 p b 2 5 v I H R 5 c C 5 7 d G 9 3 Y X I s M n 0 m c X V v d D s s J n F 1 b 3 Q 7 U 2 V j d G l v b j E v c 3 R h d G V r L 1 p t a W V u a W 9 u b y B 0 e X A u e 1 o v V y w z f S Z x d W 9 0 O y w m c X V v d D t T Z W N 0 a W 9 u M S 9 z d G F 0 Z W s v W m 1 p Z W 5 p b 2 5 v I H R 5 c C 5 7 a W x l I H R v b i w 0 f S Z x d W 9 0 O y w m c X V v d D t T Z W N 0 a W 9 u M S 9 z d G F 0 Z W s v W m 1 p Z W 5 p b 2 5 v I H R 5 c C 5 7 Y 2 V u Y S B 6 Y S B 0 b 2 5 l I H c g d G F s Y X J h Y 2 g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c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i T f b w b g H S b R w l J x d f I i G A A A A A A I A A A A A A B B m A A A A A Q A A I A A A A B b M i t / 0 F v s B w + b l x i w z 9 V v K b 5 A X D k Z e Y f n 8 H j h C t v O 2 A A A A A A 6 A A A A A A g A A I A A A A M E n d 3 i U Q h s H 2 d 3 x 9 S g b L b j V R L W S R n W D o R L I 2 n Z N D U 2 e U A A A A A E Y X + X g 0 K w u a u f F e C s a c U M t s A 3 Z s e 8 W T / C r P 0 1 n S 3 W 0 m P J R J A j 6 s p 7 Q r s s a u X s L v R h u 6 Y R C p t C I c h Q 0 R K B m V f M O i e u l k u P K a 7 L Q T b J S Z D m x Q A A A A E s m W s q C F H 5 2 f O Q X 4 X g O Q K y y Q u U v C x 4 A N T i K I 8 P H R l Q u v 6 b L n u q 5 S J O I 2 0 Z K Z 6 M / r 3 h H N E f g U F W h F 3 H R F m g B j 4 8 = < / D a t a M a s h u p > 
</file>

<file path=customXml/itemProps1.xml><?xml version="1.0" encoding="utf-8"?>
<ds:datastoreItem xmlns:ds="http://schemas.openxmlformats.org/officeDocument/2006/customXml" ds:itemID="{363E576E-B472-4729-8841-0321E3396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dane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2021-09-11T18:17:46Z</dcterms:modified>
</cp:coreProperties>
</file>