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igorj\Desktop\POMORSKA LIGA ZADANIOWA\2\"/>
    </mc:Choice>
  </mc:AlternateContent>
  <xr:revisionPtr revIDLastSave="0" documentId="13_ncr:1_{E18C4D8A-70BE-4DDF-9AB9-3C4546944A52}" xr6:coauthVersionLast="36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dane" sheetId="2" r:id="rId1"/>
    <sheet name="1" sheetId="5" r:id="rId2"/>
    <sheet name="2" sheetId="6" r:id="rId3"/>
    <sheet name="3" sheetId="9" r:id="rId4"/>
    <sheet name="4" sheetId="10" r:id="rId5"/>
    <sheet name="5" sheetId="12" r:id="rId6"/>
    <sheet name="6" sheetId="13" r:id="rId7"/>
    <sheet name="7" sheetId="14" r:id="rId8"/>
    <sheet name="8" sheetId="15" r:id="rId9"/>
    <sheet name="9 - parametr" sheetId="16" r:id="rId10"/>
  </sheets>
  <definedNames>
    <definedName name="_xlnm._FilterDatabase" localSheetId="3" hidden="1">'3'!$J$1:$K$69</definedName>
    <definedName name="_xlcn.WorksheetConnection_Zadanie2.xlsxZalacznik_Zadanie2_uczniowie1" hidden="1">Zalacznik_Zadanie2_uczniowie[]</definedName>
    <definedName name="DaneZewnętrzne_1" localSheetId="2" hidden="1">'2'!$A$1:$G$301</definedName>
    <definedName name="DaneZewnętrzne_1" localSheetId="4" hidden="1">'4'!$K$1:$S$301</definedName>
    <definedName name="DaneZewnętrzne_1" localSheetId="0" hidden="1">dane!$A$1:$G$301</definedName>
    <definedName name="DaneZewnętrzne_2" localSheetId="2" hidden="1">'2'!$M$1:$R$301</definedName>
    <definedName name="DaneZewnętrzne_2" localSheetId="4" hidden="1">'4'!$U$1:$Z$301</definedName>
    <definedName name="DaneZewnętrzne_2" localSheetId="0" hidden="1">dane!$L$1:$Q$301</definedName>
    <definedName name="_xlnm.Extract" localSheetId="3">'3'!$J$2</definedName>
  </definedNames>
  <calcPr calcId="191029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lacznik_Zadanie2_uczniowie" name="Zalacznik_Zadanie2_uczniowie" connection="WorksheetConnection_Zadanie2.xlsx!Zalacznik_Zadanie2_uczniowie"/>
        </x15:modelTables>
      </x15:dataModel>
    </ext>
  </extLst>
</workbook>
</file>

<file path=xl/calcChain.xml><?xml version="1.0" encoding="utf-8"?>
<calcChain xmlns="http://schemas.openxmlformats.org/spreadsheetml/2006/main">
  <c r="Q30" i="16" l="1"/>
  <c r="P30" i="16"/>
  <c r="AA2" i="16"/>
  <c r="P24" i="16" s="1"/>
  <c r="Z2" i="16" l="1"/>
  <c r="O1" i="16" s="1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J3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2" i="15"/>
  <c r="K87" i="15"/>
  <c r="K99" i="15"/>
  <c r="K198" i="15"/>
  <c r="K285" i="15"/>
  <c r="K293" i="15"/>
  <c r="I16" i="15"/>
  <c r="I28" i="15"/>
  <c r="I34" i="15"/>
  <c r="I40" i="15"/>
  <c r="H3" i="15"/>
  <c r="I3" i="15" s="1"/>
  <c r="H4" i="15"/>
  <c r="I4" i="15" s="1"/>
  <c r="H5" i="15"/>
  <c r="I5" i="15" s="1"/>
  <c r="H6" i="15"/>
  <c r="I6" i="15" s="1"/>
  <c r="H7" i="15"/>
  <c r="I7" i="15" s="1"/>
  <c r="H8" i="15"/>
  <c r="I8" i="15" s="1"/>
  <c r="H9" i="15"/>
  <c r="I9" i="15" s="1"/>
  <c r="H10" i="15"/>
  <c r="H11" i="15"/>
  <c r="I11" i="15" s="1"/>
  <c r="H12" i="15"/>
  <c r="I12" i="15" s="1"/>
  <c r="H13" i="15"/>
  <c r="I13" i="15" s="1"/>
  <c r="H14" i="15"/>
  <c r="I14" i="15" s="1"/>
  <c r="H15" i="15"/>
  <c r="K15" i="15" s="1"/>
  <c r="H16" i="15"/>
  <c r="K16" i="15" s="1"/>
  <c r="H17" i="15"/>
  <c r="I17" i="15" s="1"/>
  <c r="H18" i="15"/>
  <c r="I18" i="15" s="1"/>
  <c r="H19" i="15"/>
  <c r="I19" i="15" s="1"/>
  <c r="H20" i="15"/>
  <c r="I20" i="15" s="1"/>
  <c r="H21" i="15"/>
  <c r="I21" i="15" s="1"/>
  <c r="H22" i="15"/>
  <c r="K22" i="15" s="1"/>
  <c r="H23" i="15"/>
  <c r="I23" i="15" s="1"/>
  <c r="H24" i="15"/>
  <c r="I24" i="15" s="1"/>
  <c r="H25" i="15"/>
  <c r="I25" i="15" s="1"/>
  <c r="H26" i="15"/>
  <c r="I26" i="15" s="1"/>
  <c r="H27" i="15"/>
  <c r="K27" i="15" s="1"/>
  <c r="H28" i="15"/>
  <c r="K28" i="15" s="1"/>
  <c r="H29" i="15"/>
  <c r="I29" i="15" s="1"/>
  <c r="H30" i="15"/>
  <c r="I30" i="15" s="1"/>
  <c r="H31" i="15"/>
  <c r="I31" i="15" s="1"/>
  <c r="H32" i="15"/>
  <c r="I32" i="15" s="1"/>
  <c r="H33" i="15"/>
  <c r="K33" i="15" s="1"/>
  <c r="H34" i="15"/>
  <c r="K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K40" i="15" s="1"/>
  <c r="H41" i="15"/>
  <c r="I41" i="15" s="1"/>
  <c r="H42" i="15"/>
  <c r="I42" i="15" s="1"/>
  <c r="H43" i="15"/>
  <c r="I43" i="15" s="1"/>
  <c r="H44" i="15"/>
  <c r="I44" i="15" s="1"/>
  <c r="H45" i="15"/>
  <c r="K45" i="15" s="1"/>
  <c r="H46" i="15"/>
  <c r="K46" i="15" s="1"/>
  <c r="H47" i="15"/>
  <c r="I47" i="15" s="1"/>
  <c r="H48" i="15"/>
  <c r="I48" i="15" s="1"/>
  <c r="H49" i="15"/>
  <c r="I49" i="15" s="1"/>
  <c r="H50" i="15"/>
  <c r="I50" i="15" s="1"/>
  <c r="H51" i="15"/>
  <c r="I51" i="15" s="1"/>
  <c r="H52" i="15"/>
  <c r="K52" i="15" s="1"/>
  <c r="H53" i="15"/>
  <c r="I53" i="15" s="1"/>
  <c r="H54" i="15"/>
  <c r="I54" i="15" s="1"/>
  <c r="H55" i="15"/>
  <c r="I55" i="15" s="1"/>
  <c r="H56" i="15"/>
  <c r="I56" i="15" s="1"/>
  <c r="H57" i="15"/>
  <c r="K57" i="15" s="1"/>
  <c r="H58" i="15"/>
  <c r="K58" i="15" s="1"/>
  <c r="H59" i="15"/>
  <c r="I59" i="15" s="1"/>
  <c r="H60" i="15"/>
  <c r="I60" i="15" s="1"/>
  <c r="H61" i="15"/>
  <c r="I61" i="15" s="1"/>
  <c r="H62" i="15"/>
  <c r="I62" i="15" s="1"/>
  <c r="H63" i="15"/>
  <c r="K63" i="15" s="1"/>
  <c r="H64" i="15"/>
  <c r="K64" i="15" s="1"/>
  <c r="H65" i="15"/>
  <c r="I65" i="15" s="1"/>
  <c r="H66" i="15"/>
  <c r="I66" i="15" s="1"/>
  <c r="H67" i="15"/>
  <c r="I67" i="15" s="1"/>
  <c r="H68" i="15"/>
  <c r="I68" i="15" s="1"/>
  <c r="H69" i="15"/>
  <c r="I69" i="15" s="1"/>
  <c r="H70" i="15"/>
  <c r="K70" i="15" s="1"/>
  <c r="H71" i="15"/>
  <c r="I71" i="15" s="1"/>
  <c r="H72" i="15"/>
  <c r="I72" i="15" s="1"/>
  <c r="H73" i="15"/>
  <c r="I73" i="15" s="1"/>
  <c r="H74" i="15"/>
  <c r="I74" i="15" s="1"/>
  <c r="H75" i="15"/>
  <c r="K75" i="15" s="1"/>
  <c r="H76" i="15"/>
  <c r="K76" i="15" s="1"/>
  <c r="H77" i="15"/>
  <c r="I77" i="15" s="1"/>
  <c r="H78" i="15"/>
  <c r="I78" i="15" s="1"/>
  <c r="H79" i="15"/>
  <c r="I79" i="15" s="1"/>
  <c r="H80" i="15"/>
  <c r="I80" i="15" s="1"/>
  <c r="H81" i="15"/>
  <c r="K81" i="15" s="1"/>
  <c r="H82" i="15"/>
  <c r="K82" i="15" s="1"/>
  <c r="H83" i="15"/>
  <c r="I83" i="15" s="1"/>
  <c r="H84" i="15"/>
  <c r="I84" i="15" s="1"/>
  <c r="H85" i="15"/>
  <c r="I85" i="15" s="1"/>
  <c r="H86" i="15"/>
  <c r="I86" i="15" s="1"/>
  <c r="H87" i="15"/>
  <c r="I87" i="15" s="1"/>
  <c r="H88" i="15"/>
  <c r="K88" i="15" s="1"/>
  <c r="H89" i="15"/>
  <c r="I89" i="15" s="1"/>
  <c r="H90" i="15"/>
  <c r="I90" i="15" s="1"/>
  <c r="H91" i="15"/>
  <c r="I91" i="15" s="1"/>
  <c r="H92" i="15"/>
  <c r="I92" i="15" s="1"/>
  <c r="H93" i="15"/>
  <c r="K93" i="15" s="1"/>
  <c r="H94" i="15"/>
  <c r="K94" i="15" s="1"/>
  <c r="H95" i="15"/>
  <c r="I95" i="15" s="1"/>
  <c r="H96" i="15"/>
  <c r="I96" i="15" s="1"/>
  <c r="H97" i="15"/>
  <c r="I97" i="15" s="1"/>
  <c r="H98" i="15"/>
  <c r="I98" i="15" s="1"/>
  <c r="H99" i="15"/>
  <c r="I99" i="15" s="1"/>
  <c r="H100" i="15"/>
  <c r="K100" i="15" s="1"/>
  <c r="H101" i="15"/>
  <c r="I101" i="15" s="1"/>
  <c r="H102" i="15"/>
  <c r="I102" i="15" s="1"/>
  <c r="H103" i="15"/>
  <c r="I103" i="15" s="1"/>
  <c r="H104" i="15"/>
  <c r="I104" i="15" s="1"/>
  <c r="H105" i="15"/>
  <c r="K105" i="15" s="1"/>
  <c r="H106" i="15"/>
  <c r="K106" i="15" s="1"/>
  <c r="H107" i="15"/>
  <c r="I107" i="15" s="1"/>
  <c r="H108" i="15"/>
  <c r="I108" i="15" s="1"/>
  <c r="H109" i="15"/>
  <c r="I109" i="15" s="1"/>
  <c r="H110" i="15"/>
  <c r="I110" i="15" s="1"/>
  <c r="H111" i="15"/>
  <c r="K111" i="15" s="1"/>
  <c r="H112" i="15"/>
  <c r="K112" i="15" s="1"/>
  <c r="H113" i="15"/>
  <c r="I113" i="15" s="1"/>
  <c r="H114" i="15"/>
  <c r="I114" i="15" s="1"/>
  <c r="H115" i="15"/>
  <c r="I115" i="15" s="1"/>
  <c r="H116" i="15"/>
  <c r="I116" i="15" s="1"/>
  <c r="H117" i="15"/>
  <c r="I117" i="15" s="1"/>
  <c r="H118" i="15"/>
  <c r="K118" i="15" s="1"/>
  <c r="H119" i="15"/>
  <c r="I119" i="15" s="1"/>
  <c r="H120" i="15"/>
  <c r="I120" i="15" s="1"/>
  <c r="H121" i="15"/>
  <c r="K121" i="15" s="1"/>
  <c r="H122" i="15"/>
  <c r="I122" i="15" s="1"/>
  <c r="H123" i="15"/>
  <c r="K123" i="15" s="1"/>
  <c r="H124" i="15"/>
  <c r="K124" i="15" s="1"/>
  <c r="H125" i="15"/>
  <c r="I125" i="15" s="1"/>
  <c r="H126" i="15"/>
  <c r="I126" i="15" s="1"/>
  <c r="H127" i="15"/>
  <c r="I127" i="15" s="1"/>
  <c r="H128" i="15"/>
  <c r="I128" i="15" s="1"/>
  <c r="H129" i="15"/>
  <c r="K129" i="15" s="1"/>
  <c r="H130" i="15"/>
  <c r="K130" i="15" s="1"/>
  <c r="H131" i="15"/>
  <c r="I131" i="15" s="1"/>
  <c r="H132" i="15"/>
  <c r="I132" i="15" s="1"/>
  <c r="H133" i="15"/>
  <c r="I133" i="15" s="1"/>
  <c r="H134" i="15"/>
  <c r="I134" i="15" s="1"/>
  <c r="H135" i="15"/>
  <c r="K135" i="15" s="1"/>
  <c r="H136" i="15"/>
  <c r="K136" i="15" s="1"/>
  <c r="H137" i="15"/>
  <c r="I137" i="15" s="1"/>
  <c r="H138" i="15"/>
  <c r="I138" i="15" s="1"/>
  <c r="H139" i="15"/>
  <c r="I139" i="15" s="1"/>
  <c r="H140" i="15"/>
  <c r="I140" i="15" s="1"/>
  <c r="H141" i="15"/>
  <c r="K141" i="15" s="1"/>
  <c r="H142" i="15"/>
  <c r="K142" i="15" s="1"/>
  <c r="H143" i="15"/>
  <c r="I143" i="15" s="1"/>
  <c r="H144" i="15"/>
  <c r="I144" i="15" s="1"/>
  <c r="H145" i="15"/>
  <c r="I145" i="15" s="1"/>
  <c r="H146" i="15"/>
  <c r="I146" i="15" s="1"/>
  <c r="H147" i="15"/>
  <c r="K147" i="15" s="1"/>
  <c r="H148" i="15"/>
  <c r="K148" i="15" s="1"/>
  <c r="H149" i="15"/>
  <c r="I149" i="15" s="1"/>
  <c r="H150" i="15"/>
  <c r="I150" i="15" s="1"/>
  <c r="H151" i="15"/>
  <c r="I151" i="15" s="1"/>
  <c r="H152" i="15"/>
  <c r="I152" i="15" s="1"/>
  <c r="H153" i="15"/>
  <c r="K153" i="15" s="1"/>
  <c r="H154" i="15"/>
  <c r="K154" i="15" s="1"/>
  <c r="H155" i="15"/>
  <c r="I155" i="15" s="1"/>
  <c r="H156" i="15"/>
  <c r="I156" i="15" s="1"/>
  <c r="H157" i="15"/>
  <c r="I157" i="15" s="1"/>
  <c r="H158" i="15"/>
  <c r="I158" i="15" s="1"/>
  <c r="H159" i="15"/>
  <c r="K159" i="15" s="1"/>
  <c r="H160" i="15"/>
  <c r="K160" i="15" s="1"/>
  <c r="H161" i="15"/>
  <c r="I161" i="15" s="1"/>
  <c r="H162" i="15"/>
  <c r="I162" i="15" s="1"/>
  <c r="H163" i="15"/>
  <c r="I163" i="15" s="1"/>
  <c r="H164" i="15"/>
  <c r="I164" i="15" s="1"/>
  <c r="H165" i="15"/>
  <c r="K165" i="15" s="1"/>
  <c r="H166" i="15"/>
  <c r="K166" i="15" s="1"/>
  <c r="H167" i="15"/>
  <c r="I167" i="15" s="1"/>
  <c r="H168" i="15"/>
  <c r="I168" i="15" s="1"/>
  <c r="H169" i="15"/>
  <c r="I169" i="15" s="1"/>
  <c r="H170" i="15"/>
  <c r="I170" i="15" s="1"/>
  <c r="H171" i="15"/>
  <c r="K171" i="15" s="1"/>
  <c r="H172" i="15"/>
  <c r="K172" i="15" s="1"/>
  <c r="H173" i="15"/>
  <c r="I173" i="15" s="1"/>
  <c r="H174" i="15"/>
  <c r="I174" i="15" s="1"/>
  <c r="H175" i="15"/>
  <c r="I175" i="15" s="1"/>
  <c r="H176" i="15"/>
  <c r="I176" i="15" s="1"/>
  <c r="H177" i="15"/>
  <c r="K177" i="15" s="1"/>
  <c r="H178" i="15"/>
  <c r="K178" i="15" s="1"/>
  <c r="H179" i="15"/>
  <c r="I179" i="15" s="1"/>
  <c r="H180" i="15"/>
  <c r="I180" i="15" s="1"/>
  <c r="H181" i="15"/>
  <c r="I181" i="15" s="1"/>
  <c r="H182" i="15"/>
  <c r="I182" i="15" s="1"/>
  <c r="H183" i="15"/>
  <c r="K183" i="15" s="1"/>
  <c r="H184" i="15"/>
  <c r="K184" i="15" s="1"/>
  <c r="H185" i="15"/>
  <c r="K185" i="15" s="1"/>
  <c r="H186" i="15"/>
  <c r="I186" i="15" s="1"/>
  <c r="H187" i="15"/>
  <c r="I187" i="15" s="1"/>
  <c r="H188" i="15"/>
  <c r="I188" i="15" s="1"/>
  <c r="H189" i="15"/>
  <c r="K189" i="15" s="1"/>
  <c r="H190" i="15"/>
  <c r="K190" i="15" s="1"/>
  <c r="H191" i="15"/>
  <c r="I191" i="15" s="1"/>
  <c r="H192" i="15"/>
  <c r="I192" i="15" s="1"/>
  <c r="H193" i="15"/>
  <c r="I193" i="15" s="1"/>
  <c r="H194" i="15"/>
  <c r="I194" i="15" s="1"/>
  <c r="H195" i="15"/>
  <c r="K195" i="15" s="1"/>
  <c r="H196" i="15"/>
  <c r="K196" i="15" s="1"/>
  <c r="H197" i="15"/>
  <c r="I197" i="15" s="1"/>
  <c r="H198" i="15"/>
  <c r="I198" i="15" s="1"/>
  <c r="H199" i="15"/>
  <c r="I199" i="15" s="1"/>
  <c r="H200" i="15"/>
  <c r="I200" i="15" s="1"/>
  <c r="H201" i="15"/>
  <c r="K201" i="15" s="1"/>
  <c r="H202" i="15"/>
  <c r="K202" i="15" s="1"/>
  <c r="H203" i="15"/>
  <c r="I203" i="15" s="1"/>
  <c r="H204" i="15"/>
  <c r="I204" i="15" s="1"/>
  <c r="H205" i="15"/>
  <c r="I205" i="15" s="1"/>
  <c r="H206" i="15"/>
  <c r="I206" i="15" s="1"/>
  <c r="H207" i="15"/>
  <c r="K207" i="15" s="1"/>
  <c r="H208" i="15"/>
  <c r="K208" i="15" s="1"/>
  <c r="H209" i="15"/>
  <c r="I209" i="15" s="1"/>
  <c r="H210" i="15"/>
  <c r="I210" i="15" s="1"/>
  <c r="H211" i="15"/>
  <c r="I211" i="15" s="1"/>
  <c r="H212" i="15"/>
  <c r="I212" i="15" s="1"/>
  <c r="H213" i="15"/>
  <c r="K213" i="15" s="1"/>
  <c r="H214" i="15"/>
  <c r="K214" i="15" s="1"/>
  <c r="H215" i="15"/>
  <c r="I215" i="15" s="1"/>
  <c r="H216" i="15"/>
  <c r="I216" i="15" s="1"/>
  <c r="H217" i="15"/>
  <c r="I217" i="15" s="1"/>
  <c r="H218" i="15"/>
  <c r="I218" i="15" s="1"/>
  <c r="H219" i="15"/>
  <c r="K219" i="15" s="1"/>
  <c r="H220" i="15"/>
  <c r="K220" i="15" s="1"/>
  <c r="H221" i="15"/>
  <c r="I221" i="15" s="1"/>
  <c r="H222" i="15"/>
  <c r="I222" i="15" s="1"/>
  <c r="H223" i="15"/>
  <c r="I223" i="15" s="1"/>
  <c r="H224" i="15"/>
  <c r="I224" i="15" s="1"/>
  <c r="H225" i="15"/>
  <c r="K225" i="15" s="1"/>
  <c r="H226" i="15"/>
  <c r="K226" i="15" s="1"/>
  <c r="H227" i="15"/>
  <c r="I227" i="15" s="1"/>
  <c r="H228" i="15"/>
  <c r="I228" i="15" s="1"/>
  <c r="H229" i="15"/>
  <c r="I229" i="15" s="1"/>
  <c r="H230" i="15"/>
  <c r="I230" i="15" s="1"/>
  <c r="H231" i="15"/>
  <c r="K231" i="15" s="1"/>
  <c r="H232" i="15"/>
  <c r="K232" i="15" s="1"/>
  <c r="H233" i="15"/>
  <c r="H234" i="15"/>
  <c r="I234" i="15" s="1"/>
  <c r="H235" i="15"/>
  <c r="I235" i="15" s="1"/>
  <c r="H236" i="15"/>
  <c r="I236" i="15" s="1"/>
  <c r="H237" i="15"/>
  <c r="K237" i="15" s="1"/>
  <c r="H238" i="15"/>
  <c r="K238" i="15" s="1"/>
  <c r="H239" i="15"/>
  <c r="I239" i="15" s="1"/>
  <c r="H240" i="15"/>
  <c r="I240" i="15" s="1"/>
  <c r="H241" i="15"/>
  <c r="I241" i="15" s="1"/>
  <c r="H242" i="15"/>
  <c r="I242" i="15" s="1"/>
  <c r="H243" i="15"/>
  <c r="K243" i="15" s="1"/>
  <c r="H244" i="15"/>
  <c r="K244" i="15" s="1"/>
  <c r="H245" i="15"/>
  <c r="H246" i="15"/>
  <c r="I246" i="15" s="1"/>
  <c r="H247" i="15"/>
  <c r="I247" i="15" s="1"/>
  <c r="H248" i="15"/>
  <c r="I248" i="15" s="1"/>
  <c r="H249" i="15"/>
  <c r="K249" i="15" s="1"/>
  <c r="H250" i="15"/>
  <c r="K250" i="15" s="1"/>
  <c r="H251" i="15"/>
  <c r="I251" i="15" s="1"/>
  <c r="H252" i="15"/>
  <c r="I252" i="15" s="1"/>
  <c r="H253" i="15"/>
  <c r="I253" i="15" s="1"/>
  <c r="H254" i="15"/>
  <c r="I254" i="15" s="1"/>
  <c r="H255" i="15"/>
  <c r="K255" i="15" s="1"/>
  <c r="H256" i="15"/>
  <c r="K256" i="15" s="1"/>
  <c r="H257" i="15"/>
  <c r="K257" i="15" s="1"/>
  <c r="H258" i="15"/>
  <c r="I258" i="15" s="1"/>
  <c r="H259" i="15"/>
  <c r="I259" i="15" s="1"/>
  <c r="H260" i="15"/>
  <c r="I260" i="15" s="1"/>
  <c r="H261" i="15"/>
  <c r="K261" i="15" s="1"/>
  <c r="H262" i="15"/>
  <c r="K262" i="15" s="1"/>
  <c r="H263" i="15"/>
  <c r="I263" i="15" s="1"/>
  <c r="H264" i="15"/>
  <c r="I264" i="15" s="1"/>
  <c r="H265" i="15"/>
  <c r="I265" i="15" s="1"/>
  <c r="H266" i="15"/>
  <c r="I266" i="15" s="1"/>
  <c r="H267" i="15"/>
  <c r="I267" i="15" s="1"/>
  <c r="H268" i="15"/>
  <c r="K268" i="15" s="1"/>
  <c r="H269" i="15"/>
  <c r="I269" i="15" s="1"/>
  <c r="H270" i="15"/>
  <c r="I270" i="15" s="1"/>
  <c r="H271" i="15"/>
  <c r="K271" i="15" s="1"/>
  <c r="H272" i="15"/>
  <c r="I272" i="15" s="1"/>
  <c r="H273" i="15"/>
  <c r="K273" i="15" s="1"/>
  <c r="H274" i="15"/>
  <c r="K274" i="15" s="1"/>
  <c r="H275" i="15"/>
  <c r="I275" i="15" s="1"/>
  <c r="H276" i="15"/>
  <c r="K276" i="15" s="1"/>
  <c r="H277" i="15"/>
  <c r="I277" i="15" s="1"/>
  <c r="H278" i="15"/>
  <c r="I278" i="15" s="1"/>
  <c r="H279" i="15"/>
  <c r="K279" i="15" s="1"/>
  <c r="H280" i="15"/>
  <c r="K280" i="15" s="1"/>
  <c r="H281" i="15"/>
  <c r="I281" i="15" s="1"/>
  <c r="H282" i="15"/>
  <c r="I282" i="15" s="1"/>
  <c r="H283" i="15"/>
  <c r="I283" i="15" s="1"/>
  <c r="H284" i="15"/>
  <c r="I284" i="15" s="1"/>
  <c r="H285" i="15"/>
  <c r="I285" i="15" s="1"/>
  <c r="H286" i="15"/>
  <c r="K286" i="15" s="1"/>
  <c r="H287" i="15"/>
  <c r="I287" i="15" s="1"/>
  <c r="H288" i="15"/>
  <c r="I288" i="15" s="1"/>
  <c r="H289" i="15"/>
  <c r="K289" i="15" s="1"/>
  <c r="H290" i="15"/>
  <c r="I290" i="15" s="1"/>
  <c r="H291" i="15"/>
  <c r="K291" i="15" s="1"/>
  <c r="H292" i="15"/>
  <c r="K292" i="15" s="1"/>
  <c r="H293" i="15"/>
  <c r="I293" i="15" s="1"/>
  <c r="H294" i="15"/>
  <c r="I294" i="15" s="1"/>
  <c r="H295" i="15"/>
  <c r="I295" i="15" s="1"/>
  <c r="H296" i="15"/>
  <c r="K296" i="15" s="1"/>
  <c r="H297" i="15"/>
  <c r="K297" i="15" s="1"/>
  <c r="H298" i="15"/>
  <c r="K298" i="15" s="1"/>
  <c r="H299" i="15"/>
  <c r="I299" i="15" s="1"/>
  <c r="H300" i="15"/>
  <c r="I300" i="15" s="1"/>
  <c r="H301" i="15"/>
  <c r="I301" i="15" s="1"/>
  <c r="H2" i="15"/>
  <c r="I2" i="15" s="1"/>
  <c r="D4" i="14"/>
  <c r="E4" i="14" s="1"/>
  <c r="G301" i="15"/>
  <c r="K301" i="15" s="1"/>
  <c r="G300" i="15"/>
  <c r="K300" i="15" s="1"/>
  <c r="G299" i="15"/>
  <c r="G298" i="15"/>
  <c r="G297" i="15"/>
  <c r="G296" i="15"/>
  <c r="G295" i="15"/>
  <c r="K295" i="15" s="1"/>
  <c r="G294" i="15"/>
  <c r="K294" i="15" s="1"/>
  <c r="G293" i="15"/>
  <c r="G292" i="15"/>
  <c r="G291" i="15"/>
  <c r="G290" i="15"/>
  <c r="G289" i="15"/>
  <c r="G288" i="15"/>
  <c r="K288" i="15" s="1"/>
  <c r="G287" i="15"/>
  <c r="G286" i="15"/>
  <c r="G285" i="15"/>
  <c r="G284" i="15"/>
  <c r="G283" i="15"/>
  <c r="K283" i="15" s="1"/>
  <c r="G282" i="15"/>
  <c r="G281" i="15"/>
  <c r="G280" i="15"/>
  <c r="G279" i="15"/>
  <c r="G278" i="15"/>
  <c r="G277" i="15"/>
  <c r="K277" i="15" s="1"/>
  <c r="G276" i="15"/>
  <c r="G275" i="15"/>
  <c r="K275" i="15" s="1"/>
  <c r="G274" i="15"/>
  <c r="G273" i="15"/>
  <c r="G272" i="15"/>
  <c r="G271" i="15"/>
  <c r="G270" i="15"/>
  <c r="K270" i="15" s="1"/>
  <c r="G269" i="15"/>
  <c r="G268" i="15"/>
  <c r="G267" i="15"/>
  <c r="K267" i="15" s="1"/>
  <c r="G266" i="15"/>
  <c r="G265" i="15"/>
  <c r="K265" i="15" s="1"/>
  <c r="G264" i="15"/>
  <c r="K264" i="15" s="1"/>
  <c r="G263" i="15"/>
  <c r="G262" i="15"/>
  <c r="G261" i="15"/>
  <c r="G260" i="15"/>
  <c r="G259" i="15"/>
  <c r="K259" i="15" s="1"/>
  <c r="G258" i="15"/>
  <c r="K258" i="15" s="1"/>
  <c r="G257" i="15"/>
  <c r="G256" i="15"/>
  <c r="G255" i="15"/>
  <c r="G254" i="15"/>
  <c r="K254" i="15" s="1"/>
  <c r="G253" i="15"/>
  <c r="K253" i="15" s="1"/>
  <c r="G252" i="15"/>
  <c r="K252" i="15" s="1"/>
  <c r="G251" i="15"/>
  <c r="G250" i="15"/>
  <c r="G249" i="15"/>
  <c r="G248" i="15"/>
  <c r="K248" i="15" s="1"/>
  <c r="G247" i="15"/>
  <c r="K247" i="15" s="1"/>
  <c r="G246" i="15"/>
  <c r="K246" i="15" s="1"/>
  <c r="G245" i="15"/>
  <c r="G244" i="15"/>
  <c r="G243" i="15"/>
  <c r="G242" i="15"/>
  <c r="K242" i="15" s="1"/>
  <c r="G241" i="15"/>
  <c r="K241" i="15" s="1"/>
  <c r="G240" i="15"/>
  <c r="K240" i="15" s="1"/>
  <c r="G239" i="15"/>
  <c r="G238" i="15"/>
  <c r="G237" i="15"/>
  <c r="G236" i="15"/>
  <c r="K236" i="15" s="1"/>
  <c r="G235" i="15"/>
  <c r="K235" i="15" s="1"/>
  <c r="G234" i="15"/>
  <c r="K234" i="15" s="1"/>
  <c r="G233" i="15"/>
  <c r="G232" i="15"/>
  <c r="G231" i="15"/>
  <c r="G230" i="15"/>
  <c r="K230" i="15" s="1"/>
  <c r="G229" i="15"/>
  <c r="K229" i="15" s="1"/>
  <c r="G228" i="15"/>
  <c r="K228" i="15" s="1"/>
  <c r="G227" i="15"/>
  <c r="K227" i="15" s="1"/>
  <c r="G226" i="15"/>
  <c r="G225" i="15"/>
  <c r="G224" i="15"/>
  <c r="K224" i="15" s="1"/>
  <c r="G223" i="15"/>
  <c r="K223" i="15" s="1"/>
  <c r="G222" i="15"/>
  <c r="K222" i="15" s="1"/>
  <c r="G221" i="15"/>
  <c r="K221" i="15" s="1"/>
  <c r="G220" i="15"/>
  <c r="G219" i="15"/>
  <c r="G218" i="15"/>
  <c r="K218" i="15" s="1"/>
  <c r="G217" i="15"/>
  <c r="K217" i="15" s="1"/>
  <c r="G216" i="15"/>
  <c r="K216" i="15" s="1"/>
  <c r="G215" i="15"/>
  <c r="K215" i="15" s="1"/>
  <c r="G214" i="15"/>
  <c r="G213" i="15"/>
  <c r="G212" i="15"/>
  <c r="K212" i="15" s="1"/>
  <c r="G211" i="15"/>
  <c r="K211" i="15" s="1"/>
  <c r="G210" i="15"/>
  <c r="K210" i="15" s="1"/>
  <c r="G209" i="15"/>
  <c r="K209" i="15" s="1"/>
  <c r="G208" i="15"/>
  <c r="G207" i="15"/>
  <c r="G206" i="15"/>
  <c r="K206" i="15" s="1"/>
  <c r="G205" i="15"/>
  <c r="K205" i="15" s="1"/>
  <c r="G204" i="15"/>
  <c r="K204" i="15" s="1"/>
  <c r="G203" i="15"/>
  <c r="K203" i="15" s="1"/>
  <c r="G202" i="15"/>
  <c r="G201" i="15"/>
  <c r="G200" i="15"/>
  <c r="K200" i="15" s="1"/>
  <c r="G199" i="15"/>
  <c r="K199" i="15" s="1"/>
  <c r="G198" i="15"/>
  <c r="G197" i="15"/>
  <c r="K197" i="15" s="1"/>
  <c r="G196" i="15"/>
  <c r="G195" i="15"/>
  <c r="G194" i="15"/>
  <c r="K194" i="15" s="1"/>
  <c r="G193" i="15"/>
  <c r="K193" i="15" s="1"/>
  <c r="G192" i="15"/>
  <c r="K192" i="15" s="1"/>
  <c r="G191" i="15"/>
  <c r="K191" i="15" s="1"/>
  <c r="G190" i="15"/>
  <c r="G189" i="15"/>
  <c r="G188" i="15"/>
  <c r="K188" i="15" s="1"/>
  <c r="G187" i="15"/>
  <c r="K187" i="15" s="1"/>
  <c r="G186" i="15"/>
  <c r="K186" i="15" s="1"/>
  <c r="G185" i="15"/>
  <c r="G184" i="15"/>
  <c r="G183" i="15"/>
  <c r="G182" i="15"/>
  <c r="K182" i="15" s="1"/>
  <c r="G181" i="15"/>
  <c r="K181" i="15" s="1"/>
  <c r="G180" i="15"/>
  <c r="K180" i="15" s="1"/>
  <c r="G179" i="15"/>
  <c r="K179" i="15" s="1"/>
  <c r="G178" i="15"/>
  <c r="G177" i="15"/>
  <c r="G176" i="15"/>
  <c r="K176" i="15" s="1"/>
  <c r="G175" i="15"/>
  <c r="K175" i="15" s="1"/>
  <c r="G174" i="15"/>
  <c r="K174" i="15" s="1"/>
  <c r="G173" i="15"/>
  <c r="K173" i="15" s="1"/>
  <c r="G172" i="15"/>
  <c r="G171" i="15"/>
  <c r="G170" i="15"/>
  <c r="K170" i="15" s="1"/>
  <c r="G169" i="15"/>
  <c r="K169" i="15" s="1"/>
  <c r="G168" i="15"/>
  <c r="K168" i="15" s="1"/>
  <c r="G167" i="15"/>
  <c r="K167" i="15" s="1"/>
  <c r="G166" i="15"/>
  <c r="G165" i="15"/>
  <c r="G164" i="15"/>
  <c r="K164" i="15" s="1"/>
  <c r="G163" i="15"/>
  <c r="K163" i="15" s="1"/>
  <c r="G162" i="15"/>
  <c r="K162" i="15" s="1"/>
  <c r="G161" i="15"/>
  <c r="K161" i="15" s="1"/>
  <c r="G160" i="15"/>
  <c r="G159" i="15"/>
  <c r="G158" i="15"/>
  <c r="K158" i="15" s="1"/>
  <c r="G157" i="15"/>
  <c r="K157" i="15" s="1"/>
  <c r="G156" i="15"/>
  <c r="K156" i="15" s="1"/>
  <c r="G155" i="15"/>
  <c r="K155" i="15" s="1"/>
  <c r="G154" i="15"/>
  <c r="G153" i="15"/>
  <c r="G152" i="15"/>
  <c r="K152" i="15" s="1"/>
  <c r="G151" i="15"/>
  <c r="K151" i="15" s="1"/>
  <c r="G150" i="15"/>
  <c r="K150" i="15" s="1"/>
  <c r="G149" i="15"/>
  <c r="K149" i="15" s="1"/>
  <c r="G148" i="15"/>
  <c r="G147" i="15"/>
  <c r="G146" i="15"/>
  <c r="K146" i="15" s="1"/>
  <c r="G145" i="15"/>
  <c r="K145" i="15" s="1"/>
  <c r="G144" i="15"/>
  <c r="K144" i="15" s="1"/>
  <c r="G143" i="15"/>
  <c r="K143" i="15" s="1"/>
  <c r="G142" i="15"/>
  <c r="G141" i="15"/>
  <c r="G140" i="15"/>
  <c r="K140" i="15" s="1"/>
  <c r="G139" i="15"/>
  <c r="K139" i="15" s="1"/>
  <c r="G138" i="15"/>
  <c r="K138" i="15" s="1"/>
  <c r="G137" i="15"/>
  <c r="K137" i="15" s="1"/>
  <c r="G136" i="15"/>
  <c r="G135" i="15"/>
  <c r="G134" i="15"/>
  <c r="K134" i="15" s="1"/>
  <c r="G133" i="15"/>
  <c r="K133" i="15" s="1"/>
  <c r="G132" i="15"/>
  <c r="K132" i="15" s="1"/>
  <c r="G131" i="15"/>
  <c r="K131" i="15" s="1"/>
  <c r="G130" i="15"/>
  <c r="G129" i="15"/>
  <c r="G128" i="15"/>
  <c r="K128" i="15" s="1"/>
  <c r="G127" i="15"/>
  <c r="K127" i="15" s="1"/>
  <c r="G126" i="15"/>
  <c r="K126" i="15" s="1"/>
  <c r="G125" i="15"/>
  <c r="K125" i="15" s="1"/>
  <c r="G124" i="15"/>
  <c r="G123" i="15"/>
  <c r="G122" i="15"/>
  <c r="K122" i="15" s="1"/>
  <c r="G121" i="15"/>
  <c r="G120" i="15"/>
  <c r="K120" i="15" s="1"/>
  <c r="G119" i="15"/>
  <c r="K119" i="15" s="1"/>
  <c r="G118" i="15"/>
  <c r="G117" i="15"/>
  <c r="K117" i="15" s="1"/>
  <c r="G116" i="15"/>
  <c r="K116" i="15" s="1"/>
  <c r="G115" i="15"/>
  <c r="K115" i="15" s="1"/>
  <c r="G114" i="15"/>
  <c r="K114" i="15" s="1"/>
  <c r="G113" i="15"/>
  <c r="K113" i="15" s="1"/>
  <c r="G112" i="15"/>
  <c r="G111" i="15"/>
  <c r="G110" i="15"/>
  <c r="K110" i="15" s="1"/>
  <c r="G109" i="15"/>
  <c r="K109" i="15" s="1"/>
  <c r="G108" i="15"/>
  <c r="K108" i="15" s="1"/>
  <c r="G107" i="15"/>
  <c r="K107" i="15" s="1"/>
  <c r="G106" i="15"/>
  <c r="G105" i="15"/>
  <c r="G104" i="15"/>
  <c r="K104" i="15" s="1"/>
  <c r="G103" i="15"/>
  <c r="K103" i="15" s="1"/>
  <c r="G102" i="15"/>
  <c r="K102" i="15" s="1"/>
  <c r="G101" i="15"/>
  <c r="K101" i="15" s="1"/>
  <c r="G100" i="15"/>
  <c r="G99" i="15"/>
  <c r="G98" i="15"/>
  <c r="K98" i="15" s="1"/>
  <c r="G97" i="15"/>
  <c r="G96" i="15"/>
  <c r="K96" i="15" s="1"/>
  <c r="G95" i="15"/>
  <c r="G94" i="15"/>
  <c r="G93" i="15"/>
  <c r="G92" i="15"/>
  <c r="K92" i="15" s="1"/>
  <c r="G91" i="15"/>
  <c r="K91" i="15" s="1"/>
  <c r="G90" i="15"/>
  <c r="K90" i="15" s="1"/>
  <c r="G89" i="15"/>
  <c r="K89" i="15" s="1"/>
  <c r="G88" i="15"/>
  <c r="G87" i="15"/>
  <c r="G86" i="15"/>
  <c r="K86" i="15" s="1"/>
  <c r="G85" i="15"/>
  <c r="K85" i="15" s="1"/>
  <c r="G84" i="15"/>
  <c r="K84" i="15" s="1"/>
  <c r="G83" i="15"/>
  <c r="K83" i="15" s="1"/>
  <c r="G82" i="15"/>
  <c r="G81" i="15"/>
  <c r="G80" i="15"/>
  <c r="K80" i="15" s="1"/>
  <c r="G79" i="15"/>
  <c r="K79" i="15" s="1"/>
  <c r="G78" i="15"/>
  <c r="K78" i="15" s="1"/>
  <c r="G77" i="15"/>
  <c r="K77" i="15" s="1"/>
  <c r="G76" i="15"/>
  <c r="G75" i="15"/>
  <c r="G74" i="15"/>
  <c r="K74" i="15" s="1"/>
  <c r="G73" i="15"/>
  <c r="K73" i="15" s="1"/>
  <c r="G72" i="15"/>
  <c r="K72" i="15" s="1"/>
  <c r="G71" i="15"/>
  <c r="K71" i="15" s="1"/>
  <c r="G70" i="15"/>
  <c r="G69" i="15"/>
  <c r="K69" i="15" s="1"/>
  <c r="G68" i="15"/>
  <c r="K68" i="15" s="1"/>
  <c r="G67" i="15"/>
  <c r="K67" i="15" s="1"/>
  <c r="G66" i="15"/>
  <c r="K66" i="15" s="1"/>
  <c r="G65" i="15"/>
  <c r="K65" i="15" s="1"/>
  <c r="G64" i="15"/>
  <c r="G63" i="15"/>
  <c r="G62" i="15"/>
  <c r="K62" i="15" s="1"/>
  <c r="G61" i="15"/>
  <c r="K61" i="15" s="1"/>
  <c r="G60" i="15"/>
  <c r="K60" i="15" s="1"/>
  <c r="G59" i="15"/>
  <c r="K59" i="15" s="1"/>
  <c r="G58" i="15"/>
  <c r="G57" i="15"/>
  <c r="G56" i="15"/>
  <c r="K56" i="15" s="1"/>
  <c r="G55" i="15"/>
  <c r="K55" i="15" s="1"/>
  <c r="G54" i="15"/>
  <c r="K54" i="15" s="1"/>
  <c r="G53" i="15"/>
  <c r="K53" i="15" s="1"/>
  <c r="G52" i="15"/>
  <c r="G51" i="15"/>
  <c r="K51" i="15" s="1"/>
  <c r="G50" i="15"/>
  <c r="K50" i="15" s="1"/>
  <c r="G49" i="15"/>
  <c r="G48" i="15"/>
  <c r="G47" i="15"/>
  <c r="K47" i="15" s="1"/>
  <c r="G46" i="15"/>
  <c r="G45" i="15"/>
  <c r="G44" i="15"/>
  <c r="K44" i="15" s="1"/>
  <c r="G43" i="15"/>
  <c r="K43" i="15" s="1"/>
  <c r="G42" i="15"/>
  <c r="K42" i="15" s="1"/>
  <c r="G41" i="15"/>
  <c r="K41" i="15" s="1"/>
  <c r="G40" i="15"/>
  <c r="G39" i="15"/>
  <c r="K39" i="15" s="1"/>
  <c r="G38" i="15"/>
  <c r="K38" i="15" s="1"/>
  <c r="G37" i="15"/>
  <c r="K37" i="15" s="1"/>
  <c r="G36" i="15"/>
  <c r="K36" i="15" s="1"/>
  <c r="G35" i="15"/>
  <c r="K35" i="15" s="1"/>
  <c r="G34" i="15"/>
  <c r="G33" i="15"/>
  <c r="G32" i="15"/>
  <c r="K32" i="15" s="1"/>
  <c r="G31" i="15"/>
  <c r="K31" i="15" s="1"/>
  <c r="G30" i="15"/>
  <c r="K30" i="15" s="1"/>
  <c r="G29" i="15"/>
  <c r="K29" i="15" s="1"/>
  <c r="G28" i="15"/>
  <c r="G27" i="15"/>
  <c r="G26" i="15"/>
  <c r="K26" i="15" s="1"/>
  <c r="G25" i="15"/>
  <c r="K25" i="15" s="1"/>
  <c r="G24" i="15"/>
  <c r="K24" i="15" s="1"/>
  <c r="G23" i="15"/>
  <c r="K23" i="15" s="1"/>
  <c r="G22" i="15"/>
  <c r="G21" i="15"/>
  <c r="K21" i="15" s="1"/>
  <c r="G20" i="15"/>
  <c r="K20" i="15" s="1"/>
  <c r="G19" i="15"/>
  <c r="K19" i="15" s="1"/>
  <c r="G18" i="15"/>
  <c r="K18" i="15" s="1"/>
  <c r="G17" i="15"/>
  <c r="K17" i="15" s="1"/>
  <c r="G16" i="15"/>
  <c r="G15" i="15"/>
  <c r="G14" i="15"/>
  <c r="K14" i="15" s="1"/>
  <c r="G13" i="15"/>
  <c r="K13" i="15" s="1"/>
  <c r="G12" i="15"/>
  <c r="K12" i="15" s="1"/>
  <c r="G11" i="15"/>
  <c r="K11" i="15" s="1"/>
  <c r="G10" i="15"/>
  <c r="G9" i="15"/>
  <c r="K9" i="15" s="1"/>
  <c r="G8" i="15"/>
  <c r="K8" i="15" s="1"/>
  <c r="G7" i="15"/>
  <c r="K7" i="15" s="1"/>
  <c r="G6" i="15"/>
  <c r="K6" i="15" s="1"/>
  <c r="G5" i="15"/>
  <c r="K5" i="15" s="1"/>
  <c r="G4" i="15"/>
  <c r="G3" i="15"/>
  <c r="K3" i="15" s="1"/>
  <c r="G2" i="15"/>
  <c r="K2" i="15" s="1"/>
  <c r="E3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2" i="14"/>
  <c r="D3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2" i="14"/>
  <c r="K3" i="13"/>
  <c r="L3" i="13"/>
  <c r="M3" i="13"/>
  <c r="N3" i="13"/>
  <c r="J3" i="13"/>
  <c r="G2" i="13"/>
  <c r="N2" i="13"/>
  <c r="M2" i="13"/>
  <c r="L2" i="13"/>
  <c r="K2" i="13"/>
  <c r="J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2" i="12"/>
  <c r="H3" i="10"/>
  <c r="H4" i="10"/>
  <c r="H5" i="10"/>
  <c r="H6" i="10"/>
  <c r="H7" i="10"/>
  <c r="H8" i="10"/>
  <c r="H9" i="10"/>
  <c r="H10" i="10"/>
  <c r="H11" i="10"/>
  <c r="H2" i="10"/>
  <c r="AC301" i="10"/>
  <c r="AB301" i="10"/>
  <c r="AA301" i="10"/>
  <c r="L301" i="10" s="1"/>
  <c r="M301" i="10" s="1"/>
  <c r="AC300" i="10"/>
  <c r="AB300" i="10"/>
  <c r="AA300" i="10"/>
  <c r="L300" i="10" s="1"/>
  <c r="M300" i="10" s="1"/>
  <c r="AC299" i="10"/>
  <c r="AB299" i="10"/>
  <c r="AA299" i="10"/>
  <c r="L299" i="10" s="1"/>
  <c r="M299" i="10" s="1"/>
  <c r="AC298" i="10"/>
  <c r="AB298" i="10"/>
  <c r="AA298" i="10"/>
  <c r="L298" i="10" s="1"/>
  <c r="M298" i="10" s="1"/>
  <c r="AC297" i="10"/>
  <c r="AB297" i="10"/>
  <c r="AA297" i="10"/>
  <c r="L297" i="10" s="1"/>
  <c r="M297" i="10" s="1"/>
  <c r="AC296" i="10"/>
  <c r="AB296" i="10"/>
  <c r="AA296" i="10"/>
  <c r="L296" i="10" s="1"/>
  <c r="M296" i="10" s="1"/>
  <c r="AC295" i="10"/>
  <c r="AB295" i="10"/>
  <c r="AA295" i="10"/>
  <c r="L295" i="10" s="1"/>
  <c r="M295" i="10" s="1"/>
  <c r="AC294" i="10"/>
  <c r="AB294" i="10"/>
  <c r="AA294" i="10"/>
  <c r="L294" i="10" s="1"/>
  <c r="M294" i="10" s="1"/>
  <c r="AC293" i="10"/>
  <c r="AB293" i="10"/>
  <c r="AA293" i="10"/>
  <c r="L293" i="10" s="1"/>
  <c r="M293" i="10" s="1"/>
  <c r="AC292" i="10"/>
  <c r="AB292" i="10"/>
  <c r="AA292" i="10"/>
  <c r="L292" i="10" s="1"/>
  <c r="M292" i="10" s="1"/>
  <c r="AC291" i="10"/>
  <c r="AB291" i="10"/>
  <c r="AA291" i="10"/>
  <c r="L291" i="10" s="1"/>
  <c r="M291" i="10" s="1"/>
  <c r="AC290" i="10"/>
  <c r="AB290" i="10"/>
  <c r="AA290" i="10"/>
  <c r="L290" i="10" s="1"/>
  <c r="M290" i="10" s="1"/>
  <c r="AC289" i="10"/>
  <c r="AB289" i="10"/>
  <c r="AA289" i="10"/>
  <c r="L289" i="10" s="1"/>
  <c r="M289" i="10" s="1"/>
  <c r="AC288" i="10"/>
  <c r="AB288" i="10"/>
  <c r="AA288" i="10"/>
  <c r="L288" i="10" s="1"/>
  <c r="M288" i="10" s="1"/>
  <c r="AC287" i="10"/>
  <c r="AB287" i="10"/>
  <c r="AA287" i="10"/>
  <c r="L287" i="10" s="1"/>
  <c r="M287" i="10" s="1"/>
  <c r="AC286" i="10"/>
  <c r="AB286" i="10"/>
  <c r="AA286" i="10"/>
  <c r="L286" i="10" s="1"/>
  <c r="M286" i="10" s="1"/>
  <c r="AC285" i="10"/>
  <c r="AB285" i="10"/>
  <c r="AA285" i="10"/>
  <c r="L285" i="10" s="1"/>
  <c r="M285" i="10" s="1"/>
  <c r="AC284" i="10"/>
  <c r="AB284" i="10"/>
  <c r="AA284" i="10"/>
  <c r="L284" i="10" s="1"/>
  <c r="M284" i="10" s="1"/>
  <c r="AC283" i="10"/>
  <c r="AB283" i="10"/>
  <c r="AA283" i="10"/>
  <c r="L283" i="10" s="1"/>
  <c r="M283" i="10" s="1"/>
  <c r="AC282" i="10"/>
  <c r="AB282" i="10"/>
  <c r="AA282" i="10"/>
  <c r="L282" i="10" s="1"/>
  <c r="M282" i="10" s="1"/>
  <c r="AC281" i="10"/>
  <c r="AB281" i="10"/>
  <c r="AA281" i="10"/>
  <c r="L281" i="10" s="1"/>
  <c r="M281" i="10" s="1"/>
  <c r="AC280" i="10"/>
  <c r="AB280" i="10"/>
  <c r="AA280" i="10"/>
  <c r="L280" i="10" s="1"/>
  <c r="M280" i="10" s="1"/>
  <c r="AC279" i="10"/>
  <c r="AB279" i="10"/>
  <c r="AA279" i="10"/>
  <c r="L279" i="10" s="1"/>
  <c r="M279" i="10" s="1"/>
  <c r="AC278" i="10"/>
  <c r="AB278" i="10"/>
  <c r="AA278" i="10"/>
  <c r="L278" i="10" s="1"/>
  <c r="M278" i="10" s="1"/>
  <c r="AC277" i="10"/>
  <c r="AB277" i="10"/>
  <c r="AA277" i="10"/>
  <c r="L277" i="10" s="1"/>
  <c r="M277" i="10" s="1"/>
  <c r="AC276" i="10"/>
  <c r="AB276" i="10"/>
  <c r="AA276" i="10"/>
  <c r="L276" i="10" s="1"/>
  <c r="M276" i="10" s="1"/>
  <c r="AC275" i="10"/>
  <c r="AB275" i="10"/>
  <c r="AA275" i="10"/>
  <c r="L275" i="10" s="1"/>
  <c r="M275" i="10" s="1"/>
  <c r="AC274" i="10"/>
  <c r="AB274" i="10"/>
  <c r="AA274" i="10"/>
  <c r="L274" i="10" s="1"/>
  <c r="M274" i="10" s="1"/>
  <c r="AC273" i="10"/>
  <c r="AB273" i="10"/>
  <c r="AA273" i="10"/>
  <c r="L273" i="10" s="1"/>
  <c r="M273" i="10" s="1"/>
  <c r="AC272" i="10"/>
  <c r="AB272" i="10"/>
  <c r="AA272" i="10"/>
  <c r="L272" i="10" s="1"/>
  <c r="M272" i="10" s="1"/>
  <c r="AC271" i="10"/>
  <c r="AB271" i="10"/>
  <c r="AA271" i="10"/>
  <c r="L271" i="10" s="1"/>
  <c r="M271" i="10" s="1"/>
  <c r="AC270" i="10"/>
  <c r="AB270" i="10"/>
  <c r="AA270" i="10"/>
  <c r="L270" i="10" s="1"/>
  <c r="M270" i="10" s="1"/>
  <c r="AC269" i="10"/>
  <c r="AB269" i="10"/>
  <c r="AA269" i="10"/>
  <c r="L269" i="10" s="1"/>
  <c r="M269" i="10" s="1"/>
  <c r="AC268" i="10"/>
  <c r="AB268" i="10"/>
  <c r="AA268" i="10"/>
  <c r="L268" i="10" s="1"/>
  <c r="M268" i="10" s="1"/>
  <c r="AC267" i="10"/>
  <c r="AB267" i="10"/>
  <c r="AA267" i="10"/>
  <c r="L267" i="10" s="1"/>
  <c r="M267" i="10" s="1"/>
  <c r="AC266" i="10"/>
  <c r="AB266" i="10"/>
  <c r="AA266" i="10"/>
  <c r="L266" i="10" s="1"/>
  <c r="M266" i="10" s="1"/>
  <c r="AC265" i="10"/>
  <c r="AB265" i="10"/>
  <c r="AA265" i="10"/>
  <c r="L265" i="10" s="1"/>
  <c r="M265" i="10" s="1"/>
  <c r="AC264" i="10"/>
  <c r="AB264" i="10"/>
  <c r="AA264" i="10"/>
  <c r="L264" i="10" s="1"/>
  <c r="M264" i="10" s="1"/>
  <c r="AC263" i="10"/>
  <c r="AB263" i="10"/>
  <c r="AA263" i="10"/>
  <c r="L263" i="10" s="1"/>
  <c r="M263" i="10" s="1"/>
  <c r="AC262" i="10"/>
  <c r="AB262" i="10"/>
  <c r="AA262" i="10"/>
  <c r="L262" i="10" s="1"/>
  <c r="M262" i="10" s="1"/>
  <c r="AC261" i="10"/>
  <c r="AB261" i="10"/>
  <c r="AA261" i="10"/>
  <c r="L261" i="10" s="1"/>
  <c r="M261" i="10" s="1"/>
  <c r="AC260" i="10"/>
  <c r="AB260" i="10"/>
  <c r="AA260" i="10"/>
  <c r="L260" i="10" s="1"/>
  <c r="M260" i="10" s="1"/>
  <c r="AC259" i="10"/>
  <c r="AB259" i="10"/>
  <c r="AA259" i="10"/>
  <c r="L259" i="10" s="1"/>
  <c r="M259" i="10" s="1"/>
  <c r="AC258" i="10"/>
  <c r="AB258" i="10"/>
  <c r="AA258" i="10"/>
  <c r="L258" i="10" s="1"/>
  <c r="M258" i="10" s="1"/>
  <c r="AC257" i="10"/>
  <c r="AB257" i="10"/>
  <c r="AA257" i="10"/>
  <c r="L257" i="10" s="1"/>
  <c r="M257" i="10" s="1"/>
  <c r="AC256" i="10"/>
  <c r="AB256" i="10"/>
  <c r="AA256" i="10"/>
  <c r="L256" i="10" s="1"/>
  <c r="M256" i="10" s="1"/>
  <c r="AC255" i="10"/>
  <c r="AB255" i="10"/>
  <c r="AA255" i="10"/>
  <c r="L255" i="10" s="1"/>
  <c r="M255" i="10" s="1"/>
  <c r="AC254" i="10"/>
  <c r="AB254" i="10"/>
  <c r="AA254" i="10"/>
  <c r="L254" i="10" s="1"/>
  <c r="M254" i="10" s="1"/>
  <c r="AC253" i="10"/>
  <c r="AB253" i="10"/>
  <c r="AA253" i="10"/>
  <c r="L253" i="10" s="1"/>
  <c r="M253" i="10" s="1"/>
  <c r="AC252" i="10"/>
  <c r="AB252" i="10"/>
  <c r="AA252" i="10"/>
  <c r="L252" i="10" s="1"/>
  <c r="M252" i="10" s="1"/>
  <c r="AC251" i="10"/>
  <c r="AB251" i="10"/>
  <c r="AA251" i="10"/>
  <c r="L251" i="10" s="1"/>
  <c r="M251" i="10" s="1"/>
  <c r="AC250" i="10"/>
  <c r="AB250" i="10"/>
  <c r="AA250" i="10"/>
  <c r="L250" i="10" s="1"/>
  <c r="M250" i="10" s="1"/>
  <c r="AC249" i="10"/>
  <c r="AB249" i="10"/>
  <c r="AA249" i="10"/>
  <c r="L249" i="10" s="1"/>
  <c r="M249" i="10" s="1"/>
  <c r="AC248" i="10"/>
  <c r="AB248" i="10"/>
  <c r="AA248" i="10"/>
  <c r="L248" i="10" s="1"/>
  <c r="M248" i="10" s="1"/>
  <c r="AC247" i="10"/>
  <c r="AB247" i="10"/>
  <c r="AA247" i="10"/>
  <c r="L247" i="10" s="1"/>
  <c r="M247" i="10" s="1"/>
  <c r="AC246" i="10"/>
  <c r="AB246" i="10"/>
  <c r="AA246" i="10"/>
  <c r="L246" i="10" s="1"/>
  <c r="M246" i="10" s="1"/>
  <c r="AC245" i="10"/>
  <c r="AB245" i="10"/>
  <c r="AA245" i="10"/>
  <c r="L245" i="10" s="1"/>
  <c r="M245" i="10" s="1"/>
  <c r="AC244" i="10"/>
  <c r="AB244" i="10"/>
  <c r="AA244" i="10"/>
  <c r="L244" i="10" s="1"/>
  <c r="M244" i="10" s="1"/>
  <c r="AC243" i="10"/>
  <c r="AB243" i="10"/>
  <c r="AA243" i="10"/>
  <c r="L243" i="10" s="1"/>
  <c r="M243" i="10" s="1"/>
  <c r="AC242" i="10"/>
  <c r="AB242" i="10"/>
  <c r="AA242" i="10"/>
  <c r="L242" i="10" s="1"/>
  <c r="M242" i="10" s="1"/>
  <c r="AC241" i="10"/>
  <c r="AB241" i="10"/>
  <c r="AA241" i="10"/>
  <c r="L241" i="10" s="1"/>
  <c r="M241" i="10" s="1"/>
  <c r="AC240" i="10"/>
  <c r="AB240" i="10"/>
  <c r="AA240" i="10"/>
  <c r="L240" i="10" s="1"/>
  <c r="M240" i="10" s="1"/>
  <c r="AC239" i="10"/>
  <c r="AB239" i="10"/>
  <c r="AA239" i="10"/>
  <c r="L239" i="10" s="1"/>
  <c r="M239" i="10" s="1"/>
  <c r="AC238" i="10"/>
  <c r="AB238" i="10"/>
  <c r="AA238" i="10"/>
  <c r="L238" i="10" s="1"/>
  <c r="M238" i="10" s="1"/>
  <c r="AC237" i="10"/>
  <c r="AB237" i="10"/>
  <c r="AA237" i="10"/>
  <c r="L237" i="10" s="1"/>
  <c r="M237" i="10" s="1"/>
  <c r="AC236" i="10"/>
  <c r="AB236" i="10"/>
  <c r="AA236" i="10"/>
  <c r="L236" i="10" s="1"/>
  <c r="M236" i="10" s="1"/>
  <c r="AC235" i="10"/>
  <c r="AB235" i="10"/>
  <c r="AA235" i="10"/>
  <c r="L235" i="10" s="1"/>
  <c r="M235" i="10" s="1"/>
  <c r="AC234" i="10"/>
  <c r="AB234" i="10"/>
  <c r="AA234" i="10"/>
  <c r="L234" i="10" s="1"/>
  <c r="M234" i="10" s="1"/>
  <c r="AC233" i="10"/>
  <c r="AB233" i="10"/>
  <c r="AA233" i="10"/>
  <c r="L233" i="10" s="1"/>
  <c r="M233" i="10" s="1"/>
  <c r="AC232" i="10"/>
  <c r="AB232" i="10"/>
  <c r="AA232" i="10"/>
  <c r="L232" i="10" s="1"/>
  <c r="M232" i="10" s="1"/>
  <c r="AC231" i="10"/>
  <c r="AB231" i="10"/>
  <c r="AA231" i="10"/>
  <c r="L231" i="10" s="1"/>
  <c r="M231" i="10" s="1"/>
  <c r="AC230" i="10"/>
  <c r="AB230" i="10"/>
  <c r="AA230" i="10"/>
  <c r="L230" i="10" s="1"/>
  <c r="M230" i="10" s="1"/>
  <c r="AC229" i="10"/>
  <c r="AB229" i="10"/>
  <c r="AA229" i="10"/>
  <c r="L229" i="10" s="1"/>
  <c r="M229" i="10" s="1"/>
  <c r="AC228" i="10"/>
  <c r="AB228" i="10"/>
  <c r="AA228" i="10"/>
  <c r="L228" i="10" s="1"/>
  <c r="M228" i="10" s="1"/>
  <c r="AC227" i="10"/>
  <c r="AB227" i="10"/>
  <c r="AA227" i="10"/>
  <c r="L227" i="10" s="1"/>
  <c r="M227" i="10" s="1"/>
  <c r="AC226" i="10"/>
  <c r="AB226" i="10"/>
  <c r="AA226" i="10"/>
  <c r="L226" i="10" s="1"/>
  <c r="M226" i="10" s="1"/>
  <c r="AC225" i="10"/>
  <c r="AB225" i="10"/>
  <c r="AA225" i="10"/>
  <c r="L225" i="10" s="1"/>
  <c r="M225" i="10" s="1"/>
  <c r="AC224" i="10"/>
  <c r="AB224" i="10"/>
  <c r="AA224" i="10"/>
  <c r="L224" i="10" s="1"/>
  <c r="M224" i="10" s="1"/>
  <c r="AC223" i="10"/>
  <c r="AB223" i="10"/>
  <c r="AA223" i="10"/>
  <c r="L223" i="10" s="1"/>
  <c r="M223" i="10" s="1"/>
  <c r="AC222" i="10"/>
  <c r="AB222" i="10"/>
  <c r="AA222" i="10"/>
  <c r="L222" i="10" s="1"/>
  <c r="M222" i="10" s="1"/>
  <c r="AC221" i="10"/>
  <c r="AB221" i="10"/>
  <c r="AA221" i="10"/>
  <c r="L221" i="10" s="1"/>
  <c r="M221" i="10" s="1"/>
  <c r="AC220" i="10"/>
  <c r="AB220" i="10"/>
  <c r="AA220" i="10"/>
  <c r="L220" i="10" s="1"/>
  <c r="M220" i="10" s="1"/>
  <c r="AC219" i="10"/>
  <c r="AB219" i="10"/>
  <c r="AA219" i="10"/>
  <c r="L219" i="10" s="1"/>
  <c r="M219" i="10" s="1"/>
  <c r="AC218" i="10"/>
  <c r="AB218" i="10"/>
  <c r="AA218" i="10"/>
  <c r="L218" i="10" s="1"/>
  <c r="M218" i="10" s="1"/>
  <c r="AC217" i="10"/>
  <c r="AB217" i="10"/>
  <c r="AA217" i="10"/>
  <c r="L217" i="10" s="1"/>
  <c r="M217" i="10" s="1"/>
  <c r="AC216" i="10"/>
  <c r="AB216" i="10"/>
  <c r="AA216" i="10"/>
  <c r="L216" i="10" s="1"/>
  <c r="M216" i="10" s="1"/>
  <c r="AC215" i="10"/>
  <c r="AB215" i="10"/>
  <c r="AA215" i="10"/>
  <c r="L215" i="10" s="1"/>
  <c r="M215" i="10" s="1"/>
  <c r="AC214" i="10"/>
  <c r="AB214" i="10"/>
  <c r="AA214" i="10"/>
  <c r="L214" i="10" s="1"/>
  <c r="M214" i="10" s="1"/>
  <c r="AC213" i="10"/>
  <c r="AB213" i="10"/>
  <c r="AA213" i="10"/>
  <c r="L213" i="10" s="1"/>
  <c r="M213" i="10" s="1"/>
  <c r="AC212" i="10"/>
  <c r="AB212" i="10"/>
  <c r="AA212" i="10"/>
  <c r="L212" i="10" s="1"/>
  <c r="M212" i="10" s="1"/>
  <c r="AC211" i="10"/>
  <c r="AB211" i="10"/>
  <c r="AA211" i="10"/>
  <c r="L211" i="10" s="1"/>
  <c r="M211" i="10" s="1"/>
  <c r="AC210" i="10"/>
  <c r="AB210" i="10"/>
  <c r="AA210" i="10"/>
  <c r="L210" i="10" s="1"/>
  <c r="M210" i="10" s="1"/>
  <c r="AC209" i="10"/>
  <c r="AB209" i="10"/>
  <c r="AA209" i="10"/>
  <c r="L209" i="10" s="1"/>
  <c r="M209" i="10" s="1"/>
  <c r="AC208" i="10"/>
  <c r="AB208" i="10"/>
  <c r="AA208" i="10"/>
  <c r="L208" i="10" s="1"/>
  <c r="M208" i="10" s="1"/>
  <c r="AC207" i="10"/>
  <c r="AB207" i="10"/>
  <c r="AA207" i="10"/>
  <c r="L207" i="10" s="1"/>
  <c r="M207" i="10" s="1"/>
  <c r="AC206" i="10"/>
  <c r="AB206" i="10"/>
  <c r="AA206" i="10"/>
  <c r="L206" i="10" s="1"/>
  <c r="M206" i="10" s="1"/>
  <c r="AC205" i="10"/>
  <c r="AB205" i="10"/>
  <c r="AA205" i="10"/>
  <c r="L205" i="10" s="1"/>
  <c r="M205" i="10" s="1"/>
  <c r="AC204" i="10"/>
  <c r="AB204" i="10"/>
  <c r="AA204" i="10"/>
  <c r="L204" i="10" s="1"/>
  <c r="M204" i="10" s="1"/>
  <c r="AC203" i="10"/>
  <c r="AB203" i="10"/>
  <c r="AA203" i="10"/>
  <c r="L203" i="10" s="1"/>
  <c r="M203" i="10" s="1"/>
  <c r="AC202" i="10"/>
  <c r="AB202" i="10"/>
  <c r="AA202" i="10"/>
  <c r="L202" i="10" s="1"/>
  <c r="M202" i="10" s="1"/>
  <c r="AC201" i="10"/>
  <c r="AB201" i="10"/>
  <c r="AA201" i="10"/>
  <c r="L201" i="10" s="1"/>
  <c r="M201" i="10" s="1"/>
  <c r="AC200" i="10"/>
  <c r="AB200" i="10"/>
  <c r="AA200" i="10"/>
  <c r="L200" i="10" s="1"/>
  <c r="M200" i="10" s="1"/>
  <c r="AC199" i="10"/>
  <c r="AB199" i="10"/>
  <c r="AA199" i="10"/>
  <c r="L199" i="10" s="1"/>
  <c r="M199" i="10" s="1"/>
  <c r="AC198" i="10"/>
  <c r="AB198" i="10"/>
  <c r="AA198" i="10"/>
  <c r="L198" i="10" s="1"/>
  <c r="M198" i="10" s="1"/>
  <c r="AC197" i="10"/>
  <c r="AB197" i="10"/>
  <c r="AA197" i="10"/>
  <c r="L197" i="10" s="1"/>
  <c r="M197" i="10" s="1"/>
  <c r="AC196" i="10"/>
  <c r="AB196" i="10"/>
  <c r="AA196" i="10"/>
  <c r="L196" i="10" s="1"/>
  <c r="M196" i="10" s="1"/>
  <c r="AC195" i="10"/>
  <c r="AB195" i="10"/>
  <c r="AA195" i="10"/>
  <c r="L195" i="10" s="1"/>
  <c r="M195" i="10" s="1"/>
  <c r="AC194" i="10"/>
  <c r="AB194" i="10"/>
  <c r="AA194" i="10"/>
  <c r="L194" i="10" s="1"/>
  <c r="M194" i="10" s="1"/>
  <c r="AC193" i="10"/>
  <c r="AB193" i="10"/>
  <c r="AA193" i="10"/>
  <c r="L193" i="10" s="1"/>
  <c r="M193" i="10" s="1"/>
  <c r="AC192" i="10"/>
  <c r="AB192" i="10"/>
  <c r="AA192" i="10"/>
  <c r="L192" i="10" s="1"/>
  <c r="M192" i="10" s="1"/>
  <c r="AC191" i="10"/>
  <c r="AB191" i="10"/>
  <c r="AA191" i="10"/>
  <c r="L191" i="10" s="1"/>
  <c r="M191" i="10" s="1"/>
  <c r="AC190" i="10"/>
  <c r="AB190" i="10"/>
  <c r="AA190" i="10"/>
  <c r="L190" i="10" s="1"/>
  <c r="M190" i="10" s="1"/>
  <c r="AC189" i="10"/>
  <c r="AB189" i="10"/>
  <c r="AA189" i="10"/>
  <c r="L189" i="10" s="1"/>
  <c r="M189" i="10" s="1"/>
  <c r="AC188" i="10"/>
  <c r="AB188" i="10"/>
  <c r="AA188" i="10"/>
  <c r="L188" i="10" s="1"/>
  <c r="M188" i="10" s="1"/>
  <c r="AC187" i="10"/>
  <c r="AB187" i="10"/>
  <c r="AA187" i="10"/>
  <c r="L187" i="10" s="1"/>
  <c r="M187" i="10" s="1"/>
  <c r="AC186" i="10"/>
  <c r="AB186" i="10"/>
  <c r="AA186" i="10"/>
  <c r="L186" i="10" s="1"/>
  <c r="M186" i="10" s="1"/>
  <c r="AC185" i="10"/>
  <c r="AB185" i="10"/>
  <c r="AA185" i="10"/>
  <c r="L185" i="10" s="1"/>
  <c r="M185" i="10" s="1"/>
  <c r="AC184" i="10"/>
  <c r="AB184" i="10"/>
  <c r="AA184" i="10"/>
  <c r="L184" i="10" s="1"/>
  <c r="M184" i="10" s="1"/>
  <c r="AC183" i="10"/>
  <c r="AB183" i="10"/>
  <c r="AA183" i="10"/>
  <c r="L183" i="10" s="1"/>
  <c r="M183" i="10" s="1"/>
  <c r="AC182" i="10"/>
  <c r="AB182" i="10"/>
  <c r="AA182" i="10"/>
  <c r="L182" i="10" s="1"/>
  <c r="M182" i="10" s="1"/>
  <c r="AC181" i="10"/>
  <c r="AB181" i="10"/>
  <c r="AA181" i="10"/>
  <c r="L181" i="10" s="1"/>
  <c r="M181" i="10" s="1"/>
  <c r="AC180" i="10"/>
  <c r="AB180" i="10"/>
  <c r="AA180" i="10"/>
  <c r="L180" i="10" s="1"/>
  <c r="M180" i="10" s="1"/>
  <c r="AC179" i="10"/>
  <c r="AB179" i="10"/>
  <c r="AA179" i="10"/>
  <c r="L179" i="10" s="1"/>
  <c r="M179" i="10" s="1"/>
  <c r="AC178" i="10"/>
  <c r="AB178" i="10"/>
  <c r="AA178" i="10"/>
  <c r="L178" i="10" s="1"/>
  <c r="M178" i="10" s="1"/>
  <c r="AC177" i="10"/>
  <c r="AB177" i="10"/>
  <c r="AA177" i="10"/>
  <c r="L177" i="10" s="1"/>
  <c r="M177" i="10" s="1"/>
  <c r="AC176" i="10"/>
  <c r="AB176" i="10"/>
  <c r="AA176" i="10"/>
  <c r="L176" i="10" s="1"/>
  <c r="M176" i="10" s="1"/>
  <c r="AC175" i="10"/>
  <c r="AB175" i="10"/>
  <c r="AA175" i="10"/>
  <c r="L175" i="10" s="1"/>
  <c r="M175" i="10" s="1"/>
  <c r="AC174" i="10"/>
  <c r="AB174" i="10"/>
  <c r="AA174" i="10"/>
  <c r="L174" i="10" s="1"/>
  <c r="M174" i="10" s="1"/>
  <c r="AC173" i="10"/>
  <c r="AB173" i="10"/>
  <c r="AA173" i="10"/>
  <c r="L173" i="10" s="1"/>
  <c r="M173" i="10" s="1"/>
  <c r="AC172" i="10"/>
  <c r="AB172" i="10"/>
  <c r="AA172" i="10"/>
  <c r="L172" i="10" s="1"/>
  <c r="M172" i="10" s="1"/>
  <c r="AC171" i="10"/>
  <c r="AB171" i="10"/>
  <c r="AA171" i="10"/>
  <c r="L171" i="10" s="1"/>
  <c r="M171" i="10" s="1"/>
  <c r="AC170" i="10"/>
  <c r="AB170" i="10"/>
  <c r="AA170" i="10"/>
  <c r="L170" i="10" s="1"/>
  <c r="M170" i="10" s="1"/>
  <c r="AC169" i="10"/>
  <c r="AB169" i="10"/>
  <c r="AA169" i="10"/>
  <c r="L169" i="10" s="1"/>
  <c r="M169" i="10" s="1"/>
  <c r="AC168" i="10"/>
  <c r="AB168" i="10"/>
  <c r="AA168" i="10"/>
  <c r="L168" i="10" s="1"/>
  <c r="M168" i="10" s="1"/>
  <c r="AC167" i="10"/>
  <c r="AB167" i="10"/>
  <c r="AA167" i="10"/>
  <c r="L167" i="10" s="1"/>
  <c r="M167" i="10" s="1"/>
  <c r="AC166" i="10"/>
  <c r="AB166" i="10"/>
  <c r="AA166" i="10"/>
  <c r="L166" i="10" s="1"/>
  <c r="M166" i="10" s="1"/>
  <c r="AC165" i="10"/>
  <c r="AB165" i="10"/>
  <c r="AA165" i="10"/>
  <c r="L165" i="10" s="1"/>
  <c r="M165" i="10" s="1"/>
  <c r="AC164" i="10"/>
  <c r="AB164" i="10"/>
  <c r="AA164" i="10"/>
  <c r="L164" i="10" s="1"/>
  <c r="M164" i="10" s="1"/>
  <c r="AC163" i="10"/>
  <c r="AB163" i="10"/>
  <c r="AA163" i="10"/>
  <c r="L163" i="10" s="1"/>
  <c r="M163" i="10" s="1"/>
  <c r="AC162" i="10"/>
  <c r="AB162" i="10"/>
  <c r="AA162" i="10"/>
  <c r="L162" i="10" s="1"/>
  <c r="M162" i="10" s="1"/>
  <c r="AC161" i="10"/>
  <c r="AB161" i="10"/>
  <c r="AA161" i="10"/>
  <c r="L161" i="10" s="1"/>
  <c r="M161" i="10" s="1"/>
  <c r="AC160" i="10"/>
  <c r="AB160" i="10"/>
  <c r="AA160" i="10"/>
  <c r="L160" i="10" s="1"/>
  <c r="M160" i="10" s="1"/>
  <c r="AC159" i="10"/>
  <c r="AB159" i="10"/>
  <c r="AA159" i="10"/>
  <c r="L159" i="10" s="1"/>
  <c r="M159" i="10" s="1"/>
  <c r="AC158" i="10"/>
  <c r="AB158" i="10"/>
  <c r="AA158" i="10"/>
  <c r="L158" i="10" s="1"/>
  <c r="M158" i="10" s="1"/>
  <c r="AC157" i="10"/>
  <c r="AB157" i="10"/>
  <c r="AA157" i="10"/>
  <c r="L157" i="10" s="1"/>
  <c r="M157" i="10" s="1"/>
  <c r="AC156" i="10"/>
  <c r="AB156" i="10"/>
  <c r="AA156" i="10"/>
  <c r="L156" i="10" s="1"/>
  <c r="M156" i="10" s="1"/>
  <c r="AC155" i="10"/>
  <c r="AB155" i="10"/>
  <c r="AA155" i="10"/>
  <c r="L155" i="10" s="1"/>
  <c r="M155" i="10" s="1"/>
  <c r="AC154" i="10"/>
  <c r="AB154" i="10"/>
  <c r="AA154" i="10"/>
  <c r="L154" i="10" s="1"/>
  <c r="M154" i="10" s="1"/>
  <c r="AC153" i="10"/>
  <c r="AB153" i="10"/>
  <c r="AA153" i="10"/>
  <c r="L153" i="10" s="1"/>
  <c r="M153" i="10" s="1"/>
  <c r="AC152" i="10"/>
  <c r="AB152" i="10"/>
  <c r="AA152" i="10"/>
  <c r="L152" i="10" s="1"/>
  <c r="M152" i="10" s="1"/>
  <c r="AC151" i="10"/>
  <c r="AB151" i="10"/>
  <c r="AA151" i="10"/>
  <c r="L151" i="10" s="1"/>
  <c r="M151" i="10" s="1"/>
  <c r="AC150" i="10"/>
  <c r="AB150" i="10"/>
  <c r="AA150" i="10"/>
  <c r="L150" i="10" s="1"/>
  <c r="M150" i="10" s="1"/>
  <c r="AC149" i="10"/>
  <c r="AB149" i="10"/>
  <c r="AA149" i="10"/>
  <c r="L149" i="10" s="1"/>
  <c r="M149" i="10" s="1"/>
  <c r="AC148" i="10"/>
  <c r="AB148" i="10"/>
  <c r="AA148" i="10"/>
  <c r="L148" i="10" s="1"/>
  <c r="M148" i="10" s="1"/>
  <c r="AC147" i="10"/>
  <c r="AB147" i="10"/>
  <c r="AA147" i="10"/>
  <c r="L147" i="10" s="1"/>
  <c r="M147" i="10" s="1"/>
  <c r="AC146" i="10"/>
  <c r="AB146" i="10"/>
  <c r="AA146" i="10"/>
  <c r="L146" i="10" s="1"/>
  <c r="M146" i="10" s="1"/>
  <c r="AC145" i="10"/>
  <c r="AB145" i="10"/>
  <c r="AA145" i="10"/>
  <c r="L145" i="10" s="1"/>
  <c r="M145" i="10" s="1"/>
  <c r="AC144" i="10"/>
  <c r="AB144" i="10"/>
  <c r="AA144" i="10"/>
  <c r="L144" i="10" s="1"/>
  <c r="M144" i="10" s="1"/>
  <c r="AC143" i="10"/>
  <c r="AB143" i="10"/>
  <c r="AA143" i="10"/>
  <c r="L143" i="10" s="1"/>
  <c r="M143" i="10" s="1"/>
  <c r="AC142" i="10"/>
  <c r="AB142" i="10"/>
  <c r="AA142" i="10"/>
  <c r="L142" i="10" s="1"/>
  <c r="M142" i="10" s="1"/>
  <c r="AC141" i="10"/>
  <c r="AB141" i="10"/>
  <c r="AA141" i="10"/>
  <c r="L141" i="10" s="1"/>
  <c r="M141" i="10" s="1"/>
  <c r="AC140" i="10"/>
  <c r="AB140" i="10"/>
  <c r="AA140" i="10"/>
  <c r="L140" i="10" s="1"/>
  <c r="M140" i="10" s="1"/>
  <c r="AC139" i="10"/>
  <c r="AB139" i="10"/>
  <c r="AA139" i="10"/>
  <c r="L139" i="10" s="1"/>
  <c r="M139" i="10" s="1"/>
  <c r="AC138" i="10"/>
  <c r="AB138" i="10"/>
  <c r="AA138" i="10"/>
  <c r="L138" i="10" s="1"/>
  <c r="M138" i="10" s="1"/>
  <c r="AC137" i="10"/>
  <c r="AB137" i="10"/>
  <c r="AA137" i="10"/>
  <c r="L137" i="10" s="1"/>
  <c r="M137" i="10" s="1"/>
  <c r="AC136" i="10"/>
  <c r="AB136" i="10"/>
  <c r="AA136" i="10"/>
  <c r="L136" i="10" s="1"/>
  <c r="M136" i="10" s="1"/>
  <c r="AC135" i="10"/>
  <c r="AB135" i="10"/>
  <c r="AA135" i="10"/>
  <c r="L135" i="10" s="1"/>
  <c r="M135" i="10" s="1"/>
  <c r="AC134" i="10"/>
  <c r="AB134" i="10"/>
  <c r="AA134" i="10"/>
  <c r="L134" i="10" s="1"/>
  <c r="M134" i="10" s="1"/>
  <c r="AC133" i="10"/>
  <c r="AB133" i="10"/>
  <c r="AA133" i="10"/>
  <c r="L133" i="10" s="1"/>
  <c r="M133" i="10" s="1"/>
  <c r="AC132" i="10"/>
  <c r="AB132" i="10"/>
  <c r="AA132" i="10"/>
  <c r="L132" i="10" s="1"/>
  <c r="M132" i="10" s="1"/>
  <c r="AC131" i="10"/>
  <c r="AB131" i="10"/>
  <c r="AA131" i="10"/>
  <c r="L131" i="10" s="1"/>
  <c r="M131" i="10" s="1"/>
  <c r="AC130" i="10"/>
  <c r="AB130" i="10"/>
  <c r="AA130" i="10"/>
  <c r="L130" i="10" s="1"/>
  <c r="M130" i="10" s="1"/>
  <c r="AC129" i="10"/>
  <c r="AB129" i="10"/>
  <c r="AA129" i="10"/>
  <c r="L129" i="10" s="1"/>
  <c r="M129" i="10" s="1"/>
  <c r="AC128" i="10"/>
  <c r="AB128" i="10"/>
  <c r="AA128" i="10"/>
  <c r="L128" i="10" s="1"/>
  <c r="M128" i="10" s="1"/>
  <c r="AC127" i="10"/>
  <c r="AB127" i="10"/>
  <c r="AA127" i="10"/>
  <c r="L127" i="10" s="1"/>
  <c r="M127" i="10" s="1"/>
  <c r="AC126" i="10"/>
  <c r="AB126" i="10"/>
  <c r="AA126" i="10"/>
  <c r="L126" i="10" s="1"/>
  <c r="M126" i="10" s="1"/>
  <c r="AC125" i="10"/>
  <c r="AB125" i="10"/>
  <c r="AA125" i="10"/>
  <c r="L125" i="10" s="1"/>
  <c r="M125" i="10" s="1"/>
  <c r="AC124" i="10"/>
  <c r="AB124" i="10"/>
  <c r="AA124" i="10"/>
  <c r="L124" i="10" s="1"/>
  <c r="M124" i="10" s="1"/>
  <c r="AC123" i="10"/>
  <c r="AB123" i="10"/>
  <c r="AA123" i="10"/>
  <c r="L123" i="10" s="1"/>
  <c r="M123" i="10" s="1"/>
  <c r="AC122" i="10"/>
  <c r="AB122" i="10"/>
  <c r="AA122" i="10"/>
  <c r="L122" i="10" s="1"/>
  <c r="M122" i="10" s="1"/>
  <c r="AC121" i="10"/>
  <c r="AB121" i="10"/>
  <c r="AA121" i="10"/>
  <c r="L121" i="10" s="1"/>
  <c r="M121" i="10" s="1"/>
  <c r="AC120" i="10"/>
  <c r="AB120" i="10"/>
  <c r="AA120" i="10"/>
  <c r="L120" i="10" s="1"/>
  <c r="M120" i="10" s="1"/>
  <c r="AC119" i="10"/>
  <c r="AB119" i="10"/>
  <c r="AA119" i="10"/>
  <c r="L119" i="10" s="1"/>
  <c r="M119" i="10" s="1"/>
  <c r="AC118" i="10"/>
  <c r="AB118" i="10"/>
  <c r="AA118" i="10"/>
  <c r="L118" i="10" s="1"/>
  <c r="M118" i="10" s="1"/>
  <c r="AC117" i="10"/>
  <c r="AB117" i="10"/>
  <c r="AA117" i="10"/>
  <c r="L117" i="10" s="1"/>
  <c r="M117" i="10" s="1"/>
  <c r="AC116" i="10"/>
  <c r="AB116" i="10"/>
  <c r="AA116" i="10"/>
  <c r="L116" i="10" s="1"/>
  <c r="M116" i="10" s="1"/>
  <c r="AC115" i="10"/>
  <c r="AB115" i="10"/>
  <c r="AA115" i="10"/>
  <c r="L115" i="10" s="1"/>
  <c r="M115" i="10" s="1"/>
  <c r="AC114" i="10"/>
  <c r="AB114" i="10"/>
  <c r="AA114" i="10"/>
  <c r="L114" i="10" s="1"/>
  <c r="M114" i="10" s="1"/>
  <c r="AC113" i="10"/>
  <c r="AB113" i="10"/>
  <c r="AA113" i="10"/>
  <c r="L113" i="10" s="1"/>
  <c r="M113" i="10" s="1"/>
  <c r="AC112" i="10"/>
  <c r="AB112" i="10"/>
  <c r="AA112" i="10"/>
  <c r="L112" i="10" s="1"/>
  <c r="M112" i="10" s="1"/>
  <c r="AC111" i="10"/>
  <c r="AB111" i="10"/>
  <c r="AA111" i="10"/>
  <c r="L111" i="10" s="1"/>
  <c r="M111" i="10" s="1"/>
  <c r="AC110" i="10"/>
  <c r="AB110" i="10"/>
  <c r="AA110" i="10"/>
  <c r="L110" i="10" s="1"/>
  <c r="M110" i="10" s="1"/>
  <c r="AC109" i="10"/>
  <c r="AB109" i="10"/>
  <c r="AA109" i="10"/>
  <c r="L109" i="10" s="1"/>
  <c r="M109" i="10" s="1"/>
  <c r="AC108" i="10"/>
  <c r="AB108" i="10"/>
  <c r="AA108" i="10"/>
  <c r="L108" i="10" s="1"/>
  <c r="M108" i="10" s="1"/>
  <c r="AC107" i="10"/>
  <c r="AB107" i="10"/>
  <c r="AA107" i="10"/>
  <c r="L107" i="10" s="1"/>
  <c r="M107" i="10" s="1"/>
  <c r="AC106" i="10"/>
  <c r="AB106" i="10"/>
  <c r="AA106" i="10"/>
  <c r="L106" i="10" s="1"/>
  <c r="M106" i="10" s="1"/>
  <c r="AC105" i="10"/>
  <c r="AB105" i="10"/>
  <c r="AA105" i="10"/>
  <c r="L105" i="10" s="1"/>
  <c r="M105" i="10" s="1"/>
  <c r="AC104" i="10"/>
  <c r="AB104" i="10"/>
  <c r="AA104" i="10"/>
  <c r="L104" i="10" s="1"/>
  <c r="M104" i="10" s="1"/>
  <c r="AC103" i="10"/>
  <c r="AB103" i="10"/>
  <c r="AA103" i="10"/>
  <c r="L103" i="10" s="1"/>
  <c r="M103" i="10" s="1"/>
  <c r="AC102" i="10"/>
  <c r="AB102" i="10"/>
  <c r="AA102" i="10"/>
  <c r="L102" i="10" s="1"/>
  <c r="M102" i="10" s="1"/>
  <c r="AC101" i="10"/>
  <c r="AB101" i="10"/>
  <c r="AA101" i="10"/>
  <c r="L101" i="10" s="1"/>
  <c r="M101" i="10" s="1"/>
  <c r="AC100" i="10"/>
  <c r="AB100" i="10"/>
  <c r="AA100" i="10"/>
  <c r="L100" i="10" s="1"/>
  <c r="M100" i="10" s="1"/>
  <c r="AC99" i="10"/>
  <c r="AB99" i="10"/>
  <c r="AA99" i="10"/>
  <c r="L99" i="10" s="1"/>
  <c r="M99" i="10" s="1"/>
  <c r="AC98" i="10"/>
  <c r="AB98" i="10"/>
  <c r="AA98" i="10"/>
  <c r="L98" i="10" s="1"/>
  <c r="M98" i="10" s="1"/>
  <c r="AC97" i="10"/>
  <c r="AB97" i="10"/>
  <c r="AA97" i="10"/>
  <c r="L97" i="10" s="1"/>
  <c r="M97" i="10" s="1"/>
  <c r="AC96" i="10"/>
  <c r="AB96" i="10"/>
  <c r="AA96" i="10"/>
  <c r="L96" i="10" s="1"/>
  <c r="M96" i="10" s="1"/>
  <c r="AC95" i="10"/>
  <c r="AB95" i="10"/>
  <c r="AA95" i="10"/>
  <c r="L95" i="10" s="1"/>
  <c r="M95" i="10" s="1"/>
  <c r="AC94" i="10"/>
  <c r="AB94" i="10"/>
  <c r="AA94" i="10"/>
  <c r="L94" i="10" s="1"/>
  <c r="M94" i="10" s="1"/>
  <c r="AC93" i="10"/>
  <c r="AB93" i="10"/>
  <c r="AA93" i="10"/>
  <c r="L93" i="10" s="1"/>
  <c r="M93" i="10" s="1"/>
  <c r="AC92" i="10"/>
  <c r="AB92" i="10"/>
  <c r="AA92" i="10"/>
  <c r="L92" i="10" s="1"/>
  <c r="M92" i="10" s="1"/>
  <c r="AC91" i="10"/>
  <c r="AB91" i="10"/>
  <c r="AA91" i="10"/>
  <c r="L91" i="10" s="1"/>
  <c r="M91" i="10" s="1"/>
  <c r="AC90" i="10"/>
  <c r="AB90" i="10"/>
  <c r="AA90" i="10"/>
  <c r="L90" i="10" s="1"/>
  <c r="M90" i="10" s="1"/>
  <c r="AC89" i="10"/>
  <c r="AB89" i="10"/>
  <c r="AA89" i="10"/>
  <c r="L89" i="10" s="1"/>
  <c r="M89" i="10" s="1"/>
  <c r="AC88" i="10"/>
  <c r="AB88" i="10"/>
  <c r="AA88" i="10"/>
  <c r="L88" i="10" s="1"/>
  <c r="M88" i="10" s="1"/>
  <c r="AC87" i="10"/>
  <c r="AB87" i="10"/>
  <c r="AA87" i="10"/>
  <c r="L87" i="10" s="1"/>
  <c r="M87" i="10" s="1"/>
  <c r="AC86" i="10"/>
  <c r="AB86" i="10"/>
  <c r="AA86" i="10"/>
  <c r="L86" i="10" s="1"/>
  <c r="M86" i="10" s="1"/>
  <c r="AC85" i="10"/>
  <c r="AB85" i="10"/>
  <c r="AA85" i="10"/>
  <c r="L85" i="10" s="1"/>
  <c r="M85" i="10" s="1"/>
  <c r="AC84" i="10"/>
  <c r="AB84" i="10"/>
  <c r="AA84" i="10"/>
  <c r="L84" i="10" s="1"/>
  <c r="M84" i="10" s="1"/>
  <c r="AC83" i="10"/>
  <c r="AB83" i="10"/>
  <c r="AA83" i="10"/>
  <c r="L83" i="10" s="1"/>
  <c r="M83" i="10" s="1"/>
  <c r="AC82" i="10"/>
  <c r="AB82" i="10"/>
  <c r="AA82" i="10"/>
  <c r="L82" i="10" s="1"/>
  <c r="M82" i="10" s="1"/>
  <c r="AC81" i="10"/>
  <c r="AB81" i="10"/>
  <c r="AA81" i="10"/>
  <c r="L81" i="10" s="1"/>
  <c r="M81" i="10" s="1"/>
  <c r="AC80" i="10"/>
  <c r="AB80" i="10"/>
  <c r="AA80" i="10"/>
  <c r="L80" i="10" s="1"/>
  <c r="M80" i="10" s="1"/>
  <c r="AC79" i="10"/>
  <c r="AB79" i="10"/>
  <c r="AA79" i="10"/>
  <c r="L79" i="10" s="1"/>
  <c r="M79" i="10" s="1"/>
  <c r="AC78" i="10"/>
  <c r="AB78" i="10"/>
  <c r="AA78" i="10"/>
  <c r="L78" i="10" s="1"/>
  <c r="M78" i="10" s="1"/>
  <c r="AC77" i="10"/>
  <c r="AB77" i="10"/>
  <c r="AA77" i="10"/>
  <c r="L77" i="10" s="1"/>
  <c r="M77" i="10" s="1"/>
  <c r="AC76" i="10"/>
  <c r="AB76" i="10"/>
  <c r="AA76" i="10"/>
  <c r="L76" i="10" s="1"/>
  <c r="M76" i="10" s="1"/>
  <c r="AC75" i="10"/>
  <c r="AB75" i="10"/>
  <c r="AA75" i="10"/>
  <c r="L75" i="10" s="1"/>
  <c r="M75" i="10" s="1"/>
  <c r="AC74" i="10"/>
  <c r="AB74" i="10"/>
  <c r="AA74" i="10"/>
  <c r="L74" i="10" s="1"/>
  <c r="M74" i="10" s="1"/>
  <c r="AC73" i="10"/>
  <c r="AB73" i="10"/>
  <c r="AA73" i="10"/>
  <c r="L73" i="10" s="1"/>
  <c r="M73" i="10" s="1"/>
  <c r="AC72" i="10"/>
  <c r="AB72" i="10"/>
  <c r="AA72" i="10"/>
  <c r="L72" i="10" s="1"/>
  <c r="M72" i="10" s="1"/>
  <c r="AC71" i="10"/>
  <c r="AB71" i="10"/>
  <c r="AA71" i="10"/>
  <c r="L71" i="10" s="1"/>
  <c r="M71" i="10" s="1"/>
  <c r="AC70" i="10"/>
  <c r="AB70" i="10"/>
  <c r="AA70" i="10"/>
  <c r="L70" i="10" s="1"/>
  <c r="M70" i="10" s="1"/>
  <c r="AC69" i="10"/>
  <c r="AB69" i="10"/>
  <c r="AA69" i="10"/>
  <c r="L69" i="10" s="1"/>
  <c r="M69" i="10" s="1"/>
  <c r="AC68" i="10"/>
  <c r="AB68" i="10"/>
  <c r="AA68" i="10"/>
  <c r="L68" i="10" s="1"/>
  <c r="M68" i="10" s="1"/>
  <c r="AC67" i="10"/>
  <c r="AB67" i="10"/>
  <c r="AA67" i="10"/>
  <c r="L67" i="10" s="1"/>
  <c r="M67" i="10" s="1"/>
  <c r="AC66" i="10"/>
  <c r="AB66" i="10"/>
  <c r="AA66" i="10"/>
  <c r="L66" i="10" s="1"/>
  <c r="M66" i="10" s="1"/>
  <c r="AC65" i="10"/>
  <c r="AB65" i="10"/>
  <c r="AA65" i="10"/>
  <c r="L65" i="10" s="1"/>
  <c r="M65" i="10" s="1"/>
  <c r="AC64" i="10"/>
  <c r="AB64" i="10"/>
  <c r="AA64" i="10"/>
  <c r="L64" i="10" s="1"/>
  <c r="M64" i="10" s="1"/>
  <c r="AC63" i="10"/>
  <c r="AB63" i="10"/>
  <c r="AA63" i="10"/>
  <c r="L63" i="10" s="1"/>
  <c r="M63" i="10" s="1"/>
  <c r="AC62" i="10"/>
  <c r="AB62" i="10"/>
  <c r="AA62" i="10"/>
  <c r="L62" i="10" s="1"/>
  <c r="M62" i="10" s="1"/>
  <c r="AC61" i="10"/>
  <c r="AB61" i="10"/>
  <c r="AA61" i="10"/>
  <c r="L61" i="10" s="1"/>
  <c r="M61" i="10" s="1"/>
  <c r="AC60" i="10"/>
  <c r="AB60" i="10"/>
  <c r="AA60" i="10"/>
  <c r="L60" i="10" s="1"/>
  <c r="M60" i="10" s="1"/>
  <c r="AC59" i="10"/>
  <c r="AB59" i="10"/>
  <c r="AA59" i="10"/>
  <c r="L59" i="10" s="1"/>
  <c r="M59" i="10" s="1"/>
  <c r="AC58" i="10"/>
  <c r="AB58" i="10"/>
  <c r="AA58" i="10"/>
  <c r="L58" i="10" s="1"/>
  <c r="M58" i="10" s="1"/>
  <c r="AC57" i="10"/>
  <c r="AB57" i="10"/>
  <c r="AA57" i="10"/>
  <c r="L57" i="10" s="1"/>
  <c r="M57" i="10" s="1"/>
  <c r="AC56" i="10"/>
  <c r="AB56" i="10"/>
  <c r="AA56" i="10"/>
  <c r="L56" i="10" s="1"/>
  <c r="M56" i="10" s="1"/>
  <c r="AC55" i="10"/>
  <c r="AB55" i="10"/>
  <c r="AA55" i="10"/>
  <c r="L55" i="10" s="1"/>
  <c r="M55" i="10" s="1"/>
  <c r="AC54" i="10"/>
  <c r="AB54" i="10"/>
  <c r="AA54" i="10"/>
  <c r="L54" i="10" s="1"/>
  <c r="M54" i="10" s="1"/>
  <c r="AC53" i="10"/>
  <c r="AB53" i="10"/>
  <c r="AA53" i="10"/>
  <c r="L53" i="10" s="1"/>
  <c r="M53" i="10" s="1"/>
  <c r="AC52" i="10"/>
  <c r="AB52" i="10"/>
  <c r="AA52" i="10"/>
  <c r="L52" i="10" s="1"/>
  <c r="M52" i="10" s="1"/>
  <c r="AC51" i="10"/>
  <c r="AB51" i="10"/>
  <c r="AA51" i="10"/>
  <c r="L51" i="10" s="1"/>
  <c r="M51" i="10" s="1"/>
  <c r="AC50" i="10"/>
  <c r="AB50" i="10"/>
  <c r="AA50" i="10"/>
  <c r="L50" i="10" s="1"/>
  <c r="M50" i="10" s="1"/>
  <c r="AC49" i="10"/>
  <c r="AB49" i="10"/>
  <c r="AA49" i="10"/>
  <c r="L49" i="10" s="1"/>
  <c r="M49" i="10" s="1"/>
  <c r="AC48" i="10"/>
  <c r="AB48" i="10"/>
  <c r="AA48" i="10"/>
  <c r="L48" i="10" s="1"/>
  <c r="M48" i="10" s="1"/>
  <c r="AC47" i="10"/>
  <c r="AB47" i="10"/>
  <c r="AA47" i="10"/>
  <c r="L47" i="10" s="1"/>
  <c r="M47" i="10" s="1"/>
  <c r="AC46" i="10"/>
  <c r="AB46" i="10"/>
  <c r="AA46" i="10"/>
  <c r="L46" i="10" s="1"/>
  <c r="M46" i="10" s="1"/>
  <c r="AC45" i="10"/>
  <c r="AB45" i="10"/>
  <c r="AA45" i="10"/>
  <c r="L45" i="10" s="1"/>
  <c r="M45" i="10" s="1"/>
  <c r="AC44" i="10"/>
  <c r="AB44" i="10"/>
  <c r="AA44" i="10"/>
  <c r="L44" i="10" s="1"/>
  <c r="M44" i="10" s="1"/>
  <c r="AC43" i="10"/>
  <c r="AB43" i="10"/>
  <c r="AA43" i="10"/>
  <c r="L43" i="10" s="1"/>
  <c r="M43" i="10" s="1"/>
  <c r="AC42" i="10"/>
  <c r="AB42" i="10"/>
  <c r="AA42" i="10"/>
  <c r="L42" i="10" s="1"/>
  <c r="M42" i="10" s="1"/>
  <c r="AC41" i="10"/>
  <c r="AB41" i="10"/>
  <c r="AA41" i="10"/>
  <c r="L41" i="10" s="1"/>
  <c r="M41" i="10" s="1"/>
  <c r="AC40" i="10"/>
  <c r="AB40" i="10"/>
  <c r="AA40" i="10"/>
  <c r="L40" i="10" s="1"/>
  <c r="M40" i="10" s="1"/>
  <c r="AC39" i="10"/>
  <c r="AB39" i="10"/>
  <c r="AA39" i="10"/>
  <c r="L39" i="10" s="1"/>
  <c r="M39" i="10" s="1"/>
  <c r="AC38" i="10"/>
  <c r="AB38" i="10"/>
  <c r="AA38" i="10"/>
  <c r="L38" i="10" s="1"/>
  <c r="M38" i="10" s="1"/>
  <c r="AC37" i="10"/>
  <c r="AB37" i="10"/>
  <c r="AA37" i="10"/>
  <c r="L37" i="10" s="1"/>
  <c r="M37" i="10" s="1"/>
  <c r="AC36" i="10"/>
  <c r="AB36" i="10"/>
  <c r="AA36" i="10"/>
  <c r="L36" i="10" s="1"/>
  <c r="M36" i="10" s="1"/>
  <c r="AC35" i="10"/>
  <c r="AB35" i="10"/>
  <c r="AA35" i="10"/>
  <c r="L35" i="10" s="1"/>
  <c r="M35" i="10" s="1"/>
  <c r="AC34" i="10"/>
  <c r="AB34" i="10"/>
  <c r="AA34" i="10"/>
  <c r="L34" i="10" s="1"/>
  <c r="M34" i="10" s="1"/>
  <c r="AC33" i="10"/>
  <c r="AB33" i="10"/>
  <c r="AA33" i="10"/>
  <c r="L33" i="10" s="1"/>
  <c r="M33" i="10" s="1"/>
  <c r="AC32" i="10"/>
  <c r="AB32" i="10"/>
  <c r="AA32" i="10"/>
  <c r="L32" i="10" s="1"/>
  <c r="M32" i="10" s="1"/>
  <c r="AC31" i="10"/>
  <c r="AB31" i="10"/>
  <c r="AA31" i="10"/>
  <c r="L31" i="10" s="1"/>
  <c r="M31" i="10" s="1"/>
  <c r="AC30" i="10"/>
  <c r="AB30" i="10"/>
  <c r="AA30" i="10"/>
  <c r="L30" i="10" s="1"/>
  <c r="M30" i="10" s="1"/>
  <c r="AC29" i="10"/>
  <c r="AB29" i="10"/>
  <c r="AA29" i="10"/>
  <c r="L29" i="10" s="1"/>
  <c r="M29" i="10" s="1"/>
  <c r="AC28" i="10"/>
  <c r="AB28" i="10"/>
  <c r="AA28" i="10"/>
  <c r="L28" i="10" s="1"/>
  <c r="M28" i="10" s="1"/>
  <c r="AC27" i="10"/>
  <c r="AB27" i="10"/>
  <c r="AA27" i="10"/>
  <c r="L27" i="10" s="1"/>
  <c r="M27" i="10" s="1"/>
  <c r="AC26" i="10"/>
  <c r="AB26" i="10"/>
  <c r="AA26" i="10"/>
  <c r="L26" i="10" s="1"/>
  <c r="M26" i="10" s="1"/>
  <c r="AC25" i="10"/>
  <c r="AB25" i="10"/>
  <c r="AA25" i="10"/>
  <c r="L25" i="10" s="1"/>
  <c r="M25" i="10" s="1"/>
  <c r="AC24" i="10"/>
  <c r="AB24" i="10"/>
  <c r="AA24" i="10"/>
  <c r="L24" i="10" s="1"/>
  <c r="M24" i="10" s="1"/>
  <c r="AC23" i="10"/>
  <c r="AB23" i="10"/>
  <c r="AA23" i="10"/>
  <c r="L23" i="10" s="1"/>
  <c r="M23" i="10" s="1"/>
  <c r="AC22" i="10"/>
  <c r="AB22" i="10"/>
  <c r="AA22" i="10"/>
  <c r="L22" i="10" s="1"/>
  <c r="M22" i="10" s="1"/>
  <c r="AC21" i="10"/>
  <c r="AB21" i="10"/>
  <c r="AA21" i="10"/>
  <c r="L21" i="10" s="1"/>
  <c r="M21" i="10" s="1"/>
  <c r="AC20" i="10"/>
  <c r="AB20" i="10"/>
  <c r="AA20" i="10"/>
  <c r="L20" i="10" s="1"/>
  <c r="M20" i="10" s="1"/>
  <c r="AC19" i="10"/>
  <c r="AB19" i="10"/>
  <c r="AA19" i="10"/>
  <c r="L19" i="10" s="1"/>
  <c r="M19" i="10" s="1"/>
  <c r="AC18" i="10"/>
  <c r="AB18" i="10"/>
  <c r="AA18" i="10"/>
  <c r="L18" i="10" s="1"/>
  <c r="M18" i="10" s="1"/>
  <c r="AC17" i="10"/>
  <c r="AB17" i="10"/>
  <c r="AA17" i="10"/>
  <c r="L17" i="10" s="1"/>
  <c r="M17" i="10" s="1"/>
  <c r="AC16" i="10"/>
  <c r="AB16" i="10"/>
  <c r="AA16" i="10"/>
  <c r="L16" i="10" s="1"/>
  <c r="M16" i="10" s="1"/>
  <c r="AC15" i="10"/>
  <c r="AB15" i="10"/>
  <c r="AA15" i="10"/>
  <c r="L15" i="10" s="1"/>
  <c r="M15" i="10" s="1"/>
  <c r="AC14" i="10"/>
  <c r="AB14" i="10"/>
  <c r="AA14" i="10"/>
  <c r="L14" i="10" s="1"/>
  <c r="M14" i="10" s="1"/>
  <c r="AC13" i="10"/>
  <c r="AB13" i="10"/>
  <c r="AA13" i="10"/>
  <c r="L13" i="10" s="1"/>
  <c r="M13" i="10" s="1"/>
  <c r="AC12" i="10"/>
  <c r="AB12" i="10"/>
  <c r="AA12" i="10"/>
  <c r="L12" i="10" s="1"/>
  <c r="M12" i="10" s="1"/>
  <c r="AC11" i="10"/>
  <c r="AB11" i="10"/>
  <c r="AA11" i="10"/>
  <c r="L11" i="10" s="1"/>
  <c r="M11" i="10" s="1"/>
  <c r="AC10" i="10"/>
  <c r="AB10" i="10"/>
  <c r="AA10" i="10"/>
  <c r="L10" i="10" s="1"/>
  <c r="M10" i="10" s="1"/>
  <c r="AC9" i="10"/>
  <c r="AB9" i="10"/>
  <c r="AA9" i="10"/>
  <c r="L9" i="10" s="1"/>
  <c r="M9" i="10" s="1"/>
  <c r="AC8" i="10"/>
  <c r="AB8" i="10"/>
  <c r="AA8" i="10"/>
  <c r="L8" i="10" s="1"/>
  <c r="M8" i="10" s="1"/>
  <c r="AC7" i="10"/>
  <c r="AB7" i="10"/>
  <c r="AA7" i="10"/>
  <c r="L7" i="10" s="1"/>
  <c r="M7" i="10" s="1"/>
  <c r="AC6" i="10"/>
  <c r="AB6" i="10"/>
  <c r="AA6" i="10"/>
  <c r="L6" i="10" s="1"/>
  <c r="M6" i="10" s="1"/>
  <c r="AC5" i="10"/>
  <c r="AB5" i="10"/>
  <c r="AA5" i="10"/>
  <c r="L5" i="10" s="1"/>
  <c r="M5" i="10" s="1"/>
  <c r="AC4" i="10"/>
  <c r="AB4" i="10"/>
  <c r="AA4" i="10"/>
  <c r="L4" i="10" s="1"/>
  <c r="M4" i="10" s="1"/>
  <c r="AC3" i="10"/>
  <c r="AB3" i="10"/>
  <c r="AA3" i="10"/>
  <c r="L3" i="10" s="1"/>
  <c r="M3" i="10" s="1"/>
  <c r="AC2" i="10"/>
  <c r="AB2" i="10"/>
  <c r="AA2" i="10"/>
  <c r="L2" i="10" s="1"/>
  <c r="M2" i="10" s="1"/>
  <c r="G3" i="10"/>
  <c r="G4" i="10"/>
  <c r="G5" i="10"/>
  <c r="G6" i="10"/>
  <c r="G7" i="10"/>
  <c r="G8" i="10"/>
  <c r="G9" i="10"/>
  <c r="G10" i="10"/>
  <c r="G11" i="10"/>
  <c r="G2" i="10"/>
  <c r="K245" i="15" l="1"/>
  <c r="K233" i="15"/>
  <c r="I298" i="15"/>
  <c r="I262" i="15"/>
  <c r="I226" i="15"/>
  <c r="I190" i="15"/>
  <c r="I154" i="15"/>
  <c r="I118" i="15"/>
  <c r="I82" i="15"/>
  <c r="I46" i="15"/>
  <c r="I292" i="15"/>
  <c r="I256" i="15"/>
  <c r="I220" i="15"/>
  <c r="I184" i="15"/>
  <c r="I148" i="15"/>
  <c r="I112" i="15"/>
  <c r="I76" i="15"/>
  <c r="I286" i="15"/>
  <c r="I250" i="15"/>
  <c r="I214" i="15"/>
  <c r="I178" i="15"/>
  <c r="I142" i="15"/>
  <c r="I106" i="15"/>
  <c r="I70" i="15"/>
  <c r="I280" i="15"/>
  <c r="I244" i="15"/>
  <c r="I208" i="15"/>
  <c r="I172" i="15"/>
  <c r="I136" i="15"/>
  <c r="I100" i="15"/>
  <c r="I64" i="15"/>
  <c r="K10" i="15"/>
  <c r="I10" i="15"/>
  <c r="I274" i="15"/>
  <c r="I238" i="15"/>
  <c r="I202" i="15"/>
  <c r="I166" i="15"/>
  <c r="I130" i="15"/>
  <c r="I94" i="15"/>
  <c r="I58" i="15"/>
  <c r="I22" i="15"/>
  <c r="I268" i="15"/>
  <c r="I232" i="15"/>
  <c r="I196" i="15"/>
  <c r="I160" i="15"/>
  <c r="I124" i="15"/>
  <c r="I88" i="15"/>
  <c r="I52" i="15"/>
  <c r="K260" i="15"/>
  <c r="K272" i="15"/>
  <c r="K278" i="15"/>
  <c r="K284" i="15"/>
  <c r="K290" i="15"/>
  <c r="I297" i="15"/>
  <c r="I291" i="15"/>
  <c r="I279" i="15"/>
  <c r="I273" i="15"/>
  <c r="I261" i="15"/>
  <c r="I255" i="15"/>
  <c r="I249" i="15"/>
  <c r="I243" i="15"/>
  <c r="I237" i="15"/>
  <c r="I231" i="15"/>
  <c r="I225" i="15"/>
  <c r="I219" i="15"/>
  <c r="I213" i="15"/>
  <c r="I207" i="15"/>
  <c r="I201" i="15"/>
  <c r="I195" i="15"/>
  <c r="I189" i="15"/>
  <c r="I183" i="15"/>
  <c r="I177" i="15"/>
  <c r="I171" i="15"/>
  <c r="I165" i="15"/>
  <c r="I159" i="15"/>
  <c r="I153" i="15"/>
  <c r="I147" i="15"/>
  <c r="I141" i="15"/>
  <c r="I135" i="15"/>
  <c r="I129" i="15"/>
  <c r="I123" i="15"/>
  <c r="I111" i="15"/>
  <c r="I105" i="15"/>
  <c r="I93" i="15"/>
  <c r="I81" i="15"/>
  <c r="I75" i="15"/>
  <c r="I63" i="15"/>
  <c r="I57" i="15"/>
  <c r="I45" i="15"/>
  <c r="I33" i="15"/>
  <c r="I27" i="15"/>
  <c r="I15" i="15"/>
  <c r="K282" i="15"/>
  <c r="K266" i="15"/>
  <c r="K97" i="15"/>
  <c r="K49" i="15"/>
  <c r="I296" i="15"/>
  <c r="K299" i="15"/>
  <c r="K281" i="15"/>
  <c r="K263" i="15"/>
  <c r="K251" i="15"/>
  <c r="K239" i="15"/>
  <c r="K95" i="15"/>
  <c r="K48" i="15"/>
  <c r="K4" i="15"/>
  <c r="I289" i="15"/>
  <c r="I271" i="15"/>
  <c r="I121" i="15"/>
  <c r="I276" i="15"/>
  <c r="K287" i="15"/>
  <c r="K269" i="15"/>
  <c r="I257" i="15"/>
  <c r="I245" i="15"/>
  <c r="I233" i="15"/>
  <c r="I185" i="15"/>
  <c r="G2" i="14"/>
  <c r="I3" i="10"/>
  <c r="I9" i="10"/>
  <c r="I4" i="10"/>
  <c r="I10" i="10"/>
  <c r="I5" i="10"/>
  <c r="I11" i="10"/>
  <c r="I7" i="10"/>
  <c r="I6" i="10"/>
  <c r="I2" i="10"/>
  <c r="I8" i="10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R2" i="2"/>
  <c r="J2" i="2" s="1"/>
  <c r="R3" i="2"/>
  <c r="J3" i="2" s="1"/>
  <c r="R4" i="2"/>
  <c r="J4" i="2" s="1"/>
  <c r="R5" i="2"/>
  <c r="J5" i="2" s="1"/>
  <c r="R6" i="2"/>
  <c r="J6" i="2" s="1"/>
  <c r="R7" i="2"/>
  <c r="J7" i="2" s="1"/>
  <c r="R8" i="2"/>
  <c r="J8" i="2" s="1"/>
  <c r="R9" i="2"/>
  <c r="J9" i="2" s="1"/>
  <c r="R10" i="2"/>
  <c r="J10" i="2" s="1"/>
  <c r="R11" i="2"/>
  <c r="J11" i="2" s="1"/>
  <c r="R12" i="2"/>
  <c r="J12" i="2" s="1"/>
  <c r="R13" i="2"/>
  <c r="J13" i="2" s="1"/>
  <c r="R14" i="2"/>
  <c r="J14" i="2" s="1"/>
  <c r="R15" i="2"/>
  <c r="J15" i="2" s="1"/>
  <c r="R16" i="2"/>
  <c r="J16" i="2" s="1"/>
  <c r="R17" i="2"/>
  <c r="J17" i="2" s="1"/>
  <c r="R18" i="2"/>
  <c r="J18" i="2" s="1"/>
  <c r="R19" i="2"/>
  <c r="J19" i="2" s="1"/>
  <c r="R20" i="2"/>
  <c r="J20" i="2" s="1"/>
  <c r="R21" i="2"/>
  <c r="J21" i="2" s="1"/>
  <c r="R22" i="2"/>
  <c r="J22" i="2" s="1"/>
  <c r="R23" i="2"/>
  <c r="J23" i="2" s="1"/>
  <c r="R24" i="2"/>
  <c r="J24" i="2" s="1"/>
  <c r="R25" i="2"/>
  <c r="J25" i="2" s="1"/>
  <c r="R26" i="2"/>
  <c r="J26" i="2" s="1"/>
  <c r="R27" i="2"/>
  <c r="J27" i="2" s="1"/>
  <c r="R28" i="2"/>
  <c r="J28" i="2" s="1"/>
  <c r="R29" i="2"/>
  <c r="J29" i="2" s="1"/>
  <c r="R30" i="2"/>
  <c r="J30" i="2" s="1"/>
  <c r="R31" i="2"/>
  <c r="J31" i="2" s="1"/>
  <c r="R32" i="2"/>
  <c r="J32" i="2" s="1"/>
  <c r="R33" i="2"/>
  <c r="J33" i="2" s="1"/>
  <c r="R34" i="2"/>
  <c r="J34" i="2" s="1"/>
  <c r="R35" i="2"/>
  <c r="J35" i="2" s="1"/>
  <c r="R36" i="2"/>
  <c r="J36" i="2" s="1"/>
  <c r="R37" i="2"/>
  <c r="J37" i="2" s="1"/>
  <c r="R38" i="2"/>
  <c r="J38" i="2" s="1"/>
  <c r="R39" i="2"/>
  <c r="J39" i="2" s="1"/>
  <c r="R40" i="2"/>
  <c r="J40" i="2" s="1"/>
  <c r="R41" i="2"/>
  <c r="J41" i="2" s="1"/>
  <c r="R42" i="2"/>
  <c r="J42" i="2" s="1"/>
  <c r="R43" i="2"/>
  <c r="J43" i="2" s="1"/>
  <c r="R44" i="2"/>
  <c r="J44" i="2" s="1"/>
  <c r="R45" i="2"/>
  <c r="J45" i="2" s="1"/>
  <c r="R46" i="2"/>
  <c r="J46" i="2" s="1"/>
  <c r="R47" i="2"/>
  <c r="J47" i="2" s="1"/>
  <c r="R48" i="2"/>
  <c r="J48" i="2" s="1"/>
  <c r="R49" i="2"/>
  <c r="J49" i="2" s="1"/>
  <c r="R50" i="2"/>
  <c r="J50" i="2" s="1"/>
  <c r="R51" i="2"/>
  <c r="J51" i="2" s="1"/>
  <c r="R52" i="2"/>
  <c r="J52" i="2" s="1"/>
  <c r="R53" i="2"/>
  <c r="J53" i="2" s="1"/>
  <c r="R54" i="2"/>
  <c r="J54" i="2" s="1"/>
  <c r="R55" i="2"/>
  <c r="J55" i="2" s="1"/>
  <c r="R56" i="2"/>
  <c r="J56" i="2" s="1"/>
  <c r="R57" i="2"/>
  <c r="J57" i="2" s="1"/>
  <c r="R58" i="2"/>
  <c r="J58" i="2" s="1"/>
  <c r="R59" i="2"/>
  <c r="J59" i="2" s="1"/>
  <c r="R60" i="2"/>
  <c r="J60" i="2" s="1"/>
  <c r="R61" i="2"/>
  <c r="J61" i="2" s="1"/>
  <c r="R62" i="2"/>
  <c r="J62" i="2" s="1"/>
  <c r="R63" i="2"/>
  <c r="J63" i="2" s="1"/>
  <c r="R64" i="2"/>
  <c r="J64" i="2" s="1"/>
  <c r="R65" i="2"/>
  <c r="J65" i="2" s="1"/>
  <c r="R66" i="2"/>
  <c r="J66" i="2" s="1"/>
  <c r="R67" i="2"/>
  <c r="J67" i="2" s="1"/>
  <c r="R68" i="2"/>
  <c r="J68" i="2" s="1"/>
  <c r="R69" i="2"/>
  <c r="J69" i="2" s="1"/>
  <c r="R70" i="2"/>
  <c r="J70" i="2" s="1"/>
  <c r="R71" i="2"/>
  <c r="J71" i="2" s="1"/>
  <c r="R72" i="2"/>
  <c r="J72" i="2" s="1"/>
  <c r="R73" i="2"/>
  <c r="J73" i="2" s="1"/>
  <c r="R74" i="2"/>
  <c r="J74" i="2" s="1"/>
  <c r="R75" i="2"/>
  <c r="J75" i="2" s="1"/>
  <c r="R76" i="2"/>
  <c r="J76" i="2" s="1"/>
  <c r="R77" i="2"/>
  <c r="J77" i="2" s="1"/>
  <c r="R78" i="2"/>
  <c r="J78" i="2" s="1"/>
  <c r="R79" i="2"/>
  <c r="J79" i="2" s="1"/>
  <c r="R80" i="2"/>
  <c r="J80" i="2" s="1"/>
  <c r="R81" i="2"/>
  <c r="J81" i="2" s="1"/>
  <c r="R82" i="2"/>
  <c r="J82" i="2" s="1"/>
  <c r="R83" i="2"/>
  <c r="J83" i="2" s="1"/>
  <c r="R84" i="2"/>
  <c r="J84" i="2" s="1"/>
  <c r="R85" i="2"/>
  <c r="J85" i="2" s="1"/>
  <c r="R86" i="2"/>
  <c r="J86" i="2" s="1"/>
  <c r="R87" i="2"/>
  <c r="J87" i="2" s="1"/>
  <c r="R88" i="2"/>
  <c r="J88" i="2" s="1"/>
  <c r="R89" i="2"/>
  <c r="J89" i="2" s="1"/>
  <c r="R90" i="2"/>
  <c r="J90" i="2" s="1"/>
  <c r="R91" i="2"/>
  <c r="J91" i="2" s="1"/>
  <c r="R92" i="2"/>
  <c r="J92" i="2" s="1"/>
  <c r="R93" i="2"/>
  <c r="J93" i="2" s="1"/>
  <c r="R94" i="2"/>
  <c r="J94" i="2" s="1"/>
  <c r="R95" i="2"/>
  <c r="J95" i="2" s="1"/>
  <c r="R96" i="2"/>
  <c r="J96" i="2" s="1"/>
  <c r="R97" i="2"/>
  <c r="J97" i="2" s="1"/>
  <c r="R98" i="2"/>
  <c r="J98" i="2" s="1"/>
  <c r="R99" i="2"/>
  <c r="J99" i="2" s="1"/>
  <c r="R100" i="2"/>
  <c r="J100" i="2" s="1"/>
  <c r="R101" i="2"/>
  <c r="J101" i="2" s="1"/>
  <c r="R102" i="2"/>
  <c r="J102" i="2" s="1"/>
  <c r="R103" i="2"/>
  <c r="J103" i="2" s="1"/>
  <c r="R104" i="2"/>
  <c r="J104" i="2" s="1"/>
  <c r="R105" i="2"/>
  <c r="J105" i="2" s="1"/>
  <c r="R106" i="2"/>
  <c r="J106" i="2" s="1"/>
  <c r="R107" i="2"/>
  <c r="J107" i="2" s="1"/>
  <c r="R108" i="2"/>
  <c r="J108" i="2" s="1"/>
  <c r="R109" i="2"/>
  <c r="J109" i="2" s="1"/>
  <c r="R110" i="2"/>
  <c r="J110" i="2" s="1"/>
  <c r="R111" i="2"/>
  <c r="J111" i="2" s="1"/>
  <c r="R112" i="2"/>
  <c r="J112" i="2" s="1"/>
  <c r="R113" i="2"/>
  <c r="J113" i="2" s="1"/>
  <c r="R114" i="2"/>
  <c r="J114" i="2" s="1"/>
  <c r="R115" i="2"/>
  <c r="J115" i="2" s="1"/>
  <c r="R116" i="2"/>
  <c r="J116" i="2" s="1"/>
  <c r="R117" i="2"/>
  <c r="J117" i="2" s="1"/>
  <c r="R118" i="2"/>
  <c r="J118" i="2" s="1"/>
  <c r="R119" i="2"/>
  <c r="J119" i="2" s="1"/>
  <c r="R120" i="2"/>
  <c r="J120" i="2" s="1"/>
  <c r="R121" i="2"/>
  <c r="J121" i="2" s="1"/>
  <c r="R122" i="2"/>
  <c r="J122" i="2" s="1"/>
  <c r="R123" i="2"/>
  <c r="J123" i="2" s="1"/>
  <c r="R124" i="2"/>
  <c r="J124" i="2" s="1"/>
  <c r="R125" i="2"/>
  <c r="J125" i="2" s="1"/>
  <c r="R126" i="2"/>
  <c r="J126" i="2" s="1"/>
  <c r="R127" i="2"/>
  <c r="J127" i="2" s="1"/>
  <c r="R128" i="2"/>
  <c r="J128" i="2" s="1"/>
  <c r="R129" i="2"/>
  <c r="J129" i="2" s="1"/>
  <c r="R130" i="2"/>
  <c r="J130" i="2" s="1"/>
  <c r="R131" i="2"/>
  <c r="J131" i="2" s="1"/>
  <c r="R132" i="2"/>
  <c r="J132" i="2" s="1"/>
  <c r="R133" i="2"/>
  <c r="J133" i="2" s="1"/>
  <c r="R134" i="2"/>
  <c r="J134" i="2" s="1"/>
  <c r="R135" i="2"/>
  <c r="J135" i="2" s="1"/>
  <c r="R136" i="2"/>
  <c r="J136" i="2" s="1"/>
  <c r="R137" i="2"/>
  <c r="J137" i="2" s="1"/>
  <c r="R138" i="2"/>
  <c r="J138" i="2" s="1"/>
  <c r="R139" i="2"/>
  <c r="J139" i="2" s="1"/>
  <c r="R140" i="2"/>
  <c r="J140" i="2" s="1"/>
  <c r="R141" i="2"/>
  <c r="J141" i="2" s="1"/>
  <c r="R142" i="2"/>
  <c r="J142" i="2" s="1"/>
  <c r="R143" i="2"/>
  <c r="J143" i="2" s="1"/>
  <c r="R144" i="2"/>
  <c r="J144" i="2" s="1"/>
  <c r="R145" i="2"/>
  <c r="J145" i="2" s="1"/>
  <c r="R146" i="2"/>
  <c r="J146" i="2" s="1"/>
  <c r="R147" i="2"/>
  <c r="J147" i="2" s="1"/>
  <c r="R148" i="2"/>
  <c r="J148" i="2" s="1"/>
  <c r="R149" i="2"/>
  <c r="J149" i="2" s="1"/>
  <c r="R150" i="2"/>
  <c r="J150" i="2" s="1"/>
  <c r="R151" i="2"/>
  <c r="J151" i="2" s="1"/>
  <c r="R152" i="2"/>
  <c r="J152" i="2" s="1"/>
  <c r="R153" i="2"/>
  <c r="J153" i="2" s="1"/>
  <c r="R154" i="2"/>
  <c r="J154" i="2" s="1"/>
  <c r="R155" i="2"/>
  <c r="J155" i="2" s="1"/>
  <c r="R156" i="2"/>
  <c r="J156" i="2" s="1"/>
  <c r="R157" i="2"/>
  <c r="J157" i="2" s="1"/>
  <c r="R158" i="2"/>
  <c r="J158" i="2" s="1"/>
  <c r="R159" i="2"/>
  <c r="J159" i="2" s="1"/>
  <c r="R160" i="2"/>
  <c r="J160" i="2" s="1"/>
  <c r="R161" i="2"/>
  <c r="J161" i="2" s="1"/>
  <c r="R162" i="2"/>
  <c r="J162" i="2" s="1"/>
  <c r="R163" i="2"/>
  <c r="J163" i="2" s="1"/>
  <c r="R164" i="2"/>
  <c r="J164" i="2" s="1"/>
  <c r="R165" i="2"/>
  <c r="J165" i="2" s="1"/>
  <c r="R166" i="2"/>
  <c r="J166" i="2" s="1"/>
  <c r="R167" i="2"/>
  <c r="J167" i="2" s="1"/>
  <c r="R168" i="2"/>
  <c r="J168" i="2" s="1"/>
  <c r="R169" i="2"/>
  <c r="J169" i="2" s="1"/>
  <c r="R170" i="2"/>
  <c r="J170" i="2" s="1"/>
  <c r="R171" i="2"/>
  <c r="J171" i="2" s="1"/>
  <c r="R172" i="2"/>
  <c r="J172" i="2" s="1"/>
  <c r="R173" i="2"/>
  <c r="J173" i="2" s="1"/>
  <c r="R174" i="2"/>
  <c r="J174" i="2" s="1"/>
  <c r="R175" i="2"/>
  <c r="J175" i="2" s="1"/>
  <c r="R176" i="2"/>
  <c r="J176" i="2" s="1"/>
  <c r="R177" i="2"/>
  <c r="J177" i="2" s="1"/>
  <c r="R178" i="2"/>
  <c r="J178" i="2" s="1"/>
  <c r="R179" i="2"/>
  <c r="J179" i="2" s="1"/>
  <c r="R180" i="2"/>
  <c r="J180" i="2" s="1"/>
  <c r="R181" i="2"/>
  <c r="J181" i="2" s="1"/>
  <c r="R182" i="2"/>
  <c r="J182" i="2" s="1"/>
  <c r="R183" i="2"/>
  <c r="J183" i="2" s="1"/>
  <c r="R184" i="2"/>
  <c r="J184" i="2" s="1"/>
  <c r="R185" i="2"/>
  <c r="J185" i="2" s="1"/>
  <c r="R186" i="2"/>
  <c r="J186" i="2" s="1"/>
  <c r="R187" i="2"/>
  <c r="J187" i="2" s="1"/>
  <c r="R188" i="2"/>
  <c r="J188" i="2" s="1"/>
  <c r="R189" i="2"/>
  <c r="J189" i="2" s="1"/>
  <c r="R190" i="2"/>
  <c r="J190" i="2" s="1"/>
  <c r="R191" i="2"/>
  <c r="J191" i="2" s="1"/>
  <c r="R192" i="2"/>
  <c r="J192" i="2" s="1"/>
  <c r="R193" i="2"/>
  <c r="J193" i="2" s="1"/>
  <c r="R194" i="2"/>
  <c r="J194" i="2" s="1"/>
  <c r="R195" i="2"/>
  <c r="J195" i="2" s="1"/>
  <c r="R196" i="2"/>
  <c r="J196" i="2" s="1"/>
  <c r="R197" i="2"/>
  <c r="J197" i="2" s="1"/>
  <c r="R198" i="2"/>
  <c r="J198" i="2" s="1"/>
  <c r="R199" i="2"/>
  <c r="J199" i="2" s="1"/>
  <c r="R200" i="2"/>
  <c r="J200" i="2" s="1"/>
  <c r="R201" i="2"/>
  <c r="J201" i="2" s="1"/>
  <c r="R202" i="2"/>
  <c r="J202" i="2" s="1"/>
  <c r="R203" i="2"/>
  <c r="J203" i="2" s="1"/>
  <c r="R204" i="2"/>
  <c r="J204" i="2" s="1"/>
  <c r="R205" i="2"/>
  <c r="J205" i="2" s="1"/>
  <c r="R206" i="2"/>
  <c r="J206" i="2" s="1"/>
  <c r="R207" i="2"/>
  <c r="J207" i="2" s="1"/>
  <c r="R208" i="2"/>
  <c r="J208" i="2" s="1"/>
  <c r="R209" i="2"/>
  <c r="J209" i="2" s="1"/>
  <c r="R210" i="2"/>
  <c r="J210" i="2" s="1"/>
  <c r="R211" i="2"/>
  <c r="J211" i="2" s="1"/>
  <c r="R212" i="2"/>
  <c r="J212" i="2" s="1"/>
  <c r="R213" i="2"/>
  <c r="J213" i="2" s="1"/>
  <c r="R214" i="2"/>
  <c r="J214" i="2" s="1"/>
  <c r="R215" i="2"/>
  <c r="J215" i="2" s="1"/>
  <c r="R216" i="2"/>
  <c r="J216" i="2" s="1"/>
  <c r="R217" i="2"/>
  <c r="J217" i="2" s="1"/>
  <c r="R218" i="2"/>
  <c r="J218" i="2" s="1"/>
  <c r="R219" i="2"/>
  <c r="J219" i="2" s="1"/>
  <c r="R220" i="2"/>
  <c r="J220" i="2" s="1"/>
  <c r="R221" i="2"/>
  <c r="J221" i="2" s="1"/>
  <c r="R222" i="2"/>
  <c r="J222" i="2" s="1"/>
  <c r="R223" i="2"/>
  <c r="J223" i="2" s="1"/>
  <c r="R224" i="2"/>
  <c r="J224" i="2" s="1"/>
  <c r="R225" i="2"/>
  <c r="J225" i="2" s="1"/>
  <c r="R226" i="2"/>
  <c r="J226" i="2" s="1"/>
  <c r="R227" i="2"/>
  <c r="J227" i="2" s="1"/>
  <c r="R228" i="2"/>
  <c r="J228" i="2" s="1"/>
  <c r="R229" i="2"/>
  <c r="J229" i="2" s="1"/>
  <c r="R230" i="2"/>
  <c r="J230" i="2" s="1"/>
  <c r="R231" i="2"/>
  <c r="J231" i="2" s="1"/>
  <c r="R232" i="2"/>
  <c r="J232" i="2" s="1"/>
  <c r="R233" i="2"/>
  <c r="J233" i="2" s="1"/>
  <c r="R234" i="2"/>
  <c r="J234" i="2" s="1"/>
  <c r="R235" i="2"/>
  <c r="J235" i="2" s="1"/>
  <c r="R236" i="2"/>
  <c r="J236" i="2" s="1"/>
  <c r="R237" i="2"/>
  <c r="J237" i="2" s="1"/>
  <c r="R238" i="2"/>
  <c r="J238" i="2" s="1"/>
  <c r="R239" i="2"/>
  <c r="J239" i="2" s="1"/>
  <c r="R240" i="2"/>
  <c r="J240" i="2" s="1"/>
  <c r="R241" i="2"/>
  <c r="J241" i="2" s="1"/>
  <c r="R242" i="2"/>
  <c r="J242" i="2" s="1"/>
  <c r="R243" i="2"/>
  <c r="J243" i="2" s="1"/>
  <c r="R244" i="2"/>
  <c r="J244" i="2" s="1"/>
  <c r="R245" i="2"/>
  <c r="J245" i="2" s="1"/>
  <c r="R246" i="2"/>
  <c r="J246" i="2" s="1"/>
  <c r="R247" i="2"/>
  <c r="J247" i="2" s="1"/>
  <c r="R248" i="2"/>
  <c r="J248" i="2" s="1"/>
  <c r="R249" i="2"/>
  <c r="J249" i="2" s="1"/>
  <c r="R250" i="2"/>
  <c r="J250" i="2" s="1"/>
  <c r="R251" i="2"/>
  <c r="J251" i="2" s="1"/>
  <c r="R252" i="2"/>
  <c r="J252" i="2" s="1"/>
  <c r="R253" i="2"/>
  <c r="J253" i="2" s="1"/>
  <c r="R254" i="2"/>
  <c r="J254" i="2" s="1"/>
  <c r="R255" i="2"/>
  <c r="J255" i="2" s="1"/>
  <c r="R256" i="2"/>
  <c r="J256" i="2" s="1"/>
  <c r="R257" i="2"/>
  <c r="J257" i="2" s="1"/>
  <c r="R258" i="2"/>
  <c r="J258" i="2" s="1"/>
  <c r="R259" i="2"/>
  <c r="J259" i="2" s="1"/>
  <c r="R260" i="2"/>
  <c r="J260" i="2" s="1"/>
  <c r="R261" i="2"/>
  <c r="J261" i="2" s="1"/>
  <c r="R262" i="2"/>
  <c r="J262" i="2" s="1"/>
  <c r="R263" i="2"/>
  <c r="J263" i="2" s="1"/>
  <c r="R264" i="2"/>
  <c r="J264" i="2" s="1"/>
  <c r="R265" i="2"/>
  <c r="J265" i="2" s="1"/>
  <c r="R266" i="2"/>
  <c r="J266" i="2" s="1"/>
  <c r="R267" i="2"/>
  <c r="J267" i="2" s="1"/>
  <c r="R268" i="2"/>
  <c r="J268" i="2" s="1"/>
  <c r="R269" i="2"/>
  <c r="J269" i="2" s="1"/>
  <c r="R270" i="2"/>
  <c r="J270" i="2" s="1"/>
  <c r="R271" i="2"/>
  <c r="J271" i="2" s="1"/>
  <c r="R272" i="2"/>
  <c r="J272" i="2" s="1"/>
  <c r="R273" i="2"/>
  <c r="J273" i="2" s="1"/>
  <c r="R274" i="2"/>
  <c r="J274" i="2" s="1"/>
  <c r="R275" i="2"/>
  <c r="J275" i="2" s="1"/>
  <c r="R276" i="2"/>
  <c r="J276" i="2" s="1"/>
  <c r="R277" i="2"/>
  <c r="J277" i="2" s="1"/>
  <c r="R278" i="2"/>
  <c r="J278" i="2" s="1"/>
  <c r="R279" i="2"/>
  <c r="J279" i="2" s="1"/>
  <c r="R280" i="2"/>
  <c r="J280" i="2" s="1"/>
  <c r="R281" i="2"/>
  <c r="J281" i="2" s="1"/>
  <c r="R282" i="2"/>
  <c r="J282" i="2" s="1"/>
  <c r="R283" i="2"/>
  <c r="J283" i="2" s="1"/>
  <c r="R284" i="2"/>
  <c r="J284" i="2" s="1"/>
  <c r="R285" i="2"/>
  <c r="J285" i="2" s="1"/>
  <c r="R286" i="2"/>
  <c r="J286" i="2" s="1"/>
  <c r="R287" i="2"/>
  <c r="J287" i="2" s="1"/>
  <c r="R288" i="2"/>
  <c r="J288" i="2" s="1"/>
  <c r="R289" i="2"/>
  <c r="J289" i="2" s="1"/>
  <c r="R290" i="2"/>
  <c r="J290" i="2" s="1"/>
  <c r="R291" i="2"/>
  <c r="J291" i="2" s="1"/>
  <c r="R292" i="2"/>
  <c r="J292" i="2" s="1"/>
  <c r="R293" i="2"/>
  <c r="J293" i="2" s="1"/>
  <c r="R294" i="2"/>
  <c r="J294" i="2" s="1"/>
  <c r="R295" i="2"/>
  <c r="J295" i="2" s="1"/>
  <c r="R296" i="2"/>
  <c r="J296" i="2" s="1"/>
  <c r="R297" i="2"/>
  <c r="J297" i="2" s="1"/>
  <c r="R298" i="2"/>
  <c r="J298" i="2" s="1"/>
  <c r="R299" i="2"/>
  <c r="J299" i="2" s="1"/>
  <c r="R300" i="2"/>
  <c r="J300" i="2" s="1"/>
  <c r="R301" i="2"/>
  <c r="J301" i="2" s="1"/>
  <c r="K15" i="9"/>
  <c r="K29" i="9"/>
  <c r="K60" i="9"/>
  <c r="K4" i="9"/>
  <c r="K62" i="9"/>
  <c r="K2" i="9"/>
  <c r="K5" i="9"/>
  <c r="K8" i="9"/>
  <c r="K3" i="9"/>
  <c r="K16" i="9"/>
  <c r="K61" i="9"/>
  <c r="K65" i="9"/>
  <c r="K36" i="9"/>
  <c r="K6" i="9"/>
  <c r="K24" i="9"/>
  <c r="K10" i="9"/>
  <c r="K43" i="9"/>
  <c r="K46" i="9"/>
  <c r="K14" i="9"/>
  <c r="K38" i="9"/>
  <c r="K9" i="9"/>
  <c r="K13" i="9"/>
  <c r="K33" i="9"/>
  <c r="K11" i="9"/>
  <c r="K12" i="9"/>
  <c r="K34" i="9"/>
  <c r="K67" i="9"/>
  <c r="K17" i="9"/>
  <c r="K66" i="9"/>
  <c r="K49" i="9"/>
  <c r="K50" i="9"/>
  <c r="K22" i="9"/>
  <c r="K20" i="9"/>
  <c r="K45" i="9"/>
  <c r="K25" i="9"/>
  <c r="K35" i="9"/>
  <c r="K44" i="9"/>
  <c r="K18" i="9"/>
  <c r="K37" i="9"/>
  <c r="K42" i="9"/>
  <c r="K51" i="9"/>
  <c r="K48" i="9"/>
  <c r="K19" i="9"/>
  <c r="K21" i="9"/>
  <c r="K39" i="9"/>
  <c r="K31" i="9"/>
  <c r="K40" i="9"/>
  <c r="K26" i="9"/>
  <c r="K47" i="9"/>
  <c r="K41" i="9"/>
  <c r="K23" i="9"/>
  <c r="K58" i="9"/>
  <c r="K68" i="9"/>
  <c r="K28" i="9"/>
  <c r="K57" i="9"/>
  <c r="K59" i="9"/>
  <c r="K27" i="9"/>
  <c r="K52" i="9"/>
  <c r="K32" i="9"/>
  <c r="K55" i="9"/>
  <c r="K54" i="9"/>
  <c r="K53" i="9"/>
  <c r="K56" i="9"/>
  <c r="K69" i="9"/>
  <c r="K30" i="9"/>
  <c r="K64" i="9"/>
  <c r="K63" i="9"/>
  <c r="K7" i="9"/>
  <c r="K2" i="6"/>
  <c r="H301" i="6"/>
  <c r="I301" i="6" s="1"/>
  <c r="H300" i="6"/>
  <c r="I300" i="6" s="1"/>
  <c r="H299" i="6"/>
  <c r="I299" i="6" s="1"/>
  <c r="H298" i="6"/>
  <c r="I298" i="6" s="1"/>
  <c r="H297" i="6"/>
  <c r="I297" i="6" s="1"/>
  <c r="H296" i="6"/>
  <c r="I296" i="6" s="1"/>
  <c r="H295" i="6"/>
  <c r="I295" i="6" s="1"/>
  <c r="H294" i="6"/>
  <c r="I294" i="6" s="1"/>
  <c r="H293" i="6"/>
  <c r="I293" i="6" s="1"/>
  <c r="H292" i="6"/>
  <c r="I292" i="6" s="1"/>
  <c r="H291" i="6"/>
  <c r="I291" i="6" s="1"/>
  <c r="H290" i="6"/>
  <c r="I290" i="6" s="1"/>
  <c r="H289" i="6"/>
  <c r="I289" i="6" s="1"/>
  <c r="H288" i="6"/>
  <c r="I288" i="6" s="1"/>
  <c r="H287" i="6"/>
  <c r="I287" i="6" s="1"/>
  <c r="H286" i="6"/>
  <c r="I286" i="6" s="1"/>
  <c r="H285" i="6"/>
  <c r="I285" i="6" s="1"/>
  <c r="H284" i="6"/>
  <c r="I284" i="6" s="1"/>
  <c r="H283" i="6"/>
  <c r="I283" i="6" s="1"/>
  <c r="H282" i="6"/>
  <c r="I282" i="6" s="1"/>
  <c r="H281" i="6"/>
  <c r="I281" i="6" s="1"/>
  <c r="H280" i="6"/>
  <c r="I280" i="6" s="1"/>
  <c r="H279" i="6"/>
  <c r="I279" i="6" s="1"/>
  <c r="H278" i="6"/>
  <c r="I278" i="6" s="1"/>
  <c r="H277" i="6"/>
  <c r="I277" i="6" s="1"/>
  <c r="H276" i="6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H270" i="6"/>
  <c r="I270" i="6" s="1"/>
  <c r="H269" i="6"/>
  <c r="I269" i="6" s="1"/>
  <c r="H268" i="6"/>
  <c r="I268" i="6" s="1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H258" i="6"/>
  <c r="I258" i="6" s="1"/>
  <c r="H257" i="6"/>
  <c r="I257" i="6" s="1"/>
  <c r="H256" i="6"/>
  <c r="I256" i="6" s="1"/>
  <c r="H255" i="6"/>
  <c r="I255" i="6" s="1"/>
  <c r="H254" i="6"/>
  <c r="I254" i="6" s="1"/>
  <c r="H253" i="6"/>
  <c r="I253" i="6" s="1"/>
  <c r="H252" i="6"/>
  <c r="I252" i="6" s="1"/>
  <c r="H251" i="6"/>
  <c r="I251" i="6" s="1"/>
  <c r="H250" i="6"/>
  <c r="I250" i="6" s="1"/>
  <c r="H249" i="6"/>
  <c r="I249" i="6" s="1"/>
  <c r="H248" i="6"/>
  <c r="I248" i="6" s="1"/>
  <c r="H247" i="6"/>
  <c r="I247" i="6" s="1"/>
  <c r="H246" i="6"/>
  <c r="I246" i="6" s="1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H239" i="6"/>
  <c r="I239" i="6" s="1"/>
  <c r="H238" i="6"/>
  <c r="I238" i="6" s="1"/>
  <c r="H237" i="6"/>
  <c r="I237" i="6" s="1"/>
  <c r="H236" i="6"/>
  <c r="I236" i="6" s="1"/>
  <c r="H235" i="6"/>
  <c r="I235" i="6" s="1"/>
  <c r="H234" i="6"/>
  <c r="I234" i="6" s="1"/>
  <c r="H233" i="6"/>
  <c r="I233" i="6" s="1"/>
  <c r="H232" i="6"/>
  <c r="I232" i="6" s="1"/>
  <c r="H231" i="6"/>
  <c r="I231" i="6" s="1"/>
  <c r="H230" i="6"/>
  <c r="I230" i="6" s="1"/>
  <c r="H229" i="6"/>
  <c r="I229" i="6" s="1"/>
  <c r="I228" i="6"/>
  <c r="H228" i="6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H218" i="6"/>
  <c r="I218" i="6" s="1"/>
  <c r="H217" i="6"/>
  <c r="I217" i="6" s="1"/>
  <c r="H216" i="6"/>
  <c r="I216" i="6" s="1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H200" i="6"/>
  <c r="I200" i="6" s="1"/>
  <c r="H199" i="6"/>
  <c r="I199" i="6" s="1"/>
  <c r="H198" i="6"/>
  <c r="I198" i="6" s="1"/>
  <c r="H197" i="6"/>
  <c r="I197" i="6" s="1"/>
  <c r="H196" i="6"/>
  <c r="I196" i="6" s="1"/>
  <c r="H195" i="6"/>
  <c r="I195" i="6" s="1"/>
  <c r="H194" i="6"/>
  <c r="I194" i="6" s="1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H151" i="6"/>
  <c r="I151" i="6" s="1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H143" i="6"/>
  <c r="I143" i="6" s="1"/>
  <c r="H142" i="6"/>
  <c r="I142" i="6" s="1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H135" i="6"/>
  <c r="I135" i="6" s="1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H122" i="6"/>
  <c r="I122" i="6" s="1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H87" i="6"/>
  <c r="I87" i="6" s="1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H79" i="6"/>
  <c r="I79" i="6" s="1"/>
  <c r="H78" i="6"/>
  <c r="I78" i="6" s="1"/>
  <c r="H77" i="6"/>
  <c r="I77" i="6" s="1"/>
  <c r="H76" i="6"/>
  <c r="I76" i="6" s="1"/>
  <c r="H75" i="6"/>
  <c r="I75" i="6" s="1"/>
  <c r="H74" i="6"/>
  <c r="I74" i="6" s="1"/>
  <c r="H73" i="6"/>
  <c r="I73" i="6" s="1"/>
  <c r="H72" i="6"/>
  <c r="I72" i="6" s="1"/>
  <c r="H71" i="6"/>
  <c r="I71" i="6" s="1"/>
  <c r="H70" i="6"/>
  <c r="I70" i="6" s="1"/>
  <c r="H69" i="6"/>
  <c r="I69" i="6" s="1"/>
  <c r="H68" i="6"/>
  <c r="I68" i="6" s="1"/>
  <c r="H67" i="6"/>
  <c r="I67" i="6" s="1"/>
  <c r="I66" i="6"/>
  <c r="H66" i="6"/>
  <c r="H65" i="6"/>
  <c r="I65" i="6" s="1"/>
  <c r="H64" i="6"/>
  <c r="I64" i="6" s="1"/>
  <c r="H63" i="6"/>
  <c r="I63" i="6" s="1"/>
  <c r="H62" i="6"/>
  <c r="I62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18" i="2"/>
  <c r="I18" i="2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9F091-D505-4C05-A779-ABA40C470C0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592D4F9-1714-4CA3-9F12-B1743AFE82BD}" name="WorksheetConnection_Zadanie2.xlsx!Zalacznik_Zadanie2_uczniowie" type="102" refreshedVersion="6" minRefreshableVersion="5">
    <extLst>
      <ext xmlns:x15="http://schemas.microsoft.com/office/spreadsheetml/2010/11/main" uri="{DE250136-89BD-433C-8126-D09CA5730AF9}">
        <x15:connection id="Zalacznik_Zadanie2_uczniowie" autoDelete="1">
          <x15:rangePr sourceName="_xlcn.WorksheetConnection_Zadanie2.xlsxZalacznik_Zadanie2_uczniowie1"/>
        </x15:connection>
      </ext>
    </extLst>
  </connection>
  <connection id="3" xr16:uid="{69557566-6A70-47AB-A28F-6951BEA977D1}" keepAlive="1" name="Zapytanie — Zalacznik-Zadanie2-uczniowie" description="Połączenie z zapytaniem „Zalacznik-Zadanie2-uczniowie” w skoroszycie." type="5" refreshedVersion="7" background="1" saveData="1">
    <dbPr connection="Provider=Microsoft.Mashup.OleDb.1;Data Source=$Workbook$;Location=Zalacznik-Zadanie2-uczniowie;Extended Properties=&quot;&quot;" command="SELECT * FROM [Zalacznik-Zadanie2-uczniowie]"/>
  </connection>
  <connection id="4" xr16:uid="{12843D85-F12C-44CD-92B9-DB290AB5A90E}" keepAlive="1" name="Zapytanie — Zalacznik-Zadanie2-uczniowie (2)" description="Połączenie z zapytaniem „Zalacznik-Zadanie2-uczniowie (2)” w skoroszycie." type="5" refreshedVersion="7" background="1" saveData="1">
    <dbPr connection="Provider=Microsoft.Mashup.OleDb.1;Data Source=$Workbook$;Location=&quot;Zalacznik-Zadanie2-uczniowie (2)&quot;;Extended Properties=&quot;&quot;" command="SELECT * FROM [Zalacznik-Zadanie2-uczniowie (2)]"/>
  </connection>
  <connection id="5" xr16:uid="{4E059547-E33D-428E-A721-17B09E244A42}" keepAlive="1" name="Zapytanie — Zalacznik-Zadanie2-uczniowie (3)" description="Połączenie z zapytaniem „Zalacznik-Zadanie2-uczniowie (3)” w skoroszycie." type="5" refreshedVersion="7" background="1" saveData="1">
    <dbPr connection="Provider=Microsoft.Mashup.OleDb.1;Data Source=$Workbook$;Location=&quot;Zalacznik-Zadanie2-uczniowie (3)&quot;;Extended Properties=&quot;&quot;" command="SELECT * FROM [Zalacznik-Zadanie2-uczniowie (3)]"/>
  </connection>
  <connection id="6" xr16:uid="{E5892788-93AB-4F6C-B46C-801B0E5C9A3A}" keepAlive="1" name="Zapytanie — Zalacznik-Zadanie2-wyniki" description="Połączenie z zapytaniem „Zalacznik-Zadanie2-wyniki” w skoroszycie." type="5" refreshedVersion="7" background="1" saveData="1">
    <dbPr connection="Provider=Microsoft.Mashup.OleDb.1;Data Source=$Workbook$;Location=Zalacznik-Zadanie2-wyniki;Extended Properties=&quot;&quot;" command="SELECT * FROM [Zalacznik-Zadanie2-wyniki]"/>
  </connection>
  <connection id="7" xr16:uid="{3C7A5BDB-6ABD-4541-8FEE-0A8DF6B73EA4}" keepAlive="1" name="Zapytanie — Zalacznik-Zadanie2-wyniki (2)" description="Połączenie z zapytaniem „Zalacznik-Zadanie2-wyniki (2)” w skoroszycie." type="5" refreshedVersion="7" background="1" saveData="1">
    <dbPr connection="Provider=Microsoft.Mashup.OleDb.1;Data Source=$Workbook$;Location=&quot;Zalacznik-Zadanie2-wyniki (2)&quot;;Extended Properties=&quot;&quot;" command="SELECT * FROM [Zalacznik-Zadanie2-wyniki (2)]"/>
  </connection>
  <connection id="8" xr16:uid="{F9E1B3CA-D8D0-402C-86F3-55250BF3A221}" keepAlive="1" name="Zapytanie — Zalacznik-Zadanie2-wyniki (3)" description="Połączenie z zapytaniem „Zalacznik-Zadanie2-wyniki (3)” w skoroszycie." type="5" refreshedVersion="7" background="1" saveData="1">
    <dbPr connection="Provider=Microsoft.Mashup.OleDb.1;Data Source=$Workbook$;Location=&quot;Zalacznik-Zadanie2-wyniki (3)&quot;;Extended Properties=&quot;&quot;" command="SELECT * FROM [Zalacznik-Zadanie2-wyniki (3)]"/>
  </connection>
</connections>
</file>

<file path=xl/sharedStrings.xml><?xml version="1.0" encoding="utf-8"?>
<sst xmlns="http://schemas.openxmlformats.org/spreadsheetml/2006/main" count="10592" uniqueCount="553">
  <si>
    <t>identyfikator ucznia</t>
  </si>
  <si>
    <t>imię</t>
  </si>
  <si>
    <t>nazwisko</t>
  </si>
  <si>
    <t>nazwa szkoły</t>
  </si>
  <si>
    <t>miejscowość</t>
  </si>
  <si>
    <t>klasa</t>
  </si>
  <si>
    <t>okręg</t>
  </si>
  <si>
    <t>Aleksander</t>
  </si>
  <si>
    <t>Kowalski</t>
  </si>
  <si>
    <t>Zespół Szkół Ogólnokształcących nr 6</t>
  </si>
  <si>
    <t>Bydgoszcz</t>
  </si>
  <si>
    <t xml:space="preserve"> VI</t>
  </si>
  <si>
    <t>Stanisław</t>
  </si>
  <si>
    <t>Jankowski</t>
  </si>
  <si>
    <t>III Liceum Ogólnokształcące im. Marynarki Wojennej RP</t>
  </si>
  <si>
    <t>Gdynia</t>
  </si>
  <si>
    <t xml:space="preserve"> VIII</t>
  </si>
  <si>
    <t>Bartosz</t>
  </si>
  <si>
    <t>Luty</t>
  </si>
  <si>
    <t>X Liceum Ogólnokształcące</t>
  </si>
  <si>
    <t>Kraków</t>
  </si>
  <si>
    <t xml:space="preserve"> IV</t>
  </si>
  <si>
    <t>Bartłomiej</t>
  </si>
  <si>
    <t>Marzec</t>
  </si>
  <si>
    <t>Zespół Szkół UMK Gimnazjum i Liceum Akademickie</t>
  </si>
  <si>
    <t>Toruń</t>
  </si>
  <si>
    <t>Maciej</t>
  </si>
  <si>
    <t>Styczeń</t>
  </si>
  <si>
    <t>Artur</t>
  </si>
  <si>
    <t>Maj</t>
  </si>
  <si>
    <t>IV Liceum Ogólnokształcące im. Tadeusza Kościuszki</t>
  </si>
  <si>
    <t>Jakub</t>
  </si>
  <si>
    <t>Czerwiec</t>
  </si>
  <si>
    <t>VII Liceum Ogólnokształcące  im. Wandy Szuman</t>
  </si>
  <si>
    <t>Krzysztof</t>
  </si>
  <si>
    <t>Mały</t>
  </si>
  <si>
    <t>Duzy</t>
  </si>
  <si>
    <t>V Liceum Ogólnokształcące</t>
  </si>
  <si>
    <t>Adam</t>
  </si>
  <si>
    <t>Konopacki</t>
  </si>
  <si>
    <t>Piotr</t>
  </si>
  <si>
    <t>Popiołek</t>
  </si>
  <si>
    <t>Michał</t>
  </si>
  <si>
    <t>Kowalonek</t>
  </si>
  <si>
    <t>Bielsko-Biała</t>
  </si>
  <si>
    <t>Marcin</t>
  </si>
  <si>
    <t>Zawadzki</t>
  </si>
  <si>
    <t>Paweł</t>
  </si>
  <si>
    <t>Śmigielski</t>
  </si>
  <si>
    <t>Radosław</t>
  </si>
  <si>
    <t>Popławski</t>
  </si>
  <si>
    <t>XXVII Liceum Ogólnokształcace im. Tadeusza Czackiego</t>
  </si>
  <si>
    <t>Warszawa</t>
  </si>
  <si>
    <t xml:space="preserve"> II</t>
  </si>
  <si>
    <t>Rafał</t>
  </si>
  <si>
    <t>Basik</t>
  </si>
  <si>
    <t>Zespół Szkół Ogólnokształcących Nr  3</t>
  </si>
  <si>
    <t>Biała Podlaska</t>
  </si>
  <si>
    <t xml:space="preserve"> I</t>
  </si>
  <si>
    <t xml:space="preserve">Sebastian </t>
  </si>
  <si>
    <t>Urbański</t>
  </si>
  <si>
    <t>Tomek</t>
  </si>
  <si>
    <t>Szczepański</t>
  </si>
  <si>
    <t>Regionalne Centrum Edukacji Zawodowej</t>
  </si>
  <si>
    <t>Biłgoraj</t>
  </si>
  <si>
    <t xml:space="preserve"> III</t>
  </si>
  <si>
    <t>Mateusz</t>
  </si>
  <si>
    <t>Sułkowski</t>
  </si>
  <si>
    <t>Marcel</t>
  </si>
  <si>
    <t>Kosiński</t>
  </si>
  <si>
    <t>I Liceum Ogólnokształcące im. Adama Mickiewicza</t>
  </si>
  <si>
    <t>Białystok</t>
  </si>
  <si>
    <t>Krawiec</t>
  </si>
  <si>
    <t>Zieliński</t>
  </si>
  <si>
    <t>Chudański</t>
  </si>
  <si>
    <t>XXXVII Liceum Ogólnokształcące</t>
  </si>
  <si>
    <t>Kulik</t>
  </si>
  <si>
    <t>Liceum Ogólnokształcące</t>
  </si>
  <si>
    <t>Giżycko</t>
  </si>
  <si>
    <t>Miłosz</t>
  </si>
  <si>
    <t>Giza</t>
  </si>
  <si>
    <t>VI Liceum Ogólnokształcące im. Króla Zygmunta Augusta</t>
  </si>
  <si>
    <t>Gromadzki</t>
  </si>
  <si>
    <t>I Liceum Ogólnokształcące</t>
  </si>
  <si>
    <t>Tychy</t>
  </si>
  <si>
    <t>Kowal</t>
  </si>
  <si>
    <t>Liceum Ogólnokształcące nr III</t>
  </si>
  <si>
    <t>Wrocław</t>
  </si>
  <si>
    <t xml:space="preserve"> V</t>
  </si>
  <si>
    <t>Konrad</t>
  </si>
  <si>
    <t>Grabowski</t>
  </si>
  <si>
    <t>Damian</t>
  </si>
  <si>
    <t>Małachowski</t>
  </si>
  <si>
    <t>Zespół Szkół Integracyjnych nr 1</t>
  </si>
  <si>
    <t>Muzalewski</t>
  </si>
  <si>
    <t>Wojciech</t>
  </si>
  <si>
    <t>Kopczyński</t>
  </si>
  <si>
    <t>Liceum Ogólnokształcące Nr VIII</t>
  </si>
  <si>
    <t>Krawczyk</t>
  </si>
  <si>
    <t>XXVII Liceum Ogólnokształcące</t>
  </si>
  <si>
    <t>Adamczyk</t>
  </si>
  <si>
    <t>Zespół Szkół Ogólnokształcących nr 2</t>
  </si>
  <si>
    <t>Filip</t>
  </si>
  <si>
    <t>Warta</t>
  </si>
  <si>
    <t>Łódź</t>
  </si>
  <si>
    <t>Tomasz</t>
  </si>
  <si>
    <t>Skowronek</t>
  </si>
  <si>
    <t xml:space="preserve"> Kos</t>
  </si>
  <si>
    <t>Katolickie Liceum Ogólnokształcące</t>
  </si>
  <si>
    <t>I Liceum Ogólnokształcące  im. Cypriana Kamila Norwida</t>
  </si>
  <si>
    <t>Kamil</t>
  </si>
  <si>
    <t>Kowalczyk</t>
  </si>
  <si>
    <t>Salamończyk</t>
  </si>
  <si>
    <t>Wolniewicz</t>
  </si>
  <si>
    <t>Rujner</t>
  </si>
  <si>
    <t>Robert</t>
  </si>
  <si>
    <t>Żabiński</t>
  </si>
  <si>
    <t>Zespół Szkół</t>
  </si>
  <si>
    <t>Biskupiec</t>
  </si>
  <si>
    <t>Łukasz</t>
  </si>
  <si>
    <t>Żóltowski</t>
  </si>
  <si>
    <t>Wojtek</t>
  </si>
  <si>
    <t>Bas</t>
  </si>
  <si>
    <t>Witold</t>
  </si>
  <si>
    <t>Królikowski</t>
  </si>
  <si>
    <t>Katowice</t>
  </si>
  <si>
    <t>Janusz</t>
  </si>
  <si>
    <t>Szmigiel</t>
  </si>
  <si>
    <t>Gimnazjum nr 9 im. Powstańców Wielkopolski</t>
  </si>
  <si>
    <t>Wroński</t>
  </si>
  <si>
    <t>Gimnazjum nr 2 im. Adama Mickiewicza</t>
  </si>
  <si>
    <t>Tomkiewicz</t>
  </si>
  <si>
    <t>Karol</t>
  </si>
  <si>
    <t>Tomaszewski</t>
  </si>
  <si>
    <t>Teodor</t>
  </si>
  <si>
    <t>Rudnicki</t>
  </si>
  <si>
    <t>I Liceum Ogólnokształcące im. Stanisława Staszica</t>
  </si>
  <si>
    <t>Chrzanów</t>
  </si>
  <si>
    <t>Brożek</t>
  </si>
  <si>
    <t>VIII Liceum Ogólnokształcące im. Adama Mickiewicza</t>
  </si>
  <si>
    <t>Poznań</t>
  </si>
  <si>
    <t>Kowalik</t>
  </si>
  <si>
    <t>VI Liceum Ogólnokształcące</t>
  </si>
  <si>
    <t>Radom</t>
  </si>
  <si>
    <t>Kacper</t>
  </si>
  <si>
    <t>Skórka</t>
  </si>
  <si>
    <t>I Liceum Ogólnokształcące im. Mikołaja Kopernik</t>
  </si>
  <si>
    <t>Gdańsk</t>
  </si>
  <si>
    <t>Szymon</t>
  </si>
  <si>
    <t>Pacholski</t>
  </si>
  <si>
    <t>II Liceum Ogólnokształcące</t>
  </si>
  <si>
    <t>Nowy Sącz</t>
  </si>
  <si>
    <t>Patrick</t>
  </si>
  <si>
    <t>Paciorek</t>
  </si>
  <si>
    <t>Podolski</t>
  </si>
  <si>
    <t>Milewski</t>
  </si>
  <si>
    <t>Potocki</t>
  </si>
  <si>
    <t>Arkadiusz</t>
  </si>
  <si>
    <t>Witkowski</t>
  </si>
  <si>
    <t>Wiktor</t>
  </si>
  <si>
    <t>Wujec</t>
  </si>
  <si>
    <t>Zespół Szkół Technicznych</t>
  </si>
  <si>
    <t>Chełm</t>
  </si>
  <si>
    <t>Grzegorz</t>
  </si>
  <si>
    <t>Wierzbicki</t>
  </si>
  <si>
    <t>Matuszczak</t>
  </si>
  <si>
    <t>Gierszewski</t>
  </si>
  <si>
    <t>III Liceum Ogólnokształcące</t>
  </si>
  <si>
    <t>Dąbrowa Górnicza</t>
  </si>
  <si>
    <t>Katarzyna</t>
  </si>
  <si>
    <t>Boczek</t>
  </si>
  <si>
    <t>Legnica</t>
  </si>
  <si>
    <t>Norbert</t>
  </si>
  <si>
    <t>Krojczyk</t>
  </si>
  <si>
    <t>Prywatne Liceum Ogólnokształcące Językowo-Informatyczne</t>
  </si>
  <si>
    <t>Wapolski</t>
  </si>
  <si>
    <t>Mamset</t>
  </si>
  <si>
    <t>Ciechanów</t>
  </si>
  <si>
    <t>Szychowiak</t>
  </si>
  <si>
    <t>Czekała</t>
  </si>
  <si>
    <t>Bilski</t>
  </si>
  <si>
    <t>Patryk</t>
  </si>
  <si>
    <t>Rybiński</t>
  </si>
  <si>
    <t>Gimnazjum Katolickie im. św. Królowej Jadwigi</t>
  </si>
  <si>
    <t>Częstochowa</t>
  </si>
  <si>
    <t>Pydrowski</t>
  </si>
  <si>
    <t>Zespół Szkół Ogólnokształcących nr 3</t>
  </si>
  <si>
    <t>Białek</t>
  </si>
  <si>
    <t>Zespół Szkół Integracyjnych im.Piastów Śląskich</t>
  </si>
  <si>
    <t>Szulczyk</t>
  </si>
  <si>
    <t>Gałszka</t>
  </si>
  <si>
    <t>Franciszek</t>
  </si>
  <si>
    <t>Huryszewski</t>
  </si>
  <si>
    <t>Akademickie Liceum Ogólnokształcące</t>
  </si>
  <si>
    <t>Karpiński</t>
  </si>
  <si>
    <t>IX Liceum Ogólnokształcące</t>
  </si>
  <si>
    <t>Dereżyński</t>
  </si>
  <si>
    <t>Kociemba</t>
  </si>
  <si>
    <t>Karczewski</t>
  </si>
  <si>
    <t>Kaczmarek</t>
  </si>
  <si>
    <t>Lublin</t>
  </si>
  <si>
    <t>Melosik</t>
  </si>
  <si>
    <t>Machiński</t>
  </si>
  <si>
    <t>I Liceum Ogólnokształcące im. Edwarda Dembowskiego</t>
  </si>
  <si>
    <t>Zielona Góra</t>
  </si>
  <si>
    <t xml:space="preserve"> VII</t>
  </si>
  <si>
    <t>Gimnazjum FILOMATA</t>
  </si>
  <si>
    <t>Gliwice</t>
  </si>
  <si>
    <t>Sałek</t>
  </si>
  <si>
    <t>Adamski</t>
  </si>
  <si>
    <t>Kabaciński</t>
  </si>
  <si>
    <t>Owczarzak</t>
  </si>
  <si>
    <t>Zespół Szkół nr 7</t>
  </si>
  <si>
    <t>Markiewicz</t>
  </si>
  <si>
    <t>Antoni</t>
  </si>
  <si>
    <t>Majchrzak</t>
  </si>
  <si>
    <t>Społeczne LO nr 1 Autorska Szkoła Samorozwoju "ASSA"</t>
  </si>
  <si>
    <t>Nobik</t>
  </si>
  <si>
    <t>Gimnazjum nr 24 (Zespół Szkól Ogólnokształcących nr 1)</t>
  </si>
  <si>
    <t>Anna</t>
  </si>
  <si>
    <t>Doliwa</t>
  </si>
  <si>
    <t>Publiczne Gimnazjum nr 8 im. Tadeusza Kościuszki</t>
  </si>
  <si>
    <t>Bryzik</t>
  </si>
  <si>
    <t>Włodarczak</t>
  </si>
  <si>
    <t>Zabrze</t>
  </si>
  <si>
    <t>Jeziorek</t>
  </si>
  <si>
    <t xml:space="preserve">Przemysław </t>
  </si>
  <si>
    <t>Ganszewski</t>
  </si>
  <si>
    <t>Dariusz</t>
  </si>
  <si>
    <t>Kubaczyk</t>
  </si>
  <si>
    <t>Rzeszów</t>
  </si>
  <si>
    <t>Burakowski</t>
  </si>
  <si>
    <t>Zespół Szkół Elektronicznych i Samochodowych</t>
  </si>
  <si>
    <t>Worowski</t>
  </si>
  <si>
    <t>I Liceum Ogólnokształcące im. B. Prusa</t>
  </si>
  <si>
    <t>Siedlce</t>
  </si>
  <si>
    <t>Lipert</t>
  </si>
  <si>
    <t>Zespół Szkół Ponadgimnazjalnych Nr 1 im.M Kopernika</t>
  </si>
  <si>
    <t>Kalisz</t>
  </si>
  <si>
    <t>Słowik</t>
  </si>
  <si>
    <t>Jaworzno</t>
  </si>
  <si>
    <t>Paszkowski</t>
  </si>
  <si>
    <t>Zespół Szkół Nr 14</t>
  </si>
  <si>
    <t>Balcerski</t>
  </si>
  <si>
    <t xml:space="preserve">Zespół Szkół nr 1 im Jana Pawła II </t>
  </si>
  <si>
    <t>Przysucha</t>
  </si>
  <si>
    <t>Kamil Marcin</t>
  </si>
  <si>
    <t>Bartczak</t>
  </si>
  <si>
    <t>Liceum Ogólnokształcące Politechniki Łódzkiej</t>
  </si>
  <si>
    <t>II Liceum Ogólnokształcące im. Mikołaja Kopernika</t>
  </si>
  <si>
    <t>Kędzierzyn-Koźle</t>
  </si>
  <si>
    <t>Walkowiak</t>
  </si>
  <si>
    <t>Wnyk</t>
  </si>
  <si>
    <t>Publiczne Gimnazjum</t>
  </si>
  <si>
    <t>Płoczyński</t>
  </si>
  <si>
    <t>Chmielewski</t>
  </si>
  <si>
    <t>XXXI Liceum Ogólnokształcące im.  Ludwika Zamenhofa</t>
  </si>
  <si>
    <t>Sarniacki</t>
  </si>
  <si>
    <t>Liberkowski</t>
  </si>
  <si>
    <t>I Liceum Ogólnokształcące im. Tadeusza Kościuszki</t>
  </si>
  <si>
    <t>Łomża</t>
  </si>
  <si>
    <t>Fiedler</t>
  </si>
  <si>
    <t>Szulc</t>
  </si>
  <si>
    <t>Zawierucha</t>
  </si>
  <si>
    <t>Zespół Szkół Licealnych</t>
  </si>
  <si>
    <t>Przasnysz</t>
  </si>
  <si>
    <t>Wylegała</t>
  </si>
  <si>
    <t>Kubiak</t>
  </si>
  <si>
    <t>Gimnazjum nr 1 im. św. Jadwigi Królowej</t>
  </si>
  <si>
    <t>Jasło</t>
  </si>
  <si>
    <t>Kryger</t>
  </si>
  <si>
    <t>Ożarowski</t>
  </si>
  <si>
    <t>Manicki</t>
  </si>
  <si>
    <t>Mielec</t>
  </si>
  <si>
    <t>Jarzyniewski</t>
  </si>
  <si>
    <t>Zespół Szkół Ogólnokształcących Nr 1</t>
  </si>
  <si>
    <t>Sobiak</t>
  </si>
  <si>
    <t>Kempa</t>
  </si>
  <si>
    <t>Piotr Adam</t>
  </si>
  <si>
    <t>Drzewiecki</t>
  </si>
  <si>
    <t>Stanisławski</t>
  </si>
  <si>
    <t>Wesołowski</t>
  </si>
  <si>
    <t>Szymański</t>
  </si>
  <si>
    <t>Jan Kanty</t>
  </si>
  <si>
    <t>Przybylak</t>
  </si>
  <si>
    <t>Buksakowski</t>
  </si>
  <si>
    <t>Zespół Szkół im. Emilii Sczanieckiej</t>
  </si>
  <si>
    <t>Pniewy</t>
  </si>
  <si>
    <t>Ludwiczak</t>
  </si>
  <si>
    <t>Wojtyniak</t>
  </si>
  <si>
    <t>Liceum "Filomata"</t>
  </si>
  <si>
    <t>Mańka</t>
  </si>
  <si>
    <t>Grubiński</t>
  </si>
  <si>
    <t>Paszczak</t>
  </si>
  <si>
    <t>Jadwiga</t>
  </si>
  <si>
    <t>Bartol</t>
  </si>
  <si>
    <t>Sieradz</t>
  </si>
  <si>
    <t>Andrzej</t>
  </si>
  <si>
    <t>Witek</t>
  </si>
  <si>
    <t>Ryki</t>
  </si>
  <si>
    <t>Pogorzelec</t>
  </si>
  <si>
    <t>I Zespół Szkół Ogólnokształcących</t>
  </si>
  <si>
    <t>Jawor</t>
  </si>
  <si>
    <t>Jaworski</t>
  </si>
  <si>
    <t>Sebastian</t>
  </si>
  <si>
    <t>Cegielski</t>
  </si>
  <si>
    <t>Jelenia Góra</t>
  </si>
  <si>
    <t>Korzeniowski</t>
  </si>
  <si>
    <t>Zespół Szkół nr 28</t>
  </si>
  <si>
    <t>Tom</t>
  </si>
  <si>
    <t>Zespół Szkół Ogólnokształcących</t>
  </si>
  <si>
    <t>Nowy Targ</t>
  </si>
  <si>
    <t>IV</t>
  </si>
  <si>
    <t>Janik</t>
  </si>
  <si>
    <t>Liceum Ogólnokształcące im. Wł. Broniewskiego</t>
  </si>
  <si>
    <t>Krzepice</t>
  </si>
  <si>
    <t>Felski</t>
  </si>
  <si>
    <t>Olsztyn</t>
  </si>
  <si>
    <t>Kokociński</t>
  </si>
  <si>
    <t>I Liceum Ogólnokształcące im. S. Żeromskiego</t>
  </si>
  <si>
    <t>Kielce</t>
  </si>
  <si>
    <t>Torczyński</t>
  </si>
  <si>
    <t>Karwacki</t>
  </si>
  <si>
    <t>Rybnik</t>
  </si>
  <si>
    <t>Bartkowiak</t>
  </si>
  <si>
    <t>Szmyt</t>
  </si>
  <si>
    <t>Marek</t>
  </si>
  <si>
    <t>Polewski</t>
  </si>
  <si>
    <t>Ozorków</t>
  </si>
  <si>
    <t>Marciniec</t>
  </si>
  <si>
    <t>Bukowski</t>
  </si>
  <si>
    <t>Bresiński</t>
  </si>
  <si>
    <t>Mieszko</t>
  </si>
  <si>
    <t>Pertek</t>
  </si>
  <si>
    <t>Perz</t>
  </si>
  <si>
    <t>IV Liceum Ogólnokształcące im. Marii Skłodowskiej-Curie</t>
  </si>
  <si>
    <t>Tomczak</t>
  </si>
  <si>
    <t>Konik</t>
  </si>
  <si>
    <t>Plewa</t>
  </si>
  <si>
    <t>Narożny</t>
  </si>
  <si>
    <t>VI LO im. Jana Kochanowskiego</t>
  </si>
  <si>
    <t>Cieślik</t>
  </si>
  <si>
    <t>Śmigaj</t>
  </si>
  <si>
    <t>Tadeusz</t>
  </si>
  <si>
    <t>Borowski</t>
  </si>
  <si>
    <t>Ciesielczyk</t>
  </si>
  <si>
    <t>Kajetana</t>
  </si>
  <si>
    <t>Ozimska</t>
  </si>
  <si>
    <t>Kartuzy</t>
  </si>
  <si>
    <t>Mikołajczak</t>
  </si>
  <si>
    <t>Tarnowskie Góry</t>
  </si>
  <si>
    <t>Krylacki</t>
  </si>
  <si>
    <t>Jan</t>
  </si>
  <si>
    <t>Ulatowski</t>
  </si>
  <si>
    <t>Jacek</t>
  </si>
  <si>
    <t>Szkudlarek</t>
  </si>
  <si>
    <t>Zespół Szkół im. A. Mickiewicza</t>
  </si>
  <si>
    <t>Żołynia</t>
  </si>
  <si>
    <t>Dobrzycki</t>
  </si>
  <si>
    <t>Guzy</t>
  </si>
  <si>
    <t>I Liceum Ogólnokształcące im. Oskara Kolberga</t>
  </si>
  <si>
    <t>Kościan</t>
  </si>
  <si>
    <t>Grzeszczyk</t>
  </si>
  <si>
    <t>Borysiak</t>
  </si>
  <si>
    <t>Murawski</t>
  </si>
  <si>
    <t>VIII Liceum Ogólnokształcące</t>
  </si>
  <si>
    <t>Majsnerowski</t>
  </si>
  <si>
    <t>Nowak</t>
  </si>
  <si>
    <t>Gimnazjum i Liceum im. Jana Pawła II Sióstr Prezentek</t>
  </si>
  <si>
    <t>Michalak</t>
  </si>
  <si>
    <t>Filusz</t>
  </si>
  <si>
    <t>Maciek</t>
  </si>
  <si>
    <t>Olejnik</t>
  </si>
  <si>
    <t>Maćkowiak</t>
  </si>
  <si>
    <t>IV Liceum Ogólnokształcące im. Hanki Sawickiej</t>
  </si>
  <si>
    <t>Królik</t>
  </si>
  <si>
    <t>Salezjański Zespół Szkół Publicznych "Don Bosko"</t>
  </si>
  <si>
    <t>Świętochłowice</t>
  </si>
  <si>
    <t>III Liceum ogólnokształcące im. Adama Mickiewicza</t>
  </si>
  <si>
    <t>Tarnów</t>
  </si>
  <si>
    <t>Bąk</t>
  </si>
  <si>
    <t>VI Liceum Ogólnokształcące im. J. Słowackiego</t>
  </si>
  <si>
    <t>Kapski</t>
  </si>
  <si>
    <t>Kruk</t>
  </si>
  <si>
    <t>Cudo</t>
  </si>
  <si>
    <t>Ponadgimnazjalne IV Liceum Ogólnokształcące</t>
  </si>
  <si>
    <t>Maksymilian</t>
  </si>
  <si>
    <t>Karolak</t>
  </si>
  <si>
    <t>Technikum Nr 7</t>
  </si>
  <si>
    <t>Karasiński</t>
  </si>
  <si>
    <t>Jakolewski</t>
  </si>
  <si>
    <t>Gimnazjum nr 16 im. Króla Stefana Batorego</t>
  </si>
  <si>
    <t>Czechowski</t>
  </si>
  <si>
    <t>Zespół Szkół Ekonomicznych</t>
  </si>
  <si>
    <t>Kosicki</t>
  </si>
  <si>
    <t>Liceum Ogólnokształcące im Marii Dąbrowskiej</t>
  </si>
  <si>
    <t>Komorów</t>
  </si>
  <si>
    <t>Kurach</t>
  </si>
  <si>
    <t>Furmaniuk</t>
  </si>
  <si>
    <t>Zespół Szkół Elektrycznych</t>
  </si>
  <si>
    <t>Janicki</t>
  </si>
  <si>
    <t>Michalina</t>
  </si>
  <si>
    <t>Wojciechowska</t>
  </si>
  <si>
    <t>Borowczyk</t>
  </si>
  <si>
    <t>Ozimski</t>
  </si>
  <si>
    <t>Agata</t>
  </si>
  <si>
    <t>Cicha</t>
  </si>
  <si>
    <t>Szymkowiak</t>
  </si>
  <si>
    <t>Liceum Ogólnokształcące im Bolesława Prusa</t>
  </si>
  <si>
    <t>Skierniewice</t>
  </si>
  <si>
    <t>Musiał</t>
  </si>
  <si>
    <t>Lipiński</t>
  </si>
  <si>
    <t>Wieczorek</t>
  </si>
  <si>
    <t>Kutno</t>
  </si>
  <si>
    <t>Trzaskawka</t>
  </si>
  <si>
    <t>Jarmużkiewicz</t>
  </si>
  <si>
    <t>I Liceum Ogólnokształcące im. Marii Konopnickiej</t>
  </si>
  <si>
    <t>Suwałki</t>
  </si>
  <si>
    <t>Paulina</t>
  </si>
  <si>
    <t>Wiatrowska</t>
  </si>
  <si>
    <t>Karolczyk</t>
  </si>
  <si>
    <t>Darek</t>
  </si>
  <si>
    <t>Duda</t>
  </si>
  <si>
    <t>Sokółka</t>
  </si>
  <si>
    <t>Mendelewski</t>
  </si>
  <si>
    <t>Kłossowski</t>
  </si>
  <si>
    <t>Stefański</t>
  </si>
  <si>
    <t>Dłutkowski</t>
  </si>
  <si>
    <t>Okoński</t>
  </si>
  <si>
    <t>Szyler</t>
  </si>
  <si>
    <t>Hofmann</t>
  </si>
  <si>
    <t>Liceum Ogólnokształcące im. Marszałka Józefa Piłsudskiego</t>
  </si>
  <si>
    <t>Słupca</t>
  </si>
  <si>
    <t>Krakowski</t>
  </si>
  <si>
    <t>Gilewicz</t>
  </si>
  <si>
    <t>Mikołaj</t>
  </si>
  <si>
    <t>Roszczka</t>
  </si>
  <si>
    <t>Chojnacki</t>
  </si>
  <si>
    <t>Zimiński</t>
  </si>
  <si>
    <t>Dyrdał</t>
  </si>
  <si>
    <t>XIII Liceum Ogólnokształcące</t>
  </si>
  <si>
    <t>Szczecin</t>
  </si>
  <si>
    <t>VII</t>
  </si>
  <si>
    <t>Ciupka</t>
  </si>
  <si>
    <t>Michalski</t>
  </si>
  <si>
    <t>Duszyński</t>
  </si>
  <si>
    <t>Piotr Michał</t>
  </si>
  <si>
    <t>Strasz</t>
  </si>
  <si>
    <t>Wendland</t>
  </si>
  <si>
    <t>Lotka</t>
  </si>
  <si>
    <t>Zespół Szkół Mechaniczno-Elektrycznych</t>
  </si>
  <si>
    <t>Żywiec</t>
  </si>
  <si>
    <t>Grzgorz</t>
  </si>
  <si>
    <t>Wróblewski</t>
  </si>
  <si>
    <t>Bąkowski</t>
  </si>
  <si>
    <t>Aleksandra</t>
  </si>
  <si>
    <t>Kinga</t>
  </si>
  <si>
    <t>Ożarowska</t>
  </si>
  <si>
    <t>Jerzy</t>
  </si>
  <si>
    <t>Król</t>
  </si>
  <si>
    <t>Albert</t>
  </si>
  <si>
    <t>Majewski</t>
  </si>
  <si>
    <t>Czeszewski</t>
  </si>
  <si>
    <t>Piotrowski</t>
  </si>
  <si>
    <t>Polański</t>
  </si>
  <si>
    <t>Janowski</t>
  </si>
  <si>
    <t>Wojciechowski</t>
  </si>
  <si>
    <t>Borowiak</t>
  </si>
  <si>
    <t>Gimnazjum nr 42 z oddziałami dwujęzycznymi</t>
  </si>
  <si>
    <t>Alan</t>
  </si>
  <si>
    <t>Kornel</t>
  </si>
  <si>
    <t>Cichy</t>
  </si>
  <si>
    <t>XLVII Liceum Ogólnokształcące</t>
  </si>
  <si>
    <t>Sławomir</t>
  </si>
  <si>
    <t>Gimnazjum nr 86 im. płk Ignacego Augusta Boernera</t>
  </si>
  <si>
    <t>Musiałowski</t>
  </si>
  <si>
    <t>XIV Liceum Ogólnokształcące</t>
  </si>
  <si>
    <t>Trzaskowski</t>
  </si>
  <si>
    <t>Krystian</t>
  </si>
  <si>
    <t>Jarmulewicz</t>
  </si>
  <si>
    <t>Wiatrowski</t>
  </si>
  <si>
    <t>Karolczak</t>
  </si>
  <si>
    <t>Gimnazjum społeczne nr 333</t>
  </si>
  <si>
    <t>XIII Gimnazjum im. Stanisława Staszica</t>
  </si>
  <si>
    <t>Talarczyk</t>
  </si>
  <si>
    <t>Wawrzyniak</t>
  </si>
  <si>
    <t>Krosno</t>
  </si>
  <si>
    <t>Hayto</t>
  </si>
  <si>
    <t>Gimnazjum nr 1 im. H.D. Steinhausa</t>
  </si>
  <si>
    <t>Jałukowicz</t>
  </si>
  <si>
    <t>Społeczne Gimnazjum "Dwójka" Nr 45</t>
  </si>
  <si>
    <t>Przybylski</t>
  </si>
  <si>
    <t>Daniszewski</t>
  </si>
  <si>
    <t>Wyszkowski</t>
  </si>
  <si>
    <t>Wosiński</t>
  </si>
  <si>
    <t>Czapla</t>
  </si>
  <si>
    <t xml:space="preserve">Zespół Szkół Technicznych </t>
  </si>
  <si>
    <t>Wodzisław Śląski</t>
  </si>
  <si>
    <t>Szofer</t>
  </si>
  <si>
    <t>Zaworski</t>
  </si>
  <si>
    <t>VIII LO i 58 Gimnazjum im. Władysława IV</t>
  </si>
  <si>
    <t>Stawiarz</t>
  </si>
  <si>
    <t>Kuba</t>
  </si>
  <si>
    <t>Kotecki</t>
  </si>
  <si>
    <t>Osika</t>
  </si>
  <si>
    <t>Kalecki</t>
  </si>
  <si>
    <t>Woźniak</t>
  </si>
  <si>
    <t>Dawid</t>
  </si>
  <si>
    <t>Gierczyński</t>
  </si>
  <si>
    <t>Puk</t>
  </si>
  <si>
    <t>Gimnazjum im. Jerzego Andrzeja Helwinga</t>
  </si>
  <si>
    <t>Węgorzewo</t>
  </si>
  <si>
    <t>Ewa</t>
  </si>
  <si>
    <t>Socha</t>
  </si>
  <si>
    <t>Pawlak</t>
  </si>
  <si>
    <t>zad1</t>
  </si>
  <si>
    <t>zad2</t>
  </si>
  <si>
    <t>zad3</t>
  </si>
  <si>
    <t>zad4</t>
  </si>
  <si>
    <t>zad5</t>
  </si>
  <si>
    <t>Etykiety wierszy</t>
  </si>
  <si>
    <t>Liczba z identyfikator ucznia</t>
  </si>
  <si>
    <t>Suma końcowa</t>
  </si>
  <si>
    <t>czy kobieta</t>
  </si>
  <si>
    <t>ostatnia litera imienia</t>
  </si>
  <si>
    <t>ILOŚĆ KOBIET</t>
  </si>
  <si>
    <t>okręgi</t>
  </si>
  <si>
    <t>miasta</t>
  </si>
  <si>
    <t>suma</t>
  </si>
  <si>
    <t>Maksimum z suma</t>
  </si>
  <si>
    <t>najlepszy wynik</t>
  </si>
  <si>
    <t>okręg i najlepszy wynik</t>
  </si>
  <si>
    <t>wynik</t>
  </si>
  <si>
    <t>okręg i wynik</t>
  </si>
  <si>
    <t>nazwisko osoby</t>
  </si>
  <si>
    <t>Średnia wynik</t>
  </si>
  <si>
    <t>Liczba wartości odrębnych identyfikator ucznia</t>
  </si>
  <si>
    <t>Miasto</t>
  </si>
  <si>
    <t>Średni wynik</t>
  </si>
  <si>
    <t>Ilość startujących</t>
  </si>
  <si>
    <t>Średni wynik (zaokrąglony)</t>
  </si>
  <si>
    <t>maksymalna ilość punktów</t>
  </si>
  <si>
    <t>łatwość</t>
  </si>
  <si>
    <t>nazwa szkoły jeśli nie UMK</t>
  </si>
  <si>
    <t>ilość uczniów z gimnazjum</t>
  </si>
  <si>
    <t>jeśli z gimnazjum to liczba &gt;= 0</t>
  </si>
  <si>
    <t>ponadgimnazjalne szkoły</t>
  </si>
  <si>
    <t>Etykiety kolumn</t>
  </si>
  <si>
    <t>Średnia z wynik</t>
  </si>
  <si>
    <t>Wprowadź Identyfikator ucznia w zielone pole:</t>
  </si>
  <si>
    <t>Wprowadź hipotetyczny próg punktowy w żółte pole:</t>
  </si>
  <si>
    <t>ilość punktów</t>
  </si>
  <si>
    <t>Imię i nazwisko jeśli zakwalifikowany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</si>
</sst>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3" fillId="2" borderId="1" xfId="0" applyFont="1" applyFill="1" applyBorder="1" applyAlignment="1"/>
    <xf numFmtId="0" fontId="3" fillId="2" borderId="1" xfId="0" applyNumberFormat="1" applyFont="1" applyFill="1" applyBorder="1" applyAlignment="1"/>
    <xf numFmtId="0" fontId="2" fillId="2" borderId="1" xfId="0" applyFont="1" applyFill="1" applyBorder="1"/>
    <xf numFmtId="0" fontId="2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1" fillId="2" borderId="1" xfId="0" applyFont="1" applyFill="1" applyBorder="1"/>
    <xf numFmtId="10" fontId="2" fillId="2" borderId="1" xfId="0" applyNumberFormat="1" applyFont="1" applyFill="1" applyBorder="1"/>
    <xf numFmtId="0" fontId="1" fillId="0" borderId="0" xfId="0" applyFont="1" applyAlignment="1">
      <alignment horizontal="left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5" fillId="2" borderId="1" xfId="0" applyFont="1" applyFill="1" applyBorder="1"/>
    <xf numFmtId="0" fontId="2" fillId="2" borderId="0" xfId="0" applyFont="1" applyFill="1" applyAlignment="1">
      <alignment horizontal="left"/>
    </xf>
    <xf numFmtId="2" fontId="8" fillId="2" borderId="0" xfId="0" applyNumberFormat="1" applyFont="1" applyFill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</cellXfs>
  <cellStyles count="1">
    <cellStyle name="Normalny" xfId="0" builtinId="0"/>
  </cellStyles>
  <dxfs count="41">
    <dxf>
      <font>
        <sz val="12"/>
      </font>
    </dxf>
    <dxf>
      <font>
        <sz val="12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b val="0"/>
      </font>
    </dxf>
    <dxf>
      <font>
        <b/>
        <charset val="238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b/>
        <charset val="238"/>
      </font>
    </dxf>
    <dxf>
      <font>
        <b/>
        <charset val="238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" refreshedDate="44530.618245833335" createdVersion="7" refreshedVersion="7" minRefreshableVersion="3" recordCount="300" xr:uid="{2D108BA9-E3A4-4484-85BE-BFE518145E42}">
  <cacheSource type="worksheet">
    <worksheetSource name="Zalacznik_Zadanie2_uczniowie"/>
  </cacheSource>
  <cacheFields count="7">
    <cacheField name="identyfikator ucznia" numFmtId="0">
      <sharedItems containsSemiMixedTypes="0" containsString="0" containsNumber="1" containsInteger="1" minValue="1" maxValue="300"/>
    </cacheField>
    <cacheField name="imię" numFmtId="0">
      <sharedItems/>
    </cacheField>
    <cacheField name="nazwisko" numFmtId="0">
      <sharedItems/>
    </cacheField>
    <cacheField name="nazwa szkoły" numFmtId="0">
      <sharedItems/>
    </cacheField>
    <cacheField name="miejscowość" numFmtId="0">
      <sharedItems count="67">
        <s v="Bydgoszcz"/>
        <s v="Gdynia"/>
        <s v="Kraków"/>
        <s v="Toruń"/>
        <s v="Bielsko-Biała"/>
        <s v="Warszawa"/>
        <s v="Biała Podlaska"/>
        <s v="Biłgoraj"/>
        <s v="Białystok"/>
        <s v="Giżycko"/>
        <s v="Tychy"/>
        <s v="Wrocław"/>
        <s v="Łódź"/>
        <s v="Biskupiec"/>
        <s v="Katowice"/>
        <s v="Chrzanów"/>
        <s v="Poznań"/>
        <s v="Radom"/>
        <s v="Gdańsk"/>
        <s v="Nowy Sącz"/>
        <s v="Chełm"/>
        <s v="Dąbrowa Górnicza"/>
        <s v="Legnica"/>
        <s v="Ciechanów"/>
        <s v="Częstochowa"/>
        <s v="Lublin"/>
        <s v="Zielona Góra"/>
        <s v="Gliwice"/>
        <s v="Zabrze"/>
        <s v="Rzeszów"/>
        <s v="Siedlce"/>
        <s v="Kalisz"/>
        <s v="Jaworzno"/>
        <s v="Przysucha"/>
        <s v="Kędzierzyn-Koźle"/>
        <s v="Łomża"/>
        <s v="Przasnysz"/>
        <s v="Jasło"/>
        <s v="Mielec"/>
        <s v="Pniewy"/>
        <s v="Sieradz"/>
        <s v="Ryki"/>
        <s v="Jawor"/>
        <s v="Jelenia Góra"/>
        <s v="Nowy Targ"/>
        <s v="Krzepice"/>
        <s v="Olsztyn"/>
        <s v="Kielce"/>
        <s v="Rybnik"/>
        <s v="Ozorków"/>
        <s v="Kartuzy"/>
        <s v="Tarnowskie Góry"/>
        <s v="Żołynia"/>
        <s v="Kościan"/>
        <s v="Świętochłowice"/>
        <s v="Tarnów"/>
        <s v="Komorów"/>
        <s v="Skierniewice"/>
        <s v="Kutno"/>
        <s v="Suwałki"/>
        <s v="Sokółka"/>
        <s v="Słupca"/>
        <s v="Szczecin"/>
        <s v="Żywiec"/>
        <s v="Krosno"/>
        <s v="Wodzisław Śląski"/>
        <s v="Węgorzewo"/>
      </sharedItems>
    </cacheField>
    <cacheField name="klasa" numFmtId="0">
      <sharedItems containsSemiMixedTypes="0" containsString="0" containsNumber="1" containsInteger="1" minValue="1" maxValue="3"/>
    </cacheField>
    <cacheField name="okręg" numFmtId="0">
      <sharedItems count="10">
        <s v=" VI"/>
        <s v=" VIII"/>
        <s v=" IV"/>
        <s v=" II"/>
        <s v=" I"/>
        <s v=" III"/>
        <s v=" V"/>
        <s v=" VII"/>
        <s v="IV"/>
        <s v="VI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" refreshedDate="44530.637030555554" createdVersion="7" refreshedVersion="7" minRefreshableVersion="3" recordCount="300" xr:uid="{975DBAFC-ADB8-4D9E-A55B-256CCED75937}">
  <cacheSource type="worksheet">
    <worksheetSource name="Zalacznik_Zadanie2_wyniki"/>
  </cacheSource>
  <cacheFields count="9">
    <cacheField name="identyfikator ucznia" numFmtId="0">
      <sharedItems containsSemiMixedTypes="0" containsString="0" containsNumber="1" containsInteger="1" minValue="1" maxValue="300"/>
    </cacheField>
    <cacheField name="zad1" numFmtId="0">
      <sharedItems containsSemiMixedTypes="0" containsString="0" containsNumber="1" containsInteger="1" minValue="0" maxValue="100"/>
    </cacheField>
    <cacheField name="zad2" numFmtId="0">
      <sharedItems containsSemiMixedTypes="0" containsString="0" containsNumber="1" containsInteger="1" minValue="0" maxValue="100"/>
    </cacheField>
    <cacheField name="zad3" numFmtId="0">
      <sharedItems containsSemiMixedTypes="0" containsString="0" containsNumber="1" containsInteger="1" minValue="0" maxValue="100"/>
    </cacheField>
    <cacheField name="zad4" numFmtId="0">
      <sharedItems containsSemiMixedTypes="0" containsString="0" containsNumber="1" containsInteger="1" minValue="0" maxValue="100"/>
    </cacheField>
    <cacheField name="zad5" numFmtId="0">
      <sharedItems containsSemiMixedTypes="0" containsString="0" containsNumber="1" containsInteger="1" minValue="0" maxValue="100"/>
    </cacheField>
    <cacheField name="suma" numFmtId="0">
      <sharedItems containsSemiMixedTypes="0" containsString="0" containsNumber="1" containsInteger="1" minValue="125" maxValue="500"/>
    </cacheField>
    <cacheField name="okręg" numFmtId="0">
      <sharedItems count="10">
        <s v=" VI"/>
        <s v=" VIII"/>
        <s v=" IV"/>
        <s v=" II"/>
        <s v=" I"/>
        <s v=" III"/>
        <s v=" V"/>
        <s v=" VII"/>
        <s v="IV"/>
        <s v="VII"/>
      </sharedItems>
    </cacheField>
    <cacheField name="nazwisko" numFmtId="0">
      <sharedItems count="255">
        <s v="Kowalski"/>
        <s v="Jankowski"/>
        <s v="Luty"/>
        <s v="Marzec"/>
        <s v="Styczeń"/>
        <s v="Maj"/>
        <s v="Czerwiec"/>
        <s v="Mały"/>
        <s v="Duzy"/>
        <s v="Konopacki"/>
        <s v="Popiołek"/>
        <s v="Kowalonek"/>
        <s v="Zawadzki"/>
        <s v="Śmigielski"/>
        <s v="Popławski"/>
        <s v="Basik"/>
        <s v="Urbański"/>
        <s v="Szczepański"/>
        <s v="Sułkowski"/>
        <s v="Kosiński"/>
        <s v="Krawiec"/>
        <s v="Zieliński"/>
        <s v="Chudański"/>
        <s v="Kulik"/>
        <s v="Giza"/>
        <s v="Gromadzki"/>
        <s v="Kowal"/>
        <s v="Grabowski"/>
        <s v="Małachowski"/>
        <s v="Muzalewski"/>
        <s v="Kopczyński"/>
        <s v="Krawczyk"/>
        <s v="Adamczyk"/>
        <s v="Warta"/>
        <s v="Skowronek"/>
        <s v=" Kos"/>
        <s v="Kowalczyk"/>
        <s v="Salamończyk"/>
        <s v="Wolniewicz"/>
        <s v="Rujner"/>
        <s v="Żabiński"/>
        <s v="Żóltowski"/>
        <s v="Bas"/>
        <s v="Królikowski"/>
        <s v="Szmigiel"/>
        <s v="Wroński"/>
        <s v="Tomkiewicz"/>
        <s v="Tomaszewski"/>
        <s v="Rudnicki"/>
        <s v="Brożek"/>
        <s v="Kowalik"/>
        <s v="Skórka"/>
        <s v="Pacholski"/>
        <s v="Paciorek"/>
        <s v="Podolski"/>
        <s v="Milewski"/>
        <s v="Potocki"/>
        <s v="Witkowski"/>
        <s v="Wujec"/>
        <s v="Wierzbicki"/>
        <s v="Matuszczak"/>
        <s v="Gierszewski"/>
        <s v="Boczek"/>
        <s v="Krojczyk"/>
        <s v="Wapolski"/>
        <s v="Mamset"/>
        <s v="Szychowiak"/>
        <s v="Czekała"/>
        <s v="Bilski"/>
        <s v="Rybiński"/>
        <s v="Pydrowski"/>
        <s v="Białek"/>
        <s v="Szulczyk"/>
        <s v="Gałszka"/>
        <s v="Huryszewski"/>
        <s v="Karpiński"/>
        <s v="Dereżyński"/>
        <s v="Kociemba"/>
        <s v="Karczewski"/>
        <s v="Kaczmarek"/>
        <s v="Melosik"/>
        <s v="Machiński"/>
        <s v="Sałek"/>
        <s v="Adamski"/>
        <s v="Kabaciński"/>
        <s v="Owczarzak"/>
        <s v="Markiewicz"/>
        <s v="Majchrzak"/>
        <s v="Nobik"/>
        <s v="Doliwa"/>
        <s v="Bryzik"/>
        <s v="Włodarczak"/>
        <s v="Jeziorek"/>
        <s v="Ganszewski"/>
        <s v="Kubaczyk"/>
        <s v="Burakowski"/>
        <s v="Worowski"/>
        <s v="Lipert"/>
        <s v="Słowik"/>
        <s v="Paszkowski"/>
        <s v="Balcerski"/>
        <s v="Bartczak"/>
        <s v="Walkowiak"/>
        <s v="Wnyk"/>
        <s v="Płoczyński"/>
        <s v="Chmielewski"/>
        <s v="Sarniacki"/>
        <s v="Liberkowski"/>
        <s v="Fiedler"/>
        <s v="Szulc"/>
        <s v="Zawierucha"/>
        <s v="Wylegała"/>
        <s v="Kubiak"/>
        <s v="Kryger"/>
        <s v="Ożarowski"/>
        <s v="Manicki"/>
        <s v="Jarzyniewski"/>
        <s v="Sobiak"/>
        <s v="Kempa"/>
        <s v="Drzewiecki"/>
        <s v="Stanisławski"/>
        <s v="Wesołowski"/>
        <s v="Szymański"/>
        <s v="Przybylak"/>
        <s v="Buksakowski"/>
        <s v="Ludwiczak"/>
        <s v="Wojtyniak"/>
        <s v="Mańka"/>
        <s v="Grubiński"/>
        <s v="Paszczak"/>
        <s v="Bartol"/>
        <s v="Witek"/>
        <s v="Pogorzelec"/>
        <s v="Jaworski"/>
        <s v="Cegielski"/>
        <s v="Korzeniowski"/>
        <s v="Janik"/>
        <s v="Felski"/>
        <s v="Kokociński"/>
        <s v="Torczyński"/>
        <s v="Karwacki"/>
        <s v="Bartkowiak"/>
        <s v="Szmyt"/>
        <s v="Polewski"/>
        <s v="Marciniec"/>
        <s v="Bukowski"/>
        <s v="Bresiński"/>
        <s v="Pertek"/>
        <s v="Perz"/>
        <s v="Tomczak"/>
        <s v="Konik"/>
        <s v="Plewa"/>
        <s v="Narożny"/>
        <s v="Cieślik"/>
        <s v="Śmigaj"/>
        <s v="Borowski"/>
        <s v="Ciesielczyk"/>
        <s v="Ozimska"/>
        <s v="Mikołajczak"/>
        <s v="Krylacki"/>
        <s v="Ulatowski"/>
        <s v="Szkudlarek"/>
        <s v="Dobrzycki"/>
        <s v="Guzy"/>
        <s v="Grzeszczyk"/>
        <s v="Borysiak"/>
        <s v="Murawski"/>
        <s v="Majsnerowski"/>
        <s v="Nowak"/>
        <s v="Michalak"/>
        <s v="Filusz"/>
        <s v="Olejnik"/>
        <s v="Maćkowiak"/>
        <s v="Królik"/>
        <s v="Bąk"/>
        <s v="Kapski"/>
        <s v="Kruk"/>
        <s v="Cudo"/>
        <s v="Karolak"/>
        <s v="Karasiński"/>
        <s v="Jakolewski"/>
        <s v="Czechowski"/>
        <s v="Kosicki"/>
        <s v="Kurach"/>
        <s v="Furmaniuk"/>
        <s v="Janicki"/>
        <s v="Wojciechowska"/>
        <s v="Borowczyk"/>
        <s v="Ozimski"/>
        <s v="Cicha"/>
        <s v="Szymkowiak"/>
        <s v="Musiał"/>
        <s v="Lipiński"/>
        <s v="Wieczorek"/>
        <s v="Trzaskawka"/>
        <s v="Jarmużkiewicz"/>
        <s v="Wiatrowska"/>
        <s v="Karolczyk"/>
        <s v="Duda"/>
        <s v="Mendelewski"/>
        <s v="Kłossowski"/>
        <s v="Stefański"/>
        <s v="Dłutkowski"/>
        <s v="Okoński"/>
        <s v="Szyler"/>
        <s v="Hofmann"/>
        <s v="Krakowski"/>
        <s v="Gilewicz"/>
        <s v="Roszczka"/>
        <s v="Chojnacki"/>
        <s v="Zimiński"/>
        <s v="Dyrdał"/>
        <s v="Ciupka"/>
        <s v="Michalski"/>
        <s v="Duszyński"/>
        <s v="Strasz"/>
        <s v="Wendland"/>
        <s v="Lotka"/>
        <s v="Wróblewski"/>
        <s v="Bąkowski"/>
        <s v="Ożarowska"/>
        <s v="Król"/>
        <s v="Majewski"/>
        <s v="Czeszewski"/>
        <s v="Piotrowski"/>
        <s v="Polański"/>
        <s v="Janowski"/>
        <s v="Wojciechowski"/>
        <s v="Borowiak"/>
        <s v="Cichy"/>
        <s v="Musiałowski"/>
        <s v="Trzaskowski"/>
        <s v="Jarmulewicz"/>
        <s v="Wiatrowski"/>
        <s v="Karolczak"/>
        <s v="Talarczyk"/>
        <s v="Wawrzyniak"/>
        <s v="Hayto"/>
        <s v="Jałukowicz"/>
        <s v="Przybylski"/>
        <s v="Daniszewski"/>
        <s v="Wyszkowski"/>
        <s v="Wosiński"/>
        <s v="Czapla"/>
        <s v="Szofer"/>
        <s v="Zaworski"/>
        <s v="Stawiarz"/>
        <s v="Kotecki"/>
        <s v="Osika"/>
        <s v="Kalecki"/>
        <s v="Woźniak"/>
        <s v="Gierczyński"/>
        <s v="Puk"/>
        <s v="Socha"/>
        <s v="Pawl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gor Józefowicz" refreshedDate="44530.904375115744" backgroundQuery="1" createdVersion="6" refreshedVersion="6" minRefreshableVersion="3" recordCount="0" supportSubquery="1" supportAdvancedDrill="1" xr:uid="{EDF723D4-B926-4108-8A56-9E067CE944AB}">
  <cacheSource type="external" connectionId="1"/>
  <cacheFields count="3">
    <cacheField name="[Zalacznik_Zadanie2_uczniowie].[miejscowość].[miejscowość]" caption="miejscowość" numFmtId="0" hierarchy="4" level="1">
      <sharedItems count="67">
        <s v="Biała Podlaska"/>
        <s v="Białystok"/>
        <s v="Bielsko-Biała"/>
        <s v="Biłgoraj"/>
        <s v="Biskupiec"/>
        <s v="Bydgoszcz"/>
        <s v="Chełm"/>
        <s v="Chrzanów"/>
        <s v="Ciechanów"/>
        <s v="Częstochowa"/>
        <s v="Dąbrowa Górnicza"/>
        <s v="Gdańsk"/>
        <s v="Gdynia"/>
        <s v="Giżycko"/>
        <s v="Gliwice"/>
        <s v="Jasło"/>
        <s v="Jawor"/>
        <s v="Jaworzno"/>
        <s v="Jelenia Góra"/>
        <s v="Kalisz"/>
        <s v="Kartuzy"/>
        <s v="Katowice"/>
        <s v="Kędzierzyn-Koźle"/>
        <s v="Kielce"/>
        <s v="Komorów"/>
        <s v="Kościan"/>
        <s v="Kraków"/>
        <s v="Krosno"/>
        <s v="Krzepice"/>
        <s v="Kutno"/>
        <s v="Legnica"/>
        <s v="Lublin"/>
        <s v="Łomża"/>
        <s v="Łódź"/>
        <s v="Mielec"/>
        <s v="Nowy Sącz"/>
        <s v="Nowy Targ"/>
        <s v="Olsztyn"/>
        <s v="Ozorków"/>
        <s v="Pniewy"/>
        <s v="Poznań"/>
        <s v="Przasnysz"/>
        <s v="Przysucha"/>
        <s v="Radom"/>
        <s v="Rybnik"/>
        <s v="Ryki"/>
        <s v="Rzeszów"/>
        <s v="Siedlce"/>
        <s v="Sieradz"/>
        <s v="Skierniewice"/>
        <s v="Słupca"/>
        <s v="Sokółka"/>
        <s v="Suwałki"/>
        <s v="Szczecin"/>
        <s v="Świętochłowice"/>
        <s v="Tarnowskie Góry"/>
        <s v="Tarnów"/>
        <s v="Toruń"/>
        <s v="Tychy"/>
        <s v="Warszawa"/>
        <s v="Węgorzewo"/>
        <s v="Wodzisław Śląski"/>
        <s v="Wrocław"/>
        <s v="Zabrze"/>
        <s v="Zielona Góra"/>
        <s v="Żołynia"/>
        <s v="Żywiec"/>
      </sharedItems>
    </cacheField>
    <cacheField name="[Measures].[Średnia wynik]" caption="Średnia wynik" numFmtId="0" hierarchy="13" level="32767"/>
    <cacheField name="[Measures].[Liczba wartości odrębnych identyfikator ucznia]" caption="Liczba wartości odrębnych identyfikator ucznia" numFmtId="0" hierarchy="15" level="32767"/>
  </cacheFields>
  <cacheHierarchies count="16">
    <cacheHierarchy uniqueName="[Zalacznik_Zadanie2_uczniowie].[identyfikator ucznia]" caption="identyfikator ucznia" attribute="1" defaultMemberUniqueName="[Zalacznik_Zadanie2_uczniowie].[identyfikator ucznia].[All]" allUniqueName="[Zalacznik_Zadanie2_uczniowie].[identyfikator ucznia].[All]" dimensionUniqueName="[Zalacznik_Zadanie2_uczniowie]" displayFolder="" count="0" memberValueDatatype="20" unbalanced="0"/>
    <cacheHierarchy uniqueName="[Zalacznik_Zadanie2_uczniowie].[imię]" caption="imię" attribute="1" defaultMemberUniqueName="[Zalacznik_Zadanie2_uczniowie].[imię].[All]" allUniqueName="[Zalacznik_Zadanie2_uczniowie].[imię].[All]" dimensionUniqueName="[Zalacznik_Zadanie2_uczniowie]" displayFolder="" count="0" memberValueDatatype="130" unbalanced="0"/>
    <cacheHierarchy uniqueName="[Zalacznik_Zadanie2_uczniowie].[nazwisko]" caption="nazwisko" attribute="1" defaultMemberUniqueName="[Zalacznik_Zadanie2_uczniowie].[nazwisko].[All]" allUniqueName="[Zalacznik_Zadanie2_uczniowie].[nazwisko].[All]" dimensionUniqueName="[Zalacznik_Zadanie2_uczniowie]" displayFolder="" count="0" memberValueDatatype="130" unbalanced="0"/>
    <cacheHierarchy uniqueName="[Zalacznik_Zadanie2_uczniowie].[nazwa szkoły]" caption="nazwa szkoły" attribute="1" defaultMemberUniqueName="[Zalacznik_Zadanie2_uczniowie].[nazwa szkoły].[All]" allUniqueName="[Zalacznik_Zadanie2_uczniowie].[nazwa szkoły].[All]" dimensionUniqueName="[Zalacznik_Zadanie2_uczniowie]" displayFolder="" count="0" memberValueDatatype="130" unbalanced="0"/>
    <cacheHierarchy uniqueName="[Zalacznik_Zadanie2_uczniowie].[miejscowość]" caption="miejscowość" attribute="1" defaultMemberUniqueName="[Zalacznik_Zadanie2_uczniowie].[miejscowość].[All]" allUniqueName="[Zalacznik_Zadanie2_uczniowie].[miejscowość].[All]" dimensionUniqueName="[Zalacznik_Zadanie2_uczniowie]" displayFolder="" count="2" memberValueDatatype="130" unbalanced="0">
      <fieldsUsage count="2">
        <fieldUsage x="-1"/>
        <fieldUsage x="0"/>
      </fieldsUsage>
    </cacheHierarchy>
    <cacheHierarchy uniqueName="[Zalacznik_Zadanie2_uczniowie].[klasa]" caption="klasa" attribute="1" defaultMemberUniqueName="[Zalacznik_Zadanie2_uczniowie].[klasa].[All]" allUniqueName="[Zalacznik_Zadanie2_uczniowie].[klasa].[All]" dimensionUniqueName="[Zalacznik_Zadanie2_uczniowie]" displayFolder="" count="0" memberValueDatatype="20" unbalanced="0"/>
    <cacheHierarchy uniqueName="[Zalacznik_Zadanie2_uczniowie].[okręg]" caption="okręg" attribute="1" defaultMemberUniqueName="[Zalacznik_Zadanie2_uczniowie].[okręg].[All]" allUniqueName="[Zalacznik_Zadanie2_uczniowie].[okręg].[All]" dimensionUniqueName="[Zalacznik_Zadanie2_uczniowie]" displayFolder="" count="0" memberValueDatatype="130" unbalanced="0"/>
    <cacheHierarchy uniqueName="[Zalacznik_Zadanie2_uczniowie].[ostatnia litera imienia]" caption="ostatnia litera imienia" attribute="1" defaultMemberUniqueName="[Zalacznik_Zadanie2_uczniowie].[ostatnia litera imienia].[All]" allUniqueName="[Zalacznik_Zadanie2_uczniowie].[ostatnia litera imienia].[All]" dimensionUniqueName="[Zalacznik_Zadanie2_uczniowie]" displayFolder="" count="0" memberValueDatatype="130" unbalanced="0"/>
    <cacheHierarchy uniqueName="[Zalacznik_Zadanie2_uczniowie].[czy kobieta]" caption="czy kobieta" attribute="1" defaultMemberUniqueName="[Zalacznik_Zadanie2_uczniowie].[czy kobieta].[All]" allUniqueName="[Zalacznik_Zadanie2_uczniowie].[czy kobieta].[All]" dimensionUniqueName="[Zalacznik_Zadanie2_uczniowie]" displayFolder="" count="0" memberValueDatatype="20" unbalanced="0"/>
    <cacheHierarchy uniqueName="[Zalacznik_Zadanie2_uczniowie].[wynik]" caption="wynik" attribute="1" defaultMemberUniqueName="[Zalacznik_Zadanie2_uczniowie].[wynik].[All]" allUniqueName="[Zalacznik_Zadanie2_uczniowie].[wynik].[All]" dimensionUniqueName="[Zalacznik_Zadanie2_uczniowie]" displayFolder="" count="0" memberValueDatatype="20" unbalanced="0"/>
    <cacheHierarchy uniqueName="[Measures].[__XL_Count Zalacznik_Zadanie2_uczniowie]" caption="__XL_Count Zalacznik_Zadanie2_uczniowie" measure="1" displayFolder="" measureGroup="Zalacznik_Zadanie2_uczniowie" count="0" hidden="1"/>
    <cacheHierarchy uniqueName="[Measures].[__No measures defined]" caption="__No measures defined" measure="1" displayFolder="" count="0" hidden="1"/>
    <cacheHierarchy uniqueName="[Measures].[Suma wynik]" caption="Suma wynik" measure="1" displayFolder="" measureGroup="Zalacznik_Zadanie2_uczniowi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Średnia wynik]" caption="Średnia wynik" measure="1" displayFolder="" measureGroup="Zalacznik_Zadanie2_uczniowi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identyfikator ucznia]" caption="Suma identyfikator ucznia" measure="1" displayFolder="" measureGroup="Zalacznik_Zadanie2_uczniowi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wartości odrębnych identyfikator ucznia]" caption="Liczba wartości odrębnych identyfikator ucznia" measure="1" displayFolder="" measureGroup="Zalacznik_Zadanie2_uczniowi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Zalacznik_Zadanie2_uczniowie" uniqueName="[Zalacznik_Zadanie2_uczniowie]" caption="Zalacznik_Zadanie2_uczniowie"/>
  </dimensions>
  <measureGroups count="1">
    <measureGroup name="Zalacznik_Zadanie2_uczniowie" caption="Zalacznik_Zadanie2_uczniowi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Józefowicz" refreshedDate="44530.934088541668" createdVersion="6" refreshedVersion="6" minRefreshableVersion="3" recordCount="300" xr:uid="{57C3FD05-EAA4-41E7-A3CD-D4BD53D1FD09}">
  <cacheSource type="worksheet">
    <worksheetSource ref="I1:K301" sheet="8"/>
  </cacheSource>
  <cacheFields count="3">
    <cacheField name="klasa" numFmtId="0">
      <sharedItems containsMixedTypes="1" containsNumber="1" containsInteger="1" minValue="1" maxValue="3" count="4">
        <n v="1"/>
        <n v="2"/>
        <n v="3"/>
        <s v=""/>
      </sharedItems>
    </cacheField>
    <cacheField name="okręg" numFmtId="0">
      <sharedItems count="11">
        <s v=" VI"/>
        <s v=" VIII"/>
        <s v=" IV"/>
        <s v=" II"/>
        <s v=" I"/>
        <s v=" III"/>
        <s v=" V"/>
        <s v=""/>
        <s v=" VII"/>
        <s v="IV"/>
        <s v="VII"/>
      </sharedItems>
    </cacheField>
    <cacheField name="wynik" numFmtId="0">
      <sharedItems containsMixedTypes="1" containsNumber="1" containsInteger="1" minValue="125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Aleksander"/>
    <s v="Kowalski"/>
    <s v="Zespół Szkół Ogólnokształcących nr 6"/>
    <x v="0"/>
    <n v="1"/>
    <x v="0"/>
  </r>
  <r>
    <n v="2"/>
    <s v="Stanisław"/>
    <s v="Jankowski"/>
    <s v="III Liceum Ogólnokształcące im. Marynarki Wojennej RP"/>
    <x v="1"/>
    <n v="2"/>
    <x v="1"/>
  </r>
  <r>
    <n v="3"/>
    <s v="Bartosz"/>
    <s v="Luty"/>
    <s v="X Liceum Ogólnokształcące"/>
    <x v="2"/>
    <n v="2"/>
    <x v="2"/>
  </r>
  <r>
    <n v="4"/>
    <s v="Bartłomiej"/>
    <s v="Marzec"/>
    <s v="Zespół Szkół UMK Gimnazjum i Liceum Akademickie"/>
    <x v="3"/>
    <n v="3"/>
    <x v="1"/>
  </r>
  <r>
    <n v="5"/>
    <s v="Maciej"/>
    <s v="Styczeń"/>
    <s v="III Liceum Ogólnokształcące im. Marynarki Wojennej RP"/>
    <x v="1"/>
    <n v="1"/>
    <x v="1"/>
  </r>
  <r>
    <n v="6"/>
    <s v="Artur"/>
    <s v="Maj"/>
    <s v="IV Liceum Ogólnokształcące im. Tadeusza Kościuszki"/>
    <x v="3"/>
    <n v="2"/>
    <x v="1"/>
  </r>
  <r>
    <n v="7"/>
    <s v="Jakub"/>
    <s v="Czerwiec"/>
    <s v="VII Liceum Ogólnokształcące  im. Wandy Szuman"/>
    <x v="3"/>
    <n v="2"/>
    <x v="1"/>
  </r>
  <r>
    <n v="8"/>
    <s v="Krzysztof"/>
    <s v="Mały"/>
    <s v="III Liceum Ogólnokształcące im. Marynarki Wojennej RP"/>
    <x v="1"/>
    <n v="3"/>
    <x v="1"/>
  </r>
  <r>
    <n v="9"/>
    <s v="Krzysztof"/>
    <s v="Duzy"/>
    <s v="V Liceum Ogólnokształcące"/>
    <x v="2"/>
    <n v="1"/>
    <x v="2"/>
  </r>
  <r>
    <n v="10"/>
    <s v="Adam"/>
    <s v="Konopacki"/>
    <s v="III Liceum Ogólnokształcące im. Marynarki Wojennej RP"/>
    <x v="1"/>
    <n v="2"/>
    <x v="1"/>
  </r>
  <r>
    <n v="11"/>
    <s v="Piotr"/>
    <s v="Popiołek"/>
    <s v="V Liceum Ogólnokształcące"/>
    <x v="2"/>
    <n v="2"/>
    <x v="2"/>
  </r>
  <r>
    <n v="12"/>
    <s v="Michał"/>
    <s v="Kowalonek"/>
    <s v="V Liceum Ogólnokształcące"/>
    <x v="4"/>
    <n v="3"/>
    <x v="2"/>
  </r>
  <r>
    <n v="13"/>
    <s v="Marcin"/>
    <s v="Zawadzki"/>
    <s v="VII Liceum Ogólnokształcące  im. Wandy Szuman"/>
    <x v="3"/>
    <n v="1"/>
    <x v="1"/>
  </r>
  <r>
    <n v="14"/>
    <s v="Paweł"/>
    <s v="Śmigielski"/>
    <s v="III Liceum Ogólnokształcące im. Marynarki Wojennej RP"/>
    <x v="1"/>
    <n v="2"/>
    <x v="1"/>
  </r>
  <r>
    <n v="15"/>
    <s v="Radosław"/>
    <s v="Popławski"/>
    <s v="XXVII Liceum Ogólnokształcace im. Tadeusza Czackiego"/>
    <x v="5"/>
    <n v="2"/>
    <x v="3"/>
  </r>
  <r>
    <n v="16"/>
    <s v="Rafał"/>
    <s v="Basik"/>
    <s v="Zespół Szkół Ogólnokształcących Nr  3"/>
    <x v="6"/>
    <n v="3"/>
    <x v="4"/>
  </r>
  <r>
    <n v="17"/>
    <s v="Sebastian "/>
    <s v="Urbański"/>
    <s v="Zespół Szkół UMK Gimnazjum i Liceum Akademickie"/>
    <x v="3"/>
    <n v="2"/>
    <x v="1"/>
  </r>
  <r>
    <n v="18"/>
    <s v="Tomek"/>
    <s v="Szczepański"/>
    <s v="Regionalne Centrum Edukacji Zawodowej"/>
    <x v="7"/>
    <n v="3"/>
    <x v="5"/>
  </r>
  <r>
    <n v="19"/>
    <s v="Mateusz"/>
    <s v="Konopacki"/>
    <s v="V Liceum Ogólnokształcące"/>
    <x v="2"/>
    <n v="2"/>
    <x v="2"/>
  </r>
  <r>
    <n v="20"/>
    <s v="Michał"/>
    <s v="Sułkowski"/>
    <s v="Zespół Szkół Ogólnokształcących nr 6"/>
    <x v="0"/>
    <n v="3"/>
    <x v="0"/>
  </r>
  <r>
    <n v="21"/>
    <s v="Marcel"/>
    <s v="Kosiński"/>
    <s v="I Liceum Ogólnokształcące im. Adama Mickiewicza"/>
    <x v="8"/>
    <n v="1"/>
    <x v="4"/>
  </r>
  <r>
    <n v="22"/>
    <s v="Maciej"/>
    <s v="Krawiec"/>
    <s v="VII Liceum Ogólnokształcące  im. Wandy Szuman"/>
    <x v="3"/>
    <n v="2"/>
    <x v="1"/>
  </r>
  <r>
    <n v="23"/>
    <s v="Maciej"/>
    <s v="Zieliński"/>
    <s v="III Liceum Ogólnokształcące im. Marynarki Wojennej RP"/>
    <x v="1"/>
    <n v="2"/>
    <x v="1"/>
  </r>
  <r>
    <n v="24"/>
    <s v="Adam"/>
    <s v="Chudański"/>
    <s v="XXXVII Liceum Ogólnokształcące"/>
    <x v="5"/>
    <n v="3"/>
    <x v="3"/>
  </r>
  <r>
    <n v="25"/>
    <s v="Piotr"/>
    <s v="Kulik"/>
    <s v="Liceum Ogólnokształcące"/>
    <x v="9"/>
    <n v="1"/>
    <x v="4"/>
  </r>
  <r>
    <n v="26"/>
    <s v="Miłosz"/>
    <s v="Giza"/>
    <s v="VI Liceum Ogólnokształcące im. Króla Zygmunta Augusta"/>
    <x v="8"/>
    <n v="2"/>
    <x v="4"/>
  </r>
  <r>
    <n v="27"/>
    <s v="Michał"/>
    <s v="Gromadzki"/>
    <s v="I Liceum Ogólnokształcące"/>
    <x v="10"/>
    <n v="2"/>
    <x v="2"/>
  </r>
  <r>
    <n v="28"/>
    <s v="Michał"/>
    <s v="Kowal"/>
    <s v="Liceum Ogólnokształcące nr III"/>
    <x v="11"/>
    <n v="3"/>
    <x v="6"/>
  </r>
  <r>
    <n v="29"/>
    <s v="Konrad"/>
    <s v="Grabowski"/>
    <s v="Zespół Szkół UMK Gimnazjum i Liceum Akademickie"/>
    <x v="3"/>
    <n v="2"/>
    <x v="1"/>
  </r>
  <r>
    <n v="30"/>
    <s v="Damian"/>
    <s v="Małachowski"/>
    <s v="Zespół Szkół Integracyjnych nr 1"/>
    <x v="8"/>
    <n v="3"/>
    <x v="4"/>
  </r>
  <r>
    <n v="31"/>
    <s v="Marcin"/>
    <s v="Muzalewski"/>
    <s v="III Liceum Ogólnokształcące im. Marynarki Wojennej RP"/>
    <x v="1"/>
    <n v="2"/>
    <x v="1"/>
  </r>
  <r>
    <n v="32"/>
    <s v="Wojciech"/>
    <s v="Kopczyński"/>
    <s v="Liceum Ogólnokształcące Nr VIII"/>
    <x v="11"/>
    <n v="3"/>
    <x v="6"/>
  </r>
  <r>
    <n v="33"/>
    <s v="Michał"/>
    <s v="Krawczyk"/>
    <s v="XXVII Liceum Ogólnokształcące"/>
    <x v="2"/>
    <n v="1"/>
    <x v="2"/>
  </r>
  <r>
    <n v="34"/>
    <s v="Bartłomiej"/>
    <s v="Adamczyk"/>
    <s v="Zespół Szkół Ogólnokształcących nr 2"/>
    <x v="8"/>
    <n v="2"/>
    <x v="4"/>
  </r>
  <r>
    <n v="35"/>
    <s v="Filip"/>
    <s v="Warta"/>
    <s v="I Liceum Ogólnokształcące"/>
    <x v="12"/>
    <n v="2"/>
    <x v="3"/>
  </r>
  <r>
    <n v="36"/>
    <s v="Tomasz"/>
    <s v="Skowronek"/>
    <s v="III Liceum Ogólnokształcące im. Marynarki Wojennej RP"/>
    <x v="1"/>
    <n v="3"/>
    <x v="1"/>
  </r>
  <r>
    <n v="37"/>
    <s v="Konrad"/>
    <s v=" Kos"/>
    <s v="Katolickie Liceum Ogólnokształcące"/>
    <x v="2"/>
    <n v="1"/>
    <x v="2"/>
  </r>
  <r>
    <n v="38"/>
    <s v="Michał"/>
    <s v="Zieliński"/>
    <s v="I Liceum Ogólnokształcące  im. Cypriana Kamila Norwida"/>
    <x v="0"/>
    <n v="2"/>
    <x v="0"/>
  </r>
  <r>
    <n v="39"/>
    <s v="Kamil"/>
    <s v="Kowalczyk"/>
    <s v="Zespół Szkół Ogólnokształcących nr 6"/>
    <x v="0"/>
    <n v="2"/>
    <x v="0"/>
  </r>
  <r>
    <n v="40"/>
    <s v="Maciej"/>
    <s v="Salamończyk"/>
    <s v="V Liceum Ogólnokształcące"/>
    <x v="2"/>
    <n v="3"/>
    <x v="2"/>
  </r>
  <r>
    <n v="41"/>
    <s v="Kamil"/>
    <s v="Wolniewicz"/>
    <s v="Zespół Szkół UMK Gimnazjum i Liceum Akademickie"/>
    <x v="3"/>
    <n v="2"/>
    <x v="1"/>
  </r>
  <r>
    <n v="42"/>
    <s v="Krzysztof"/>
    <s v="Rujner"/>
    <s v="Liceum Ogólnokształcące nr III"/>
    <x v="11"/>
    <n v="3"/>
    <x v="6"/>
  </r>
  <r>
    <n v="43"/>
    <s v="Robert"/>
    <s v="Żabiński"/>
    <s v="Zespół Szkół"/>
    <x v="13"/>
    <n v="2"/>
    <x v="4"/>
  </r>
  <r>
    <n v="44"/>
    <s v="Łukasz"/>
    <s v="Żóltowski"/>
    <s v="XXVII Liceum Ogólnokształcace im. Tadeusza Czackiego"/>
    <x v="5"/>
    <n v="3"/>
    <x v="3"/>
  </r>
  <r>
    <n v="45"/>
    <s v="Wojtek"/>
    <s v="Bas"/>
    <s v="III Liceum Ogólnokształcące im. Marynarki Wojennej RP"/>
    <x v="1"/>
    <n v="1"/>
    <x v="1"/>
  </r>
  <r>
    <n v="46"/>
    <s v="Witold"/>
    <s v="Królikowski"/>
    <s v="I Liceum Ogólnokształcące"/>
    <x v="14"/>
    <n v="2"/>
    <x v="2"/>
  </r>
  <r>
    <n v="47"/>
    <s v="Janusz"/>
    <s v="Szmigiel"/>
    <s v="Gimnazjum nr 9 im. Powstańców Wielkopolski"/>
    <x v="0"/>
    <n v="2"/>
    <x v="0"/>
  </r>
  <r>
    <n v="48"/>
    <s v="Łukasz"/>
    <s v="Wroński"/>
    <s v="Gimnazjum nr 2 im. Adama Mickiewicza"/>
    <x v="2"/>
    <n v="3"/>
    <x v="2"/>
  </r>
  <r>
    <n v="49"/>
    <s v="Jakub"/>
    <s v="Tomkiewicz"/>
    <s v="V Liceum Ogólnokształcące"/>
    <x v="2"/>
    <n v="1"/>
    <x v="2"/>
  </r>
  <r>
    <n v="50"/>
    <s v="Karol"/>
    <s v="Tomaszewski"/>
    <s v="X Liceum Ogólnokształcące"/>
    <x v="2"/>
    <n v="2"/>
    <x v="2"/>
  </r>
  <r>
    <n v="51"/>
    <s v="Teodor"/>
    <s v="Rudnicki"/>
    <s v="I Liceum Ogólnokształcące im. Stanisława Staszica"/>
    <x v="15"/>
    <n v="2"/>
    <x v="2"/>
  </r>
  <r>
    <n v="52"/>
    <s v="Michał"/>
    <s v="Brożek"/>
    <s v="VIII Liceum Ogólnokształcące im. Adama Mickiewicza"/>
    <x v="16"/>
    <n v="3"/>
    <x v="0"/>
  </r>
  <r>
    <n v="53"/>
    <s v="Krzysztof"/>
    <s v="Kowalik"/>
    <s v="VI Liceum Ogólnokształcące"/>
    <x v="17"/>
    <n v="2"/>
    <x v="3"/>
  </r>
  <r>
    <n v="54"/>
    <s v="Kacper"/>
    <s v="Skórka"/>
    <s v="I Liceum Ogólnokształcące im. Mikołaja Kopernik"/>
    <x v="18"/>
    <n v="3"/>
    <x v="1"/>
  </r>
  <r>
    <n v="55"/>
    <s v="Szymon"/>
    <s v="Pacholski"/>
    <s v="II Liceum Ogólnokształcące"/>
    <x v="19"/>
    <n v="2"/>
    <x v="2"/>
  </r>
  <r>
    <n v="56"/>
    <s v="Patrick"/>
    <s v="Paciorek"/>
    <s v="Zespół Szkół UMK Gimnazjum i Liceum Akademickie"/>
    <x v="3"/>
    <n v="3"/>
    <x v="1"/>
  </r>
  <r>
    <n v="57"/>
    <s v="Jakub"/>
    <s v="Podolski"/>
    <s v="Zespół Szkół Ogólnokształcących nr 6"/>
    <x v="0"/>
    <n v="1"/>
    <x v="0"/>
  </r>
  <r>
    <n v="58"/>
    <s v="Krzysztof"/>
    <s v="Milewski"/>
    <s v="III Liceum Ogólnokształcące im. Marynarki Wojennej RP"/>
    <x v="1"/>
    <n v="2"/>
    <x v="1"/>
  </r>
  <r>
    <n v="59"/>
    <s v="Bartosz"/>
    <s v="Potocki"/>
    <s v="Zespół Szkół Ogólnokształcących nr 6"/>
    <x v="0"/>
    <n v="2"/>
    <x v="0"/>
  </r>
  <r>
    <n v="60"/>
    <s v="Arkadiusz"/>
    <s v="Witkowski"/>
    <s v="IV Liceum Ogólnokształcące im. Tadeusza Kościuszki"/>
    <x v="3"/>
    <n v="3"/>
    <x v="1"/>
  </r>
  <r>
    <n v="61"/>
    <s v="Wiktor"/>
    <s v="Wujec"/>
    <s v="Zespół Szkół Technicznych"/>
    <x v="20"/>
    <n v="1"/>
    <x v="5"/>
  </r>
  <r>
    <n v="62"/>
    <s v="Grzegorz"/>
    <s v="Wierzbicki"/>
    <s v="X Liceum Ogólnokształcące"/>
    <x v="2"/>
    <n v="2"/>
    <x v="2"/>
  </r>
  <r>
    <n v="63"/>
    <s v="Michał"/>
    <s v="Matuszczak"/>
    <s v="V Liceum Ogólnokształcące"/>
    <x v="2"/>
    <n v="2"/>
    <x v="2"/>
  </r>
  <r>
    <n v="64"/>
    <s v="Konrad"/>
    <s v="Gierszewski"/>
    <s v="III Liceum Ogólnokształcące"/>
    <x v="21"/>
    <n v="3"/>
    <x v="2"/>
  </r>
  <r>
    <n v="65"/>
    <s v="Michał"/>
    <s v="Jankowski"/>
    <s v="XXVII Liceum Ogólnokształcace im. Tadeusza Czackiego"/>
    <x v="5"/>
    <n v="2"/>
    <x v="3"/>
  </r>
  <r>
    <n v="66"/>
    <s v="Katarzyna"/>
    <s v="Boczek"/>
    <s v="Katolickie Liceum Ogólnokształcące"/>
    <x v="22"/>
    <n v="3"/>
    <x v="6"/>
  </r>
  <r>
    <n v="67"/>
    <s v="Norbert"/>
    <s v="Adamczyk"/>
    <s v="V Liceum Ogólnokształcące"/>
    <x v="18"/>
    <n v="2"/>
    <x v="1"/>
  </r>
  <r>
    <n v="68"/>
    <s v="Jakub"/>
    <s v="Krojczyk"/>
    <s v="Prywatne Liceum Ogólnokształcące Językowo-Informatyczne"/>
    <x v="16"/>
    <n v="3"/>
    <x v="0"/>
  </r>
  <r>
    <n v="69"/>
    <s v="Karol"/>
    <s v="Wapolski"/>
    <s v="II Liceum Ogólnokształcące"/>
    <x v="2"/>
    <n v="1"/>
    <x v="2"/>
  </r>
  <r>
    <n v="70"/>
    <s v="Mateusz"/>
    <s v="Mamset"/>
    <s v="I Liceum Ogólnokształcące"/>
    <x v="23"/>
    <n v="2"/>
    <x v="3"/>
  </r>
  <r>
    <n v="71"/>
    <s v="Mateusz"/>
    <s v="Szychowiak"/>
    <s v="V Liceum Ogólnokształcące"/>
    <x v="2"/>
    <n v="2"/>
    <x v="2"/>
  </r>
  <r>
    <n v="72"/>
    <s v="Krzysztof"/>
    <s v="Czekała"/>
    <s v="III Liceum Ogólnokształcące im. Marynarki Wojennej RP"/>
    <x v="1"/>
    <n v="3"/>
    <x v="1"/>
  </r>
  <r>
    <n v="73"/>
    <s v="Tomasz"/>
    <s v="Bilski"/>
    <s v="II Liceum Ogólnokształcące"/>
    <x v="19"/>
    <n v="1"/>
    <x v="2"/>
  </r>
  <r>
    <n v="74"/>
    <s v="Patryk"/>
    <s v="Rybiński"/>
    <s v="Gimnazjum Katolickie im. św. Królowej Jadwigi"/>
    <x v="24"/>
    <n v="2"/>
    <x v="3"/>
  </r>
  <r>
    <n v="75"/>
    <s v="Piotr"/>
    <s v="Pydrowski"/>
    <s v="Zespół Szkół Ogólnokształcących nr 3"/>
    <x v="16"/>
    <n v="2"/>
    <x v="0"/>
  </r>
  <r>
    <n v="76"/>
    <s v="Radosław"/>
    <s v="Białek"/>
    <s v="Zespół Szkół Integracyjnych im.Piastów Śląskich"/>
    <x v="22"/>
    <n v="3"/>
    <x v="6"/>
  </r>
  <r>
    <n v="77"/>
    <s v="Wojciech"/>
    <s v="Szulczyk"/>
    <s v="XXVII Liceum Ogólnokształcace im. Tadeusza Czackiego"/>
    <x v="5"/>
    <n v="2"/>
    <x v="3"/>
  </r>
  <r>
    <n v="78"/>
    <s v="Piotr"/>
    <s v="Gałszka"/>
    <s v="VIII Liceum Ogólnokształcące im. Adama Mickiewicza"/>
    <x v="16"/>
    <n v="3"/>
    <x v="0"/>
  </r>
  <r>
    <n v="79"/>
    <s v="Franciszek"/>
    <s v="Huryszewski"/>
    <s v="Akademickie Liceum Ogólnokształcące"/>
    <x v="5"/>
    <n v="2"/>
    <x v="3"/>
  </r>
  <r>
    <n v="80"/>
    <s v="Aleksander"/>
    <s v="Karpiński"/>
    <s v="IX Liceum Ogólnokształcące"/>
    <x v="24"/>
    <n v="3"/>
    <x v="3"/>
  </r>
  <r>
    <n v="81"/>
    <s v="Marcin"/>
    <s v="Dereżyński"/>
    <s v="I Liceum Ogólnokształcące"/>
    <x v="22"/>
    <n v="1"/>
    <x v="6"/>
  </r>
  <r>
    <n v="82"/>
    <s v="Szymon"/>
    <s v="Kociemba"/>
    <s v="Liceum Ogólnokształcące nr III"/>
    <x v="11"/>
    <n v="2"/>
    <x v="6"/>
  </r>
  <r>
    <n v="83"/>
    <s v="Rafał"/>
    <s v="Karczewski"/>
    <s v="Akademickie Liceum Ogólnokształcące"/>
    <x v="5"/>
    <n v="2"/>
    <x v="3"/>
  </r>
  <r>
    <n v="84"/>
    <s v="Maciej"/>
    <s v="Kaczmarek"/>
    <s v="III Liceum Ogólnokształcące"/>
    <x v="25"/>
    <n v="3"/>
    <x v="5"/>
  </r>
  <r>
    <n v="85"/>
    <s v="Karol"/>
    <s v="Melosik"/>
    <s v="Liceum Ogólnokształcące Nr VIII"/>
    <x v="11"/>
    <n v="1"/>
    <x v="6"/>
  </r>
  <r>
    <n v="86"/>
    <s v="Karol"/>
    <s v="Machiński"/>
    <s v="I Liceum Ogólnokształcące im. Edwarda Dembowskiego"/>
    <x v="26"/>
    <n v="2"/>
    <x v="7"/>
  </r>
  <r>
    <n v="87"/>
    <s v="Tomasz"/>
    <s v="Kaczmarek"/>
    <s v="Gimnazjum FILOMATA"/>
    <x v="27"/>
    <n v="2"/>
    <x v="2"/>
  </r>
  <r>
    <n v="88"/>
    <s v="Jakub"/>
    <s v="Sałek"/>
    <s v="III Liceum Ogólnokształcące im. Marynarki Wojennej RP"/>
    <x v="1"/>
    <n v="3"/>
    <x v="1"/>
  </r>
  <r>
    <n v="89"/>
    <s v="Maciej"/>
    <s v="Adamski"/>
    <s v="Liceum Ogólnokształcące Nr VIII"/>
    <x v="11"/>
    <n v="2"/>
    <x v="6"/>
  </r>
  <r>
    <n v="90"/>
    <s v="Krzysztof"/>
    <s v="Kabaciński"/>
    <s v="Zespół Szkół Ogólnokształcących nr 6"/>
    <x v="0"/>
    <n v="3"/>
    <x v="0"/>
  </r>
  <r>
    <n v="91"/>
    <s v="Mateusz"/>
    <s v="Owczarzak"/>
    <s v="Zespół Szkół nr 7"/>
    <x v="25"/>
    <n v="2"/>
    <x v="5"/>
  </r>
  <r>
    <n v="92"/>
    <s v="Maciej"/>
    <s v="Markiewicz"/>
    <s v="Zespół Szkół UMK Gimnazjum i Liceum Akademickie"/>
    <x v="3"/>
    <n v="3"/>
    <x v="1"/>
  </r>
  <r>
    <n v="93"/>
    <s v="Antoni"/>
    <s v="Majchrzak"/>
    <s v="Społeczne LO nr 1 Autorska Szkoła Samorozwoju &quot;ASSA&quot;"/>
    <x v="11"/>
    <n v="1"/>
    <x v="6"/>
  </r>
  <r>
    <n v="94"/>
    <s v="Tomasz"/>
    <s v="Nobik"/>
    <s v="Gimnazjum nr 24 (Zespół Szkól Ogólnokształcących nr 1)"/>
    <x v="1"/>
    <n v="2"/>
    <x v="1"/>
  </r>
  <r>
    <n v="95"/>
    <s v="Mateusz"/>
    <s v="Zieliński"/>
    <s v="V Liceum Ogólnokształcące"/>
    <x v="2"/>
    <n v="2"/>
    <x v="2"/>
  </r>
  <r>
    <n v="96"/>
    <s v="Anna"/>
    <s v="Doliwa"/>
    <s v="Publiczne Gimnazjum nr 8 im. Tadeusza Kościuszki"/>
    <x v="12"/>
    <n v="3"/>
    <x v="3"/>
  </r>
  <r>
    <n v="97"/>
    <s v="Wojciech"/>
    <s v="Bryzik"/>
    <s v="X Liceum Ogólnokształcące"/>
    <x v="2"/>
    <n v="1"/>
    <x v="2"/>
  </r>
  <r>
    <n v="98"/>
    <s v="Paweł"/>
    <s v="Włodarczak"/>
    <s v="III Liceum Ogólnokształcące"/>
    <x v="28"/>
    <n v="2"/>
    <x v="2"/>
  </r>
  <r>
    <n v="99"/>
    <s v="Krzysztof"/>
    <s v="Jeziorek"/>
    <s v="X Liceum Ogólnokształcące"/>
    <x v="11"/>
    <n v="2"/>
    <x v="6"/>
  </r>
  <r>
    <n v="100"/>
    <s v="Przemysław "/>
    <s v="Ganszewski"/>
    <s v="III Liceum Ogólnokształcące im. Marynarki Wojennej RP"/>
    <x v="1"/>
    <n v="3"/>
    <x v="1"/>
  </r>
  <r>
    <n v="101"/>
    <s v="Dariusz"/>
    <s v="Kubaczyk"/>
    <s v="I Liceum Ogólnokształcące"/>
    <x v="29"/>
    <n v="2"/>
    <x v="5"/>
  </r>
  <r>
    <n v="102"/>
    <s v="Paweł"/>
    <s v="Burakowski"/>
    <s v="Zespół Szkół Elektronicznych i Samochodowych"/>
    <x v="26"/>
    <n v="3"/>
    <x v="7"/>
  </r>
  <r>
    <n v="103"/>
    <s v="Piotr"/>
    <s v="Worowski"/>
    <s v="I Liceum Ogólnokształcące im. B. Prusa"/>
    <x v="30"/>
    <n v="2"/>
    <x v="3"/>
  </r>
  <r>
    <n v="104"/>
    <s v="Piotr"/>
    <s v="Lipert"/>
    <s v="Zespół Szkół Ponadgimnazjalnych Nr 1 im.M Kopernika"/>
    <x v="31"/>
    <n v="3"/>
    <x v="0"/>
  </r>
  <r>
    <n v="105"/>
    <s v="Tomasz"/>
    <s v="Słowik"/>
    <s v="II Liceum Ogólnokształcące"/>
    <x v="32"/>
    <n v="1"/>
    <x v="2"/>
  </r>
  <r>
    <n v="106"/>
    <s v="Michał"/>
    <s v="Paszkowski"/>
    <s v="Zespół Szkół Nr 14"/>
    <x v="11"/>
    <n v="2"/>
    <x v="6"/>
  </r>
  <r>
    <n v="107"/>
    <s v="Patryk"/>
    <s v="Balcerski"/>
    <s v="Zespół Szkół nr 1 im Jana Pawła II "/>
    <x v="33"/>
    <n v="2"/>
    <x v="3"/>
  </r>
  <r>
    <n v="108"/>
    <s v="Kamil Marcin"/>
    <s v="Bartczak"/>
    <s v="Liceum Ogólnokształcące Politechniki Łódzkiej"/>
    <x v="12"/>
    <n v="3"/>
    <x v="3"/>
  </r>
  <r>
    <n v="109"/>
    <s v="Krzysztof"/>
    <s v="Włodarczak"/>
    <s v="II Liceum Ogólnokształcące im. Mikołaja Kopernika"/>
    <x v="34"/>
    <n v="1"/>
    <x v="2"/>
  </r>
  <r>
    <n v="110"/>
    <s v="Maciej"/>
    <s v="Walkowiak"/>
    <s v="Liceum Ogólnokształcące"/>
    <x v="9"/>
    <n v="2"/>
    <x v="4"/>
  </r>
  <r>
    <n v="111"/>
    <s v="Michał"/>
    <s v="Wnyk"/>
    <s v="Publiczne Gimnazjum"/>
    <x v="33"/>
    <n v="2"/>
    <x v="3"/>
  </r>
  <r>
    <n v="112"/>
    <s v="Grzegorz"/>
    <s v="Płoczyński"/>
    <s v="III Liceum Ogólnokształcące im. Marynarki Wojennej RP"/>
    <x v="1"/>
    <n v="3"/>
    <x v="1"/>
  </r>
  <r>
    <n v="113"/>
    <s v="Maciej"/>
    <s v="Chmielewski"/>
    <s v="XXXI Liceum Ogólnokształcące im.  Ludwika Zamenhofa"/>
    <x v="12"/>
    <n v="2"/>
    <x v="3"/>
  </r>
  <r>
    <n v="114"/>
    <s v="Radosław"/>
    <s v="Sarniacki"/>
    <s v="Zespół Szkół UMK Gimnazjum i Liceum Akademickie"/>
    <x v="3"/>
    <n v="3"/>
    <x v="1"/>
  </r>
  <r>
    <n v="115"/>
    <s v="Paweł"/>
    <s v="Liberkowski"/>
    <s v="I Liceum Ogólnokształcące im. Tadeusza Kościuszki"/>
    <x v="35"/>
    <n v="2"/>
    <x v="3"/>
  </r>
  <r>
    <n v="116"/>
    <s v="Aleksander"/>
    <s v="Fiedler"/>
    <s v="Zespół Szkół Ogólnokształcących nr 6"/>
    <x v="0"/>
    <n v="3"/>
    <x v="0"/>
  </r>
  <r>
    <n v="117"/>
    <s v="Łukasz"/>
    <s v="Szulc"/>
    <s v="VI Liceum Ogólnokształcące"/>
    <x v="17"/>
    <n v="1"/>
    <x v="3"/>
  </r>
  <r>
    <n v="118"/>
    <s v="Michał"/>
    <s v="Zawierucha"/>
    <s v="Zespół Szkół Licealnych"/>
    <x v="36"/>
    <n v="2"/>
    <x v="3"/>
  </r>
  <r>
    <n v="119"/>
    <s v="Łukasz"/>
    <s v="Wylegała"/>
    <s v="I Liceum Ogólnokształcące"/>
    <x v="12"/>
    <n v="2"/>
    <x v="3"/>
  </r>
  <r>
    <n v="120"/>
    <s v="Wojciech"/>
    <s v="Kubiak"/>
    <s v="Gimnazjum nr 1 im. św. Jadwigi Królowej"/>
    <x v="37"/>
    <n v="3"/>
    <x v="5"/>
  </r>
  <r>
    <n v="121"/>
    <s v="Piotr"/>
    <s v="Kryger"/>
    <s v="I Liceum Ogólnokształcące"/>
    <x v="37"/>
    <n v="1"/>
    <x v="5"/>
  </r>
  <r>
    <n v="122"/>
    <s v="Piotr"/>
    <s v="Ożarowski"/>
    <s v="Liceum Ogólnokształcące Politechniki Łódzkiej"/>
    <x v="12"/>
    <n v="2"/>
    <x v="3"/>
  </r>
  <r>
    <n v="123"/>
    <s v="Tomasz"/>
    <s v="Manicki"/>
    <s v="II Liceum Ogólnokształcące"/>
    <x v="38"/>
    <n v="2"/>
    <x v="5"/>
  </r>
  <r>
    <n v="124"/>
    <s v="Kamil"/>
    <s v="Jarzyniewski"/>
    <s v="Zespół Szkół Ogólnokształcących Nr 1"/>
    <x v="19"/>
    <n v="3"/>
    <x v="2"/>
  </r>
  <r>
    <n v="125"/>
    <s v="Piotr"/>
    <s v="Sobiak"/>
    <s v="I Liceum Ogólnokształcące"/>
    <x v="12"/>
    <n v="2"/>
    <x v="3"/>
  </r>
  <r>
    <n v="126"/>
    <s v="Krzysztof"/>
    <s v="Kempa"/>
    <s v="III Liceum Ogólnokształcące"/>
    <x v="25"/>
    <n v="3"/>
    <x v="5"/>
  </r>
  <r>
    <n v="127"/>
    <s v="Piotr Adam"/>
    <s v="Drzewiecki"/>
    <s v="I Liceum Ogólnokształcące"/>
    <x v="27"/>
    <n v="2"/>
    <x v="2"/>
  </r>
  <r>
    <n v="128"/>
    <s v="Piotr"/>
    <s v="Bartczak"/>
    <s v="Katolickie Liceum Ogólnokształcące"/>
    <x v="2"/>
    <n v="3"/>
    <x v="2"/>
  </r>
  <r>
    <n v="129"/>
    <s v="Konrad"/>
    <s v="Stanisławski"/>
    <s v="V Liceum Ogólnokształcące"/>
    <x v="18"/>
    <n v="1"/>
    <x v="1"/>
  </r>
  <r>
    <n v="130"/>
    <s v="Katarzyna"/>
    <s v="Wesołowski"/>
    <s v="Zespół Szkół Ogólnokształcących nr 3"/>
    <x v="16"/>
    <n v="2"/>
    <x v="0"/>
  </r>
  <r>
    <n v="131"/>
    <s v="Grzegorz"/>
    <s v="Szymański"/>
    <s v="III Liceum Ogólnokształcące im. Marynarki Wojennej RP"/>
    <x v="1"/>
    <n v="2"/>
    <x v="1"/>
  </r>
  <r>
    <n v="132"/>
    <s v="Jan Kanty"/>
    <s v="Włodarczak"/>
    <s v="Zespół Szkół UMK Gimnazjum i Liceum Akademickie"/>
    <x v="3"/>
    <n v="3"/>
    <x v="1"/>
  </r>
  <r>
    <n v="133"/>
    <s v="Wiktor"/>
    <s v="Przybylak"/>
    <s v="II Liceum Ogólnokształcące"/>
    <x v="19"/>
    <n v="1"/>
    <x v="2"/>
  </r>
  <r>
    <n v="134"/>
    <s v="Kamil"/>
    <s v="Buksakowski"/>
    <s v="Zespół Szkół im. Emilii Sczanieckiej"/>
    <x v="39"/>
    <n v="2"/>
    <x v="0"/>
  </r>
  <r>
    <n v="135"/>
    <s v="Łukasz"/>
    <s v="Ludwiczak"/>
    <s v="III Liceum Ogólnokształcące"/>
    <x v="21"/>
    <n v="2"/>
    <x v="2"/>
  </r>
  <r>
    <n v="136"/>
    <s v="Wojciech"/>
    <s v="Wojtyniak"/>
    <s v="Liceum &quot;Filomata&quot;"/>
    <x v="27"/>
    <n v="3"/>
    <x v="2"/>
  </r>
  <r>
    <n v="137"/>
    <s v="Kacper"/>
    <s v="Mańka"/>
    <s v="Katolickie Liceum Ogólnokształcące"/>
    <x v="14"/>
    <n v="2"/>
    <x v="2"/>
  </r>
  <r>
    <n v="138"/>
    <s v="Wojciech"/>
    <s v="Grubiński"/>
    <s v="Zespół Szkół Licealnych"/>
    <x v="36"/>
    <n v="3"/>
    <x v="3"/>
  </r>
  <r>
    <n v="139"/>
    <s v="Mateusz"/>
    <s v="Paszczak"/>
    <s v="Zespół Szkół Ogólnokształcących Nr 1"/>
    <x v="19"/>
    <n v="2"/>
    <x v="2"/>
  </r>
  <r>
    <n v="140"/>
    <s v="Jadwiga"/>
    <s v="Bartol"/>
    <s v="I Liceum Ogólnokształcące"/>
    <x v="40"/>
    <n v="3"/>
    <x v="3"/>
  </r>
  <r>
    <n v="141"/>
    <s v="Andrzej"/>
    <s v="Witek"/>
    <s v="Liceum Ogólnokształcące"/>
    <x v="41"/>
    <n v="1"/>
    <x v="5"/>
  </r>
  <r>
    <n v="142"/>
    <s v="Stanisław"/>
    <s v="Pogorzelec"/>
    <s v="I Zespół Szkół Ogólnokształcących"/>
    <x v="42"/>
    <n v="2"/>
    <x v="6"/>
  </r>
  <r>
    <n v="143"/>
    <s v="Jakub"/>
    <s v="Jaworski"/>
    <s v="Liceum Ogólnokształcące nr III"/>
    <x v="11"/>
    <n v="2"/>
    <x v="6"/>
  </r>
  <r>
    <n v="144"/>
    <s v="Sebastian"/>
    <s v="Cegielski"/>
    <s v="Zespół Szkół Ogólnokształcących Nr 1"/>
    <x v="43"/>
    <n v="3"/>
    <x v="6"/>
  </r>
  <r>
    <n v="145"/>
    <s v="Konrad"/>
    <s v="Korzeniowski"/>
    <s v="Zespół Szkół nr 28"/>
    <x v="5"/>
    <n v="1"/>
    <x v="3"/>
  </r>
  <r>
    <n v="146"/>
    <s v="Tom"/>
    <s v="Krawczyk"/>
    <s v="Zespół Szkół Ogólnokształcących"/>
    <x v="44"/>
    <n v="2"/>
    <x v="8"/>
  </r>
  <r>
    <n v="147"/>
    <s v="Tomasz"/>
    <s v="Janik"/>
    <s v="Liceum Ogólnokształcące im. Wł. Broniewskiego"/>
    <x v="45"/>
    <n v="2"/>
    <x v="2"/>
  </r>
  <r>
    <n v="148"/>
    <s v="Damian"/>
    <s v="Felski"/>
    <s v="Zespół Szkół Ogólnokształcących nr 2"/>
    <x v="46"/>
    <n v="3"/>
    <x v="4"/>
  </r>
  <r>
    <n v="149"/>
    <s v="Rafał"/>
    <s v="Kokociński"/>
    <s v="I Liceum Ogólnokształcące im. S. Żeromskiego"/>
    <x v="47"/>
    <n v="2"/>
    <x v="3"/>
  </r>
  <r>
    <n v="150"/>
    <s v="Anna"/>
    <s v="Torczyński"/>
    <s v="V Liceum Ogólnokształcące"/>
    <x v="2"/>
    <n v="3"/>
    <x v="2"/>
  </r>
  <r>
    <n v="151"/>
    <s v="Mateusz"/>
    <s v="Karwacki"/>
    <s v="II Liceum Ogólnokształcące"/>
    <x v="48"/>
    <n v="2"/>
    <x v="2"/>
  </r>
  <r>
    <n v="152"/>
    <s v="Adam"/>
    <s v="Bartkowiak"/>
    <s v="I Liceum Ogólnokształcące"/>
    <x v="37"/>
    <n v="3"/>
    <x v="5"/>
  </r>
  <r>
    <n v="153"/>
    <s v="Krzysztof"/>
    <s v="Szmyt"/>
    <s v="III Liceum Ogólnokształcące im. Marynarki Wojennej RP"/>
    <x v="1"/>
    <n v="1"/>
    <x v="1"/>
  </r>
  <r>
    <n v="154"/>
    <s v="Marek"/>
    <s v="Polewski"/>
    <s v="I Liceum Ogólnokształcące"/>
    <x v="49"/>
    <n v="2"/>
    <x v="3"/>
  </r>
  <r>
    <n v="155"/>
    <s v="Wojciech"/>
    <s v="Marciniec"/>
    <s v="Zespół Szkół Ogólnokształcących nr 6"/>
    <x v="0"/>
    <n v="2"/>
    <x v="0"/>
  </r>
  <r>
    <n v="156"/>
    <s v="Piotr"/>
    <s v="Bukowski"/>
    <s v="I Liceum Ogólnokształcące"/>
    <x v="14"/>
    <n v="3"/>
    <x v="2"/>
  </r>
  <r>
    <n v="157"/>
    <s v="Wojciech"/>
    <s v="Bresiński"/>
    <s v="Zespół Szkół UMK Gimnazjum i Liceum Akademickie"/>
    <x v="3"/>
    <n v="1"/>
    <x v="1"/>
  </r>
  <r>
    <n v="158"/>
    <s v="Mieszko"/>
    <s v="Pertek"/>
    <s v="Liceum Ogólnokształcące nr III"/>
    <x v="11"/>
    <n v="2"/>
    <x v="6"/>
  </r>
  <r>
    <n v="159"/>
    <s v="Łukasz"/>
    <s v="Perz"/>
    <s v="IV Liceum Ogólnokształcące im. Marii Skłodowskiej-Curie"/>
    <x v="46"/>
    <n v="2"/>
    <x v="4"/>
  </r>
  <r>
    <n v="160"/>
    <s v="Michał"/>
    <s v="Tomczak"/>
    <s v="XXVII Liceum Ogólnokształcace im. Tadeusza Czackiego"/>
    <x v="5"/>
    <n v="3"/>
    <x v="3"/>
  </r>
  <r>
    <n v="161"/>
    <s v="Marcin"/>
    <s v="Konik"/>
    <s v="II Liceum Ogólnokształcące"/>
    <x v="32"/>
    <n v="2"/>
    <x v="2"/>
  </r>
  <r>
    <n v="162"/>
    <s v="Maciej"/>
    <s v="Plewa"/>
    <s v="Katolickie Liceum Ogólnokształcące"/>
    <x v="2"/>
    <n v="3"/>
    <x v="2"/>
  </r>
  <r>
    <n v="163"/>
    <s v="Krzysztof"/>
    <s v="Narożny"/>
    <s v="VI LO im. Jana Kochanowskiego"/>
    <x v="17"/>
    <n v="2"/>
    <x v="3"/>
  </r>
  <r>
    <n v="164"/>
    <s v="Karol"/>
    <s v="Cieślik"/>
    <s v="Zespół Szkół Ogólnokształcących"/>
    <x v="44"/>
    <n v="3"/>
    <x v="8"/>
  </r>
  <r>
    <n v="165"/>
    <s v="Michał"/>
    <s v="Ludwiczak"/>
    <s v="V Liceum Ogólnokształcące"/>
    <x v="18"/>
    <n v="1"/>
    <x v="1"/>
  </r>
  <r>
    <n v="166"/>
    <s v="Filip"/>
    <s v="Śmigaj"/>
    <s v="Katolickie Liceum Ogólnokształcące"/>
    <x v="14"/>
    <n v="2"/>
    <x v="2"/>
  </r>
  <r>
    <n v="167"/>
    <s v="Tadeusz"/>
    <s v="Borowski"/>
    <s v="I Liceum Ogólnokształcące"/>
    <x v="22"/>
    <n v="2"/>
    <x v="6"/>
  </r>
  <r>
    <n v="168"/>
    <s v="Wojciech"/>
    <s v="Ciesielczyk"/>
    <s v="Zespół Szkół Ogólnokształcących Nr 1"/>
    <x v="46"/>
    <n v="3"/>
    <x v="4"/>
  </r>
  <r>
    <n v="169"/>
    <s v="Kajetana"/>
    <s v="Ozimska"/>
    <s v="Zespół Szkół Ogólnokształcących"/>
    <x v="50"/>
    <n v="1"/>
    <x v="1"/>
  </r>
  <r>
    <n v="170"/>
    <s v="Jakub"/>
    <s v="Mikołajczak"/>
    <s v="II Liceum Ogólnokształcące"/>
    <x v="51"/>
    <n v="2"/>
    <x v="2"/>
  </r>
  <r>
    <n v="171"/>
    <s v="Andrzej"/>
    <s v="Krylacki"/>
    <s v="Gimnazjum nr 2 im. Adama Mickiewicza"/>
    <x v="2"/>
    <n v="2"/>
    <x v="2"/>
  </r>
  <r>
    <n v="172"/>
    <s v="Jan"/>
    <s v="Ulatowski"/>
    <s v="Zespół Szkół"/>
    <x v="17"/>
    <n v="3"/>
    <x v="3"/>
  </r>
  <r>
    <n v="173"/>
    <s v="Jacek"/>
    <s v="Szkudlarek"/>
    <s v="Zespół Szkół im. A. Mickiewicza"/>
    <x v="52"/>
    <n v="2"/>
    <x v="5"/>
  </r>
  <r>
    <n v="174"/>
    <s v="Łukasz"/>
    <s v="Owczarzak"/>
    <s v="II Liceum Ogólnokształcące im. Mikołaja Kopernika"/>
    <x v="34"/>
    <n v="3"/>
    <x v="2"/>
  </r>
  <r>
    <n v="175"/>
    <s v="Michał"/>
    <s v="Dobrzycki"/>
    <s v="Zespół Szkół UMK Gimnazjum i Liceum Akademickie"/>
    <x v="3"/>
    <n v="2"/>
    <x v="1"/>
  </r>
  <r>
    <n v="176"/>
    <s v="Konrad"/>
    <s v="Kaczmarek"/>
    <s v="Gimnazjum nr 24 (Zespół Szkól Ogólnokształcących nr 1)"/>
    <x v="1"/>
    <n v="3"/>
    <x v="1"/>
  </r>
  <r>
    <n v="177"/>
    <s v="Karol"/>
    <s v="Guzy"/>
    <s v="I Liceum Ogólnokształcące im. Oskara Kolberga"/>
    <x v="53"/>
    <n v="1"/>
    <x v="0"/>
  </r>
  <r>
    <n v="178"/>
    <s v="Marek"/>
    <s v="Grzeszczyk"/>
    <s v="III Liceum Ogólnokształcące im. Marynarki Wojennej RP"/>
    <x v="1"/>
    <n v="2"/>
    <x v="1"/>
  </r>
  <r>
    <n v="179"/>
    <s v="Krzysztof"/>
    <s v="Borysiak"/>
    <s v="Zespół Szkół Ogólnokształcących nr 6"/>
    <x v="0"/>
    <n v="2"/>
    <x v="0"/>
  </r>
  <r>
    <n v="180"/>
    <s v="Tomasz"/>
    <s v="Murawski"/>
    <s v="VIII Liceum Ogólnokształcące"/>
    <x v="14"/>
    <n v="3"/>
    <x v="2"/>
  </r>
  <r>
    <n v="181"/>
    <s v="Łukasz"/>
    <s v="Majsnerowski"/>
    <s v="IV Liceum Ogólnokształcące im. Tadeusza Kościuszki"/>
    <x v="3"/>
    <n v="1"/>
    <x v="1"/>
  </r>
  <r>
    <n v="182"/>
    <s v="Robert"/>
    <s v="Nowak"/>
    <s v="Gimnazjum i Liceum im. Jana Pawła II Sióstr Prezentek"/>
    <x v="29"/>
    <n v="2"/>
    <x v="5"/>
  </r>
  <r>
    <n v="183"/>
    <s v="Filip"/>
    <s v="Michalak"/>
    <s v="I Liceum Ogólnokształcące"/>
    <x v="37"/>
    <n v="2"/>
    <x v="5"/>
  </r>
  <r>
    <n v="184"/>
    <s v="Piotr"/>
    <s v="Filusz"/>
    <s v="Gimnazjum nr 2 im. Adama Mickiewicza"/>
    <x v="2"/>
    <n v="3"/>
    <x v="2"/>
  </r>
  <r>
    <n v="185"/>
    <s v="Maciek"/>
    <s v="Manicki"/>
    <s v="Zespół Szkół Licealnych"/>
    <x v="36"/>
    <n v="2"/>
    <x v="3"/>
  </r>
  <r>
    <n v="186"/>
    <s v="Piotr"/>
    <s v="Olejnik"/>
    <s v="II Liceum Ogólnokształcące"/>
    <x v="48"/>
    <n v="3"/>
    <x v="2"/>
  </r>
  <r>
    <n v="187"/>
    <s v="Paweł"/>
    <s v="Maćkowiak"/>
    <s v="IV Liceum Ogólnokształcące im. Hanki Sawickiej"/>
    <x v="47"/>
    <n v="2"/>
    <x v="3"/>
  </r>
  <r>
    <n v="188"/>
    <s v="Piotr"/>
    <s v="Królik"/>
    <s v="Salezjański Zespół Szkół Publicznych &quot;Don Bosko&quot;"/>
    <x v="54"/>
    <n v="3"/>
    <x v="2"/>
  </r>
  <r>
    <n v="189"/>
    <s v="Paweł"/>
    <s v="Nobik"/>
    <s v="III Liceum ogólnokształcące im. Adama Mickiewicza"/>
    <x v="55"/>
    <n v="1"/>
    <x v="2"/>
  </r>
  <r>
    <n v="190"/>
    <s v="Paweł"/>
    <s v="Bąk"/>
    <s v="VI Liceum Ogólnokształcące im. J. Słowackiego"/>
    <x v="47"/>
    <n v="2"/>
    <x v="3"/>
  </r>
  <r>
    <n v="191"/>
    <s v="Damian"/>
    <s v="Kapski"/>
    <s v="III Liceum Ogólnokształcące"/>
    <x v="25"/>
    <n v="2"/>
    <x v="5"/>
  </r>
  <r>
    <n v="192"/>
    <s v="Patryk"/>
    <s v="Kruk"/>
    <s v="I Liceum Ogólnokształcące"/>
    <x v="29"/>
    <n v="3"/>
    <x v="5"/>
  </r>
  <r>
    <n v="193"/>
    <s v="Łukasz"/>
    <s v="Cudo"/>
    <s v="X Liceum Ogólnokształcące"/>
    <x v="2"/>
    <n v="1"/>
    <x v="2"/>
  </r>
  <r>
    <n v="194"/>
    <s v="Stanisław"/>
    <s v="Ożarowski"/>
    <s v="Ponadgimnazjalne IV Liceum Ogólnokształcące"/>
    <x v="29"/>
    <n v="2"/>
    <x v="5"/>
  </r>
  <r>
    <n v="195"/>
    <s v="Maksymilian"/>
    <s v="Karolak"/>
    <s v="Technikum Nr 7"/>
    <x v="47"/>
    <n v="2"/>
    <x v="3"/>
  </r>
  <r>
    <n v="196"/>
    <s v="Łukasz"/>
    <s v="Karasiński"/>
    <s v="III Liceum Ogólnokształcące im. Marynarki Wojennej RP"/>
    <x v="1"/>
    <n v="3"/>
    <x v="1"/>
  </r>
  <r>
    <n v="197"/>
    <s v="Maciej"/>
    <s v="Jakolewski"/>
    <s v="Gimnazjum nr 16 im. Króla Stefana Batorego"/>
    <x v="2"/>
    <n v="2"/>
    <x v="2"/>
  </r>
  <r>
    <n v="198"/>
    <s v="Piotr"/>
    <s v="Owczarzak"/>
    <s v="Zespół Szkół Ogólnokształcących nr 6"/>
    <x v="0"/>
    <n v="3"/>
    <x v="0"/>
  </r>
  <r>
    <n v="199"/>
    <s v="Artur"/>
    <s v="Czechowski"/>
    <s v="Zespół Szkół Ekonomicznych"/>
    <x v="29"/>
    <n v="2"/>
    <x v="5"/>
  </r>
  <r>
    <n v="200"/>
    <s v="Michał"/>
    <s v="Kosicki"/>
    <s v="Liceum Ogólnokształcące im Marii Dąbrowskiej"/>
    <x v="56"/>
    <n v="3"/>
    <x v="3"/>
  </r>
  <r>
    <n v="201"/>
    <s v="Krzysztof"/>
    <s v="Kurach"/>
    <s v="Zespół Szkół UMK Gimnazjum i Liceum Akademickie"/>
    <x v="3"/>
    <n v="1"/>
    <x v="1"/>
  </r>
  <r>
    <n v="202"/>
    <s v="Robert"/>
    <s v="Furmaniuk"/>
    <s v="Zespół Szkół Elektrycznych"/>
    <x v="47"/>
    <n v="2"/>
    <x v="3"/>
  </r>
  <r>
    <n v="203"/>
    <s v="Mateusz"/>
    <s v="Janicki"/>
    <s v="XXVII Liceum Ogólnokształcace im. Tadeusza Czackiego"/>
    <x v="5"/>
    <n v="2"/>
    <x v="3"/>
  </r>
  <r>
    <n v="204"/>
    <s v="Michalina"/>
    <s v="Wojciechowska"/>
    <s v="Ponadgimnazjalne IV Liceum Ogólnokształcące"/>
    <x v="29"/>
    <n v="3"/>
    <x v="5"/>
  </r>
  <r>
    <n v="205"/>
    <s v="Paweł"/>
    <s v="Borowczyk"/>
    <s v="VI Liceum Ogólnokształcące im. Króla Zygmunta Augusta"/>
    <x v="8"/>
    <n v="1"/>
    <x v="4"/>
  </r>
  <r>
    <n v="206"/>
    <s v="Paweł"/>
    <s v="Ozimski"/>
    <s v="I Liceum Ogólnokształcące"/>
    <x v="14"/>
    <n v="2"/>
    <x v="2"/>
  </r>
  <r>
    <n v="207"/>
    <s v="Agata"/>
    <s v="Cicha"/>
    <s v="Zespół Szkół Licealnych"/>
    <x v="36"/>
    <n v="2"/>
    <x v="3"/>
  </r>
  <r>
    <n v="208"/>
    <s v="Arkadiusz"/>
    <s v="Szymkowiak"/>
    <s v="Liceum Ogólnokształcące im Bolesława Prusa"/>
    <x v="57"/>
    <n v="3"/>
    <x v="3"/>
  </r>
  <r>
    <n v="209"/>
    <s v="Mateusz"/>
    <s v="Mikołajczak"/>
    <s v="Katolickie Liceum Ogólnokształcące"/>
    <x v="2"/>
    <n v="2"/>
    <x v="2"/>
  </r>
  <r>
    <n v="210"/>
    <s v="Piotr"/>
    <s v="Musiał"/>
    <s v="III Liceum Ogólnokształcące im. Marynarki Wojennej RP"/>
    <x v="1"/>
    <n v="3"/>
    <x v="1"/>
  </r>
  <r>
    <n v="211"/>
    <s v="Michał"/>
    <s v="Lipiński"/>
    <s v="Zespół Szkół UMK Gimnazjum i Liceum Akademickie"/>
    <x v="3"/>
    <n v="2"/>
    <x v="1"/>
  </r>
  <r>
    <n v="212"/>
    <s v="Jakub"/>
    <s v="Wieczorek"/>
    <s v="I Liceum Ogólnokształcące"/>
    <x v="58"/>
    <n v="3"/>
    <x v="3"/>
  </r>
  <r>
    <n v="213"/>
    <s v="Krzysztof"/>
    <s v="Trzaskawka"/>
    <s v="Liceum Ogólnokształcące nr III"/>
    <x v="11"/>
    <n v="1"/>
    <x v="6"/>
  </r>
  <r>
    <n v="214"/>
    <s v="Michał"/>
    <s v="Jarmużkiewicz"/>
    <s v="I Liceum Ogólnokształcące im. Marii Konopnickiej"/>
    <x v="59"/>
    <n v="2"/>
    <x v="4"/>
  </r>
  <r>
    <n v="215"/>
    <s v="Paulina"/>
    <s v="Wiatrowska"/>
    <s v="XXVII Liceum Ogólnokształcace im. Tadeusza Czackiego"/>
    <x v="5"/>
    <n v="2"/>
    <x v="3"/>
  </r>
  <r>
    <n v="216"/>
    <s v="Mateusz"/>
    <s v="Karolczyk"/>
    <s v="II Liceum Ogólnokształcące"/>
    <x v="2"/>
    <n v="3"/>
    <x v="2"/>
  </r>
  <r>
    <n v="217"/>
    <s v="Darek"/>
    <s v="Musiał"/>
    <s v="Zespół Szkół Ogólnokształcących nr 6"/>
    <x v="0"/>
    <n v="1"/>
    <x v="0"/>
  </r>
  <r>
    <n v="218"/>
    <s v="Mateusz"/>
    <s v="Duda"/>
    <s v="Zespół Szkół"/>
    <x v="60"/>
    <n v="2"/>
    <x v="4"/>
  </r>
  <r>
    <n v="219"/>
    <s v="Szymon"/>
    <s v="Mendelewski"/>
    <s v="Zespół Szkół Ogólnokształcących nr 6"/>
    <x v="0"/>
    <n v="2"/>
    <x v="0"/>
  </r>
  <r>
    <n v="220"/>
    <s v="Michał"/>
    <s v="Kłossowski"/>
    <s v="III Liceum Ogólnokształcące im. Marynarki Wojennej RP"/>
    <x v="1"/>
    <n v="3"/>
    <x v="1"/>
  </r>
  <r>
    <n v="221"/>
    <s v="Mateusz"/>
    <s v="Stefański"/>
    <s v="V Liceum Ogólnokształcące"/>
    <x v="2"/>
    <n v="2"/>
    <x v="2"/>
  </r>
  <r>
    <n v="222"/>
    <s v="Krzysztof"/>
    <s v="Dłutkowski"/>
    <s v="X Liceum Ogólnokształcące"/>
    <x v="2"/>
    <n v="3"/>
    <x v="2"/>
  </r>
  <r>
    <n v="223"/>
    <s v="Tomasz"/>
    <s v="Okoński"/>
    <s v="IV Liceum Ogólnokształcące im. Tadeusza Kościuszki"/>
    <x v="3"/>
    <n v="2"/>
    <x v="1"/>
  </r>
  <r>
    <n v="224"/>
    <s v="Patryk"/>
    <s v="Szyler"/>
    <s v="I Liceum Ogólnokształcące im. B. Prusa"/>
    <x v="30"/>
    <n v="3"/>
    <x v="3"/>
  </r>
  <r>
    <n v="225"/>
    <s v="Paweł"/>
    <s v="Hofmann"/>
    <s v="X Liceum Ogólnokształcące"/>
    <x v="2"/>
    <n v="1"/>
    <x v="2"/>
  </r>
  <r>
    <n v="226"/>
    <s v="Marek"/>
    <s v="Maćkowiak"/>
    <s v="Liceum Ogólnokształcące im. Marszałka Józefa Piłsudskiego"/>
    <x v="61"/>
    <n v="2"/>
    <x v="0"/>
  </r>
  <r>
    <n v="227"/>
    <s v="Miłosz"/>
    <s v="Krakowski"/>
    <s v="Akademickie Liceum Ogólnokształcące"/>
    <x v="5"/>
    <n v="2"/>
    <x v="3"/>
  </r>
  <r>
    <n v="228"/>
    <s v="Aleksander"/>
    <s v="Gilewicz"/>
    <s v="I Liceum Ogólnokształcące"/>
    <x v="2"/>
    <n v="3"/>
    <x v="2"/>
  </r>
  <r>
    <n v="229"/>
    <s v="Jan"/>
    <s v="Kaczmarek"/>
    <s v="VII Liceum Ogólnokształcące  im. Wandy Szuman"/>
    <x v="3"/>
    <n v="1"/>
    <x v="1"/>
  </r>
  <r>
    <n v="230"/>
    <s v="Mikołaj"/>
    <s v="Paszczak"/>
    <s v="I Liceum Ogólnokształcące"/>
    <x v="40"/>
    <n v="2"/>
    <x v="3"/>
  </r>
  <r>
    <n v="231"/>
    <s v="Marcin"/>
    <s v="Roszczka"/>
    <s v="Zespół Szkół UMK Gimnazjum i Liceum Akademickie"/>
    <x v="3"/>
    <n v="2"/>
    <x v="1"/>
  </r>
  <r>
    <n v="232"/>
    <s v="Karol"/>
    <s v="Kaczmarek"/>
    <s v="IV Liceum Ogólnokształcące im. Tadeusza Kościuszki"/>
    <x v="3"/>
    <n v="3"/>
    <x v="1"/>
  </r>
  <r>
    <n v="233"/>
    <s v="Tomasz"/>
    <s v="Chojnacki"/>
    <s v="Liceum Ogólnokształcące im Bolesława Prusa"/>
    <x v="57"/>
    <n v="2"/>
    <x v="3"/>
  </r>
  <r>
    <n v="234"/>
    <s v="Tomasz"/>
    <s v="Zimiński"/>
    <s v="V Liceum Ogólnokształcące"/>
    <x v="2"/>
    <n v="3"/>
    <x v="2"/>
  </r>
  <r>
    <n v="235"/>
    <s v="Krzysztof"/>
    <s v="Dyrdał"/>
    <s v="XXVII Liceum Ogólnokształcace im. Tadeusza Czackiego"/>
    <x v="5"/>
    <n v="2"/>
    <x v="3"/>
  </r>
  <r>
    <n v="236"/>
    <s v="Mateusz"/>
    <s v="Lipiński"/>
    <s v="XIII Liceum Ogólnokształcące"/>
    <x v="62"/>
    <n v="3"/>
    <x v="9"/>
  </r>
  <r>
    <n v="237"/>
    <s v="Filip"/>
    <s v="Ciupka"/>
    <s v="Liceum Ogólnokształcące nr III"/>
    <x v="11"/>
    <n v="1"/>
    <x v="6"/>
  </r>
  <r>
    <n v="238"/>
    <s v="Piotr"/>
    <s v="Michalski"/>
    <s v="I Liceum Ogólnokształcące"/>
    <x v="10"/>
    <n v="2"/>
    <x v="2"/>
  </r>
  <r>
    <n v="239"/>
    <s v="Grzegorz"/>
    <s v="Duszyński"/>
    <s v="III Liceum Ogólnokształcące im. Marynarki Wojennej RP"/>
    <x v="1"/>
    <n v="2"/>
    <x v="1"/>
  </r>
  <r>
    <n v="240"/>
    <s v="Piotr Michał"/>
    <s v="Strasz"/>
    <s v="I Liceum Ogólnokształcące"/>
    <x v="22"/>
    <n v="3"/>
    <x v="6"/>
  </r>
  <r>
    <n v="241"/>
    <s v="Wojciech"/>
    <s v="Kabaciński"/>
    <s v="Salezjański Zespół Szkół Publicznych &quot;Don Bosko&quot;"/>
    <x v="54"/>
    <n v="1"/>
    <x v="2"/>
  </r>
  <r>
    <n v="242"/>
    <s v="Paweł"/>
    <s v="Wendland"/>
    <s v="Zespół Szkół Ogólnokształcących nr 6"/>
    <x v="0"/>
    <n v="2"/>
    <x v="0"/>
  </r>
  <r>
    <n v="243"/>
    <s v="Jakub"/>
    <s v="Lotka"/>
    <s v="Zespół Szkół Mechaniczno-Elektrycznych"/>
    <x v="63"/>
    <n v="2"/>
    <x v="2"/>
  </r>
  <r>
    <n v="244"/>
    <s v="Grzgorz"/>
    <s v="Wróblewski"/>
    <s v="IV Liceum Ogólnokształcące im. Tadeusza Kościuszki"/>
    <x v="3"/>
    <n v="3"/>
    <x v="1"/>
  </r>
  <r>
    <n v="245"/>
    <s v="Łukasz"/>
    <s v="Królik"/>
    <s v="I Liceum Ogólnokształcące"/>
    <x v="22"/>
    <n v="2"/>
    <x v="6"/>
  </r>
  <r>
    <n v="246"/>
    <s v="Tomasz"/>
    <s v="Bąkowski"/>
    <s v="Ponadgimnazjalne IV Liceum Ogólnokształcące"/>
    <x v="29"/>
    <n v="3"/>
    <x v="5"/>
  </r>
  <r>
    <n v="247"/>
    <s v="Szymon"/>
    <s v="Kapski"/>
    <s v="II Liceum Ogólnokształcące"/>
    <x v="51"/>
    <n v="2"/>
    <x v="2"/>
  </r>
  <r>
    <n v="248"/>
    <s v="Aleksandra"/>
    <s v="Kruk"/>
    <s v="III Liceum Ogólnokształcące im. Marynarki Wojennej RP"/>
    <x v="1"/>
    <n v="3"/>
    <x v="1"/>
  </r>
  <r>
    <n v="249"/>
    <s v="Piotr"/>
    <s v="Cudo"/>
    <s v="Zespół Szkół im. A. Mickiewicza"/>
    <x v="52"/>
    <n v="1"/>
    <x v="5"/>
  </r>
  <r>
    <n v="250"/>
    <s v="Kinga"/>
    <s v="Ożarowska"/>
    <s v="VII Liceum Ogólnokształcące  im. Wandy Szuman"/>
    <x v="3"/>
    <n v="2"/>
    <x v="1"/>
  </r>
  <r>
    <n v="251"/>
    <s v="Michał"/>
    <s v="Karolak"/>
    <s v="Liceum Ogólnokształcące im. Wł. Broniewskiego"/>
    <x v="45"/>
    <n v="2"/>
    <x v="2"/>
  </r>
  <r>
    <n v="252"/>
    <s v="Jerzy"/>
    <s v="Król"/>
    <s v="Zespół Szkół Ogólnokształcących"/>
    <x v="50"/>
    <n v="3"/>
    <x v="1"/>
  </r>
  <r>
    <n v="253"/>
    <s v="Albert"/>
    <s v="Majewski"/>
    <s v="III Liceum ogólnokształcące im. Adama Mickiewicza"/>
    <x v="55"/>
    <n v="1"/>
    <x v="2"/>
  </r>
  <r>
    <n v="254"/>
    <s v="Michał"/>
    <s v="Owczarzak"/>
    <s v="I Liceum Ogólnokształcące"/>
    <x v="29"/>
    <n v="2"/>
    <x v="5"/>
  </r>
  <r>
    <n v="255"/>
    <s v="Wojciech"/>
    <s v="Czeszewski"/>
    <s v="Zespół Szkół UMK Gimnazjum i Liceum Akademickie"/>
    <x v="3"/>
    <n v="2"/>
    <x v="1"/>
  </r>
  <r>
    <n v="256"/>
    <s v="Tomasz"/>
    <s v="Piotrowski"/>
    <s v="Zespół Szkół Mechaniczno-Elektrycznych"/>
    <x v="55"/>
    <n v="3"/>
    <x v="2"/>
  </r>
  <r>
    <n v="257"/>
    <s v="Albert"/>
    <s v="Polański"/>
    <s v="III Liceum Ogólnokształcące im. Marynarki Wojennej RP"/>
    <x v="1"/>
    <n v="2"/>
    <x v="1"/>
  </r>
  <r>
    <n v="258"/>
    <s v="Michał"/>
    <s v="Furmaniuk"/>
    <s v="XXVII Liceum Ogólnokształcace im. Tadeusza Czackiego"/>
    <x v="5"/>
    <n v="3"/>
    <x v="3"/>
  </r>
  <r>
    <n v="259"/>
    <s v="Adam"/>
    <s v="Janowski"/>
    <s v="Zespół Szkół Ogólnokształcących nr 6"/>
    <x v="0"/>
    <n v="2"/>
    <x v="0"/>
  </r>
  <r>
    <n v="260"/>
    <s v="Mateusz"/>
    <s v="Wojciechowski"/>
    <s v="Zespół Szkół UMK Gimnazjum i Liceum Akademickie"/>
    <x v="3"/>
    <n v="3"/>
    <x v="1"/>
  </r>
  <r>
    <n v="261"/>
    <s v="Tomasz"/>
    <s v="Borowiak"/>
    <s v="Gimnazjum nr 42 z oddziałami dwujęzycznymi"/>
    <x v="5"/>
    <n v="1"/>
    <x v="3"/>
  </r>
  <r>
    <n v="262"/>
    <s v="Alan"/>
    <s v="Ozimski"/>
    <s v="II Liceum Ogólnokształcące"/>
    <x v="51"/>
    <n v="2"/>
    <x v="2"/>
  </r>
  <r>
    <n v="263"/>
    <s v="Kornel"/>
    <s v="Cichy"/>
    <s v="XLVII Liceum Ogólnokształcące"/>
    <x v="5"/>
    <n v="2"/>
    <x v="3"/>
  </r>
  <r>
    <n v="264"/>
    <s v="Sławomir"/>
    <s v="Szymkowiak"/>
    <s v="I Liceum Ogólnokształcące"/>
    <x v="10"/>
    <n v="3"/>
    <x v="2"/>
  </r>
  <r>
    <n v="265"/>
    <s v="Marek"/>
    <s v="Mikołajczak"/>
    <s v="Gimnazjum nr 86 im. płk Ignacego Augusta Boernera"/>
    <x v="5"/>
    <n v="1"/>
    <x v="3"/>
  </r>
  <r>
    <n v="266"/>
    <s v="Mikołaj"/>
    <s v="Musiałowski"/>
    <s v="IV Liceum Ogólnokształcące im. Hanki Sawickiej"/>
    <x v="47"/>
    <n v="2"/>
    <x v="3"/>
  </r>
  <r>
    <n v="267"/>
    <s v="Michał"/>
    <s v="Lipiński"/>
    <s v="V Liceum Ogólnokształcące"/>
    <x v="2"/>
    <n v="2"/>
    <x v="2"/>
  </r>
  <r>
    <n v="268"/>
    <s v="Tomasz"/>
    <s v="Wieczorek"/>
    <s v="XIV Liceum Ogólnokształcące"/>
    <x v="5"/>
    <n v="3"/>
    <x v="3"/>
  </r>
  <r>
    <n v="269"/>
    <s v="Karol"/>
    <s v="Trzaskowski"/>
    <s v="Liceum Ogólnokształcące nr III"/>
    <x v="11"/>
    <n v="2"/>
    <x v="6"/>
  </r>
  <r>
    <n v="270"/>
    <s v="Krystian"/>
    <s v="Jarmulewicz"/>
    <s v="Publiczne Gimnazjum"/>
    <x v="33"/>
    <n v="3"/>
    <x v="3"/>
  </r>
  <r>
    <n v="271"/>
    <s v="Michał"/>
    <s v="Wiatrowski"/>
    <s v="II Liceum Ogólnokształcące"/>
    <x v="2"/>
    <n v="2"/>
    <x v="2"/>
  </r>
  <r>
    <n v="272"/>
    <s v="Michał"/>
    <s v="Karolczak"/>
    <s v="Gimnazjum społeczne nr 333"/>
    <x v="5"/>
    <n v="3"/>
    <x v="3"/>
  </r>
  <r>
    <n v="273"/>
    <s v="Grzegorz"/>
    <s v="Musiałowski"/>
    <s v="XXVII Liceum Ogólnokształcace im. Tadeusza Czackiego"/>
    <x v="5"/>
    <n v="1"/>
    <x v="3"/>
  </r>
  <r>
    <n v="274"/>
    <s v="Michał"/>
    <s v="Duda"/>
    <s v="I Liceum Ogólnokształcące im. Edwarda Dembowskiego"/>
    <x v="26"/>
    <n v="2"/>
    <x v="7"/>
  </r>
  <r>
    <n v="275"/>
    <s v="Konrad"/>
    <s v="Mendelewski"/>
    <s v="XIII Gimnazjum im. Stanisława Staszica"/>
    <x v="5"/>
    <n v="2"/>
    <x v="3"/>
  </r>
  <r>
    <n v="276"/>
    <s v="Paweł"/>
    <s v="Talarczyk"/>
    <s v="Zespół Szkół Technicznych"/>
    <x v="20"/>
    <n v="3"/>
    <x v="5"/>
  </r>
  <r>
    <n v="277"/>
    <s v="Artur"/>
    <s v="Wawrzyniak"/>
    <s v="Liceum Ogólnokształcące"/>
    <x v="9"/>
    <n v="1"/>
    <x v="4"/>
  </r>
  <r>
    <n v="278"/>
    <s v="Piotr"/>
    <s v="Szymkowiak"/>
    <s v="I Liceum Ogólnokształcące"/>
    <x v="64"/>
    <n v="2"/>
    <x v="5"/>
  </r>
  <r>
    <n v="279"/>
    <s v="Maciej"/>
    <s v="Hayto"/>
    <s v="Gimnazjum nr 1 im. H.D. Steinhausa"/>
    <x v="11"/>
    <n v="2"/>
    <x v="6"/>
  </r>
  <r>
    <n v="280"/>
    <s v="Jakub"/>
    <s v="Jałukowicz"/>
    <s v="I Liceum Ogólnokształcące"/>
    <x v="49"/>
    <n v="3"/>
    <x v="3"/>
  </r>
  <r>
    <n v="281"/>
    <s v="Damian"/>
    <s v="Włodarczak"/>
    <s v="Społeczne Gimnazjum &quot;Dwójka&quot; Nr 45"/>
    <x v="5"/>
    <n v="2"/>
    <x v="3"/>
  </r>
  <r>
    <n v="282"/>
    <s v="Michał"/>
    <s v="Przybylski"/>
    <s v="Katolickie Liceum Ogólnokształcące"/>
    <x v="14"/>
    <n v="3"/>
    <x v="2"/>
  </r>
  <r>
    <n v="283"/>
    <s v="Wojciech"/>
    <s v="Daniszewski"/>
    <s v="Liceum Ogólnokształcące im. Wł. Broniewskiego"/>
    <x v="45"/>
    <n v="2"/>
    <x v="2"/>
  </r>
  <r>
    <n v="284"/>
    <s v="Karol"/>
    <s v="Wyszkowski"/>
    <s v="III Liceum Ogólnokształcące im. Marynarki Wojennej RP"/>
    <x v="1"/>
    <n v="3"/>
    <x v="1"/>
  </r>
  <r>
    <n v="285"/>
    <s v="Krzysztof"/>
    <s v="Wosiński"/>
    <s v="Zespół Szkół UMK Gimnazjum i Liceum Akademickie"/>
    <x v="3"/>
    <n v="1"/>
    <x v="1"/>
  </r>
  <r>
    <n v="286"/>
    <s v="Jakub"/>
    <s v="Czapla"/>
    <s v="Zespół Szkół Technicznych "/>
    <x v="65"/>
    <n v="2"/>
    <x v="2"/>
  </r>
  <r>
    <n v="287"/>
    <s v="Stanisław"/>
    <s v="Szofer"/>
    <s v="Katolickie Liceum Ogólnokształcące"/>
    <x v="22"/>
    <n v="2"/>
    <x v="6"/>
  </r>
  <r>
    <n v="288"/>
    <s v="Mateusz"/>
    <s v="Zaworski"/>
    <s v="VIII LO i 58 Gimnazjum im. Władysława IV"/>
    <x v="5"/>
    <n v="3"/>
    <x v="3"/>
  </r>
  <r>
    <n v="289"/>
    <s v="Mateusz"/>
    <s v="Stawiarz"/>
    <s v="II Liceum Ogólnokształcące"/>
    <x v="19"/>
    <n v="1"/>
    <x v="2"/>
  </r>
  <r>
    <n v="290"/>
    <s v="Kuba"/>
    <s v="Nowak"/>
    <s v="Publiczne Gimnazjum"/>
    <x v="33"/>
    <n v="2"/>
    <x v="3"/>
  </r>
  <r>
    <n v="291"/>
    <s v="Patryk"/>
    <s v="Kotecki"/>
    <s v="Zespół Szkół nr 28"/>
    <x v="5"/>
    <n v="2"/>
    <x v="3"/>
  </r>
  <r>
    <n v="292"/>
    <s v="Maciej"/>
    <s v="Osika"/>
    <s v="Katolickie Liceum Ogólnokształcące"/>
    <x v="22"/>
    <n v="3"/>
    <x v="6"/>
  </r>
  <r>
    <n v="293"/>
    <s v="Kamil"/>
    <s v="Kalecki"/>
    <s v="XXVII Liceum Ogólnokształcące"/>
    <x v="2"/>
    <n v="2"/>
    <x v="2"/>
  </r>
  <r>
    <n v="294"/>
    <s v="Bartłomiej"/>
    <s v="Woźniak"/>
    <s v="Zespół Szkół Ogólnokształcących"/>
    <x v="44"/>
    <n v="3"/>
    <x v="8"/>
  </r>
  <r>
    <n v="295"/>
    <s v="Dawid"/>
    <s v="Gierczyński"/>
    <s v="VIII LO i 58 Gimnazjum im. Władysława IV"/>
    <x v="5"/>
    <n v="2"/>
    <x v="3"/>
  </r>
  <r>
    <n v="296"/>
    <s v="Tomasz"/>
    <s v="Puk"/>
    <s v="Gimnazjum im. Jerzego Andrzeja Helwinga"/>
    <x v="66"/>
    <n v="3"/>
    <x v="4"/>
  </r>
  <r>
    <n v="297"/>
    <s v="Krzysztof"/>
    <s v="Kaczmarek"/>
    <s v="XXXI Liceum Ogólnokształcące im.  Ludwika Zamenhofa"/>
    <x v="12"/>
    <n v="1"/>
    <x v="3"/>
  </r>
  <r>
    <n v="298"/>
    <s v="Ewa"/>
    <s v="Socha"/>
    <s v="XIII Liceum Ogólnokształcące"/>
    <x v="2"/>
    <n v="2"/>
    <x v="2"/>
  </r>
  <r>
    <n v="299"/>
    <s v="Krzysztof"/>
    <s v="Strasz"/>
    <s v="Zespół Szkół Mechaniczno-Elektrycznych"/>
    <x v="63"/>
    <n v="2"/>
    <x v="2"/>
  </r>
  <r>
    <n v="300"/>
    <s v="Robert"/>
    <s v="Pawlak"/>
    <s v="XXXVII Liceum Ogólnokształcące"/>
    <x v="5"/>
    <n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00"/>
    <n v="100"/>
    <n v="100"/>
    <n v="100"/>
    <n v="100"/>
    <n v="500"/>
    <x v="0"/>
    <x v="0"/>
  </r>
  <r>
    <n v="2"/>
    <n v="0"/>
    <n v="100"/>
    <n v="32"/>
    <n v="100"/>
    <n v="0"/>
    <n v="232"/>
    <x v="1"/>
    <x v="1"/>
  </r>
  <r>
    <n v="3"/>
    <n v="100"/>
    <n v="100"/>
    <n v="100"/>
    <n v="100"/>
    <n v="100"/>
    <n v="500"/>
    <x v="2"/>
    <x v="2"/>
  </r>
  <r>
    <n v="4"/>
    <n v="100"/>
    <n v="100"/>
    <n v="32"/>
    <n v="0"/>
    <n v="0"/>
    <n v="232"/>
    <x v="1"/>
    <x v="3"/>
  </r>
  <r>
    <n v="5"/>
    <n v="100"/>
    <n v="100"/>
    <n v="100"/>
    <n v="99"/>
    <n v="92"/>
    <n v="491"/>
    <x v="1"/>
    <x v="4"/>
  </r>
  <r>
    <n v="6"/>
    <n v="40"/>
    <n v="83"/>
    <n v="85"/>
    <n v="24"/>
    <n v="0"/>
    <n v="232"/>
    <x v="1"/>
    <x v="5"/>
  </r>
  <r>
    <n v="7"/>
    <n v="100"/>
    <n v="100"/>
    <n v="100"/>
    <n v="88"/>
    <n v="100"/>
    <n v="488"/>
    <x v="1"/>
    <x v="6"/>
  </r>
  <r>
    <n v="8"/>
    <n v="10"/>
    <n v="100"/>
    <n v="45"/>
    <n v="75"/>
    <n v="0"/>
    <n v="230"/>
    <x v="1"/>
    <x v="7"/>
  </r>
  <r>
    <n v="9"/>
    <n v="100"/>
    <n v="100"/>
    <n v="100"/>
    <n v="100"/>
    <n v="84"/>
    <n v="484"/>
    <x v="2"/>
    <x v="8"/>
  </r>
  <r>
    <n v="10"/>
    <n v="0"/>
    <n v="100"/>
    <n v="31"/>
    <n v="99"/>
    <n v="0"/>
    <n v="230"/>
    <x v="1"/>
    <x v="9"/>
  </r>
  <r>
    <n v="11"/>
    <n v="100"/>
    <n v="100"/>
    <n v="100"/>
    <n v="100"/>
    <n v="84"/>
    <n v="484"/>
    <x v="2"/>
    <x v="10"/>
  </r>
  <r>
    <n v="12"/>
    <n v="0"/>
    <n v="100"/>
    <n v="34"/>
    <n v="96"/>
    <n v="0"/>
    <n v="230"/>
    <x v="2"/>
    <x v="11"/>
  </r>
  <r>
    <n v="13"/>
    <n v="100"/>
    <n v="100"/>
    <n v="100"/>
    <n v="100"/>
    <n v="76"/>
    <n v="476"/>
    <x v="1"/>
    <x v="12"/>
  </r>
  <r>
    <n v="14"/>
    <n v="100"/>
    <n v="100"/>
    <n v="29"/>
    <n v="0"/>
    <n v="0"/>
    <n v="229"/>
    <x v="1"/>
    <x v="13"/>
  </r>
  <r>
    <n v="15"/>
    <n v="100"/>
    <n v="100"/>
    <n v="100"/>
    <n v="59"/>
    <n v="100"/>
    <n v="459"/>
    <x v="3"/>
    <x v="14"/>
  </r>
  <r>
    <n v="16"/>
    <n v="90"/>
    <n v="100"/>
    <n v="27"/>
    <n v="12"/>
    <n v="0"/>
    <n v="229"/>
    <x v="4"/>
    <x v="15"/>
  </r>
  <r>
    <n v="17"/>
    <n v="90"/>
    <n v="100"/>
    <n v="100"/>
    <n v="100"/>
    <n v="68"/>
    <n v="458"/>
    <x v="1"/>
    <x v="16"/>
  </r>
  <r>
    <n v="18"/>
    <n v="0"/>
    <n v="100"/>
    <n v="27"/>
    <n v="100"/>
    <n v="0"/>
    <n v="227"/>
    <x v="5"/>
    <x v="17"/>
  </r>
  <r>
    <n v="19"/>
    <n v="70"/>
    <n v="100"/>
    <n v="91"/>
    <n v="100"/>
    <n v="92"/>
    <n v="453"/>
    <x v="2"/>
    <x v="9"/>
  </r>
  <r>
    <n v="20"/>
    <n v="0"/>
    <n v="100"/>
    <n v="27"/>
    <n v="100"/>
    <n v="0"/>
    <n v="227"/>
    <x v="0"/>
    <x v="18"/>
  </r>
  <r>
    <n v="21"/>
    <n v="100"/>
    <n v="100"/>
    <n v="100"/>
    <n v="88"/>
    <n v="54"/>
    <n v="442"/>
    <x v="4"/>
    <x v="19"/>
  </r>
  <r>
    <n v="22"/>
    <n v="100"/>
    <n v="100"/>
    <n v="27"/>
    <n v="0"/>
    <n v="0"/>
    <n v="227"/>
    <x v="1"/>
    <x v="20"/>
  </r>
  <r>
    <n v="23"/>
    <n v="100"/>
    <n v="100"/>
    <n v="45"/>
    <n v="100"/>
    <n v="92"/>
    <n v="437"/>
    <x v="1"/>
    <x v="21"/>
  </r>
  <r>
    <n v="24"/>
    <n v="100"/>
    <n v="100"/>
    <n v="27"/>
    <n v="0"/>
    <n v="0"/>
    <n v="227"/>
    <x v="3"/>
    <x v="22"/>
  </r>
  <r>
    <n v="25"/>
    <n v="100"/>
    <n v="100"/>
    <n v="100"/>
    <n v="100"/>
    <n v="36"/>
    <n v="436"/>
    <x v="4"/>
    <x v="23"/>
  </r>
  <r>
    <n v="26"/>
    <n v="100"/>
    <n v="100"/>
    <n v="27"/>
    <n v="0"/>
    <n v="0"/>
    <n v="227"/>
    <x v="4"/>
    <x v="24"/>
  </r>
  <r>
    <n v="27"/>
    <n v="100"/>
    <n v="100"/>
    <n v="100"/>
    <n v="100"/>
    <n v="8"/>
    <n v="408"/>
    <x v="2"/>
    <x v="25"/>
  </r>
  <r>
    <n v="28"/>
    <n v="100"/>
    <n v="100"/>
    <n v="27"/>
    <n v="0"/>
    <n v="0"/>
    <n v="227"/>
    <x v="6"/>
    <x v="26"/>
  </r>
  <r>
    <n v="29"/>
    <n v="100"/>
    <n v="100"/>
    <n v="100"/>
    <n v="100"/>
    <n v="7"/>
    <n v="407"/>
    <x v="1"/>
    <x v="27"/>
  </r>
  <r>
    <n v="30"/>
    <n v="100"/>
    <n v="100"/>
    <n v="27"/>
    <n v="0"/>
    <n v="0"/>
    <n v="227"/>
    <x v="4"/>
    <x v="28"/>
  </r>
  <r>
    <n v="31"/>
    <n v="100"/>
    <n v="100"/>
    <n v="100"/>
    <n v="100"/>
    <n v="0"/>
    <n v="400"/>
    <x v="1"/>
    <x v="29"/>
  </r>
  <r>
    <n v="32"/>
    <n v="100"/>
    <n v="100"/>
    <n v="27"/>
    <n v="0"/>
    <n v="0"/>
    <n v="227"/>
    <x v="6"/>
    <x v="30"/>
  </r>
  <r>
    <n v="33"/>
    <n v="100"/>
    <n v="100"/>
    <n v="100"/>
    <n v="100"/>
    <n v="0"/>
    <n v="400"/>
    <x v="2"/>
    <x v="31"/>
  </r>
  <r>
    <n v="34"/>
    <n v="0"/>
    <n v="100"/>
    <n v="27"/>
    <n v="100"/>
    <n v="0"/>
    <n v="227"/>
    <x v="4"/>
    <x v="32"/>
  </r>
  <r>
    <n v="35"/>
    <n v="100"/>
    <n v="100"/>
    <n v="100"/>
    <n v="100"/>
    <n v="0"/>
    <n v="400"/>
    <x v="3"/>
    <x v="33"/>
  </r>
  <r>
    <n v="36"/>
    <n v="0"/>
    <n v="100"/>
    <n v="27"/>
    <n v="100"/>
    <n v="0"/>
    <n v="227"/>
    <x v="1"/>
    <x v="34"/>
  </r>
  <r>
    <n v="37"/>
    <n v="100"/>
    <n v="100"/>
    <n v="100"/>
    <n v="100"/>
    <n v="0"/>
    <n v="400"/>
    <x v="2"/>
    <x v="35"/>
  </r>
  <r>
    <n v="38"/>
    <n v="0"/>
    <n v="100"/>
    <n v="27"/>
    <n v="100"/>
    <n v="0"/>
    <n v="227"/>
    <x v="0"/>
    <x v="21"/>
  </r>
  <r>
    <n v="39"/>
    <n v="100"/>
    <n v="100"/>
    <n v="100"/>
    <n v="100"/>
    <n v="0"/>
    <n v="400"/>
    <x v="0"/>
    <x v="36"/>
  </r>
  <r>
    <n v="40"/>
    <n v="100"/>
    <n v="100"/>
    <n v="27"/>
    <n v="0"/>
    <n v="0"/>
    <n v="227"/>
    <x v="2"/>
    <x v="37"/>
  </r>
  <r>
    <n v="41"/>
    <n v="100"/>
    <n v="100"/>
    <n v="100"/>
    <n v="100"/>
    <n v="0"/>
    <n v="400"/>
    <x v="1"/>
    <x v="38"/>
  </r>
  <r>
    <n v="42"/>
    <n v="80"/>
    <n v="15"/>
    <n v="36"/>
    <n v="96"/>
    <n v="0"/>
    <n v="227"/>
    <x v="6"/>
    <x v="39"/>
  </r>
  <r>
    <n v="43"/>
    <n v="100"/>
    <n v="100"/>
    <n v="100"/>
    <n v="100"/>
    <n v="0"/>
    <n v="400"/>
    <x v="4"/>
    <x v="40"/>
  </r>
  <r>
    <n v="44"/>
    <n v="0"/>
    <n v="100"/>
    <n v="27"/>
    <n v="99"/>
    <n v="0"/>
    <n v="226"/>
    <x v="3"/>
    <x v="41"/>
  </r>
  <r>
    <n v="45"/>
    <n v="100"/>
    <n v="100"/>
    <n v="100"/>
    <n v="99"/>
    <n v="0"/>
    <n v="399"/>
    <x v="1"/>
    <x v="42"/>
  </r>
  <r>
    <n v="46"/>
    <n v="90"/>
    <n v="100"/>
    <n v="36"/>
    <n v="0"/>
    <n v="0"/>
    <n v="226"/>
    <x v="2"/>
    <x v="43"/>
  </r>
  <r>
    <n v="47"/>
    <n v="100"/>
    <n v="93"/>
    <n v="45"/>
    <n v="100"/>
    <n v="53"/>
    <n v="391"/>
    <x v="0"/>
    <x v="44"/>
  </r>
  <r>
    <n v="48"/>
    <n v="0"/>
    <n v="100"/>
    <n v="27"/>
    <n v="95"/>
    <n v="0"/>
    <n v="222"/>
    <x v="2"/>
    <x v="45"/>
  </r>
  <r>
    <n v="49"/>
    <n v="100"/>
    <n v="100"/>
    <n v="91"/>
    <n v="100"/>
    <n v="0"/>
    <n v="391"/>
    <x v="2"/>
    <x v="46"/>
  </r>
  <r>
    <n v="50"/>
    <n v="90"/>
    <n v="81"/>
    <n v="27"/>
    <n v="24"/>
    <n v="0"/>
    <n v="222"/>
    <x v="2"/>
    <x v="47"/>
  </r>
  <r>
    <n v="51"/>
    <n v="90"/>
    <n v="100"/>
    <n v="100"/>
    <n v="100"/>
    <n v="0"/>
    <n v="390"/>
    <x v="2"/>
    <x v="48"/>
  </r>
  <r>
    <n v="52"/>
    <n v="30"/>
    <n v="8"/>
    <n v="95"/>
    <n v="88"/>
    <n v="0"/>
    <n v="221"/>
    <x v="0"/>
    <x v="49"/>
  </r>
  <r>
    <n v="53"/>
    <n v="100"/>
    <n v="100"/>
    <n v="100"/>
    <n v="88"/>
    <n v="0"/>
    <n v="388"/>
    <x v="3"/>
    <x v="50"/>
  </r>
  <r>
    <n v="54"/>
    <n v="100"/>
    <n v="93"/>
    <n v="27"/>
    <n v="0"/>
    <n v="0"/>
    <n v="220"/>
    <x v="1"/>
    <x v="51"/>
  </r>
  <r>
    <n v="55"/>
    <n v="90"/>
    <n v="100"/>
    <n v="45"/>
    <n v="100"/>
    <n v="52"/>
    <n v="387"/>
    <x v="2"/>
    <x v="52"/>
  </r>
  <r>
    <n v="56"/>
    <n v="0"/>
    <n v="100"/>
    <n v="27"/>
    <n v="88"/>
    <n v="0"/>
    <n v="215"/>
    <x v="1"/>
    <x v="53"/>
  </r>
  <r>
    <n v="57"/>
    <n v="100"/>
    <n v="100"/>
    <n v="27"/>
    <n v="96"/>
    <n v="60"/>
    <n v="383"/>
    <x v="0"/>
    <x v="54"/>
  </r>
  <r>
    <n v="58"/>
    <n v="0"/>
    <n v="100"/>
    <n v="27"/>
    <n v="88"/>
    <n v="0"/>
    <n v="215"/>
    <x v="1"/>
    <x v="55"/>
  </r>
  <r>
    <n v="59"/>
    <n v="100"/>
    <n v="100"/>
    <n v="100"/>
    <n v="78"/>
    <n v="0"/>
    <n v="378"/>
    <x v="0"/>
    <x v="56"/>
  </r>
  <r>
    <n v="60"/>
    <n v="0"/>
    <n v="100"/>
    <n v="27"/>
    <n v="88"/>
    <n v="0"/>
    <n v="215"/>
    <x v="1"/>
    <x v="57"/>
  </r>
  <r>
    <n v="61"/>
    <n v="100"/>
    <n v="100"/>
    <n v="72"/>
    <n v="100"/>
    <n v="0"/>
    <n v="372"/>
    <x v="5"/>
    <x v="58"/>
  </r>
  <r>
    <n v="62"/>
    <n v="100"/>
    <n v="86"/>
    <n v="27"/>
    <n v="0"/>
    <n v="0"/>
    <n v="213"/>
    <x v="2"/>
    <x v="59"/>
  </r>
  <r>
    <n v="63"/>
    <n v="100"/>
    <n v="100"/>
    <n v="72"/>
    <n v="100"/>
    <n v="0"/>
    <n v="372"/>
    <x v="2"/>
    <x v="60"/>
  </r>
  <r>
    <n v="64"/>
    <n v="100"/>
    <n v="22"/>
    <n v="82"/>
    <n v="0"/>
    <n v="7"/>
    <n v="211"/>
    <x v="2"/>
    <x v="61"/>
  </r>
  <r>
    <n v="65"/>
    <n v="80"/>
    <n v="100"/>
    <n v="91"/>
    <n v="100"/>
    <n v="0"/>
    <n v="371"/>
    <x v="3"/>
    <x v="1"/>
  </r>
  <r>
    <n v="66"/>
    <n v="0"/>
    <n v="100"/>
    <n v="27"/>
    <n v="84"/>
    <n v="0"/>
    <n v="211"/>
    <x v="6"/>
    <x v="62"/>
  </r>
  <r>
    <n v="67"/>
    <n v="100"/>
    <n v="100"/>
    <n v="71"/>
    <n v="100"/>
    <n v="0"/>
    <n v="371"/>
    <x v="1"/>
    <x v="32"/>
  </r>
  <r>
    <n v="68"/>
    <n v="100"/>
    <n v="82"/>
    <n v="27"/>
    <n v="0"/>
    <n v="0"/>
    <n v="209"/>
    <x v="0"/>
    <x v="63"/>
  </r>
  <r>
    <n v="69"/>
    <n v="100"/>
    <n v="100"/>
    <n v="71"/>
    <n v="100"/>
    <n v="0"/>
    <n v="371"/>
    <x v="2"/>
    <x v="64"/>
  </r>
  <r>
    <n v="70"/>
    <n v="0"/>
    <n v="81"/>
    <n v="27"/>
    <n v="100"/>
    <n v="0"/>
    <n v="208"/>
    <x v="3"/>
    <x v="65"/>
  </r>
  <r>
    <n v="71"/>
    <n v="100"/>
    <n v="100"/>
    <n v="71"/>
    <n v="100"/>
    <n v="0"/>
    <n v="371"/>
    <x v="2"/>
    <x v="66"/>
  </r>
  <r>
    <n v="72"/>
    <n v="80"/>
    <n v="100"/>
    <n v="27"/>
    <n v="0"/>
    <n v="0"/>
    <n v="207"/>
    <x v="1"/>
    <x v="67"/>
  </r>
  <r>
    <n v="73"/>
    <n v="90"/>
    <n v="100"/>
    <n v="88"/>
    <n v="92"/>
    <n v="0"/>
    <n v="370"/>
    <x v="2"/>
    <x v="68"/>
  </r>
  <r>
    <n v="74"/>
    <n v="80"/>
    <n v="0"/>
    <n v="27"/>
    <n v="100"/>
    <n v="0"/>
    <n v="207"/>
    <x v="3"/>
    <x v="69"/>
  </r>
  <r>
    <n v="75"/>
    <n v="2"/>
    <n v="100"/>
    <n v="100"/>
    <n v="63"/>
    <n v="100"/>
    <n v="365"/>
    <x v="0"/>
    <x v="70"/>
  </r>
  <r>
    <n v="76"/>
    <n v="80"/>
    <n v="8"/>
    <n v="27"/>
    <n v="88"/>
    <n v="0"/>
    <n v="203"/>
    <x v="6"/>
    <x v="71"/>
  </r>
  <r>
    <n v="77"/>
    <n v="100"/>
    <n v="100"/>
    <n v="62"/>
    <n v="100"/>
    <n v="0"/>
    <n v="362"/>
    <x v="3"/>
    <x v="72"/>
  </r>
  <r>
    <n v="78"/>
    <n v="0"/>
    <n v="76"/>
    <n v="27"/>
    <n v="100"/>
    <n v="0"/>
    <n v="203"/>
    <x v="0"/>
    <x v="73"/>
  </r>
  <r>
    <n v="79"/>
    <n v="100"/>
    <n v="100"/>
    <n v="71"/>
    <n v="88"/>
    <n v="0"/>
    <n v="359"/>
    <x v="3"/>
    <x v="74"/>
  </r>
  <r>
    <n v="80"/>
    <n v="30"/>
    <n v="100"/>
    <n v="71"/>
    <n v="0"/>
    <n v="0"/>
    <n v="201"/>
    <x v="3"/>
    <x v="75"/>
  </r>
  <r>
    <n v="81"/>
    <n v="90"/>
    <n v="100"/>
    <n v="69"/>
    <n v="100"/>
    <n v="0"/>
    <n v="359"/>
    <x v="6"/>
    <x v="76"/>
  </r>
  <r>
    <n v="82"/>
    <n v="0"/>
    <n v="100"/>
    <n v="0"/>
    <n v="100"/>
    <n v="0"/>
    <n v="200"/>
    <x v="6"/>
    <x v="77"/>
  </r>
  <r>
    <n v="83"/>
    <n v="100"/>
    <n v="100"/>
    <n v="69"/>
    <n v="88"/>
    <n v="0"/>
    <n v="357"/>
    <x v="3"/>
    <x v="78"/>
  </r>
  <r>
    <n v="84"/>
    <n v="0"/>
    <n v="100"/>
    <n v="0"/>
    <n v="100"/>
    <n v="0"/>
    <n v="200"/>
    <x v="5"/>
    <x v="79"/>
  </r>
  <r>
    <n v="85"/>
    <n v="100"/>
    <n v="100"/>
    <n v="64"/>
    <n v="88"/>
    <n v="0"/>
    <n v="352"/>
    <x v="6"/>
    <x v="80"/>
  </r>
  <r>
    <n v="86"/>
    <n v="100"/>
    <n v="100"/>
    <n v="0"/>
    <n v="0"/>
    <n v="0"/>
    <n v="200"/>
    <x v="7"/>
    <x v="81"/>
  </r>
  <r>
    <n v="87"/>
    <n v="100"/>
    <n v="100"/>
    <n v="63"/>
    <n v="88"/>
    <n v="0"/>
    <n v="351"/>
    <x v="2"/>
    <x v="79"/>
  </r>
  <r>
    <n v="88"/>
    <n v="100"/>
    <n v="100"/>
    <n v="0"/>
    <n v="0"/>
    <n v="0"/>
    <n v="200"/>
    <x v="1"/>
    <x v="82"/>
  </r>
  <r>
    <n v="89"/>
    <n v="100"/>
    <n v="90"/>
    <n v="72"/>
    <n v="89"/>
    <n v="0"/>
    <n v="351"/>
    <x v="6"/>
    <x v="83"/>
  </r>
  <r>
    <n v="90"/>
    <n v="0"/>
    <n v="100"/>
    <n v="100"/>
    <n v="0"/>
    <n v="0"/>
    <n v="200"/>
    <x v="0"/>
    <x v="84"/>
  </r>
  <r>
    <n v="91"/>
    <n v="100"/>
    <n v="100"/>
    <n v="63"/>
    <n v="88"/>
    <n v="0"/>
    <n v="351"/>
    <x v="5"/>
    <x v="85"/>
  </r>
  <r>
    <n v="92"/>
    <n v="100"/>
    <n v="100"/>
    <n v="0"/>
    <n v="0"/>
    <n v="0"/>
    <n v="200"/>
    <x v="1"/>
    <x v="86"/>
  </r>
  <r>
    <n v="93"/>
    <n v="50"/>
    <n v="100"/>
    <n v="100"/>
    <n v="100"/>
    <n v="0"/>
    <n v="350"/>
    <x v="6"/>
    <x v="87"/>
  </r>
  <r>
    <n v="94"/>
    <n v="0"/>
    <n v="100"/>
    <n v="0"/>
    <n v="100"/>
    <n v="0"/>
    <n v="200"/>
    <x v="1"/>
    <x v="88"/>
  </r>
  <r>
    <n v="95"/>
    <n v="100"/>
    <n v="100"/>
    <n v="59"/>
    <n v="88"/>
    <n v="0"/>
    <n v="347"/>
    <x v="2"/>
    <x v="21"/>
  </r>
  <r>
    <n v="96"/>
    <n v="0"/>
    <n v="100"/>
    <n v="63"/>
    <n v="37"/>
    <n v="0"/>
    <n v="200"/>
    <x v="3"/>
    <x v="89"/>
  </r>
  <r>
    <n v="97"/>
    <n v="90"/>
    <n v="81"/>
    <n v="67"/>
    <n v="100"/>
    <n v="0"/>
    <n v="338"/>
    <x v="2"/>
    <x v="90"/>
  </r>
  <r>
    <n v="98"/>
    <n v="0"/>
    <n v="100"/>
    <n v="71"/>
    <n v="24"/>
    <n v="0"/>
    <n v="195"/>
    <x v="2"/>
    <x v="91"/>
  </r>
  <r>
    <n v="99"/>
    <n v="90"/>
    <n v="100"/>
    <n v="47"/>
    <n v="100"/>
    <n v="0"/>
    <n v="337"/>
    <x v="6"/>
    <x v="92"/>
  </r>
  <r>
    <n v="100"/>
    <n v="0"/>
    <n v="100"/>
    <n v="71"/>
    <n v="24"/>
    <n v="0"/>
    <n v="195"/>
    <x v="1"/>
    <x v="93"/>
  </r>
  <r>
    <n v="101"/>
    <n v="50"/>
    <n v="100"/>
    <n v="100"/>
    <n v="85"/>
    <n v="0"/>
    <n v="335"/>
    <x v="5"/>
    <x v="94"/>
  </r>
  <r>
    <n v="102"/>
    <n v="80"/>
    <n v="29"/>
    <n v="49"/>
    <n v="36"/>
    <n v="0"/>
    <n v="194"/>
    <x v="7"/>
    <x v="95"/>
  </r>
  <r>
    <n v="103"/>
    <n v="90"/>
    <n v="100"/>
    <n v="45"/>
    <n v="100"/>
    <n v="0"/>
    <n v="335"/>
    <x v="3"/>
    <x v="96"/>
  </r>
  <r>
    <n v="104"/>
    <n v="0"/>
    <n v="100"/>
    <n v="68"/>
    <n v="25"/>
    <n v="0"/>
    <n v="193"/>
    <x v="0"/>
    <x v="97"/>
  </r>
  <r>
    <n v="105"/>
    <n v="70"/>
    <n v="100"/>
    <n v="68"/>
    <n v="97"/>
    <n v="0"/>
    <n v="335"/>
    <x v="2"/>
    <x v="98"/>
  </r>
  <r>
    <n v="106"/>
    <n v="0"/>
    <n v="29"/>
    <n v="63"/>
    <n v="100"/>
    <n v="0"/>
    <n v="192"/>
    <x v="6"/>
    <x v="99"/>
  </r>
  <r>
    <n v="107"/>
    <n v="100"/>
    <n v="100"/>
    <n v="34"/>
    <n v="100"/>
    <n v="0"/>
    <n v="334"/>
    <x v="3"/>
    <x v="100"/>
  </r>
  <r>
    <n v="108"/>
    <n v="100"/>
    <n v="29"/>
    <n v="61"/>
    <n v="0"/>
    <n v="0"/>
    <n v="190"/>
    <x v="3"/>
    <x v="101"/>
  </r>
  <r>
    <n v="109"/>
    <n v="80"/>
    <n v="0"/>
    <n v="100"/>
    <n v="88"/>
    <n v="66"/>
    <n v="334"/>
    <x v="2"/>
    <x v="91"/>
  </r>
  <r>
    <n v="110"/>
    <n v="10"/>
    <n v="100"/>
    <n v="67"/>
    <n v="12"/>
    <n v="0"/>
    <n v="189"/>
    <x v="4"/>
    <x v="102"/>
  </r>
  <r>
    <n v="111"/>
    <n v="100"/>
    <n v="100"/>
    <n v="45"/>
    <n v="88"/>
    <n v="0"/>
    <n v="333"/>
    <x v="3"/>
    <x v="103"/>
  </r>
  <r>
    <n v="112"/>
    <n v="0"/>
    <n v="100"/>
    <n v="27"/>
    <n v="61"/>
    <n v="0"/>
    <n v="188"/>
    <x v="1"/>
    <x v="104"/>
  </r>
  <r>
    <n v="113"/>
    <n v="100"/>
    <n v="100"/>
    <n v="45"/>
    <n v="88"/>
    <n v="0"/>
    <n v="333"/>
    <x v="3"/>
    <x v="105"/>
  </r>
  <r>
    <n v="114"/>
    <n v="0"/>
    <n v="100"/>
    <n v="27"/>
    <n v="61"/>
    <n v="0"/>
    <n v="188"/>
    <x v="1"/>
    <x v="106"/>
  </r>
  <r>
    <n v="115"/>
    <n v="100"/>
    <n v="100"/>
    <n v="70"/>
    <n v="61"/>
    <n v="0"/>
    <n v="331"/>
    <x v="3"/>
    <x v="107"/>
  </r>
  <r>
    <n v="116"/>
    <n v="10"/>
    <n v="48"/>
    <n v="42"/>
    <n v="88"/>
    <n v="0"/>
    <n v="188"/>
    <x v="0"/>
    <x v="108"/>
  </r>
  <r>
    <n v="117"/>
    <n v="100"/>
    <n v="100"/>
    <n v="100"/>
    <n v="24"/>
    <n v="0"/>
    <n v="324"/>
    <x v="3"/>
    <x v="109"/>
  </r>
  <r>
    <n v="118"/>
    <n v="80"/>
    <n v="30"/>
    <n v="66"/>
    <n v="12"/>
    <n v="0"/>
    <n v="188"/>
    <x v="3"/>
    <x v="110"/>
  </r>
  <r>
    <n v="119"/>
    <n v="0"/>
    <n v="81"/>
    <n v="100"/>
    <n v="75"/>
    <n v="68"/>
    <n v="324"/>
    <x v="3"/>
    <x v="111"/>
  </r>
  <r>
    <n v="120"/>
    <n v="0"/>
    <n v="29"/>
    <n v="70"/>
    <n v="88"/>
    <n v="0"/>
    <n v="187"/>
    <x v="5"/>
    <x v="112"/>
  </r>
  <r>
    <n v="121"/>
    <n v="100"/>
    <n v="100"/>
    <n v="34"/>
    <n v="88"/>
    <n v="0"/>
    <n v="322"/>
    <x v="5"/>
    <x v="113"/>
  </r>
  <r>
    <n v="122"/>
    <n v="50"/>
    <n v="0"/>
    <n v="46"/>
    <n v="88"/>
    <n v="0"/>
    <n v="184"/>
    <x v="3"/>
    <x v="114"/>
  </r>
  <r>
    <n v="123"/>
    <n v="80"/>
    <n v="100"/>
    <n v="58"/>
    <n v="83"/>
    <n v="0"/>
    <n v="321"/>
    <x v="5"/>
    <x v="115"/>
  </r>
  <r>
    <n v="124"/>
    <n v="0"/>
    <n v="100"/>
    <n v="71"/>
    <n v="12"/>
    <n v="0"/>
    <n v="183"/>
    <x v="2"/>
    <x v="116"/>
  </r>
  <r>
    <n v="125"/>
    <n v="30"/>
    <n v="100"/>
    <n v="90"/>
    <n v="92"/>
    <n v="7"/>
    <n v="319"/>
    <x v="3"/>
    <x v="117"/>
  </r>
  <r>
    <n v="126"/>
    <n v="90"/>
    <n v="34"/>
    <n v="27"/>
    <n v="25"/>
    <n v="7"/>
    <n v="183"/>
    <x v="5"/>
    <x v="118"/>
  </r>
  <r>
    <n v="127"/>
    <n v="90"/>
    <n v="100"/>
    <n v="27"/>
    <n v="100"/>
    <n v="0"/>
    <n v="317"/>
    <x v="2"/>
    <x v="119"/>
  </r>
  <r>
    <n v="128"/>
    <n v="20"/>
    <n v="100"/>
    <n v="61"/>
    <n v="0"/>
    <n v="0"/>
    <n v="181"/>
    <x v="2"/>
    <x v="101"/>
  </r>
  <r>
    <n v="129"/>
    <n v="100"/>
    <n v="100"/>
    <n v="27"/>
    <n v="88"/>
    <n v="0"/>
    <n v="315"/>
    <x v="1"/>
    <x v="120"/>
  </r>
  <r>
    <n v="130"/>
    <n v="100"/>
    <n v="0"/>
    <n v="80"/>
    <n v="0"/>
    <n v="0"/>
    <n v="180"/>
    <x v="0"/>
    <x v="121"/>
  </r>
  <r>
    <n v="131"/>
    <n v="80"/>
    <n v="100"/>
    <n v="35"/>
    <n v="100"/>
    <n v="0"/>
    <n v="315"/>
    <x v="1"/>
    <x v="122"/>
  </r>
  <r>
    <n v="132"/>
    <n v="50"/>
    <n v="15"/>
    <n v="27"/>
    <n v="88"/>
    <n v="0"/>
    <n v="180"/>
    <x v="1"/>
    <x v="91"/>
  </r>
  <r>
    <n v="133"/>
    <n v="100"/>
    <n v="100"/>
    <n v="27"/>
    <n v="88"/>
    <n v="0"/>
    <n v="315"/>
    <x v="2"/>
    <x v="123"/>
  </r>
  <r>
    <n v="134"/>
    <n v="10"/>
    <n v="100"/>
    <n v="70"/>
    <n v="0"/>
    <n v="0"/>
    <n v="180"/>
    <x v="0"/>
    <x v="124"/>
  </r>
  <r>
    <n v="135"/>
    <n v="80"/>
    <n v="100"/>
    <n v="71"/>
    <n v="63"/>
    <n v="0"/>
    <n v="314"/>
    <x v="2"/>
    <x v="125"/>
  </r>
  <r>
    <n v="136"/>
    <n v="0"/>
    <n v="29"/>
    <n v="61"/>
    <n v="88"/>
    <n v="0"/>
    <n v="178"/>
    <x v="2"/>
    <x v="126"/>
  </r>
  <r>
    <n v="137"/>
    <n v="100"/>
    <n v="100"/>
    <n v="27"/>
    <n v="87"/>
    <n v="0"/>
    <n v="314"/>
    <x v="2"/>
    <x v="127"/>
  </r>
  <r>
    <n v="138"/>
    <n v="0"/>
    <n v="83"/>
    <n v="0"/>
    <n v="92"/>
    <n v="0"/>
    <n v="175"/>
    <x v="3"/>
    <x v="128"/>
  </r>
  <r>
    <n v="139"/>
    <n v="100"/>
    <n v="100"/>
    <n v="37"/>
    <n v="50"/>
    <n v="25"/>
    <n v="312"/>
    <x v="2"/>
    <x v="129"/>
  </r>
  <r>
    <n v="140"/>
    <n v="10"/>
    <n v="38"/>
    <n v="27"/>
    <n v="100"/>
    <n v="0"/>
    <n v="175"/>
    <x v="3"/>
    <x v="130"/>
  </r>
  <r>
    <n v="141"/>
    <n v="0"/>
    <n v="100"/>
    <n v="100"/>
    <n v="100"/>
    <n v="0"/>
    <n v="300"/>
    <x v="5"/>
    <x v="131"/>
  </r>
  <r>
    <n v="142"/>
    <n v="30"/>
    <n v="100"/>
    <n v="45"/>
    <n v="0"/>
    <n v="0"/>
    <n v="175"/>
    <x v="6"/>
    <x v="132"/>
  </r>
  <r>
    <n v="143"/>
    <n v="100"/>
    <n v="100"/>
    <n v="0"/>
    <n v="100"/>
    <n v="0"/>
    <n v="300"/>
    <x v="6"/>
    <x v="133"/>
  </r>
  <r>
    <n v="144"/>
    <n v="0"/>
    <n v="46"/>
    <n v="27"/>
    <n v="100"/>
    <n v="0"/>
    <n v="173"/>
    <x v="6"/>
    <x v="134"/>
  </r>
  <r>
    <n v="145"/>
    <n v="100"/>
    <n v="100"/>
    <n v="0"/>
    <n v="100"/>
    <n v="0"/>
    <n v="300"/>
    <x v="3"/>
    <x v="135"/>
  </r>
  <r>
    <n v="146"/>
    <n v="0"/>
    <n v="100"/>
    <n v="73"/>
    <n v="0"/>
    <n v="0"/>
    <n v="173"/>
    <x v="8"/>
    <x v="31"/>
  </r>
  <r>
    <n v="147"/>
    <n v="2"/>
    <n v="0"/>
    <n v="100"/>
    <n v="100"/>
    <n v="100"/>
    <n v="302"/>
    <x v="2"/>
    <x v="136"/>
  </r>
  <r>
    <n v="148"/>
    <n v="0"/>
    <n v="100"/>
    <n v="71"/>
    <n v="0"/>
    <n v="0"/>
    <n v="171"/>
    <x v="4"/>
    <x v="137"/>
  </r>
  <r>
    <n v="149"/>
    <n v="0"/>
    <n v="100"/>
    <n v="100"/>
    <n v="100"/>
    <n v="0"/>
    <n v="300"/>
    <x v="3"/>
    <x v="138"/>
  </r>
  <r>
    <n v="150"/>
    <n v="0"/>
    <n v="8"/>
    <n v="63"/>
    <n v="100"/>
    <n v="0"/>
    <n v="171"/>
    <x v="2"/>
    <x v="139"/>
  </r>
  <r>
    <n v="151"/>
    <n v="100"/>
    <n v="97"/>
    <n v="79"/>
    <n v="24"/>
    <n v="0"/>
    <n v="300"/>
    <x v="2"/>
    <x v="140"/>
  </r>
  <r>
    <n v="152"/>
    <n v="0"/>
    <n v="22"/>
    <n v="63"/>
    <n v="85"/>
    <n v="0"/>
    <n v="170"/>
    <x v="5"/>
    <x v="141"/>
  </r>
  <r>
    <n v="153"/>
    <n v="10"/>
    <n v="100"/>
    <n v="61"/>
    <n v="100"/>
    <n v="28"/>
    <n v="299"/>
    <x v="1"/>
    <x v="142"/>
  </r>
  <r>
    <n v="154"/>
    <n v="0"/>
    <n v="91"/>
    <n v="54"/>
    <n v="24"/>
    <n v="0"/>
    <n v="169"/>
    <x v="3"/>
    <x v="143"/>
  </r>
  <r>
    <n v="155"/>
    <n v="100"/>
    <n v="100"/>
    <n v="72"/>
    <n v="24"/>
    <n v="0"/>
    <n v="296"/>
    <x v="0"/>
    <x v="144"/>
  </r>
  <r>
    <n v="156"/>
    <n v="0"/>
    <n v="29"/>
    <n v="52"/>
    <n v="88"/>
    <n v="0"/>
    <n v="169"/>
    <x v="2"/>
    <x v="145"/>
  </r>
  <r>
    <n v="157"/>
    <n v="80"/>
    <n v="100"/>
    <n v="27"/>
    <n v="88"/>
    <n v="0"/>
    <n v="295"/>
    <x v="1"/>
    <x v="146"/>
  </r>
  <r>
    <n v="158"/>
    <n v="0"/>
    <n v="100"/>
    <n v="45"/>
    <n v="24"/>
    <n v="0"/>
    <n v="169"/>
    <x v="6"/>
    <x v="147"/>
  </r>
  <r>
    <n v="159"/>
    <n v="80"/>
    <n v="100"/>
    <n v="27"/>
    <n v="88"/>
    <n v="0"/>
    <n v="295"/>
    <x v="4"/>
    <x v="148"/>
  </r>
  <r>
    <n v="160"/>
    <n v="0"/>
    <n v="100"/>
    <n v="69"/>
    <n v="0"/>
    <n v="0"/>
    <n v="169"/>
    <x v="3"/>
    <x v="149"/>
  </r>
  <r>
    <n v="161"/>
    <n v="100"/>
    <n v="68"/>
    <n v="27"/>
    <n v="100"/>
    <n v="0"/>
    <n v="295"/>
    <x v="2"/>
    <x v="150"/>
  </r>
  <r>
    <n v="162"/>
    <n v="0"/>
    <n v="100"/>
    <n v="68"/>
    <n v="0"/>
    <n v="0"/>
    <n v="168"/>
    <x v="2"/>
    <x v="151"/>
  </r>
  <r>
    <n v="163"/>
    <n v="50"/>
    <n v="100"/>
    <n v="45"/>
    <n v="98"/>
    <n v="0"/>
    <n v="293"/>
    <x v="3"/>
    <x v="152"/>
  </r>
  <r>
    <n v="164"/>
    <n v="50"/>
    <n v="34"/>
    <n v="72"/>
    <n v="12"/>
    <n v="0"/>
    <n v="168"/>
    <x v="8"/>
    <x v="153"/>
  </r>
  <r>
    <n v="165"/>
    <n v="0"/>
    <n v="100"/>
    <n v="91"/>
    <n v="100"/>
    <n v="0"/>
    <n v="291"/>
    <x v="1"/>
    <x v="125"/>
  </r>
  <r>
    <n v="166"/>
    <n v="10"/>
    <n v="100"/>
    <n v="45"/>
    <n v="12"/>
    <n v="0"/>
    <n v="167"/>
    <x v="2"/>
    <x v="154"/>
  </r>
  <r>
    <n v="167"/>
    <n v="0"/>
    <n v="100"/>
    <n v="91"/>
    <n v="98"/>
    <n v="0"/>
    <n v="289"/>
    <x v="6"/>
    <x v="155"/>
  </r>
  <r>
    <n v="168"/>
    <n v="20"/>
    <n v="32"/>
    <n v="27"/>
    <n v="88"/>
    <n v="0"/>
    <n v="167"/>
    <x v="4"/>
    <x v="156"/>
  </r>
  <r>
    <n v="169"/>
    <n v="100"/>
    <n v="100"/>
    <n v="0"/>
    <n v="88"/>
    <n v="0"/>
    <n v="288"/>
    <x v="1"/>
    <x v="157"/>
  </r>
  <r>
    <n v="170"/>
    <n v="90"/>
    <n v="0"/>
    <n v="65"/>
    <n v="12"/>
    <n v="0"/>
    <n v="167"/>
    <x v="2"/>
    <x v="158"/>
  </r>
  <r>
    <n v="171"/>
    <n v="80"/>
    <n v="100"/>
    <n v="45"/>
    <n v="63"/>
    <n v="0"/>
    <n v="288"/>
    <x v="2"/>
    <x v="159"/>
  </r>
  <r>
    <n v="172"/>
    <n v="80"/>
    <n v="29"/>
    <n v="45"/>
    <n v="12"/>
    <n v="0"/>
    <n v="166"/>
    <x v="3"/>
    <x v="160"/>
  </r>
  <r>
    <n v="173"/>
    <n v="100"/>
    <n v="100"/>
    <n v="85"/>
    <n v="0"/>
    <n v="0"/>
    <n v="285"/>
    <x v="5"/>
    <x v="161"/>
  </r>
  <r>
    <n v="174"/>
    <n v="0"/>
    <n v="8"/>
    <n v="70"/>
    <n v="88"/>
    <n v="0"/>
    <n v="166"/>
    <x v="2"/>
    <x v="85"/>
  </r>
  <r>
    <n v="175"/>
    <n v="100"/>
    <n v="100"/>
    <n v="82"/>
    <n v="0"/>
    <n v="0"/>
    <n v="282"/>
    <x v="1"/>
    <x v="162"/>
  </r>
  <r>
    <n v="176"/>
    <n v="50"/>
    <n v="21"/>
    <n v="27"/>
    <n v="68"/>
    <n v="0"/>
    <n v="166"/>
    <x v="1"/>
    <x v="79"/>
  </r>
  <r>
    <n v="177"/>
    <n v="80"/>
    <n v="100"/>
    <n v="0"/>
    <n v="100"/>
    <n v="0"/>
    <n v="280"/>
    <x v="0"/>
    <x v="163"/>
  </r>
  <r>
    <n v="178"/>
    <n v="0"/>
    <n v="100"/>
    <n v="64"/>
    <n v="0"/>
    <n v="0"/>
    <n v="164"/>
    <x v="1"/>
    <x v="164"/>
  </r>
  <r>
    <n v="179"/>
    <n v="80"/>
    <n v="100"/>
    <n v="0"/>
    <n v="100"/>
    <n v="0"/>
    <n v="280"/>
    <x v="0"/>
    <x v="165"/>
  </r>
  <r>
    <n v="180"/>
    <n v="100"/>
    <n v="7"/>
    <n v="45"/>
    <n v="12"/>
    <n v="0"/>
    <n v="164"/>
    <x v="2"/>
    <x v="166"/>
  </r>
  <r>
    <n v="181"/>
    <n v="100"/>
    <n v="7"/>
    <n v="63"/>
    <n v="100"/>
    <n v="0"/>
    <n v="270"/>
    <x v="1"/>
    <x v="167"/>
  </r>
  <r>
    <n v="182"/>
    <n v="0"/>
    <n v="100"/>
    <n v="52"/>
    <n v="12"/>
    <n v="0"/>
    <n v="164"/>
    <x v="5"/>
    <x v="168"/>
  </r>
  <r>
    <n v="183"/>
    <n v="0"/>
    <n v="100"/>
    <n v="69"/>
    <n v="100"/>
    <n v="0"/>
    <n v="269"/>
    <x v="5"/>
    <x v="169"/>
  </r>
  <r>
    <n v="184"/>
    <n v="0"/>
    <n v="100"/>
    <n v="63"/>
    <n v="0"/>
    <n v="0"/>
    <n v="163"/>
    <x v="2"/>
    <x v="170"/>
  </r>
  <r>
    <n v="185"/>
    <n v="0"/>
    <n v="100"/>
    <n v="68"/>
    <n v="100"/>
    <n v="0"/>
    <n v="268"/>
    <x v="3"/>
    <x v="115"/>
  </r>
  <r>
    <n v="186"/>
    <n v="0"/>
    <n v="100"/>
    <n v="63"/>
    <n v="0"/>
    <n v="0"/>
    <n v="163"/>
    <x v="2"/>
    <x v="171"/>
  </r>
  <r>
    <n v="187"/>
    <n v="80"/>
    <n v="100"/>
    <n v="0"/>
    <n v="87"/>
    <n v="0"/>
    <n v="267"/>
    <x v="3"/>
    <x v="172"/>
  </r>
  <r>
    <n v="188"/>
    <n v="0"/>
    <n v="100"/>
    <n v="63"/>
    <n v="0"/>
    <n v="0"/>
    <n v="163"/>
    <x v="2"/>
    <x v="173"/>
  </r>
  <r>
    <n v="189"/>
    <n v="0"/>
    <n v="100"/>
    <n v="70"/>
    <n v="96"/>
    <n v="0"/>
    <n v="266"/>
    <x v="2"/>
    <x v="88"/>
  </r>
  <r>
    <n v="190"/>
    <n v="100"/>
    <n v="0"/>
    <n v="63"/>
    <n v="0"/>
    <n v="0"/>
    <n v="163"/>
    <x v="3"/>
    <x v="174"/>
  </r>
  <r>
    <n v="191"/>
    <n v="0"/>
    <n v="100"/>
    <n v="64"/>
    <n v="100"/>
    <n v="0"/>
    <n v="264"/>
    <x v="5"/>
    <x v="175"/>
  </r>
  <r>
    <n v="192"/>
    <n v="0"/>
    <n v="100"/>
    <n v="63"/>
    <n v="0"/>
    <n v="0"/>
    <n v="163"/>
    <x v="5"/>
    <x v="176"/>
  </r>
  <r>
    <n v="193"/>
    <n v="100"/>
    <n v="100"/>
    <n v="64"/>
    <n v="0"/>
    <n v="0"/>
    <n v="264"/>
    <x v="2"/>
    <x v="177"/>
  </r>
  <r>
    <n v="194"/>
    <n v="0"/>
    <n v="34"/>
    <n v="27"/>
    <n v="100"/>
    <n v="0"/>
    <n v="161"/>
    <x v="5"/>
    <x v="114"/>
  </r>
  <r>
    <n v="195"/>
    <n v="100"/>
    <n v="100"/>
    <n v="27"/>
    <n v="36"/>
    <n v="0"/>
    <n v="263"/>
    <x v="3"/>
    <x v="178"/>
  </r>
  <r>
    <n v="196"/>
    <n v="0"/>
    <n v="100"/>
    <n v="60"/>
    <n v="0"/>
    <n v="0"/>
    <n v="160"/>
    <x v="1"/>
    <x v="179"/>
  </r>
  <r>
    <n v="197"/>
    <n v="0"/>
    <n v="100"/>
    <n v="63"/>
    <n v="100"/>
    <n v="0"/>
    <n v="263"/>
    <x v="2"/>
    <x v="180"/>
  </r>
  <r>
    <n v="198"/>
    <n v="0"/>
    <n v="33"/>
    <n v="27"/>
    <n v="100"/>
    <n v="0"/>
    <n v="160"/>
    <x v="0"/>
    <x v="85"/>
  </r>
  <r>
    <n v="199"/>
    <n v="0"/>
    <n v="100"/>
    <n v="69"/>
    <n v="0"/>
    <n v="92"/>
    <n v="261"/>
    <x v="5"/>
    <x v="181"/>
  </r>
  <r>
    <n v="200"/>
    <n v="0"/>
    <n v="100"/>
    <n v="54"/>
    <n v="5"/>
    <n v="0"/>
    <n v="159"/>
    <x v="3"/>
    <x v="182"/>
  </r>
  <r>
    <n v="201"/>
    <n v="0"/>
    <n v="100"/>
    <n v="61"/>
    <n v="100"/>
    <n v="0"/>
    <n v="261"/>
    <x v="1"/>
    <x v="183"/>
  </r>
  <r>
    <n v="202"/>
    <n v="80"/>
    <n v="8"/>
    <n v="70"/>
    <n v="0"/>
    <n v="0"/>
    <n v="158"/>
    <x v="3"/>
    <x v="184"/>
  </r>
  <r>
    <n v="203"/>
    <n v="50"/>
    <n v="100"/>
    <n v="27"/>
    <n v="24"/>
    <n v="60"/>
    <n v="261"/>
    <x v="3"/>
    <x v="185"/>
  </r>
  <r>
    <n v="204"/>
    <n v="30"/>
    <n v="100"/>
    <n v="27"/>
    <n v="0"/>
    <n v="0"/>
    <n v="157"/>
    <x v="5"/>
    <x v="186"/>
  </r>
  <r>
    <n v="205"/>
    <n v="80"/>
    <n v="100"/>
    <n v="45"/>
    <n v="36"/>
    <n v="0"/>
    <n v="261"/>
    <x v="4"/>
    <x v="187"/>
  </r>
  <r>
    <n v="206"/>
    <n v="0"/>
    <n v="32"/>
    <n v="36"/>
    <n v="88"/>
    <n v="0"/>
    <n v="156"/>
    <x v="2"/>
    <x v="188"/>
  </r>
  <r>
    <n v="207"/>
    <n v="0"/>
    <n v="100"/>
    <n v="65"/>
    <n v="93"/>
    <n v="0"/>
    <n v="258"/>
    <x v="3"/>
    <x v="189"/>
  </r>
  <r>
    <n v="208"/>
    <n v="0"/>
    <n v="29"/>
    <n v="27"/>
    <n v="100"/>
    <n v="0"/>
    <n v="156"/>
    <x v="3"/>
    <x v="190"/>
  </r>
  <r>
    <n v="209"/>
    <n v="0"/>
    <n v="79"/>
    <n v="79"/>
    <n v="100"/>
    <n v="0"/>
    <n v="258"/>
    <x v="2"/>
    <x v="158"/>
  </r>
  <r>
    <n v="210"/>
    <n v="0"/>
    <n v="100"/>
    <n v="54"/>
    <n v="0"/>
    <n v="0"/>
    <n v="154"/>
    <x v="1"/>
    <x v="191"/>
  </r>
  <r>
    <n v="211"/>
    <n v="0"/>
    <n v="100"/>
    <n v="63"/>
    <n v="94"/>
    <n v="0"/>
    <n v="257"/>
    <x v="1"/>
    <x v="192"/>
  </r>
  <r>
    <n v="212"/>
    <n v="0"/>
    <n v="100"/>
    <n v="54"/>
    <n v="0"/>
    <n v="0"/>
    <n v="154"/>
    <x v="3"/>
    <x v="193"/>
  </r>
  <r>
    <n v="213"/>
    <n v="0"/>
    <n v="100"/>
    <n v="56"/>
    <n v="100"/>
    <n v="0"/>
    <n v="256"/>
    <x v="6"/>
    <x v="194"/>
  </r>
  <r>
    <n v="214"/>
    <n v="50"/>
    <n v="14"/>
    <n v="27"/>
    <n v="61"/>
    <n v="0"/>
    <n v="152"/>
    <x v="4"/>
    <x v="195"/>
  </r>
  <r>
    <n v="215"/>
    <n v="10"/>
    <n v="100"/>
    <n v="58"/>
    <n v="88"/>
    <n v="0"/>
    <n v="256"/>
    <x v="3"/>
    <x v="196"/>
  </r>
  <r>
    <n v="216"/>
    <n v="0"/>
    <n v="100"/>
    <n v="27"/>
    <n v="24"/>
    <n v="0"/>
    <n v="151"/>
    <x v="2"/>
    <x v="197"/>
  </r>
  <r>
    <n v="217"/>
    <n v="0"/>
    <n v="100"/>
    <n v="72"/>
    <n v="84"/>
    <n v="0"/>
    <n v="256"/>
    <x v="0"/>
    <x v="191"/>
  </r>
  <r>
    <n v="218"/>
    <n v="10"/>
    <n v="8"/>
    <n v="33"/>
    <n v="100"/>
    <n v="0"/>
    <n v="151"/>
    <x v="4"/>
    <x v="198"/>
  </r>
  <r>
    <n v="219"/>
    <n v="100"/>
    <n v="29"/>
    <n v="77"/>
    <n v="49"/>
    <n v="0"/>
    <n v="255"/>
    <x v="0"/>
    <x v="199"/>
  </r>
  <r>
    <n v="220"/>
    <n v="0"/>
    <n v="100"/>
    <n v="0"/>
    <n v="50"/>
    <n v="0"/>
    <n v="150"/>
    <x v="1"/>
    <x v="200"/>
  </r>
  <r>
    <n v="221"/>
    <n v="0"/>
    <n v="100"/>
    <n v="54"/>
    <n v="100"/>
    <n v="0"/>
    <n v="254"/>
    <x v="2"/>
    <x v="201"/>
  </r>
  <r>
    <n v="222"/>
    <n v="0"/>
    <n v="100"/>
    <n v="38"/>
    <n v="12"/>
    <n v="0"/>
    <n v="150"/>
    <x v="2"/>
    <x v="202"/>
  </r>
  <r>
    <n v="223"/>
    <n v="100"/>
    <n v="100"/>
    <n v="54"/>
    <n v="0"/>
    <n v="0"/>
    <n v="254"/>
    <x v="1"/>
    <x v="203"/>
  </r>
  <r>
    <n v="224"/>
    <n v="0"/>
    <n v="86"/>
    <n v="27"/>
    <n v="37"/>
    <n v="0"/>
    <n v="150"/>
    <x v="3"/>
    <x v="204"/>
  </r>
  <r>
    <n v="225"/>
    <n v="0"/>
    <n v="100"/>
    <n v="54"/>
    <n v="100"/>
    <n v="0"/>
    <n v="254"/>
    <x v="2"/>
    <x v="205"/>
  </r>
  <r>
    <n v="226"/>
    <n v="0"/>
    <n v="2"/>
    <n v="59"/>
    <n v="88"/>
    <n v="0"/>
    <n v="149"/>
    <x v="0"/>
    <x v="172"/>
  </r>
  <r>
    <n v="227"/>
    <n v="40"/>
    <n v="30"/>
    <n v="68"/>
    <n v="100"/>
    <n v="14"/>
    <n v="252"/>
    <x v="3"/>
    <x v="206"/>
  </r>
  <r>
    <n v="228"/>
    <n v="0"/>
    <n v="21"/>
    <n v="27"/>
    <n v="100"/>
    <n v="0"/>
    <n v="148"/>
    <x v="2"/>
    <x v="207"/>
  </r>
  <r>
    <n v="229"/>
    <n v="0"/>
    <n v="100"/>
    <n v="63"/>
    <n v="88"/>
    <n v="0"/>
    <n v="251"/>
    <x v="1"/>
    <x v="79"/>
  </r>
  <r>
    <n v="230"/>
    <n v="0"/>
    <n v="100"/>
    <n v="27"/>
    <n v="12"/>
    <n v="0"/>
    <n v="139"/>
    <x v="3"/>
    <x v="129"/>
  </r>
  <r>
    <n v="231"/>
    <n v="100"/>
    <n v="0"/>
    <n v="63"/>
    <n v="88"/>
    <n v="0"/>
    <n v="251"/>
    <x v="1"/>
    <x v="208"/>
  </r>
  <r>
    <n v="232"/>
    <n v="0"/>
    <n v="32"/>
    <n v="45"/>
    <n v="61"/>
    <n v="0"/>
    <n v="138"/>
    <x v="1"/>
    <x v="79"/>
  </r>
  <r>
    <n v="233"/>
    <n v="0"/>
    <n v="100"/>
    <n v="63"/>
    <n v="88"/>
    <n v="0"/>
    <n v="251"/>
    <x v="3"/>
    <x v="209"/>
  </r>
  <r>
    <n v="234"/>
    <n v="10"/>
    <n v="100"/>
    <n v="27"/>
    <n v="0"/>
    <n v="0"/>
    <n v="137"/>
    <x v="2"/>
    <x v="210"/>
  </r>
  <r>
    <n v="235"/>
    <n v="0"/>
    <n v="100"/>
    <n v="51"/>
    <n v="100"/>
    <n v="0"/>
    <n v="251"/>
    <x v="3"/>
    <x v="211"/>
  </r>
  <r>
    <n v="236"/>
    <n v="10"/>
    <n v="100"/>
    <n v="27"/>
    <n v="0"/>
    <n v="0"/>
    <n v="137"/>
    <x v="9"/>
    <x v="192"/>
  </r>
  <r>
    <n v="237"/>
    <n v="0"/>
    <n v="100"/>
    <n v="100"/>
    <n v="50"/>
    <n v="0"/>
    <n v="250"/>
    <x v="6"/>
    <x v="212"/>
  </r>
  <r>
    <n v="238"/>
    <n v="0"/>
    <n v="100"/>
    <n v="36"/>
    <n v="0"/>
    <n v="0"/>
    <n v="136"/>
    <x v="2"/>
    <x v="213"/>
  </r>
  <r>
    <n v="239"/>
    <n v="0"/>
    <n v="82"/>
    <n v="66"/>
    <n v="100"/>
    <n v="0"/>
    <n v="248"/>
    <x v="1"/>
    <x v="214"/>
  </r>
  <r>
    <n v="240"/>
    <n v="0"/>
    <n v="100"/>
    <n v="36"/>
    <n v="0"/>
    <n v="0"/>
    <n v="136"/>
    <x v="6"/>
    <x v="215"/>
  </r>
  <r>
    <n v="241"/>
    <n v="0"/>
    <n v="100"/>
    <n v="48"/>
    <n v="100"/>
    <n v="0"/>
    <n v="248"/>
    <x v="2"/>
    <x v="84"/>
  </r>
  <r>
    <n v="242"/>
    <n v="0"/>
    <n v="22"/>
    <n v="27"/>
    <n v="87"/>
    <n v="0"/>
    <n v="136"/>
    <x v="0"/>
    <x v="216"/>
  </r>
  <r>
    <n v="243"/>
    <n v="40"/>
    <n v="100"/>
    <n v="63"/>
    <n v="0"/>
    <n v="44"/>
    <n v="247"/>
    <x v="2"/>
    <x v="217"/>
  </r>
  <r>
    <n v="244"/>
    <n v="0"/>
    <n v="72"/>
    <n v="64"/>
    <n v="0"/>
    <n v="0"/>
    <n v="136"/>
    <x v="1"/>
    <x v="218"/>
  </r>
  <r>
    <n v="245"/>
    <n v="80"/>
    <n v="100"/>
    <n v="27"/>
    <n v="24"/>
    <n v="15"/>
    <n v="246"/>
    <x v="6"/>
    <x v="173"/>
  </r>
  <r>
    <n v="246"/>
    <n v="0"/>
    <n v="7"/>
    <n v="45"/>
    <n v="83"/>
    <n v="0"/>
    <n v="135"/>
    <x v="5"/>
    <x v="219"/>
  </r>
  <r>
    <n v="247"/>
    <n v="0"/>
    <n v="100"/>
    <n v="45"/>
    <n v="100"/>
    <n v="0"/>
    <n v="245"/>
    <x v="2"/>
    <x v="175"/>
  </r>
  <r>
    <n v="248"/>
    <n v="0"/>
    <n v="72"/>
    <n v="63"/>
    <n v="0"/>
    <n v="0"/>
    <n v="135"/>
    <x v="1"/>
    <x v="176"/>
  </r>
  <r>
    <n v="249"/>
    <n v="0"/>
    <n v="100"/>
    <n v="45"/>
    <n v="100"/>
    <n v="0"/>
    <n v="245"/>
    <x v="5"/>
    <x v="177"/>
  </r>
  <r>
    <n v="250"/>
    <n v="0"/>
    <n v="7"/>
    <n v="27"/>
    <n v="100"/>
    <n v="0"/>
    <n v="134"/>
    <x v="1"/>
    <x v="220"/>
  </r>
  <r>
    <n v="251"/>
    <n v="100"/>
    <n v="100"/>
    <n v="45"/>
    <n v="0"/>
    <n v="0"/>
    <n v="245"/>
    <x v="2"/>
    <x v="178"/>
  </r>
  <r>
    <n v="252"/>
    <n v="0"/>
    <n v="7"/>
    <n v="27"/>
    <n v="100"/>
    <n v="0"/>
    <n v="134"/>
    <x v="1"/>
    <x v="221"/>
  </r>
  <r>
    <n v="253"/>
    <n v="0"/>
    <n v="100"/>
    <n v="45"/>
    <n v="100"/>
    <n v="0"/>
    <n v="245"/>
    <x v="2"/>
    <x v="222"/>
  </r>
  <r>
    <n v="254"/>
    <n v="0"/>
    <n v="7"/>
    <n v="27"/>
    <n v="100"/>
    <n v="0"/>
    <n v="134"/>
    <x v="5"/>
    <x v="85"/>
  </r>
  <r>
    <n v="255"/>
    <n v="0"/>
    <n v="81"/>
    <n v="63"/>
    <n v="100"/>
    <n v="0"/>
    <n v="244"/>
    <x v="1"/>
    <x v="223"/>
  </r>
  <r>
    <n v="256"/>
    <n v="0"/>
    <n v="7"/>
    <n v="36"/>
    <n v="88"/>
    <n v="0"/>
    <n v="131"/>
    <x v="2"/>
    <x v="224"/>
  </r>
  <r>
    <n v="257"/>
    <n v="0"/>
    <n v="92"/>
    <n v="69"/>
    <n v="83"/>
    <n v="0"/>
    <n v="244"/>
    <x v="1"/>
    <x v="225"/>
  </r>
  <r>
    <n v="258"/>
    <n v="0"/>
    <n v="29"/>
    <n v="32"/>
    <n v="70"/>
    <n v="0"/>
    <n v="131"/>
    <x v="3"/>
    <x v="184"/>
  </r>
  <r>
    <n v="259"/>
    <n v="0"/>
    <n v="100"/>
    <n v="45"/>
    <n v="98"/>
    <n v="0"/>
    <n v="243"/>
    <x v="0"/>
    <x v="226"/>
  </r>
  <r>
    <n v="260"/>
    <n v="0"/>
    <n v="35"/>
    <n v="27"/>
    <n v="68"/>
    <n v="0"/>
    <n v="130"/>
    <x v="1"/>
    <x v="227"/>
  </r>
  <r>
    <n v="261"/>
    <n v="80"/>
    <n v="100"/>
    <n v="63"/>
    <n v="0"/>
    <n v="0"/>
    <n v="243"/>
    <x v="3"/>
    <x v="228"/>
  </r>
  <r>
    <n v="262"/>
    <n v="0"/>
    <n v="100"/>
    <n v="29"/>
    <n v="0"/>
    <n v="0"/>
    <n v="129"/>
    <x v="2"/>
    <x v="188"/>
  </r>
  <r>
    <n v="263"/>
    <n v="10"/>
    <n v="100"/>
    <n v="45"/>
    <n v="88"/>
    <n v="0"/>
    <n v="243"/>
    <x v="3"/>
    <x v="229"/>
  </r>
  <r>
    <n v="264"/>
    <n v="0"/>
    <n v="100"/>
    <n v="27"/>
    <n v="0"/>
    <n v="0"/>
    <n v="127"/>
    <x v="2"/>
    <x v="190"/>
  </r>
  <r>
    <n v="265"/>
    <n v="90"/>
    <n v="100"/>
    <n v="27"/>
    <n v="25"/>
    <n v="0"/>
    <n v="242"/>
    <x v="3"/>
    <x v="158"/>
  </r>
  <r>
    <n v="266"/>
    <n v="0"/>
    <n v="100"/>
    <n v="27"/>
    <n v="0"/>
    <n v="0"/>
    <n v="127"/>
    <x v="3"/>
    <x v="230"/>
  </r>
  <r>
    <n v="267"/>
    <n v="100"/>
    <n v="100"/>
    <n v="42"/>
    <n v="0"/>
    <n v="0"/>
    <n v="242"/>
    <x v="2"/>
    <x v="192"/>
  </r>
  <r>
    <n v="268"/>
    <n v="0"/>
    <n v="100"/>
    <n v="27"/>
    <n v="0"/>
    <n v="0"/>
    <n v="127"/>
    <x v="3"/>
    <x v="193"/>
  </r>
  <r>
    <n v="269"/>
    <n v="90"/>
    <n v="37"/>
    <n v="27"/>
    <n v="88"/>
    <n v="0"/>
    <n v="242"/>
    <x v="6"/>
    <x v="231"/>
  </r>
  <r>
    <n v="270"/>
    <n v="0"/>
    <n v="100"/>
    <n v="27"/>
    <n v="0"/>
    <n v="0"/>
    <n v="127"/>
    <x v="3"/>
    <x v="232"/>
  </r>
  <r>
    <n v="271"/>
    <n v="0"/>
    <n v="100"/>
    <n v="54"/>
    <n v="87"/>
    <n v="0"/>
    <n v="241"/>
    <x v="2"/>
    <x v="233"/>
  </r>
  <r>
    <n v="272"/>
    <n v="0"/>
    <n v="100"/>
    <n v="27"/>
    <n v="0"/>
    <n v="0"/>
    <n v="127"/>
    <x v="3"/>
    <x v="234"/>
  </r>
  <r>
    <n v="273"/>
    <n v="0"/>
    <n v="100"/>
    <n v="65"/>
    <n v="75"/>
    <n v="0"/>
    <n v="240"/>
    <x v="3"/>
    <x v="230"/>
  </r>
  <r>
    <n v="274"/>
    <n v="0"/>
    <n v="100"/>
    <n v="27"/>
    <n v="0"/>
    <n v="0"/>
    <n v="127"/>
    <x v="7"/>
    <x v="198"/>
  </r>
  <r>
    <n v="275"/>
    <n v="0"/>
    <n v="100"/>
    <n v="90"/>
    <n v="49"/>
    <n v="0"/>
    <n v="239"/>
    <x v="3"/>
    <x v="199"/>
  </r>
  <r>
    <n v="276"/>
    <n v="0"/>
    <n v="100"/>
    <n v="27"/>
    <n v="0"/>
    <n v="0"/>
    <n v="127"/>
    <x v="5"/>
    <x v="235"/>
  </r>
  <r>
    <n v="277"/>
    <n v="100"/>
    <n v="100"/>
    <n v="27"/>
    <n v="12"/>
    <n v="0"/>
    <n v="239"/>
    <x v="4"/>
    <x v="236"/>
  </r>
  <r>
    <n v="278"/>
    <n v="0"/>
    <n v="100"/>
    <n v="27"/>
    <n v="0"/>
    <n v="0"/>
    <n v="127"/>
    <x v="5"/>
    <x v="190"/>
  </r>
  <r>
    <n v="279"/>
    <n v="0"/>
    <n v="100"/>
    <n v="49"/>
    <n v="88"/>
    <n v="0"/>
    <n v="237"/>
    <x v="6"/>
    <x v="237"/>
  </r>
  <r>
    <n v="280"/>
    <n v="0"/>
    <n v="100"/>
    <n v="27"/>
    <n v="0"/>
    <n v="0"/>
    <n v="127"/>
    <x v="3"/>
    <x v="238"/>
  </r>
  <r>
    <n v="281"/>
    <n v="10"/>
    <n v="100"/>
    <n v="27"/>
    <n v="100"/>
    <n v="0"/>
    <n v="237"/>
    <x v="3"/>
    <x v="91"/>
  </r>
  <r>
    <n v="282"/>
    <n v="0"/>
    <n v="100"/>
    <n v="27"/>
    <n v="0"/>
    <n v="0"/>
    <n v="127"/>
    <x v="2"/>
    <x v="239"/>
  </r>
  <r>
    <n v="283"/>
    <n v="0"/>
    <n v="91"/>
    <n v="45"/>
    <n v="100"/>
    <n v="0"/>
    <n v="236"/>
    <x v="2"/>
    <x v="240"/>
  </r>
  <r>
    <n v="284"/>
    <n v="0"/>
    <n v="100"/>
    <n v="27"/>
    <n v="0"/>
    <n v="0"/>
    <n v="127"/>
    <x v="1"/>
    <x v="241"/>
  </r>
  <r>
    <n v="285"/>
    <n v="80"/>
    <n v="29"/>
    <n v="27"/>
    <n v="100"/>
    <n v="0"/>
    <n v="236"/>
    <x v="1"/>
    <x v="242"/>
  </r>
  <r>
    <n v="286"/>
    <n v="0"/>
    <n v="100"/>
    <n v="27"/>
    <n v="0"/>
    <n v="0"/>
    <n v="127"/>
    <x v="2"/>
    <x v="243"/>
  </r>
  <r>
    <n v="287"/>
    <n v="100"/>
    <n v="100"/>
    <n v="36"/>
    <n v="0"/>
    <n v="0"/>
    <n v="236"/>
    <x v="6"/>
    <x v="244"/>
  </r>
  <r>
    <n v="288"/>
    <n v="0"/>
    <n v="100"/>
    <n v="27"/>
    <n v="0"/>
    <n v="0"/>
    <n v="127"/>
    <x v="3"/>
    <x v="245"/>
  </r>
  <r>
    <n v="289"/>
    <n v="0"/>
    <n v="100"/>
    <n v="100"/>
    <n v="36"/>
    <n v="0"/>
    <n v="236"/>
    <x v="2"/>
    <x v="246"/>
  </r>
  <r>
    <n v="290"/>
    <n v="0"/>
    <n v="34"/>
    <n v="45"/>
    <n v="48"/>
    <n v="0"/>
    <n v="127"/>
    <x v="3"/>
    <x v="168"/>
  </r>
  <r>
    <n v="291"/>
    <n v="40"/>
    <n v="100"/>
    <n v="45"/>
    <n v="50"/>
    <n v="0"/>
    <n v="235"/>
    <x v="3"/>
    <x v="247"/>
  </r>
  <r>
    <n v="292"/>
    <n v="0"/>
    <n v="100"/>
    <n v="27"/>
    <n v="0"/>
    <n v="0"/>
    <n v="127"/>
    <x v="6"/>
    <x v="248"/>
  </r>
  <r>
    <n v="293"/>
    <n v="100"/>
    <n v="8"/>
    <n v="27"/>
    <n v="100"/>
    <n v="0"/>
    <n v="235"/>
    <x v="2"/>
    <x v="249"/>
  </r>
  <r>
    <n v="294"/>
    <n v="90"/>
    <n v="37"/>
    <n v="0"/>
    <n v="0"/>
    <n v="0"/>
    <n v="127"/>
    <x v="8"/>
    <x v="250"/>
  </r>
  <r>
    <n v="295"/>
    <n v="100"/>
    <n v="7"/>
    <n v="27"/>
    <n v="100"/>
    <n v="0"/>
    <n v="234"/>
    <x v="3"/>
    <x v="251"/>
  </r>
  <r>
    <n v="296"/>
    <n v="0"/>
    <n v="29"/>
    <n v="36"/>
    <n v="61"/>
    <n v="0"/>
    <n v="126"/>
    <x v="4"/>
    <x v="252"/>
  </r>
  <r>
    <n v="297"/>
    <n v="90"/>
    <n v="29"/>
    <n v="27"/>
    <n v="88"/>
    <n v="0"/>
    <n v="234"/>
    <x v="3"/>
    <x v="79"/>
  </r>
  <r>
    <n v="298"/>
    <n v="80"/>
    <n v="37"/>
    <n v="9"/>
    <n v="0"/>
    <n v="0"/>
    <n v="126"/>
    <x v="2"/>
    <x v="253"/>
  </r>
  <r>
    <n v="299"/>
    <n v="0"/>
    <n v="100"/>
    <n v="45"/>
    <n v="88"/>
    <n v="0"/>
    <n v="233"/>
    <x v="2"/>
    <x v="215"/>
  </r>
  <r>
    <n v="300"/>
    <n v="0"/>
    <n v="80"/>
    <n v="45"/>
    <n v="0"/>
    <n v="0"/>
    <n v="125"/>
    <x v="3"/>
    <x v="2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500"/>
  </r>
  <r>
    <x v="1"/>
    <x v="1"/>
    <n v="232"/>
  </r>
  <r>
    <x v="1"/>
    <x v="2"/>
    <n v="500"/>
  </r>
  <r>
    <x v="2"/>
    <x v="1"/>
    <n v="232"/>
  </r>
  <r>
    <x v="0"/>
    <x v="1"/>
    <n v="491"/>
  </r>
  <r>
    <x v="1"/>
    <x v="1"/>
    <n v="232"/>
  </r>
  <r>
    <x v="1"/>
    <x v="1"/>
    <n v="488"/>
  </r>
  <r>
    <x v="2"/>
    <x v="1"/>
    <n v="230"/>
  </r>
  <r>
    <x v="0"/>
    <x v="2"/>
    <n v="484"/>
  </r>
  <r>
    <x v="1"/>
    <x v="1"/>
    <n v="230"/>
  </r>
  <r>
    <x v="1"/>
    <x v="2"/>
    <n v="484"/>
  </r>
  <r>
    <x v="2"/>
    <x v="2"/>
    <n v="230"/>
  </r>
  <r>
    <x v="0"/>
    <x v="1"/>
    <n v="476"/>
  </r>
  <r>
    <x v="1"/>
    <x v="1"/>
    <n v="229"/>
  </r>
  <r>
    <x v="1"/>
    <x v="3"/>
    <n v="459"/>
  </r>
  <r>
    <x v="2"/>
    <x v="4"/>
    <n v="229"/>
  </r>
  <r>
    <x v="1"/>
    <x v="1"/>
    <n v="458"/>
  </r>
  <r>
    <x v="2"/>
    <x v="5"/>
    <n v="227"/>
  </r>
  <r>
    <x v="1"/>
    <x v="2"/>
    <n v="453"/>
  </r>
  <r>
    <x v="2"/>
    <x v="0"/>
    <n v="227"/>
  </r>
  <r>
    <x v="0"/>
    <x v="4"/>
    <n v="442"/>
  </r>
  <r>
    <x v="1"/>
    <x v="1"/>
    <n v="227"/>
  </r>
  <r>
    <x v="1"/>
    <x v="1"/>
    <n v="437"/>
  </r>
  <r>
    <x v="2"/>
    <x v="3"/>
    <n v="227"/>
  </r>
  <r>
    <x v="0"/>
    <x v="4"/>
    <n v="436"/>
  </r>
  <r>
    <x v="1"/>
    <x v="4"/>
    <n v="227"/>
  </r>
  <r>
    <x v="1"/>
    <x v="2"/>
    <n v="408"/>
  </r>
  <r>
    <x v="2"/>
    <x v="6"/>
    <n v="227"/>
  </r>
  <r>
    <x v="1"/>
    <x v="1"/>
    <n v="407"/>
  </r>
  <r>
    <x v="2"/>
    <x v="4"/>
    <n v="227"/>
  </r>
  <r>
    <x v="1"/>
    <x v="1"/>
    <n v="400"/>
  </r>
  <r>
    <x v="2"/>
    <x v="6"/>
    <n v="227"/>
  </r>
  <r>
    <x v="0"/>
    <x v="2"/>
    <n v="400"/>
  </r>
  <r>
    <x v="1"/>
    <x v="4"/>
    <n v="227"/>
  </r>
  <r>
    <x v="1"/>
    <x v="3"/>
    <n v="400"/>
  </r>
  <r>
    <x v="2"/>
    <x v="1"/>
    <n v="227"/>
  </r>
  <r>
    <x v="0"/>
    <x v="2"/>
    <n v="400"/>
  </r>
  <r>
    <x v="1"/>
    <x v="0"/>
    <n v="227"/>
  </r>
  <r>
    <x v="1"/>
    <x v="0"/>
    <n v="400"/>
  </r>
  <r>
    <x v="2"/>
    <x v="2"/>
    <n v="227"/>
  </r>
  <r>
    <x v="1"/>
    <x v="1"/>
    <n v="400"/>
  </r>
  <r>
    <x v="2"/>
    <x v="6"/>
    <n v="227"/>
  </r>
  <r>
    <x v="1"/>
    <x v="4"/>
    <n v="400"/>
  </r>
  <r>
    <x v="2"/>
    <x v="3"/>
    <n v="226"/>
  </r>
  <r>
    <x v="0"/>
    <x v="1"/>
    <n v="399"/>
  </r>
  <r>
    <x v="1"/>
    <x v="2"/>
    <n v="226"/>
  </r>
  <r>
    <x v="3"/>
    <x v="7"/>
    <s v=""/>
  </r>
  <r>
    <x v="3"/>
    <x v="7"/>
    <s v=""/>
  </r>
  <r>
    <x v="0"/>
    <x v="2"/>
    <n v="391"/>
  </r>
  <r>
    <x v="1"/>
    <x v="2"/>
    <n v="222"/>
  </r>
  <r>
    <x v="1"/>
    <x v="2"/>
    <n v="390"/>
  </r>
  <r>
    <x v="2"/>
    <x v="0"/>
    <n v="221"/>
  </r>
  <r>
    <x v="1"/>
    <x v="3"/>
    <n v="388"/>
  </r>
  <r>
    <x v="2"/>
    <x v="1"/>
    <n v="220"/>
  </r>
  <r>
    <x v="1"/>
    <x v="2"/>
    <n v="387"/>
  </r>
  <r>
    <x v="2"/>
    <x v="1"/>
    <n v="215"/>
  </r>
  <r>
    <x v="0"/>
    <x v="0"/>
    <n v="383"/>
  </r>
  <r>
    <x v="1"/>
    <x v="1"/>
    <n v="215"/>
  </r>
  <r>
    <x v="1"/>
    <x v="0"/>
    <n v="378"/>
  </r>
  <r>
    <x v="2"/>
    <x v="1"/>
    <n v="215"/>
  </r>
  <r>
    <x v="0"/>
    <x v="5"/>
    <n v="372"/>
  </r>
  <r>
    <x v="1"/>
    <x v="2"/>
    <n v="213"/>
  </r>
  <r>
    <x v="1"/>
    <x v="2"/>
    <n v="372"/>
  </r>
  <r>
    <x v="2"/>
    <x v="2"/>
    <n v="211"/>
  </r>
  <r>
    <x v="1"/>
    <x v="3"/>
    <n v="371"/>
  </r>
  <r>
    <x v="2"/>
    <x v="6"/>
    <n v="211"/>
  </r>
  <r>
    <x v="1"/>
    <x v="1"/>
    <n v="371"/>
  </r>
  <r>
    <x v="2"/>
    <x v="0"/>
    <n v="209"/>
  </r>
  <r>
    <x v="0"/>
    <x v="2"/>
    <n v="371"/>
  </r>
  <r>
    <x v="1"/>
    <x v="3"/>
    <n v="208"/>
  </r>
  <r>
    <x v="1"/>
    <x v="2"/>
    <n v="371"/>
  </r>
  <r>
    <x v="2"/>
    <x v="1"/>
    <n v="207"/>
  </r>
  <r>
    <x v="0"/>
    <x v="2"/>
    <n v="370"/>
  </r>
  <r>
    <x v="3"/>
    <x v="7"/>
    <s v=""/>
  </r>
  <r>
    <x v="1"/>
    <x v="0"/>
    <n v="365"/>
  </r>
  <r>
    <x v="2"/>
    <x v="6"/>
    <n v="203"/>
  </r>
  <r>
    <x v="1"/>
    <x v="3"/>
    <n v="362"/>
  </r>
  <r>
    <x v="2"/>
    <x v="0"/>
    <n v="203"/>
  </r>
  <r>
    <x v="1"/>
    <x v="3"/>
    <n v="359"/>
  </r>
  <r>
    <x v="2"/>
    <x v="3"/>
    <n v="201"/>
  </r>
  <r>
    <x v="0"/>
    <x v="6"/>
    <n v="359"/>
  </r>
  <r>
    <x v="1"/>
    <x v="6"/>
    <n v="200"/>
  </r>
  <r>
    <x v="1"/>
    <x v="3"/>
    <n v="357"/>
  </r>
  <r>
    <x v="2"/>
    <x v="5"/>
    <n v="200"/>
  </r>
  <r>
    <x v="0"/>
    <x v="6"/>
    <n v="352"/>
  </r>
  <r>
    <x v="1"/>
    <x v="8"/>
    <n v="200"/>
  </r>
  <r>
    <x v="3"/>
    <x v="7"/>
    <s v=""/>
  </r>
  <r>
    <x v="2"/>
    <x v="1"/>
    <n v="200"/>
  </r>
  <r>
    <x v="1"/>
    <x v="6"/>
    <n v="351"/>
  </r>
  <r>
    <x v="2"/>
    <x v="0"/>
    <n v="200"/>
  </r>
  <r>
    <x v="1"/>
    <x v="5"/>
    <n v="351"/>
  </r>
  <r>
    <x v="2"/>
    <x v="1"/>
    <n v="200"/>
  </r>
  <r>
    <x v="0"/>
    <x v="6"/>
    <n v="350"/>
  </r>
  <r>
    <x v="3"/>
    <x v="7"/>
    <s v=""/>
  </r>
  <r>
    <x v="1"/>
    <x v="2"/>
    <n v="347"/>
  </r>
  <r>
    <x v="3"/>
    <x v="7"/>
    <s v=""/>
  </r>
  <r>
    <x v="0"/>
    <x v="2"/>
    <n v="338"/>
  </r>
  <r>
    <x v="1"/>
    <x v="2"/>
    <n v="195"/>
  </r>
  <r>
    <x v="1"/>
    <x v="6"/>
    <n v="337"/>
  </r>
  <r>
    <x v="2"/>
    <x v="1"/>
    <n v="195"/>
  </r>
  <r>
    <x v="1"/>
    <x v="5"/>
    <n v="335"/>
  </r>
  <r>
    <x v="2"/>
    <x v="8"/>
    <n v="194"/>
  </r>
  <r>
    <x v="1"/>
    <x v="3"/>
    <n v="335"/>
  </r>
  <r>
    <x v="2"/>
    <x v="0"/>
    <n v="193"/>
  </r>
  <r>
    <x v="0"/>
    <x v="2"/>
    <n v="335"/>
  </r>
  <r>
    <x v="1"/>
    <x v="6"/>
    <n v="192"/>
  </r>
  <r>
    <x v="1"/>
    <x v="3"/>
    <n v="334"/>
  </r>
  <r>
    <x v="2"/>
    <x v="3"/>
    <n v="190"/>
  </r>
  <r>
    <x v="0"/>
    <x v="2"/>
    <n v="334"/>
  </r>
  <r>
    <x v="1"/>
    <x v="4"/>
    <n v="189"/>
  </r>
  <r>
    <x v="3"/>
    <x v="7"/>
    <s v=""/>
  </r>
  <r>
    <x v="2"/>
    <x v="1"/>
    <n v="188"/>
  </r>
  <r>
    <x v="1"/>
    <x v="3"/>
    <n v="333"/>
  </r>
  <r>
    <x v="2"/>
    <x v="1"/>
    <n v="188"/>
  </r>
  <r>
    <x v="1"/>
    <x v="3"/>
    <n v="331"/>
  </r>
  <r>
    <x v="2"/>
    <x v="0"/>
    <n v="188"/>
  </r>
  <r>
    <x v="0"/>
    <x v="3"/>
    <n v="324"/>
  </r>
  <r>
    <x v="1"/>
    <x v="3"/>
    <n v="188"/>
  </r>
  <r>
    <x v="1"/>
    <x v="3"/>
    <n v="324"/>
  </r>
  <r>
    <x v="3"/>
    <x v="7"/>
    <s v=""/>
  </r>
  <r>
    <x v="0"/>
    <x v="5"/>
    <n v="322"/>
  </r>
  <r>
    <x v="1"/>
    <x v="3"/>
    <n v="184"/>
  </r>
  <r>
    <x v="1"/>
    <x v="5"/>
    <n v="321"/>
  </r>
  <r>
    <x v="2"/>
    <x v="2"/>
    <n v="183"/>
  </r>
  <r>
    <x v="1"/>
    <x v="3"/>
    <n v="319"/>
  </r>
  <r>
    <x v="2"/>
    <x v="5"/>
    <n v="183"/>
  </r>
  <r>
    <x v="1"/>
    <x v="2"/>
    <n v="317"/>
  </r>
  <r>
    <x v="2"/>
    <x v="2"/>
    <n v="181"/>
  </r>
  <r>
    <x v="0"/>
    <x v="1"/>
    <n v="315"/>
  </r>
  <r>
    <x v="1"/>
    <x v="0"/>
    <n v="180"/>
  </r>
  <r>
    <x v="1"/>
    <x v="1"/>
    <n v="315"/>
  </r>
  <r>
    <x v="2"/>
    <x v="1"/>
    <n v="180"/>
  </r>
  <r>
    <x v="0"/>
    <x v="2"/>
    <n v="315"/>
  </r>
  <r>
    <x v="1"/>
    <x v="0"/>
    <n v="180"/>
  </r>
  <r>
    <x v="1"/>
    <x v="2"/>
    <n v="314"/>
  </r>
  <r>
    <x v="2"/>
    <x v="2"/>
    <n v="178"/>
  </r>
  <r>
    <x v="1"/>
    <x v="2"/>
    <n v="314"/>
  </r>
  <r>
    <x v="2"/>
    <x v="3"/>
    <n v="175"/>
  </r>
  <r>
    <x v="1"/>
    <x v="2"/>
    <n v="312"/>
  </r>
  <r>
    <x v="2"/>
    <x v="3"/>
    <n v="175"/>
  </r>
  <r>
    <x v="0"/>
    <x v="5"/>
    <n v="300"/>
  </r>
  <r>
    <x v="1"/>
    <x v="6"/>
    <n v="175"/>
  </r>
  <r>
    <x v="1"/>
    <x v="6"/>
    <n v="300"/>
  </r>
  <r>
    <x v="2"/>
    <x v="6"/>
    <n v="173"/>
  </r>
  <r>
    <x v="0"/>
    <x v="3"/>
    <n v="300"/>
  </r>
  <r>
    <x v="1"/>
    <x v="9"/>
    <n v="173"/>
  </r>
  <r>
    <x v="1"/>
    <x v="2"/>
    <n v="302"/>
  </r>
  <r>
    <x v="2"/>
    <x v="4"/>
    <n v="171"/>
  </r>
  <r>
    <x v="1"/>
    <x v="3"/>
    <n v="300"/>
  </r>
  <r>
    <x v="2"/>
    <x v="2"/>
    <n v="171"/>
  </r>
  <r>
    <x v="1"/>
    <x v="2"/>
    <n v="300"/>
  </r>
  <r>
    <x v="2"/>
    <x v="5"/>
    <n v="170"/>
  </r>
  <r>
    <x v="0"/>
    <x v="1"/>
    <n v="299"/>
  </r>
  <r>
    <x v="1"/>
    <x v="3"/>
    <n v="169"/>
  </r>
  <r>
    <x v="1"/>
    <x v="0"/>
    <n v="296"/>
  </r>
  <r>
    <x v="2"/>
    <x v="2"/>
    <n v="169"/>
  </r>
  <r>
    <x v="0"/>
    <x v="1"/>
    <n v="295"/>
  </r>
  <r>
    <x v="1"/>
    <x v="6"/>
    <n v="169"/>
  </r>
  <r>
    <x v="1"/>
    <x v="4"/>
    <n v="295"/>
  </r>
  <r>
    <x v="2"/>
    <x v="3"/>
    <n v="169"/>
  </r>
  <r>
    <x v="1"/>
    <x v="2"/>
    <n v="295"/>
  </r>
  <r>
    <x v="2"/>
    <x v="2"/>
    <n v="168"/>
  </r>
  <r>
    <x v="1"/>
    <x v="3"/>
    <n v="293"/>
  </r>
  <r>
    <x v="2"/>
    <x v="9"/>
    <n v="168"/>
  </r>
  <r>
    <x v="0"/>
    <x v="1"/>
    <n v="291"/>
  </r>
  <r>
    <x v="1"/>
    <x v="2"/>
    <n v="167"/>
  </r>
  <r>
    <x v="1"/>
    <x v="6"/>
    <n v="289"/>
  </r>
  <r>
    <x v="2"/>
    <x v="4"/>
    <n v="167"/>
  </r>
  <r>
    <x v="0"/>
    <x v="1"/>
    <n v="288"/>
  </r>
  <r>
    <x v="1"/>
    <x v="2"/>
    <n v="167"/>
  </r>
  <r>
    <x v="3"/>
    <x v="7"/>
    <s v=""/>
  </r>
  <r>
    <x v="2"/>
    <x v="3"/>
    <n v="166"/>
  </r>
  <r>
    <x v="1"/>
    <x v="5"/>
    <n v="285"/>
  </r>
  <r>
    <x v="2"/>
    <x v="2"/>
    <n v="166"/>
  </r>
  <r>
    <x v="1"/>
    <x v="1"/>
    <n v="282"/>
  </r>
  <r>
    <x v="3"/>
    <x v="7"/>
    <s v=""/>
  </r>
  <r>
    <x v="0"/>
    <x v="0"/>
    <n v="280"/>
  </r>
  <r>
    <x v="1"/>
    <x v="1"/>
    <n v="164"/>
  </r>
  <r>
    <x v="1"/>
    <x v="0"/>
    <n v="280"/>
  </r>
  <r>
    <x v="2"/>
    <x v="2"/>
    <n v="164"/>
  </r>
  <r>
    <x v="0"/>
    <x v="1"/>
    <n v="270"/>
  </r>
  <r>
    <x v="3"/>
    <x v="7"/>
    <s v=""/>
  </r>
  <r>
    <x v="1"/>
    <x v="5"/>
    <n v="269"/>
  </r>
  <r>
    <x v="3"/>
    <x v="7"/>
    <s v=""/>
  </r>
  <r>
    <x v="1"/>
    <x v="3"/>
    <n v="268"/>
  </r>
  <r>
    <x v="2"/>
    <x v="2"/>
    <n v="163"/>
  </r>
  <r>
    <x v="1"/>
    <x v="3"/>
    <n v="267"/>
  </r>
  <r>
    <x v="2"/>
    <x v="2"/>
    <n v="163"/>
  </r>
  <r>
    <x v="0"/>
    <x v="2"/>
    <n v="266"/>
  </r>
  <r>
    <x v="1"/>
    <x v="3"/>
    <n v="163"/>
  </r>
  <r>
    <x v="1"/>
    <x v="5"/>
    <n v="264"/>
  </r>
  <r>
    <x v="2"/>
    <x v="5"/>
    <n v="163"/>
  </r>
  <r>
    <x v="0"/>
    <x v="2"/>
    <n v="264"/>
  </r>
  <r>
    <x v="1"/>
    <x v="5"/>
    <n v="161"/>
  </r>
  <r>
    <x v="1"/>
    <x v="3"/>
    <n v="263"/>
  </r>
  <r>
    <x v="2"/>
    <x v="1"/>
    <n v="160"/>
  </r>
  <r>
    <x v="3"/>
    <x v="7"/>
    <s v=""/>
  </r>
  <r>
    <x v="2"/>
    <x v="0"/>
    <n v="160"/>
  </r>
  <r>
    <x v="1"/>
    <x v="5"/>
    <n v="261"/>
  </r>
  <r>
    <x v="2"/>
    <x v="3"/>
    <n v="159"/>
  </r>
  <r>
    <x v="0"/>
    <x v="1"/>
    <n v="261"/>
  </r>
  <r>
    <x v="1"/>
    <x v="3"/>
    <n v="158"/>
  </r>
  <r>
    <x v="1"/>
    <x v="3"/>
    <n v="261"/>
  </r>
  <r>
    <x v="2"/>
    <x v="5"/>
    <n v="157"/>
  </r>
  <r>
    <x v="0"/>
    <x v="4"/>
    <n v="261"/>
  </r>
  <r>
    <x v="1"/>
    <x v="2"/>
    <n v="156"/>
  </r>
  <r>
    <x v="1"/>
    <x v="3"/>
    <n v="258"/>
  </r>
  <r>
    <x v="2"/>
    <x v="3"/>
    <n v="156"/>
  </r>
  <r>
    <x v="1"/>
    <x v="2"/>
    <n v="258"/>
  </r>
  <r>
    <x v="2"/>
    <x v="1"/>
    <n v="154"/>
  </r>
  <r>
    <x v="1"/>
    <x v="1"/>
    <n v="257"/>
  </r>
  <r>
    <x v="2"/>
    <x v="3"/>
    <n v="154"/>
  </r>
  <r>
    <x v="0"/>
    <x v="6"/>
    <n v="256"/>
  </r>
  <r>
    <x v="1"/>
    <x v="4"/>
    <n v="152"/>
  </r>
  <r>
    <x v="1"/>
    <x v="3"/>
    <n v="256"/>
  </r>
  <r>
    <x v="2"/>
    <x v="2"/>
    <n v="151"/>
  </r>
  <r>
    <x v="0"/>
    <x v="0"/>
    <n v="256"/>
  </r>
  <r>
    <x v="1"/>
    <x v="4"/>
    <n v="151"/>
  </r>
  <r>
    <x v="1"/>
    <x v="0"/>
    <n v="255"/>
  </r>
  <r>
    <x v="2"/>
    <x v="1"/>
    <n v="150"/>
  </r>
  <r>
    <x v="1"/>
    <x v="2"/>
    <n v="254"/>
  </r>
  <r>
    <x v="2"/>
    <x v="2"/>
    <n v="150"/>
  </r>
  <r>
    <x v="1"/>
    <x v="1"/>
    <n v="254"/>
  </r>
  <r>
    <x v="2"/>
    <x v="3"/>
    <n v="150"/>
  </r>
  <r>
    <x v="0"/>
    <x v="2"/>
    <n v="254"/>
  </r>
  <r>
    <x v="1"/>
    <x v="0"/>
    <n v="149"/>
  </r>
  <r>
    <x v="1"/>
    <x v="3"/>
    <n v="252"/>
  </r>
  <r>
    <x v="2"/>
    <x v="2"/>
    <n v="148"/>
  </r>
  <r>
    <x v="0"/>
    <x v="1"/>
    <n v="251"/>
  </r>
  <r>
    <x v="1"/>
    <x v="3"/>
    <n v="139"/>
  </r>
  <r>
    <x v="1"/>
    <x v="1"/>
    <n v="251"/>
  </r>
  <r>
    <x v="2"/>
    <x v="1"/>
    <n v="138"/>
  </r>
  <r>
    <x v="1"/>
    <x v="3"/>
    <n v="251"/>
  </r>
  <r>
    <x v="2"/>
    <x v="2"/>
    <n v="137"/>
  </r>
  <r>
    <x v="1"/>
    <x v="3"/>
    <n v="251"/>
  </r>
  <r>
    <x v="2"/>
    <x v="10"/>
    <n v="137"/>
  </r>
  <r>
    <x v="0"/>
    <x v="6"/>
    <n v="250"/>
  </r>
  <r>
    <x v="1"/>
    <x v="2"/>
    <n v="136"/>
  </r>
  <r>
    <x v="1"/>
    <x v="1"/>
    <n v="248"/>
  </r>
  <r>
    <x v="2"/>
    <x v="6"/>
    <n v="136"/>
  </r>
  <r>
    <x v="0"/>
    <x v="2"/>
    <n v="248"/>
  </r>
  <r>
    <x v="1"/>
    <x v="0"/>
    <n v="136"/>
  </r>
  <r>
    <x v="1"/>
    <x v="2"/>
    <n v="247"/>
  </r>
  <r>
    <x v="2"/>
    <x v="1"/>
    <n v="136"/>
  </r>
  <r>
    <x v="1"/>
    <x v="6"/>
    <n v="246"/>
  </r>
  <r>
    <x v="2"/>
    <x v="5"/>
    <n v="135"/>
  </r>
  <r>
    <x v="1"/>
    <x v="2"/>
    <n v="245"/>
  </r>
  <r>
    <x v="2"/>
    <x v="1"/>
    <n v="135"/>
  </r>
  <r>
    <x v="0"/>
    <x v="5"/>
    <n v="245"/>
  </r>
  <r>
    <x v="1"/>
    <x v="1"/>
    <n v="134"/>
  </r>
  <r>
    <x v="1"/>
    <x v="2"/>
    <n v="245"/>
  </r>
  <r>
    <x v="2"/>
    <x v="1"/>
    <n v="134"/>
  </r>
  <r>
    <x v="0"/>
    <x v="2"/>
    <n v="245"/>
  </r>
  <r>
    <x v="1"/>
    <x v="5"/>
    <n v="134"/>
  </r>
  <r>
    <x v="1"/>
    <x v="1"/>
    <n v="244"/>
  </r>
  <r>
    <x v="2"/>
    <x v="2"/>
    <n v="131"/>
  </r>
  <r>
    <x v="1"/>
    <x v="1"/>
    <n v="244"/>
  </r>
  <r>
    <x v="2"/>
    <x v="3"/>
    <n v="131"/>
  </r>
  <r>
    <x v="1"/>
    <x v="0"/>
    <n v="243"/>
  </r>
  <r>
    <x v="2"/>
    <x v="1"/>
    <n v="130"/>
  </r>
  <r>
    <x v="3"/>
    <x v="7"/>
    <s v=""/>
  </r>
  <r>
    <x v="1"/>
    <x v="2"/>
    <n v="129"/>
  </r>
  <r>
    <x v="1"/>
    <x v="3"/>
    <n v="243"/>
  </r>
  <r>
    <x v="2"/>
    <x v="2"/>
    <n v="127"/>
  </r>
  <r>
    <x v="3"/>
    <x v="7"/>
    <s v=""/>
  </r>
  <r>
    <x v="1"/>
    <x v="3"/>
    <n v="127"/>
  </r>
  <r>
    <x v="1"/>
    <x v="2"/>
    <n v="242"/>
  </r>
  <r>
    <x v="2"/>
    <x v="3"/>
    <n v="127"/>
  </r>
  <r>
    <x v="1"/>
    <x v="6"/>
    <n v="242"/>
  </r>
  <r>
    <x v="3"/>
    <x v="7"/>
    <s v=""/>
  </r>
  <r>
    <x v="1"/>
    <x v="2"/>
    <n v="241"/>
  </r>
  <r>
    <x v="3"/>
    <x v="7"/>
    <s v=""/>
  </r>
  <r>
    <x v="0"/>
    <x v="3"/>
    <n v="240"/>
  </r>
  <r>
    <x v="1"/>
    <x v="8"/>
    <n v="127"/>
  </r>
  <r>
    <x v="3"/>
    <x v="7"/>
    <s v=""/>
  </r>
  <r>
    <x v="2"/>
    <x v="5"/>
    <n v="127"/>
  </r>
  <r>
    <x v="0"/>
    <x v="4"/>
    <n v="239"/>
  </r>
  <r>
    <x v="1"/>
    <x v="5"/>
    <n v="127"/>
  </r>
  <r>
    <x v="3"/>
    <x v="7"/>
    <s v=""/>
  </r>
  <r>
    <x v="2"/>
    <x v="3"/>
    <n v="127"/>
  </r>
  <r>
    <x v="3"/>
    <x v="7"/>
    <s v=""/>
  </r>
  <r>
    <x v="2"/>
    <x v="2"/>
    <n v="127"/>
  </r>
  <r>
    <x v="1"/>
    <x v="2"/>
    <n v="236"/>
  </r>
  <r>
    <x v="2"/>
    <x v="1"/>
    <n v="127"/>
  </r>
  <r>
    <x v="0"/>
    <x v="1"/>
    <n v="236"/>
  </r>
  <r>
    <x v="1"/>
    <x v="2"/>
    <n v="127"/>
  </r>
  <r>
    <x v="1"/>
    <x v="6"/>
    <n v="236"/>
  </r>
  <r>
    <x v="3"/>
    <x v="7"/>
    <s v=""/>
  </r>
  <r>
    <x v="0"/>
    <x v="2"/>
    <n v="236"/>
  </r>
  <r>
    <x v="3"/>
    <x v="7"/>
    <s v=""/>
  </r>
  <r>
    <x v="1"/>
    <x v="3"/>
    <n v="235"/>
  </r>
  <r>
    <x v="2"/>
    <x v="6"/>
    <n v="127"/>
  </r>
  <r>
    <x v="1"/>
    <x v="2"/>
    <n v="235"/>
  </r>
  <r>
    <x v="2"/>
    <x v="9"/>
    <n v="127"/>
  </r>
  <r>
    <x v="3"/>
    <x v="7"/>
    <s v=""/>
  </r>
  <r>
    <x v="3"/>
    <x v="7"/>
    <s v=""/>
  </r>
  <r>
    <x v="0"/>
    <x v="3"/>
    <n v="234"/>
  </r>
  <r>
    <x v="1"/>
    <x v="2"/>
    <n v="126"/>
  </r>
  <r>
    <x v="1"/>
    <x v="2"/>
    <n v="233"/>
  </r>
  <r>
    <x v="2"/>
    <x v="3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362E7-C273-4B4B-A697-91B994A7E3E8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4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4"/>
        <item x="3"/>
        <item x="5"/>
        <item x="2"/>
        <item x="6"/>
        <item x="0"/>
        <item x="7"/>
        <item x="1"/>
        <item x="8"/>
        <item x="9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Liczba z identyfikator ucznia" fld="0" subtotal="countNums" baseField="6" baseItem="0"/>
  </dataFields>
  <formats count="6">
    <format dxfId="29">
      <pivotArea collapsedLevelsAreSubtotals="1" fieldPosition="0">
        <references count="1">
          <reference field="6" count="0"/>
        </references>
      </pivotArea>
    </format>
    <format dxfId="28">
      <pivotArea dataOnly="0" labelOnly="1" fieldPosition="0">
        <references count="1">
          <reference field="6" count="0"/>
        </references>
      </pivotArea>
    </format>
    <format dxfId="27">
      <pivotArea collapsedLevelsAreSubtotals="1" fieldPosition="0">
        <references count="1">
          <reference field="6" count="0"/>
        </references>
      </pivotArea>
    </format>
    <format dxfId="26">
      <pivotArea dataOnly="0" labelOnly="1" fieldPosition="0">
        <references count="1">
          <reference field="6" count="0"/>
        </references>
      </pivotArea>
    </format>
    <format dxfId="25">
      <pivotArea collapsedLevelsAreSubtotals="1" fieldPosition="0">
        <references count="1">
          <reference field="6" count="0"/>
        </references>
      </pivotArea>
    </format>
    <format dxfId="24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CF1B4-C4E0-424D-B706-FAAB65E13907}" name="Tabela przestawna4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4:B15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4"/>
        <item x="3"/>
        <item x="5"/>
        <item x="2"/>
        <item x="6"/>
        <item x="0"/>
        <item x="7"/>
        <item x="1"/>
        <item x="8"/>
        <item x="9"/>
        <item t="default"/>
      </items>
    </pivotField>
    <pivotField showAll="0">
      <items count="256">
        <item x="4"/>
        <item x="2"/>
        <item x="3"/>
        <item x="5"/>
        <item x="6"/>
        <item x="35"/>
        <item x="32"/>
        <item x="83"/>
        <item x="100"/>
        <item x="101"/>
        <item x="141"/>
        <item x="130"/>
        <item x="42"/>
        <item x="15"/>
        <item x="174"/>
        <item x="219"/>
        <item x="71"/>
        <item x="68"/>
        <item x="62"/>
        <item x="187"/>
        <item x="228"/>
        <item x="155"/>
        <item x="165"/>
        <item x="146"/>
        <item x="49"/>
        <item x="90"/>
        <item x="145"/>
        <item x="124"/>
        <item x="95"/>
        <item x="134"/>
        <item x="105"/>
        <item x="209"/>
        <item x="22"/>
        <item x="189"/>
        <item x="229"/>
        <item x="156"/>
        <item x="153"/>
        <item x="212"/>
        <item x="177"/>
        <item x="243"/>
        <item x="181"/>
        <item x="67"/>
        <item x="223"/>
        <item x="240"/>
        <item x="76"/>
        <item x="202"/>
        <item x="162"/>
        <item x="89"/>
        <item x="119"/>
        <item x="198"/>
        <item x="214"/>
        <item x="8"/>
        <item x="211"/>
        <item x="137"/>
        <item x="108"/>
        <item x="170"/>
        <item x="184"/>
        <item x="73"/>
        <item x="93"/>
        <item x="251"/>
        <item x="61"/>
        <item x="207"/>
        <item x="24"/>
        <item x="27"/>
        <item x="25"/>
        <item x="128"/>
        <item x="164"/>
        <item x="163"/>
        <item x="237"/>
        <item x="205"/>
        <item x="74"/>
        <item x="180"/>
        <item x="238"/>
        <item x="185"/>
        <item x="136"/>
        <item x="1"/>
        <item x="226"/>
        <item x="232"/>
        <item x="195"/>
        <item x="116"/>
        <item x="133"/>
        <item x="92"/>
        <item x="84"/>
        <item x="79"/>
        <item x="249"/>
        <item x="175"/>
        <item x="179"/>
        <item x="78"/>
        <item x="178"/>
        <item x="234"/>
        <item x="197"/>
        <item x="75"/>
        <item x="140"/>
        <item x="118"/>
        <item x="200"/>
        <item x="77"/>
        <item x="138"/>
        <item x="150"/>
        <item x="9"/>
        <item x="30"/>
        <item x="135"/>
        <item x="182"/>
        <item x="19"/>
        <item x="247"/>
        <item x="26"/>
        <item x="36"/>
        <item x="50"/>
        <item x="11"/>
        <item x="0"/>
        <item x="206"/>
        <item x="31"/>
        <item x="20"/>
        <item x="63"/>
        <item x="221"/>
        <item x="173"/>
        <item x="43"/>
        <item x="176"/>
        <item x="113"/>
        <item x="159"/>
        <item x="94"/>
        <item x="112"/>
        <item x="23"/>
        <item x="183"/>
        <item x="107"/>
        <item x="97"/>
        <item x="192"/>
        <item x="217"/>
        <item x="125"/>
        <item x="81"/>
        <item x="172"/>
        <item x="87"/>
        <item x="222"/>
        <item x="167"/>
        <item x="28"/>
        <item x="7"/>
        <item x="65"/>
        <item x="115"/>
        <item x="127"/>
        <item x="144"/>
        <item x="86"/>
        <item x="60"/>
        <item x="80"/>
        <item x="199"/>
        <item x="169"/>
        <item x="213"/>
        <item x="158"/>
        <item x="55"/>
        <item x="166"/>
        <item x="191"/>
        <item x="230"/>
        <item x="29"/>
        <item x="152"/>
        <item x="88"/>
        <item x="168"/>
        <item x="203"/>
        <item x="171"/>
        <item x="248"/>
        <item x="85"/>
        <item x="157"/>
        <item x="188"/>
        <item x="220"/>
        <item x="114"/>
        <item x="52"/>
        <item x="53"/>
        <item x="129"/>
        <item x="99"/>
        <item x="254"/>
        <item x="147"/>
        <item x="148"/>
        <item x="224"/>
        <item x="151"/>
        <item x="104"/>
        <item x="54"/>
        <item x="132"/>
        <item x="225"/>
        <item x="143"/>
        <item x="10"/>
        <item x="14"/>
        <item x="56"/>
        <item x="123"/>
        <item x="239"/>
        <item x="252"/>
        <item x="70"/>
        <item x="208"/>
        <item x="48"/>
        <item x="39"/>
        <item x="69"/>
        <item x="37"/>
        <item x="82"/>
        <item x="106"/>
        <item x="34"/>
        <item x="51"/>
        <item x="98"/>
        <item x="117"/>
        <item x="253"/>
        <item x="120"/>
        <item x="246"/>
        <item x="201"/>
        <item x="215"/>
        <item x="18"/>
        <item x="17"/>
        <item x="161"/>
        <item x="44"/>
        <item x="142"/>
        <item x="244"/>
        <item x="109"/>
        <item x="72"/>
        <item x="66"/>
        <item x="204"/>
        <item x="122"/>
        <item x="190"/>
        <item x="154"/>
        <item x="13"/>
        <item x="235"/>
        <item x="47"/>
        <item x="149"/>
        <item x="46"/>
        <item x="139"/>
        <item x="194"/>
        <item x="231"/>
        <item x="160"/>
        <item x="16"/>
        <item x="102"/>
        <item x="64"/>
        <item x="33"/>
        <item x="236"/>
        <item x="216"/>
        <item x="121"/>
        <item x="196"/>
        <item x="233"/>
        <item x="193"/>
        <item x="59"/>
        <item x="131"/>
        <item x="57"/>
        <item x="91"/>
        <item x="103"/>
        <item x="186"/>
        <item x="227"/>
        <item x="126"/>
        <item x="38"/>
        <item x="96"/>
        <item x="242"/>
        <item x="250"/>
        <item x="45"/>
        <item x="218"/>
        <item x="58"/>
        <item x="111"/>
        <item x="241"/>
        <item x="12"/>
        <item x="110"/>
        <item x="245"/>
        <item x="21"/>
        <item x="210"/>
        <item x="40"/>
        <item x="41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ksimum z suma" fld="6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39430-53B9-4A11-9E47-1BE655E0976C}" name="Tabela przestawna2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71" firstHeaderRow="0" firstDataRow="1" firstDataCol="1"/>
  <pivotFields count="3">
    <pivotField axis="axisRow" allDrilled="1" showAll="0" dataSourceSort="1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wynik" fld="1" subtotal="average" baseField="0" baseItem="0"/>
    <dataField name="Liczba wartości odrębnych identyfikator ucznia" fld="2" subtotal="count" baseField="0" baseItem="38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Średnia wynik"/>
    <pivotHierarchy dragToData="1"/>
    <pivotHierarchy dragToData="1" caption="Liczba wartości odrębnych identyfikator ucznia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adanie2.xlsx!Zalacznik_Zadanie2_uczniowie">
        <x15:activeTabTopLevelEntity name="[Zalacznik_Zadanie2_uczniowi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B21E6-47C6-4D62-8E4D-3C979948F41F}" name="Tabela przestawna4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N1:R13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2">
        <item h="1" x="7"/>
        <item x="4"/>
        <item x="3"/>
        <item x="5"/>
        <item x="2"/>
        <item x="6"/>
        <item x="0"/>
        <item x="8"/>
        <item x="1"/>
        <item x="9"/>
        <item x="10"/>
        <item t="default"/>
      </items>
    </pivotField>
    <pivotField dataField="1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Średnia z wynik" fld="2" subtotal="average" baseField="1" baseItem="10" numFmtId="2"/>
  </dataFields>
  <formats count="6">
    <format dxfId="5">
      <pivotArea dataOnly="0" labelOnly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collapsedLevelsAreSubtotals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2E09B58-DA07-4609-AA77-C739C2A576E9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identyfikator ucznia" tableColumnId="1"/>
      <queryTableField id="2" name="imię" tableColumnId="2"/>
      <queryTableField id="3" name="nazwisko" tableColumnId="3"/>
      <queryTableField id="4" name="nazwa szkoły" tableColumnId="4"/>
      <queryTableField id="5" name="miejscowość" tableColumnId="5"/>
      <queryTableField id="6" name="klasa" tableColumnId="6"/>
      <queryTableField id="7" name="okręg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5C341943-AE53-4BCA-B9D7-DFBD2F3005B5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identyfikator ucznia" tableColumnId="1"/>
      <queryTableField id="2" name="zad1" tableColumnId="2"/>
      <queryTableField id="3" name="zad2" tableColumnId="3"/>
      <queryTableField id="4" name="zad3" tableColumnId="4"/>
      <queryTableField id="5" name="zad4" tableColumnId="5"/>
      <queryTableField id="6" name="zad5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62D2543C-1F54-4335-862E-21DB1CB18D6E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identyfikator ucznia" tableColumnId="1"/>
      <queryTableField id="2" name="imię" tableColumnId="2"/>
      <queryTableField id="3" name="nazwisko" tableColumnId="3"/>
      <queryTableField id="4" name="nazwa szkoły" tableColumnId="4"/>
      <queryTableField id="5" name="miejscowość" tableColumnId="5"/>
      <queryTableField id="6" name="klasa" tableColumnId="6"/>
      <queryTableField id="7" name="okręg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96129EE8-ABAD-48C6-B18D-A1546146A674}" autoFormatId="16" applyNumberFormats="0" applyBorderFormats="0" applyFontFormats="0" applyPatternFormats="0" applyAlignmentFormats="0" applyWidthHeightFormats="0">
  <queryTableRefresh nextId="7">
    <queryTableFields count="6">
      <queryTableField id="1" name="identyfikator ucznia" tableColumnId="1"/>
      <queryTableField id="2" name="zad1" tableColumnId="2"/>
      <queryTableField id="3" name="zad2" tableColumnId="3"/>
      <queryTableField id="4" name="zad3" tableColumnId="4"/>
      <queryTableField id="5" name="zad4" tableColumnId="5"/>
      <queryTableField id="6" name="zad5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77786D43-7A22-4FAD-A065-ABCD3608B83D}" autoFormatId="16" applyNumberFormats="0" applyBorderFormats="0" applyFontFormats="0" applyPatternFormats="0" applyAlignmentFormats="0" applyWidthHeightFormats="0">
  <queryTableRefresh nextId="12">
    <queryTableFields count="9">
      <queryTableField id="1" name="identyfikator ucznia" tableColumnId="1"/>
      <queryTableField id="10" dataBound="0" tableColumnId="10"/>
      <queryTableField id="11" dataBound="0" tableColumnId="11"/>
      <queryTableField id="2" name="imię" tableColumnId="2"/>
      <queryTableField id="3" name="nazwisko" tableColumnId="3"/>
      <queryTableField id="4" name="nazwa szkoły" tableColumnId="4"/>
      <queryTableField id="5" name="miejscowość" tableColumnId="5"/>
      <queryTableField id="6" name="klasa" tableColumnId="6"/>
      <queryTableField id="7" name="okręg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" xr16:uid="{91913476-FFB2-4C93-838F-9A3D7E72FA2A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identyfikator ucznia" tableColumnId="1"/>
      <queryTableField id="2" name="zad1" tableColumnId="2"/>
      <queryTableField id="3" name="zad2" tableColumnId="3"/>
      <queryTableField id="4" name="zad3" tableColumnId="4"/>
      <queryTableField id="5" name="zad4" tableColumnId="5"/>
      <queryTableField id="6" name="zad5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BA864-94DA-46DD-9E74-8265A86E044A}" name="Zalacznik_Zadanie2_uczniowie" displayName="Zalacznik_Zadanie2_uczniowie" ref="A1:J301" tableType="queryTable" totalsRowShown="0">
  <autoFilter ref="A1:J301" xr:uid="{6FEBA864-94DA-46DD-9E74-8265A86E044A}"/>
  <tableColumns count="10">
    <tableColumn id="1" xr3:uid="{07BB34AC-A5CD-4568-9D8E-C913B979CB3F}" uniqueName="1" name="identyfikator ucznia" queryTableFieldId="1"/>
    <tableColumn id="2" xr3:uid="{87FA745D-55E7-4123-AE21-C8A036182F35}" uniqueName="2" name="imię" queryTableFieldId="2" dataDxfId="40"/>
    <tableColumn id="3" xr3:uid="{FDE72D88-0B6F-4409-8F21-29571ED245E7}" uniqueName="3" name="nazwisko" queryTableFieldId="3" dataDxfId="39"/>
    <tableColumn id="4" xr3:uid="{F87A8730-A12D-41A9-BAD6-1B0B9E18BDE0}" uniqueName="4" name="nazwa szkoły" queryTableFieldId="4" dataDxfId="38"/>
    <tableColumn id="5" xr3:uid="{5B6FEF8A-2487-43CF-9D03-E065C718A839}" uniqueName="5" name="miejscowość" queryTableFieldId="5" dataDxfId="37"/>
    <tableColumn id="6" xr3:uid="{ACC6D2C4-C8FC-4D94-9E4A-C1713BE8CEB8}" uniqueName="6" name="klasa" queryTableFieldId="6"/>
    <tableColumn id="7" xr3:uid="{E8A40962-17C3-4753-A4FC-032FFAFD2D73}" uniqueName="7" name="okręg" queryTableFieldId="7" dataDxfId="36"/>
    <tableColumn id="8" xr3:uid="{69F9766E-08FA-4BA4-911F-9B608C6A5D9A}" uniqueName="8" name="ostatnia litera imienia" queryTableFieldId="8" dataDxfId="35">
      <calculatedColumnFormula>RIGHT(Zalacznik_Zadanie2_uczniowie[[#This Row],[imię]],1)</calculatedColumnFormula>
    </tableColumn>
    <tableColumn id="9" xr3:uid="{B478F9E3-5D33-45CB-9745-698D76A6E922}" uniqueName="9" name="czy kobieta" queryTableFieldId="9" dataDxfId="34">
      <calculatedColumnFormula>IF(Zalacznik_Zadanie2_uczniowie[[#This Row],[ostatnia litera imienia]]="a",1,0)</calculatedColumnFormula>
    </tableColumn>
    <tableColumn id="10" xr3:uid="{9C556585-6205-4D14-A70A-47CDE878A8C0}" uniqueName="10" name="wynik" queryTableFieldId="10" dataDxfId="33">
      <calculatedColumnFormula>Zalacznik_Zadanie2_wyniki[[#This Row],[suma]]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A80C12-AE60-423B-B62C-98B72E887712}" name="Zalacznik_Zadanie2_wyniki" displayName="Zalacznik_Zadanie2_wyniki" ref="L1:T301" tableType="queryTable" totalsRowShown="0">
  <autoFilter ref="L1:T301" xr:uid="{DEA80C12-AE60-423B-B62C-98B72E887712}"/>
  <tableColumns count="9">
    <tableColumn id="1" xr3:uid="{88C961ED-9669-4507-AD0F-E41F1D9F981D}" uniqueName="1" name="identyfikator ucznia" queryTableFieldId="1"/>
    <tableColumn id="2" xr3:uid="{EED2390C-FFA0-4FCA-B105-CB4D0994E59E}" uniqueName="2" name="zad1" queryTableFieldId="2"/>
    <tableColumn id="3" xr3:uid="{AB1AC6F0-3E97-4A65-9590-BB2DAA4FE124}" uniqueName="3" name="zad2" queryTableFieldId="3"/>
    <tableColumn id="4" xr3:uid="{03112DC8-E1FE-4C65-863F-B8B526B207B1}" uniqueName="4" name="zad3" queryTableFieldId="4"/>
    <tableColumn id="5" xr3:uid="{22D0F007-6805-4DB0-B420-CC4A32C48F08}" uniqueName="5" name="zad4" queryTableFieldId="5"/>
    <tableColumn id="6" xr3:uid="{1505C0DD-12E0-44EF-BFFF-827DE04F9BC1}" uniqueName="6" name="zad5" queryTableFieldId="6"/>
    <tableColumn id="7" xr3:uid="{5A3DF3B5-8C8E-4648-A118-888F0511CCD8}" uniqueName="7" name="suma" queryTableFieldId="7" dataDxfId="32">
      <calculatedColumnFormula>SUM(Zalacznik_Zadanie2_wyniki[[#This Row],[zad1]:[zad5]])</calculatedColumnFormula>
    </tableColumn>
    <tableColumn id="8" xr3:uid="{B36C1CBF-CAE7-422E-8C7D-01F34FC4221E}" uniqueName="8" name="okręg" queryTableFieldId="8" dataDxfId="31">
      <calculatedColumnFormula>VLOOKUP(Zalacznik_Zadanie2_wyniki[[#This Row],[identyfikator ucznia]],Zalacznik_Zadanie2_uczniowie[[identyfikator ucznia]:[okręg]],7,FALSE)</calculatedColumnFormula>
    </tableColumn>
    <tableColumn id="9" xr3:uid="{C5F0316E-9277-4D6B-9BE0-0BF5C5DF2E4B}" uniqueName="9" name="nazwisko" queryTableFieldId="9" dataDxfId="30">
      <calculatedColumnFormula>VLOOKUP(Zalacznik_Zadanie2_wyniki[[#This Row],[identyfikator ucznia]],Zalacznik_Zadanie2_uczniowie[[identyfikator ucznia]:[nazwisko]],3,FALSE)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BE30E-BD37-4549-8A2C-A2A3DE49C853}" name="Zalacznik_Zadanie2_uczniowie4" displayName="Zalacznik_Zadanie2_uczniowie4" ref="A1:I301" tableType="queryTable" totalsRowShown="0">
  <autoFilter ref="A1:I301" xr:uid="{50FBE30E-BD37-4549-8A2C-A2A3DE49C853}"/>
  <tableColumns count="9">
    <tableColumn id="1" xr3:uid="{55D2A078-827C-46A6-A1C9-CAFEE3E8585A}" uniqueName="1" name="identyfikator ucznia" queryTableFieldId="1"/>
    <tableColumn id="2" xr3:uid="{393B3788-F4D9-4462-95C6-79B1E020381E}" uniqueName="2" name="imię" queryTableFieldId="2" dataDxfId="23"/>
    <tableColumn id="3" xr3:uid="{A2A6D251-4783-4B99-9B25-0866F76344D2}" uniqueName="3" name="nazwisko" queryTableFieldId="3" dataDxfId="22"/>
    <tableColumn id="4" xr3:uid="{A55F844F-FF0C-4615-A43B-93D0F083B5D0}" uniqueName="4" name="nazwa szkoły" queryTableFieldId="4" dataDxfId="21"/>
    <tableColumn id="5" xr3:uid="{54FFF4AE-2409-447F-A1F8-FB14E0546DBF}" uniqueName="5" name="miejscowość" queryTableFieldId="5" dataDxfId="20"/>
    <tableColumn id="6" xr3:uid="{1A0B0B8F-1E20-455C-B5B1-7B387E2BA443}" uniqueName="6" name="klasa" queryTableFieldId="6"/>
    <tableColumn id="7" xr3:uid="{815C5CB6-F70C-49B0-92B8-A40A1B3A6025}" uniqueName="7" name="okręg" queryTableFieldId="7" dataDxfId="19"/>
    <tableColumn id="8" xr3:uid="{D9CE0770-C77C-484A-B156-CCCC08934F45}" uniqueName="8" name="ostatnia litera imienia" queryTableFieldId="8" dataDxfId="18">
      <calculatedColumnFormula>RIGHT(Zalacznik_Zadanie2_uczniowie4[[#This Row],[imię]],1)</calculatedColumnFormula>
    </tableColumn>
    <tableColumn id="9" xr3:uid="{B84940CD-4C41-4D60-99CD-A148AF75D8FC}" uniqueName="9" name="czy kobieta" queryTableFieldId="9" dataDxfId="17">
      <calculatedColumnFormula>IF(Zalacznik_Zadanie2_uczniowie4[[#This Row],[ostatnia litera imienia]]="a",1,0)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337CEB-4E3D-495F-9064-3FEE6FEA282D}" name="Zalacznik_Zadanie2_wyniki5" displayName="Zalacznik_Zadanie2_wyniki5" ref="M1:R301" tableType="queryTable" totalsRowShown="0">
  <autoFilter ref="M1:R301" xr:uid="{EC337CEB-4E3D-495F-9064-3FEE6FEA282D}"/>
  <tableColumns count="6">
    <tableColumn id="1" xr3:uid="{487ADFA2-E1C2-4D52-9460-529EC61738D5}" uniqueName="1" name="identyfikator ucznia" queryTableFieldId="1"/>
    <tableColumn id="2" xr3:uid="{1323C6E6-02D9-4964-A79F-E2DF5B1D2377}" uniqueName="2" name="zad1" queryTableFieldId="2"/>
    <tableColumn id="3" xr3:uid="{DDBA8641-65DB-403A-8E62-94340EFE2412}" uniqueName="3" name="zad2" queryTableFieldId="3"/>
    <tableColumn id="4" xr3:uid="{0A056282-8987-4262-B3D5-3BF8DB31E952}" uniqueName="4" name="zad3" queryTableFieldId="4"/>
    <tableColumn id="5" xr3:uid="{692B8A7D-6922-456D-873F-2258366A9E54}" uniqueName="5" name="zad4" queryTableFieldId="5"/>
    <tableColumn id="6" xr3:uid="{7B504A87-2C84-49A3-B75E-BE651F37858E}" uniqueName="6" name="zad5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3844F4-7A2D-48C2-B7FD-6C9FF3EF50F6}" name="Zalacznik_Zadanie2_uczniowie6" displayName="Zalacznik_Zadanie2_uczniowie6" ref="K1:S301" tableType="queryTable" totalsRowShown="0">
  <autoFilter ref="K1:S301" xr:uid="{EE1AD0BC-B8EE-4398-B4AC-85C0F23E5EC5}"/>
  <tableColumns count="9">
    <tableColumn id="1" xr3:uid="{81F7913E-ED8F-4991-99B9-2D6CE85FCC24}" uniqueName="1" name="identyfikator ucznia" queryTableFieldId="1"/>
    <tableColumn id="10" xr3:uid="{58442661-7C5F-4FD0-9CA3-65EF93E14F5C}" uniqueName="10" name="wynik" queryTableFieldId="10" dataDxfId="16">
      <calculatedColumnFormula>Zalacznik_Zadanie2_wyniki7[[#This Row],[suma]]</calculatedColumnFormula>
    </tableColumn>
    <tableColumn id="11" xr3:uid="{197FB881-C249-40BA-8BD9-7F77E50E8791}" uniqueName="11" name="okręg i wynik" queryTableFieldId="11" dataDxfId="15">
      <calculatedColumnFormula>Zalacznik_Zadanie2_uczniowie6[[#This Row],[okręg]]&amp;Zalacznik_Zadanie2_uczniowie6[[#This Row],[wynik]]</calculatedColumnFormula>
    </tableColumn>
    <tableColumn id="2" xr3:uid="{066D482F-9BFA-4D90-9CA5-2E19C9EF1CFC}" uniqueName="2" name="imię" queryTableFieldId="2" dataDxfId="14"/>
    <tableColumn id="3" xr3:uid="{FE0D5813-0BAD-4986-8F05-7E7F09A3BC08}" uniqueName="3" name="nazwisko" queryTableFieldId="3" dataDxfId="13"/>
    <tableColumn id="4" xr3:uid="{B7C0C876-6910-4E57-8D11-11170CD391B3}" uniqueName="4" name="nazwa szkoły" queryTableFieldId="4" dataDxfId="12"/>
    <tableColumn id="5" xr3:uid="{EEFE85AD-D1CE-42A6-85B6-0363B58F46E8}" uniqueName="5" name="miejscowość" queryTableFieldId="5" dataDxfId="11"/>
    <tableColumn id="6" xr3:uid="{BD6E5BA1-AF9A-4ADB-9266-A3CA97A19FDA}" uniqueName="6" name="klasa" queryTableFieldId="6"/>
    <tableColumn id="7" xr3:uid="{F7F8F322-B481-4E2B-92E7-7AD8D0F8495F}" uniqueName="7" name="okręg" queryTableFieldId="7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408A77-A12A-490A-80A3-D856F2E4AA28}" name="Zalacznik_Zadanie2_wyniki7" displayName="Zalacznik_Zadanie2_wyniki7" ref="U1:AC301" tableType="queryTable" totalsRowShown="0">
  <autoFilter ref="U1:AC301" xr:uid="{4C7F4134-CBCE-49F3-B6E7-5AB1291AC530}"/>
  <tableColumns count="9">
    <tableColumn id="1" xr3:uid="{DFFA82EF-8C91-4B2B-B0C6-DD2802738D34}" uniqueName="1" name="identyfikator ucznia" queryTableFieldId="1"/>
    <tableColumn id="2" xr3:uid="{C5351981-E9C1-44E8-B2F5-E31867991FC6}" uniqueName="2" name="zad1" queryTableFieldId="2"/>
    <tableColumn id="3" xr3:uid="{258EC69A-FAF2-43A8-8925-B86768665B75}" uniqueName="3" name="zad2" queryTableFieldId="3"/>
    <tableColumn id="4" xr3:uid="{949D19A4-3309-4A22-87FF-F4C537E96EFB}" uniqueName="4" name="zad3" queryTableFieldId="4"/>
    <tableColumn id="5" xr3:uid="{8E186497-D638-4A6B-8F52-5CABDCE56429}" uniqueName="5" name="zad4" queryTableFieldId="5"/>
    <tableColumn id="6" xr3:uid="{840DBB69-8F2D-4C81-95C8-D1C44AF911CD}" uniqueName="6" name="zad5" queryTableFieldId="6"/>
    <tableColumn id="7" xr3:uid="{FD3FE56D-EAB9-439F-9891-3BDB5376B7B6}" uniqueName="7" name="suma" queryTableFieldId="7" dataDxfId="9">
      <calculatedColumnFormula>SUM(Zalacznik_Zadanie2_wyniki7[[#This Row],[zad1]:[zad5]])</calculatedColumnFormula>
    </tableColumn>
    <tableColumn id="8" xr3:uid="{7E8827FC-9CB4-4569-AF8B-75374650CB89}" uniqueName="8" name="okręg" queryTableFieldId="8" dataDxfId="8">
      <calculatedColumnFormula>VLOOKUP(Zalacznik_Zadanie2_wyniki7[[#This Row],[identyfikator ucznia]],Zalacznik_Zadanie2_uczniowie[[identyfikator ucznia]:[okręg]],7,FALSE)</calculatedColumnFormula>
    </tableColumn>
    <tableColumn id="9" xr3:uid="{2E59DF95-5B0E-4614-BC83-FCA952AA38B0}" uniqueName="9" name="nazwisko" queryTableFieldId="9" dataDxfId="7">
      <calculatedColumnFormula>VLOOKUP(Zalacznik_Zadanie2_wyniki7[[#This Row],[identyfikator ucznia]],Zalacznik_Zadanie2_uczniowie[[identyfikator ucznia]:[nazwisko]],3,FALSE)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5433-C683-4095-AF06-F808B4385141}">
  <dimension ref="A1:T301"/>
  <sheetViews>
    <sheetView topLeftCell="A259" workbookViewId="0">
      <selection activeCell="J1" sqref="J1:J1048576"/>
    </sheetView>
  </sheetViews>
  <sheetFormatPr defaultRowHeight="14.4" x14ac:dyDescent="0.3"/>
  <cols>
    <col min="1" max="1" width="20.109375" bestFit="1" customWidth="1"/>
    <col min="2" max="2" width="11.5546875" bestFit="1" customWidth="1"/>
    <col min="3" max="3" width="13.88671875" bestFit="1" customWidth="1"/>
    <col min="4" max="4" width="51.44140625" bestFit="1" customWidth="1"/>
    <col min="5" max="5" width="16.109375" bestFit="1" customWidth="1"/>
    <col min="6" max="6" width="7.44140625" bestFit="1" customWidth="1"/>
    <col min="7" max="7" width="8" bestFit="1" customWidth="1"/>
    <col min="8" max="8" width="21.44140625" bestFit="1" customWidth="1"/>
    <col min="9" max="10" width="21.44140625" customWidth="1"/>
    <col min="12" max="12" width="20.109375" bestFit="1" customWidth="1"/>
    <col min="13" max="17" width="7.109375" bestFit="1" customWidth="1"/>
    <col min="19" max="19" width="11.21875" customWidth="1"/>
    <col min="20" max="20" width="13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524</v>
      </c>
      <c r="I1" t="s">
        <v>523</v>
      </c>
      <c r="J1" t="s">
        <v>532</v>
      </c>
      <c r="L1" t="s">
        <v>0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R1" t="s">
        <v>528</v>
      </c>
      <c r="S1" t="s">
        <v>6</v>
      </c>
      <c r="T1" t="s">
        <v>2</v>
      </c>
    </row>
    <row r="2" spans="1:20" x14ac:dyDescent="0.3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>
        <v>1</v>
      </c>
      <c r="G2" s="1" t="s">
        <v>11</v>
      </c>
      <c r="H2" s="1" t="str">
        <f>RIGHT(Zalacznik_Zadanie2_uczniowie[[#This Row],[imię]],1)</f>
        <v>r</v>
      </c>
      <c r="I2" s="1">
        <f>IF(Zalacznik_Zadanie2_uczniowie[[#This Row],[ostatnia litera imienia]]="a",1,0)</f>
        <v>0</v>
      </c>
      <c r="J2" s="1">
        <f>Zalacznik_Zadanie2_wyniki[[#This Row],[suma]]</f>
        <v>500</v>
      </c>
      <c r="L2">
        <v>1</v>
      </c>
      <c r="M2">
        <v>100</v>
      </c>
      <c r="N2">
        <v>100</v>
      </c>
      <c r="O2">
        <v>100</v>
      </c>
      <c r="P2">
        <v>100</v>
      </c>
      <c r="Q2">
        <v>100</v>
      </c>
      <c r="R2">
        <f>SUM(Zalacznik_Zadanie2_wyniki[[#This Row],[zad1]:[zad5]])</f>
        <v>500</v>
      </c>
      <c r="S2" t="str">
        <f>VLOOKUP(Zalacznik_Zadanie2_wyniki[[#This Row],[identyfikator ucznia]],Zalacznik_Zadanie2_uczniowie[[identyfikator ucznia]:[okręg]],7,FALSE)</f>
        <v xml:space="preserve"> VI</v>
      </c>
      <c r="T2" t="str">
        <f>VLOOKUP(Zalacznik_Zadanie2_wyniki[[#This Row],[identyfikator ucznia]],Zalacznik_Zadanie2_uczniowie[[identyfikator ucznia]:[nazwisko]],3,FALSE)</f>
        <v>Kowalski</v>
      </c>
    </row>
    <row r="3" spans="1:20" x14ac:dyDescent="0.3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>
        <v>2</v>
      </c>
      <c r="G3" s="1" t="s">
        <v>16</v>
      </c>
      <c r="H3" s="1" t="str">
        <f>RIGHT(Zalacznik_Zadanie2_uczniowie[[#This Row],[imię]],1)</f>
        <v>w</v>
      </c>
      <c r="I3" s="1">
        <f>IF(Zalacznik_Zadanie2_uczniowie[[#This Row],[ostatnia litera imienia]]="a",1,0)</f>
        <v>0</v>
      </c>
      <c r="J3" s="1">
        <f>Zalacznik_Zadanie2_wyniki[[#This Row],[suma]]</f>
        <v>232</v>
      </c>
      <c r="L3">
        <v>2</v>
      </c>
      <c r="M3">
        <v>0</v>
      </c>
      <c r="N3">
        <v>100</v>
      </c>
      <c r="O3">
        <v>32</v>
      </c>
      <c r="P3">
        <v>100</v>
      </c>
      <c r="Q3">
        <v>0</v>
      </c>
      <c r="R3">
        <f>SUM(Zalacznik_Zadanie2_wyniki[[#This Row],[zad1]:[zad5]])</f>
        <v>232</v>
      </c>
      <c r="S3" t="str">
        <f>VLOOKUP(Zalacznik_Zadanie2_wyniki[[#This Row],[identyfikator ucznia]],Zalacznik_Zadanie2_uczniowie[[identyfikator ucznia]:[okręg]],7,FALSE)</f>
        <v xml:space="preserve"> VIII</v>
      </c>
      <c r="T3" t="str">
        <f>VLOOKUP(Zalacznik_Zadanie2_wyniki[[#This Row],[identyfikator ucznia]],Zalacznik_Zadanie2_uczniowie[[identyfikator ucznia]:[nazwisko]],3,FALSE)</f>
        <v>Jankowski</v>
      </c>
    </row>
    <row r="4" spans="1:20" x14ac:dyDescent="0.3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>
        <v>2</v>
      </c>
      <c r="G4" s="1" t="s">
        <v>21</v>
      </c>
      <c r="H4" s="1" t="str">
        <f>RIGHT(Zalacznik_Zadanie2_uczniowie[[#This Row],[imię]],1)</f>
        <v>z</v>
      </c>
      <c r="I4" s="1">
        <f>IF(Zalacznik_Zadanie2_uczniowie[[#This Row],[ostatnia litera imienia]]="a",1,0)</f>
        <v>0</v>
      </c>
      <c r="J4" s="1">
        <f>Zalacznik_Zadanie2_wyniki[[#This Row],[suma]]</f>
        <v>500</v>
      </c>
      <c r="L4">
        <v>3</v>
      </c>
      <c r="M4">
        <v>100</v>
      </c>
      <c r="N4">
        <v>100</v>
      </c>
      <c r="O4">
        <v>100</v>
      </c>
      <c r="P4">
        <v>100</v>
      </c>
      <c r="Q4">
        <v>100</v>
      </c>
      <c r="R4">
        <f>SUM(Zalacznik_Zadanie2_wyniki[[#This Row],[zad1]:[zad5]])</f>
        <v>500</v>
      </c>
      <c r="S4" t="str">
        <f>VLOOKUP(Zalacznik_Zadanie2_wyniki[[#This Row],[identyfikator ucznia]],Zalacznik_Zadanie2_uczniowie[[identyfikator ucznia]:[okręg]],7,FALSE)</f>
        <v xml:space="preserve"> IV</v>
      </c>
      <c r="T4" t="str">
        <f>VLOOKUP(Zalacznik_Zadanie2_wyniki[[#This Row],[identyfikator ucznia]],Zalacznik_Zadanie2_uczniowie[[identyfikator ucznia]:[nazwisko]],3,FALSE)</f>
        <v>Luty</v>
      </c>
    </row>
    <row r="5" spans="1:20" x14ac:dyDescent="0.3">
      <c r="A5">
        <v>4</v>
      </c>
      <c r="B5" s="1" t="s">
        <v>22</v>
      </c>
      <c r="C5" s="1" t="s">
        <v>23</v>
      </c>
      <c r="D5" s="1" t="s">
        <v>24</v>
      </c>
      <c r="E5" s="1" t="s">
        <v>25</v>
      </c>
      <c r="F5">
        <v>3</v>
      </c>
      <c r="G5" s="1" t="s">
        <v>16</v>
      </c>
      <c r="H5" s="1" t="str">
        <f>RIGHT(Zalacznik_Zadanie2_uczniowie[[#This Row],[imię]],1)</f>
        <v>j</v>
      </c>
      <c r="I5" s="1">
        <f>IF(Zalacznik_Zadanie2_uczniowie[[#This Row],[ostatnia litera imienia]]="a",1,0)</f>
        <v>0</v>
      </c>
      <c r="J5" s="1">
        <f>Zalacznik_Zadanie2_wyniki[[#This Row],[suma]]</f>
        <v>232</v>
      </c>
      <c r="L5">
        <v>4</v>
      </c>
      <c r="M5">
        <v>100</v>
      </c>
      <c r="N5">
        <v>100</v>
      </c>
      <c r="O5">
        <v>32</v>
      </c>
      <c r="P5">
        <v>0</v>
      </c>
      <c r="Q5">
        <v>0</v>
      </c>
      <c r="R5">
        <f>SUM(Zalacznik_Zadanie2_wyniki[[#This Row],[zad1]:[zad5]])</f>
        <v>232</v>
      </c>
      <c r="S5" t="str">
        <f>VLOOKUP(Zalacznik_Zadanie2_wyniki[[#This Row],[identyfikator ucznia]],Zalacznik_Zadanie2_uczniowie[[identyfikator ucznia]:[okręg]],7,FALSE)</f>
        <v xml:space="preserve"> VIII</v>
      </c>
      <c r="T5" t="str">
        <f>VLOOKUP(Zalacznik_Zadanie2_wyniki[[#This Row],[identyfikator ucznia]],Zalacznik_Zadanie2_uczniowie[[identyfikator ucznia]:[nazwisko]],3,FALSE)</f>
        <v>Marzec</v>
      </c>
    </row>
    <row r="6" spans="1:20" x14ac:dyDescent="0.3">
      <c r="A6">
        <v>5</v>
      </c>
      <c r="B6" s="1" t="s">
        <v>26</v>
      </c>
      <c r="C6" s="1" t="s">
        <v>27</v>
      </c>
      <c r="D6" s="1" t="s">
        <v>14</v>
      </c>
      <c r="E6" s="1" t="s">
        <v>15</v>
      </c>
      <c r="F6">
        <v>1</v>
      </c>
      <c r="G6" s="1" t="s">
        <v>16</v>
      </c>
      <c r="H6" s="1" t="str">
        <f>RIGHT(Zalacznik_Zadanie2_uczniowie[[#This Row],[imię]],1)</f>
        <v>j</v>
      </c>
      <c r="I6" s="1">
        <f>IF(Zalacznik_Zadanie2_uczniowie[[#This Row],[ostatnia litera imienia]]="a",1,0)</f>
        <v>0</v>
      </c>
      <c r="J6" s="1">
        <f>Zalacznik_Zadanie2_wyniki[[#This Row],[suma]]</f>
        <v>491</v>
      </c>
      <c r="L6">
        <v>5</v>
      </c>
      <c r="M6">
        <v>100</v>
      </c>
      <c r="N6">
        <v>100</v>
      </c>
      <c r="O6">
        <v>100</v>
      </c>
      <c r="P6">
        <v>99</v>
      </c>
      <c r="Q6">
        <v>92</v>
      </c>
      <c r="R6">
        <f>SUM(Zalacznik_Zadanie2_wyniki[[#This Row],[zad1]:[zad5]])</f>
        <v>491</v>
      </c>
      <c r="S6" t="str">
        <f>VLOOKUP(Zalacznik_Zadanie2_wyniki[[#This Row],[identyfikator ucznia]],Zalacznik_Zadanie2_uczniowie[[identyfikator ucznia]:[okręg]],7,FALSE)</f>
        <v xml:space="preserve"> VIII</v>
      </c>
      <c r="T6" t="str">
        <f>VLOOKUP(Zalacznik_Zadanie2_wyniki[[#This Row],[identyfikator ucznia]],Zalacznik_Zadanie2_uczniowie[[identyfikator ucznia]:[nazwisko]],3,FALSE)</f>
        <v>Styczeń</v>
      </c>
    </row>
    <row r="7" spans="1:20" x14ac:dyDescent="0.3">
      <c r="A7">
        <v>6</v>
      </c>
      <c r="B7" s="1" t="s">
        <v>28</v>
      </c>
      <c r="C7" s="1" t="s">
        <v>29</v>
      </c>
      <c r="D7" s="1" t="s">
        <v>30</v>
      </c>
      <c r="E7" s="1" t="s">
        <v>25</v>
      </c>
      <c r="F7">
        <v>2</v>
      </c>
      <c r="G7" s="1" t="s">
        <v>16</v>
      </c>
      <c r="H7" s="1" t="str">
        <f>RIGHT(Zalacznik_Zadanie2_uczniowie[[#This Row],[imię]],1)</f>
        <v>r</v>
      </c>
      <c r="I7" s="1">
        <f>IF(Zalacznik_Zadanie2_uczniowie[[#This Row],[ostatnia litera imienia]]="a",1,0)</f>
        <v>0</v>
      </c>
      <c r="J7" s="1">
        <f>Zalacznik_Zadanie2_wyniki[[#This Row],[suma]]</f>
        <v>232</v>
      </c>
      <c r="L7">
        <v>6</v>
      </c>
      <c r="M7">
        <v>40</v>
      </c>
      <c r="N7">
        <v>83</v>
      </c>
      <c r="O7">
        <v>85</v>
      </c>
      <c r="P7">
        <v>24</v>
      </c>
      <c r="Q7">
        <v>0</v>
      </c>
      <c r="R7">
        <f>SUM(Zalacznik_Zadanie2_wyniki[[#This Row],[zad1]:[zad5]])</f>
        <v>232</v>
      </c>
      <c r="S7" t="str">
        <f>VLOOKUP(Zalacznik_Zadanie2_wyniki[[#This Row],[identyfikator ucznia]],Zalacznik_Zadanie2_uczniowie[[identyfikator ucznia]:[okręg]],7,FALSE)</f>
        <v xml:space="preserve"> VIII</v>
      </c>
      <c r="T7" t="str">
        <f>VLOOKUP(Zalacznik_Zadanie2_wyniki[[#This Row],[identyfikator ucznia]],Zalacznik_Zadanie2_uczniowie[[identyfikator ucznia]:[nazwisko]],3,FALSE)</f>
        <v>Maj</v>
      </c>
    </row>
    <row r="8" spans="1:20" x14ac:dyDescent="0.3">
      <c r="A8">
        <v>7</v>
      </c>
      <c r="B8" s="1" t="s">
        <v>31</v>
      </c>
      <c r="C8" s="1" t="s">
        <v>32</v>
      </c>
      <c r="D8" s="1" t="s">
        <v>33</v>
      </c>
      <c r="E8" s="1" t="s">
        <v>25</v>
      </c>
      <c r="F8">
        <v>2</v>
      </c>
      <c r="G8" s="1" t="s">
        <v>16</v>
      </c>
      <c r="H8" s="1" t="str">
        <f>RIGHT(Zalacznik_Zadanie2_uczniowie[[#This Row],[imię]],1)</f>
        <v>b</v>
      </c>
      <c r="I8" s="1">
        <f>IF(Zalacznik_Zadanie2_uczniowie[[#This Row],[ostatnia litera imienia]]="a",1,0)</f>
        <v>0</v>
      </c>
      <c r="J8" s="1">
        <f>Zalacznik_Zadanie2_wyniki[[#This Row],[suma]]</f>
        <v>488</v>
      </c>
      <c r="L8">
        <v>7</v>
      </c>
      <c r="M8">
        <v>100</v>
      </c>
      <c r="N8">
        <v>100</v>
      </c>
      <c r="O8">
        <v>100</v>
      </c>
      <c r="P8">
        <v>88</v>
      </c>
      <c r="Q8">
        <v>100</v>
      </c>
      <c r="R8">
        <f>SUM(Zalacznik_Zadanie2_wyniki[[#This Row],[zad1]:[zad5]])</f>
        <v>488</v>
      </c>
      <c r="S8" t="str">
        <f>VLOOKUP(Zalacznik_Zadanie2_wyniki[[#This Row],[identyfikator ucznia]],Zalacznik_Zadanie2_uczniowie[[identyfikator ucznia]:[okręg]],7,FALSE)</f>
        <v xml:space="preserve"> VIII</v>
      </c>
      <c r="T8" t="str">
        <f>VLOOKUP(Zalacznik_Zadanie2_wyniki[[#This Row],[identyfikator ucznia]],Zalacznik_Zadanie2_uczniowie[[identyfikator ucznia]:[nazwisko]],3,FALSE)</f>
        <v>Czerwiec</v>
      </c>
    </row>
    <row r="9" spans="1:20" x14ac:dyDescent="0.3">
      <c r="A9">
        <v>8</v>
      </c>
      <c r="B9" s="1" t="s">
        <v>34</v>
      </c>
      <c r="C9" s="1" t="s">
        <v>35</v>
      </c>
      <c r="D9" s="1" t="s">
        <v>14</v>
      </c>
      <c r="E9" s="1" t="s">
        <v>15</v>
      </c>
      <c r="F9">
        <v>3</v>
      </c>
      <c r="G9" s="1" t="s">
        <v>16</v>
      </c>
      <c r="H9" s="1" t="str">
        <f>RIGHT(Zalacznik_Zadanie2_uczniowie[[#This Row],[imię]],1)</f>
        <v>f</v>
      </c>
      <c r="I9" s="1">
        <f>IF(Zalacznik_Zadanie2_uczniowie[[#This Row],[ostatnia litera imienia]]="a",1,0)</f>
        <v>0</v>
      </c>
      <c r="J9" s="1">
        <f>Zalacznik_Zadanie2_wyniki[[#This Row],[suma]]</f>
        <v>230</v>
      </c>
      <c r="L9">
        <v>8</v>
      </c>
      <c r="M9">
        <v>10</v>
      </c>
      <c r="N9">
        <v>100</v>
      </c>
      <c r="O9">
        <v>45</v>
      </c>
      <c r="P9">
        <v>75</v>
      </c>
      <c r="Q9">
        <v>0</v>
      </c>
      <c r="R9">
        <f>SUM(Zalacznik_Zadanie2_wyniki[[#This Row],[zad1]:[zad5]])</f>
        <v>230</v>
      </c>
      <c r="S9" t="str">
        <f>VLOOKUP(Zalacznik_Zadanie2_wyniki[[#This Row],[identyfikator ucznia]],Zalacznik_Zadanie2_uczniowie[[identyfikator ucznia]:[okręg]],7,FALSE)</f>
        <v xml:space="preserve"> VIII</v>
      </c>
      <c r="T9" t="str">
        <f>VLOOKUP(Zalacznik_Zadanie2_wyniki[[#This Row],[identyfikator ucznia]],Zalacznik_Zadanie2_uczniowie[[identyfikator ucznia]:[nazwisko]],3,FALSE)</f>
        <v>Mały</v>
      </c>
    </row>
    <row r="10" spans="1:20" x14ac:dyDescent="0.3">
      <c r="A10">
        <v>9</v>
      </c>
      <c r="B10" s="1" t="s">
        <v>34</v>
      </c>
      <c r="C10" s="1" t="s">
        <v>36</v>
      </c>
      <c r="D10" s="1" t="s">
        <v>37</v>
      </c>
      <c r="E10" s="1" t="s">
        <v>20</v>
      </c>
      <c r="F10">
        <v>1</v>
      </c>
      <c r="G10" s="1" t="s">
        <v>21</v>
      </c>
      <c r="H10" s="1" t="str">
        <f>RIGHT(Zalacznik_Zadanie2_uczniowie[[#This Row],[imię]],1)</f>
        <v>f</v>
      </c>
      <c r="I10" s="1">
        <f>IF(Zalacznik_Zadanie2_uczniowie[[#This Row],[ostatnia litera imienia]]="a",1,0)</f>
        <v>0</v>
      </c>
      <c r="J10" s="1">
        <f>Zalacznik_Zadanie2_wyniki[[#This Row],[suma]]</f>
        <v>484</v>
      </c>
      <c r="L10">
        <v>9</v>
      </c>
      <c r="M10">
        <v>100</v>
      </c>
      <c r="N10">
        <v>100</v>
      </c>
      <c r="O10">
        <v>100</v>
      </c>
      <c r="P10">
        <v>100</v>
      </c>
      <c r="Q10">
        <v>84</v>
      </c>
      <c r="R10">
        <f>SUM(Zalacznik_Zadanie2_wyniki[[#This Row],[zad1]:[zad5]])</f>
        <v>484</v>
      </c>
      <c r="S10" t="str">
        <f>VLOOKUP(Zalacznik_Zadanie2_wyniki[[#This Row],[identyfikator ucznia]],Zalacznik_Zadanie2_uczniowie[[identyfikator ucznia]:[okręg]],7,FALSE)</f>
        <v xml:space="preserve"> IV</v>
      </c>
      <c r="T10" t="str">
        <f>VLOOKUP(Zalacznik_Zadanie2_wyniki[[#This Row],[identyfikator ucznia]],Zalacznik_Zadanie2_uczniowie[[identyfikator ucznia]:[nazwisko]],3,FALSE)</f>
        <v>Duzy</v>
      </c>
    </row>
    <row r="11" spans="1:20" x14ac:dyDescent="0.3">
      <c r="A11">
        <v>10</v>
      </c>
      <c r="B11" s="1" t="s">
        <v>38</v>
      </c>
      <c r="C11" s="1" t="s">
        <v>39</v>
      </c>
      <c r="D11" s="1" t="s">
        <v>14</v>
      </c>
      <c r="E11" s="1" t="s">
        <v>15</v>
      </c>
      <c r="F11">
        <v>2</v>
      </c>
      <c r="G11" s="1" t="s">
        <v>16</v>
      </c>
      <c r="H11" s="1" t="str">
        <f>RIGHT(Zalacznik_Zadanie2_uczniowie[[#This Row],[imię]],1)</f>
        <v>m</v>
      </c>
      <c r="I11" s="1">
        <f>IF(Zalacznik_Zadanie2_uczniowie[[#This Row],[ostatnia litera imienia]]="a",1,0)</f>
        <v>0</v>
      </c>
      <c r="J11" s="1">
        <f>Zalacznik_Zadanie2_wyniki[[#This Row],[suma]]</f>
        <v>230</v>
      </c>
      <c r="L11">
        <v>10</v>
      </c>
      <c r="M11">
        <v>0</v>
      </c>
      <c r="N11">
        <v>100</v>
      </c>
      <c r="O11">
        <v>31</v>
      </c>
      <c r="P11">
        <v>99</v>
      </c>
      <c r="Q11">
        <v>0</v>
      </c>
      <c r="R11">
        <f>SUM(Zalacznik_Zadanie2_wyniki[[#This Row],[zad1]:[zad5]])</f>
        <v>230</v>
      </c>
      <c r="S11" t="str">
        <f>VLOOKUP(Zalacznik_Zadanie2_wyniki[[#This Row],[identyfikator ucznia]],Zalacznik_Zadanie2_uczniowie[[identyfikator ucznia]:[okręg]],7,FALSE)</f>
        <v xml:space="preserve"> VIII</v>
      </c>
      <c r="T11" t="str">
        <f>VLOOKUP(Zalacznik_Zadanie2_wyniki[[#This Row],[identyfikator ucznia]],Zalacznik_Zadanie2_uczniowie[[identyfikator ucznia]:[nazwisko]],3,FALSE)</f>
        <v>Konopacki</v>
      </c>
    </row>
    <row r="12" spans="1:20" x14ac:dyDescent="0.3">
      <c r="A12">
        <v>11</v>
      </c>
      <c r="B12" s="1" t="s">
        <v>40</v>
      </c>
      <c r="C12" s="1" t="s">
        <v>41</v>
      </c>
      <c r="D12" s="1" t="s">
        <v>37</v>
      </c>
      <c r="E12" s="1" t="s">
        <v>20</v>
      </c>
      <c r="F12">
        <v>2</v>
      </c>
      <c r="G12" s="1" t="s">
        <v>21</v>
      </c>
      <c r="H12" s="1" t="str">
        <f>RIGHT(Zalacznik_Zadanie2_uczniowie[[#This Row],[imię]],1)</f>
        <v>r</v>
      </c>
      <c r="I12" s="1">
        <f>IF(Zalacznik_Zadanie2_uczniowie[[#This Row],[ostatnia litera imienia]]="a",1,0)</f>
        <v>0</v>
      </c>
      <c r="J12" s="1">
        <f>Zalacznik_Zadanie2_wyniki[[#This Row],[suma]]</f>
        <v>484</v>
      </c>
      <c r="L12">
        <v>11</v>
      </c>
      <c r="M12">
        <v>100</v>
      </c>
      <c r="N12">
        <v>100</v>
      </c>
      <c r="O12">
        <v>100</v>
      </c>
      <c r="P12">
        <v>100</v>
      </c>
      <c r="Q12">
        <v>84</v>
      </c>
      <c r="R12">
        <f>SUM(Zalacznik_Zadanie2_wyniki[[#This Row],[zad1]:[zad5]])</f>
        <v>484</v>
      </c>
      <c r="S12" t="str">
        <f>VLOOKUP(Zalacznik_Zadanie2_wyniki[[#This Row],[identyfikator ucznia]],Zalacznik_Zadanie2_uczniowie[[identyfikator ucznia]:[okręg]],7,FALSE)</f>
        <v xml:space="preserve"> IV</v>
      </c>
      <c r="T12" t="str">
        <f>VLOOKUP(Zalacznik_Zadanie2_wyniki[[#This Row],[identyfikator ucznia]],Zalacznik_Zadanie2_uczniowie[[identyfikator ucznia]:[nazwisko]],3,FALSE)</f>
        <v>Popiołek</v>
      </c>
    </row>
    <row r="13" spans="1:20" x14ac:dyDescent="0.3">
      <c r="A13">
        <v>12</v>
      </c>
      <c r="B13" s="1" t="s">
        <v>42</v>
      </c>
      <c r="C13" s="1" t="s">
        <v>43</v>
      </c>
      <c r="D13" s="1" t="s">
        <v>37</v>
      </c>
      <c r="E13" s="1" t="s">
        <v>44</v>
      </c>
      <c r="F13">
        <v>3</v>
      </c>
      <c r="G13" s="1" t="s">
        <v>21</v>
      </c>
      <c r="H13" s="1" t="str">
        <f>RIGHT(Zalacznik_Zadanie2_uczniowie[[#This Row],[imię]],1)</f>
        <v>ł</v>
      </c>
      <c r="I13" s="1">
        <f>IF(Zalacznik_Zadanie2_uczniowie[[#This Row],[ostatnia litera imienia]]="a",1,0)</f>
        <v>0</v>
      </c>
      <c r="J13" s="1">
        <f>Zalacznik_Zadanie2_wyniki[[#This Row],[suma]]</f>
        <v>230</v>
      </c>
      <c r="L13">
        <v>12</v>
      </c>
      <c r="M13">
        <v>0</v>
      </c>
      <c r="N13">
        <v>100</v>
      </c>
      <c r="O13">
        <v>34</v>
      </c>
      <c r="P13">
        <v>96</v>
      </c>
      <c r="Q13">
        <v>0</v>
      </c>
      <c r="R13">
        <f>SUM(Zalacznik_Zadanie2_wyniki[[#This Row],[zad1]:[zad5]])</f>
        <v>230</v>
      </c>
      <c r="S13" t="str">
        <f>VLOOKUP(Zalacznik_Zadanie2_wyniki[[#This Row],[identyfikator ucznia]],Zalacznik_Zadanie2_uczniowie[[identyfikator ucznia]:[okręg]],7,FALSE)</f>
        <v xml:space="preserve"> IV</v>
      </c>
      <c r="T13" t="str">
        <f>VLOOKUP(Zalacznik_Zadanie2_wyniki[[#This Row],[identyfikator ucznia]],Zalacznik_Zadanie2_uczniowie[[identyfikator ucznia]:[nazwisko]],3,FALSE)</f>
        <v>Kowalonek</v>
      </c>
    </row>
    <row r="14" spans="1:20" x14ac:dyDescent="0.3">
      <c r="A14">
        <v>13</v>
      </c>
      <c r="B14" s="1" t="s">
        <v>45</v>
      </c>
      <c r="C14" s="1" t="s">
        <v>46</v>
      </c>
      <c r="D14" s="1" t="s">
        <v>33</v>
      </c>
      <c r="E14" s="1" t="s">
        <v>25</v>
      </c>
      <c r="F14">
        <v>1</v>
      </c>
      <c r="G14" s="1" t="s">
        <v>16</v>
      </c>
      <c r="H14" s="1" t="str">
        <f>RIGHT(Zalacznik_Zadanie2_uczniowie[[#This Row],[imię]],1)</f>
        <v>n</v>
      </c>
      <c r="I14" s="1">
        <f>IF(Zalacznik_Zadanie2_uczniowie[[#This Row],[ostatnia litera imienia]]="a",1,0)</f>
        <v>0</v>
      </c>
      <c r="J14" s="1">
        <f>Zalacznik_Zadanie2_wyniki[[#This Row],[suma]]</f>
        <v>476</v>
      </c>
      <c r="L14">
        <v>13</v>
      </c>
      <c r="M14">
        <v>100</v>
      </c>
      <c r="N14">
        <v>100</v>
      </c>
      <c r="O14">
        <v>100</v>
      </c>
      <c r="P14">
        <v>100</v>
      </c>
      <c r="Q14">
        <v>76</v>
      </c>
      <c r="R14">
        <f>SUM(Zalacznik_Zadanie2_wyniki[[#This Row],[zad1]:[zad5]])</f>
        <v>476</v>
      </c>
      <c r="S14" t="str">
        <f>VLOOKUP(Zalacznik_Zadanie2_wyniki[[#This Row],[identyfikator ucznia]],Zalacznik_Zadanie2_uczniowie[[identyfikator ucznia]:[okręg]],7,FALSE)</f>
        <v xml:space="preserve"> VIII</v>
      </c>
      <c r="T14" t="str">
        <f>VLOOKUP(Zalacznik_Zadanie2_wyniki[[#This Row],[identyfikator ucznia]],Zalacznik_Zadanie2_uczniowie[[identyfikator ucznia]:[nazwisko]],3,FALSE)</f>
        <v>Zawadzki</v>
      </c>
    </row>
    <row r="15" spans="1:20" x14ac:dyDescent="0.3">
      <c r="A15">
        <v>14</v>
      </c>
      <c r="B15" s="1" t="s">
        <v>47</v>
      </c>
      <c r="C15" s="1" t="s">
        <v>48</v>
      </c>
      <c r="D15" s="1" t="s">
        <v>14</v>
      </c>
      <c r="E15" s="1" t="s">
        <v>15</v>
      </c>
      <c r="F15">
        <v>2</v>
      </c>
      <c r="G15" s="1" t="s">
        <v>16</v>
      </c>
      <c r="H15" s="1" t="str">
        <f>RIGHT(Zalacznik_Zadanie2_uczniowie[[#This Row],[imię]],1)</f>
        <v>ł</v>
      </c>
      <c r="I15" s="1">
        <f>IF(Zalacznik_Zadanie2_uczniowie[[#This Row],[ostatnia litera imienia]]="a",1,0)</f>
        <v>0</v>
      </c>
      <c r="J15" s="1">
        <f>Zalacznik_Zadanie2_wyniki[[#This Row],[suma]]</f>
        <v>229</v>
      </c>
      <c r="L15">
        <v>14</v>
      </c>
      <c r="M15">
        <v>100</v>
      </c>
      <c r="N15">
        <v>100</v>
      </c>
      <c r="O15">
        <v>29</v>
      </c>
      <c r="P15">
        <v>0</v>
      </c>
      <c r="Q15">
        <v>0</v>
      </c>
      <c r="R15">
        <f>SUM(Zalacznik_Zadanie2_wyniki[[#This Row],[zad1]:[zad5]])</f>
        <v>229</v>
      </c>
      <c r="S15" t="str">
        <f>VLOOKUP(Zalacznik_Zadanie2_wyniki[[#This Row],[identyfikator ucznia]],Zalacznik_Zadanie2_uczniowie[[identyfikator ucznia]:[okręg]],7,FALSE)</f>
        <v xml:space="preserve"> VIII</v>
      </c>
      <c r="T15" t="str">
        <f>VLOOKUP(Zalacznik_Zadanie2_wyniki[[#This Row],[identyfikator ucznia]],Zalacznik_Zadanie2_uczniowie[[identyfikator ucznia]:[nazwisko]],3,FALSE)</f>
        <v>Śmigielski</v>
      </c>
    </row>
    <row r="16" spans="1:20" x14ac:dyDescent="0.3">
      <c r="A16">
        <v>15</v>
      </c>
      <c r="B16" s="1" t="s">
        <v>49</v>
      </c>
      <c r="C16" s="1" t="s">
        <v>50</v>
      </c>
      <c r="D16" s="1" t="s">
        <v>51</v>
      </c>
      <c r="E16" s="1" t="s">
        <v>52</v>
      </c>
      <c r="F16">
        <v>2</v>
      </c>
      <c r="G16" s="1" t="s">
        <v>53</v>
      </c>
      <c r="H16" s="1" t="str">
        <f>RIGHT(Zalacznik_Zadanie2_uczniowie[[#This Row],[imię]],1)</f>
        <v>w</v>
      </c>
      <c r="I16" s="1">
        <f>IF(Zalacznik_Zadanie2_uczniowie[[#This Row],[ostatnia litera imienia]]="a",1,0)</f>
        <v>0</v>
      </c>
      <c r="J16" s="1">
        <f>Zalacznik_Zadanie2_wyniki[[#This Row],[suma]]</f>
        <v>459</v>
      </c>
      <c r="L16">
        <v>15</v>
      </c>
      <c r="M16">
        <v>100</v>
      </c>
      <c r="N16">
        <v>100</v>
      </c>
      <c r="O16">
        <v>100</v>
      </c>
      <c r="P16">
        <v>59</v>
      </c>
      <c r="Q16">
        <v>100</v>
      </c>
      <c r="R16">
        <f>SUM(Zalacznik_Zadanie2_wyniki[[#This Row],[zad1]:[zad5]])</f>
        <v>459</v>
      </c>
      <c r="S16" t="str">
        <f>VLOOKUP(Zalacznik_Zadanie2_wyniki[[#This Row],[identyfikator ucznia]],Zalacznik_Zadanie2_uczniowie[[identyfikator ucznia]:[okręg]],7,FALSE)</f>
        <v xml:space="preserve"> II</v>
      </c>
      <c r="T16" t="str">
        <f>VLOOKUP(Zalacznik_Zadanie2_wyniki[[#This Row],[identyfikator ucznia]],Zalacznik_Zadanie2_uczniowie[[identyfikator ucznia]:[nazwisko]],3,FALSE)</f>
        <v>Popławski</v>
      </c>
    </row>
    <row r="17" spans="1:20" x14ac:dyDescent="0.3">
      <c r="A17">
        <v>16</v>
      </c>
      <c r="B17" s="1" t="s">
        <v>54</v>
      </c>
      <c r="C17" s="1" t="s">
        <v>55</v>
      </c>
      <c r="D17" s="1" t="s">
        <v>56</v>
      </c>
      <c r="E17" s="1" t="s">
        <v>57</v>
      </c>
      <c r="F17">
        <v>3</v>
      </c>
      <c r="G17" s="1" t="s">
        <v>58</v>
      </c>
      <c r="H17" s="1" t="str">
        <f>RIGHT(Zalacznik_Zadanie2_uczniowie[[#This Row],[imię]],1)</f>
        <v>ł</v>
      </c>
      <c r="I17" s="1">
        <f>IF(Zalacznik_Zadanie2_uczniowie[[#This Row],[ostatnia litera imienia]]="a",1,0)</f>
        <v>0</v>
      </c>
      <c r="J17" s="1">
        <f>Zalacznik_Zadanie2_wyniki[[#This Row],[suma]]</f>
        <v>229</v>
      </c>
      <c r="L17">
        <v>16</v>
      </c>
      <c r="M17">
        <v>90</v>
      </c>
      <c r="N17">
        <v>100</v>
      </c>
      <c r="O17">
        <v>27</v>
      </c>
      <c r="P17">
        <v>12</v>
      </c>
      <c r="Q17">
        <v>0</v>
      </c>
      <c r="R17">
        <f>SUM(Zalacznik_Zadanie2_wyniki[[#This Row],[zad1]:[zad5]])</f>
        <v>229</v>
      </c>
      <c r="S17" t="str">
        <f>VLOOKUP(Zalacznik_Zadanie2_wyniki[[#This Row],[identyfikator ucznia]],Zalacznik_Zadanie2_uczniowie[[identyfikator ucznia]:[okręg]],7,FALSE)</f>
        <v xml:space="preserve"> I</v>
      </c>
      <c r="T17" t="str">
        <f>VLOOKUP(Zalacznik_Zadanie2_wyniki[[#This Row],[identyfikator ucznia]],Zalacznik_Zadanie2_uczniowie[[identyfikator ucznia]:[nazwisko]],3,FALSE)</f>
        <v>Basik</v>
      </c>
    </row>
    <row r="18" spans="1:20" x14ac:dyDescent="0.3">
      <c r="A18">
        <v>17</v>
      </c>
      <c r="B18" s="1" t="s">
        <v>59</v>
      </c>
      <c r="C18" s="1" t="s">
        <v>60</v>
      </c>
      <c r="D18" s="1" t="s">
        <v>24</v>
      </c>
      <c r="E18" s="1" t="s">
        <v>25</v>
      </c>
      <c r="F18">
        <v>2</v>
      </c>
      <c r="G18" s="1" t="s">
        <v>16</v>
      </c>
      <c r="H18" s="1" t="str">
        <f>RIGHT(Zalacznik_Zadanie2_uczniowie[[#This Row],[imię]],1)</f>
        <v xml:space="preserve"> </v>
      </c>
      <c r="I18" s="1">
        <f>IF(Zalacznik_Zadanie2_uczniowie[[#This Row],[ostatnia litera imienia]]="a",1,0)</f>
        <v>0</v>
      </c>
      <c r="J18" s="1">
        <f>Zalacznik_Zadanie2_wyniki[[#This Row],[suma]]</f>
        <v>458</v>
      </c>
      <c r="L18">
        <v>17</v>
      </c>
      <c r="M18">
        <v>90</v>
      </c>
      <c r="N18">
        <v>100</v>
      </c>
      <c r="O18">
        <v>100</v>
      </c>
      <c r="P18">
        <v>100</v>
      </c>
      <c r="Q18">
        <v>68</v>
      </c>
      <c r="R18">
        <f>SUM(Zalacznik_Zadanie2_wyniki[[#This Row],[zad1]:[zad5]])</f>
        <v>458</v>
      </c>
      <c r="S18" t="str">
        <f>VLOOKUP(Zalacznik_Zadanie2_wyniki[[#This Row],[identyfikator ucznia]],Zalacznik_Zadanie2_uczniowie[[identyfikator ucznia]:[okręg]],7,FALSE)</f>
        <v xml:space="preserve"> VIII</v>
      </c>
      <c r="T18" t="str">
        <f>VLOOKUP(Zalacznik_Zadanie2_wyniki[[#This Row],[identyfikator ucznia]],Zalacznik_Zadanie2_uczniowie[[identyfikator ucznia]:[nazwisko]],3,FALSE)</f>
        <v>Urbański</v>
      </c>
    </row>
    <row r="19" spans="1:20" x14ac:dyDescent="0.3">
      <c r="A19">
        <v>18</v>
      </c>
      <c r="B19" s="1" t="s">
        <v>61</v>
      </c>
      <c r="C19" s="1" t="s">
        <v>62</v>
      </c>
      <c r="D19" s="1" t="s">
        <v>63</v>
      </c>
      <c r="E19" s="1" t="s">
        <v>64</v>
      </c>
      <c r="F19">
        <v>3</v>
      </c>
      <c r="G19" s="1" t="s">
        <v>65</v>
      </c>
      <c r="H19" s="1" t="str">
        <f>RIGHT(Zalacznik_Zadanie2_uczniowie[[#This Row],[imię]],1)</f>
        <v>k</v>
      </c>
      <c r="I19" s="1">
        <f>IF(Zalacznik_Zadanie2_uczniowie[[#This Row],[ostatnia litera imienia]]="a",1,0)</f>
        <v>0</v>
      </c>
      <c r="J19" s="1">
        <f>Zalacznik_Zadanie2_wyniki[[#This Row],[suma]]</f>
        <v>227</v>
      </c>
      <c r="L19">
        <v>18</v>
      </c>
      <c r="M19">
        <v>0</v>
      </c>
      <c r="N19">
        <v>100</v>
      </c>
      <c r="O19">
        <v>27</v>
      </c>
      <c r="P19">
        <v>100</v>
      </c>
      <c r="Q19">
        <v>0</v>
      </c>
      <c r="R19">
        <f>SUM(Zalacznik_Zadanie2_wyniki[[#This Row],[zad1]:[zad5]])</f>
        <v>227</v>
      </c>
      <c r="S19" t="str">
        <f>VLOOKUP(Zalacznik_Zadanie2_wyniki[[#This Row],[identyfikator ucznia]],Zalacznik_Zadanie2_uczniowie[[identyfikator ucznia]:[okręg]],7,FALSE)</f>
        <v xml:space="preserve"> III</v>
      </c>
      <c r="T19" t="str">
        <f>VLOOKUP(Zalacznik_Zadanie2_wyniki[[#This Row],[identyfikator ucznia]],Zalacznik_Zadanie2_uczniowie[[identyfikator ucznia]:[nazwisko]],3,FALSE)</f>
        <v>Szczepański</v>
      </c>
    </row>
    <row r="20" spans="1:20" x14ac:dyDescent="0.3">
      <c r="A20">
        <v>19</v>
      </c>
      <c r="B20" s="1" t="s">
        <v>66</v>
      </c>
      <c r="C20" s="1" t="s">
        <v>39</v>
      </c>
      <c r="D20" s="1" t="s">
        <v>37</v>
      </c>
      <c r="E20" s="1" t="s">
        <v>20</v>
      </c>
      <c r="F20">
        <v>2</v>
      </c>
      <c r="G20" s="1" t="s">
        <v>21</v>
      </c>
      <c r="H20" s="1" t="str">
        <f>RIGHT(Zalacznik_Zadanie2_uczniowie[[#This Row],[imię]],1)</f>
        <v>z</v>
      </c>
      <c r="I20" s="1">
        <f>IF(Zalacznik_Zadanie2_uczniowie[[#This Row],[ostatnia litera imienia]]="a",1,0)</f>
        <v>0</v>
      </c>
      <c r="J20" s="1">
        <f>Zalacznik_Zadanie2_wyniki[[#This Row],[suma]]</f>
        <v>453</v>
      </c>
      <c r="L20">
        <v>19</v>
      </c>
      <c r="M20">
        <v>70</v>
      </c>
      <c r="N20">
        <v>100</v>
      </c>
      <c r="O20">
        <v>91</v>
      </c>
      <c r="P20">
        <v>100</v>
      </c>
      <c r="Q20">
        <v>92</v>
      </c>
      <c r="R20">
        <f>SUM(Zalacznik_Zadanie2_wyniki[[#This Row],[zad1]:[zad5]])</f>
        <v>453</v>
      </c>
      <c r="S20" t="str">
        <f>VLOOKUP(Zalacznik_Zadanie2_wyniki[[#This Row],[identyfikator ucznia]],Zalacznik_Zadanie2_uczniowie[[identyfikator ucznia]:[okręg]],7,FALSE)</f>
        <v xml:space="preserve"> IV</v>
      </c>
      <c r="T20" t="str">
        <f>VLOOKUP(Zalacznik_Zadanie2_wyniki[[#This Row],[identyfikator ucznia]],Zalacznik_Zadanie2_uczniowie[[identyfikator ucznia]:[nazwisko]],3,FALSE)</f>
        <v>Konopacki</v>
      </c>
    </row>
    <row r="21" spans="1:20" x14ac:dyDescent="0.3">
      <c r="A21">
        <v>20</v>
      </c>
      <c r="B21" s="1" t="s">
        <v>42</v>
      </c>
      <c r="C21" s="1" t="s">
        <v>67</v>
      </c>
      <c r="D21" s="1" t="s">
        <v>9</v>
      </c>
      <c r="E21" s="1" t="s">
        <v>10</v>
      </c>
      <c r="F21">
        <v>3</v>
      </c>
      <c r="G21" s="1" t="s">
        <v>11</v>
      </c>
      <c r="H21" s="1" t="str">
        <f>RIGHT(Zalacznik_Zadanie2_uczniowie[[#This Row],[imię]],1)</f>
        <v>ł</v>
      </c>
      <c r="I21" s="1">
        <f>IF(Zalacznik_Zadanie2_uczniowie[[#This Row],[ostatnia litera imienia]]="a",1,0)</f>
        <v>0</v>
      </c>
      <c r="J21" s="1">
        <f>Zalacznik_Zadanie2_wyniki[[#This Row],[suma]]</f>
        <v>227</v>
      </c>
      <c r="L21">
        <v>20</v>
      </c>
      <c r="M21">
        <v>0</v>
      </c>
      <c r="N21">
        <v>100</v>
      </c>
      <c r="O21">
        <v>27</v>
      </c>
      <c r="P21">
        <v>100</v>
      </c>
      <c r="Q21">
        <v>0</v>
      </c>
      <c r="R21">
        <f>SUM(Zalacznik_Zadanie2_wyniki[[#This Row],[zad1]:[zad5]])</f>
        <v>227</v>
      </c>
      <c r="S21" t="str">
        <f>VLOOKUP(Zalacznik_Zadanie2_wyniki[[#This Row],[identyfikator ucznia]],Zalacznik_Zadanie2_uczniowie[[identyfikator ucznia]:[okręg]],7,FALSE)</f>
        <v xml:space="preserve"> VI</v>
      </c>
      <c r="T21" t="str">
        <f>VLOOKUP(Zalacznik_Zadanie2_wyniki[[#This Row],[identyfikator ucznia]],Zalacznik_Zadanie2_uczniowie[[identyfikator ucznia]:[nazwisko]],3,FALSE)</f>
        <v>Sułkowski</v>
      </c>
    </row>
    <row r="22" spans="1:20" x14ac:dyDescent="0.3">
      <c r="A22">
        <v>21</v>
      </c>
      <c r="B22" s="1" t="s">
        <v>68</v>
      </c>
      <c r="C22" s="1" t="s">
        <v>69</v>
      </c>
      <c r="D22" s="1" t="s">
        <v>70</v>
      </c>
      <c r="E22" s="1" t="s">
        <v>71</v>
      </c>
      <c r="F22">
        <v>1</v>
      </c>
      <c r="G22" s="1" t="s">
        <v>58</v>
      </c>
      <c r="H22" s="1" t="str">
        <f>RIGHT(Zalacznik_Zadanie2_uczniowie[[#This Row],[imię]],1)</f>
        <v>l</v>
      </c>
      <c r="I22" s="1">
        <f>IF(Zalacznik_Zadanie2_uczniowie[[#This Row],[ostatnia litera imienia]]="a",1,0)</f>
        <v>0</v>
      </c>
      <c r="J22" s="1">
        <f>Zalacznik_Zadanie2_wyniki[[#This Row],[suma]]</f>
        <v>442</v>
      </c>
      <c r="L22">
        <v>21</v>
      </c>
      <c r="M22">
        <v>100</v>
      </c>
      <c r="N22">
        <v>100</v>
      </c>
      <c r="O22">
        <v>100</v>
      </c>
      <c r="P22">
        <v>88</v>
      </c>
      <c r="Q22">
        <v>54</v>
      </c>
      <c r="R22">
        <f>SUM(Zalacznik_Zadanie2_wyniki[[#This Row],[zad1]:[zad5]])</f>
        <v>442</v>
      </c>
      <c r="S22" t="str">
        <f>VLOOKUP(Zalacznik_Zadanie2_wyniki[[#This Row],[identyfikator ucznia]],Zalacznik_Zadanie2_uczniowie[[identyfikator ucznia]:[okręg]],7,FALSE)</f>
        <v xml:space="preserve"> I</v>
      </c>
      <c r="T22" t="str">
        <f>VLOOKUP(Zalacznik_Zadanie2_wyniki[[#This Row],[identyfikator ucznia]],Zalacznik_Zadanie2_uczniowie[[identyfikator ucznia]:[nazwisko]],3,FALSE)</f>
        <v>Kosiński</v>
      </c>
    </row>
    <row r="23" spans="1:20" x14ac:dyDescent="0.3">
      <c r="A23">
        <v>22</v>
      </c>
      <c r="B23" s="1" t="s">
        <v>26</v>
      </c>
      <c r="C23" s="1" t="s">
        <v>72</v>
      </c>
      <c r="D23" s="1" t="s">
        <v>33</v>
      </c>
      <c r="E23" s="1" t="s">
        <v>25</v>
      </c>
      <c r="F23">
        <v>2</v>
      </c>
      <c r="G23" s="1" t="s">
        <v>16</v>
      </c>
      <c r="H23" s="1" t="str">
        <f>RIGHT(Zalacznik_Zadanie2_uczniowie[[#This Row],[imię]],1)</f>
        <v>j</v>
      </c>
      <c r="I23" s="1">
        <f>IF(Zalacznik_Zadanie2_uczniowie[[#This Row],[ostatnia litera imienia]]="a",1,0)</f>
        <v>0</v>
      </c>
      <c r="J23" s="1">
        <f>Zalacznik_Zadanie2_wyniki[[#This Row],[suma]]</f>
        <v>227</v>
      </c>
      <c r="L23">
        <v>22</v>
      </c>
      <c r="M23">
        <v>100</v>
      </c>
      <c r="N23">
        <v>100</v>
      </c>
      <c r="O23">
        <v>27</v>
      </c>
      <c r="P23">
        <v>0</v>
      </c>
      <c r="Q23">
        <v>0</v>
      </c>
      <c r="R23">
        <f>SUM(Zalacznik_Zadanie2_wyniki[[#This Row],[zad1]:[zad5]])</f>
        <v>227</v>
      </c>
      <c r="S23" t="str">
        <f>VLOOKUP(Zalacznik_Zadanie2_wyniki[[#This Row],[identyfikator ucznia]],Zalacznik_Zadanie2_uczniowie[[identyfikator ucznia]:[okręg]],7,FALSE)</f>
        <v xml:space="preserve"> VIII</v>
      </c>
      <c r="T23" t="str">
        <f>VLOOKUP(Zalacznik_Zadanie2_wyniki[[#This Row],[identyfikator ucznia]],Zalacznik_Zadanie2_uczniowie[[identyfikator ucznia]:[nazwisko]],3,FALSE)</f>
        <v>Krawiec</v>
      </c>
    </row>
    <row r="24" spans="1:20" x14ac:dyDescent="0.3">
      <c r="A24">
        <v>23</v>
      </c>
      <c r="B24" s="1" t="s">
        <v>26</v>
      </c>
      <c r="C24" s="1" t="s">
        <v>73</v>
      </c>
      <c r="D24" s="1" t="s">
        <v>14</v>
      </c>
      <c r="E24" s="1" t="s">
        <v>15</v>
      </c>
      <c r="F24">
        <v>2</v>
      </c>
      <c r="G24" s="1" t="s">
        <v>16</v>
      </c>
      <c r="H24" s="1" t="str">
        <f>RIGHT(Zalacznik_Zadanie2_uczniowie[[#This Row],[imię]],1)</f>
        <v>j</v>
      </c>
      <c r="I24" s="1">
        <f>IF(Zalacznik_Zadanie2_uczniowie[[#This Row],[ostatnia litera imienia]]="a",1,0)</f>
        <v>0</v>
      </c>
      <c r="J24" s="1">
        <f>Zalacznik_Zadanie2_wyniki[[#This Row],[suma]]</f>
        <v>437</v>
      </c>
      <c r="L24">
        <v>23</v>
      </c>
      <c r="M24">
        <v>100</v>
      </c>
      <c r="N24">
        <v>100</v>
      </c>
      <c r="O24">
        <v>45</v>
      </c>
      <c r="P24">
        <v>100</v>
      </c>
      <c r="Q24">
        <v>92</v>
      </c>
      <c r="R24">
        <f>SUM(Zalacznik_Zadanie2_wyniki[[#This Row],[zad1]:[zad5]])</f>
        <v>437</v>
      </c>
      <c r="S24" t="str">
        <f>VLOOKUP(Zalacznik_Zadanie2_wyniki[[#This Row],[identyfikator ucznia]],Zalacznik_Zadanie2_uczniowie[[identyfikator ucznia]:[okręg]],7,FALSE)</f>
        <v xml:space="preserve"> VIII</v>
      </c>
      <c r="T24" t="str">
        <f>VLOOKUP(Zalacznik_Zadanie2_wyniki[[#This Row],[identyfikator ucznia]],Zalacznik_Zadanie2_uczniowie[[identyfikator ucznia]:[nazwisko]],3,FALSE)</f>
        <v>Zieliński</v>
      </c>
    </row>
    <row r="25" spans="1:20" x14ac:dyDescent="0.3">
      <c r="A25">
        <v>24</v>
      </c>
      <c r="B25" s="1" t="s">
        <v>38</v>
      </c>
      <c r="C25" s="1" t="s">
        <v>74</v>
      </c>
      <c r="D25" s="1" t="s">
        <v>75</v>
      </c>
      <c r="E25" s="1" t="s">
        <v>52</v>
      </c>
      <c r="F25">
        <v>3</v>
      </c>
      <c r="G25" s="1" t="s">
        <v>53</v>
      </c>
      <c r="H25" s="1" t="str">
        <f>RIGHT(Zalacznik_Zadanie2_uczniowie[[#This Row],[imię]],1)</f>
        <v>m</v>
      </c>
      <c r="I25" s="1">
        <f>IF(Zalacznik_Zadanie2_uczniowie[[#This Row],[ostatnia litera imienia]]="a",1,0)</f>
        <v>0</v>
      </c>
      <c r="J25" s="1">
        <f>Zalacznik_Zadanie2_wyniki[[#This Row],[suma]]</f>
        <v>227</v>
      </c>
      <c r="L25">
        <v>24</v>
      </c>
      <c r="M25">
        <v>100</v>
      </c>
      <c r="N25">
        <v>100</v>
      </c>
      <c r="O25">
        <v>27</v>
      </c>
      <c r="P25">
        <v>0</v>
      </c>
      <c r="Q25">
        <v>0</v>
      </c>
      <c r="R25">
        <f>SUM(Zalacznik_Zadanie2_wyniki[[#This Row],[zad1]:[zad5]])</f>
        <v>227</v>
      </c>
      <c r="S25" t="str">
        <f>VLOOKUP(Zalacznik_Zadanie2_wyniki[[#This Row],[identyfikator ucznia]],Zalacznik_Zadanie2_uczniowie[[identyfikator ucznia]:[okręg]],7,FALSE)</f>
        <v xml:space="preserve"> II</v>
      </c>
      <c r="T25" t="str">
        <f>VLOOKUP(Zalacznik_Zadanie2_wyniki[[#This Row],[identyfikator ucznia]],Zalacznik_Zadanie2_uczniowie[[identyfikator ucznia]:[nazwisko]],3,FALSE)</f>
        <v>Chudański</v>
      </c>
    </row>
    <row r="26" spans="1:20" x14ac:dyDescent="0.3">
      <c r="A26">
        <v>25</v>
      </c>
      <c r="B26" s="1" t="s">
        <v>40</v>
      </c>
      <c r="C26" s="1" t="s">
        <v>76</v>
      </c>
      <c r="D26" s="1" t="s">
        <v>77</v>
      </c>
      <c r="E26" s="1" t="s">
        <v>78</v>
      </c>
      <c r="F26">
        <v>1</v>
      </c>
      <c r="G26" s="1" t="s">
        <v>58</v>
      </c>
      <c r="H26" s="1" t="str">
        <f>RIGHT(Zalacznik_Zadanie2_uczniowie[[#This Row],[imię]],1)</f>
        <v>r</v>
      </c>
      <c r="I26" s="1">
        <f>IF(Zalacznik_Zadanie2_uczniowie[[#This Row],[ostatnia litera imienia]]="a",1,0)</f>
        <v>0</v>
      </c>
      <c r="J26" s="1">
        <f>Zalacznik_Zadanie2_wyniki[[#This Row],[suma]]</f>
        <v>436</v>
      </c>
      <c r="L26">
        <v>25</v>
      </c>
      <c r="M26">
        <v>100</v>
      </c>
      <c r="N26">
        <v>100</v>
      </c>
      <c r="O26">
        <v>100</v>
      </c>
      <c r="P26">
        <v>100</v>
      </c>
      <c r="Q26">
        <v>36</v>
      </c>
      <c r="R26">
        <f>SUM(Zalacznik_Zadanie2_wyniki[[#This Row],[zad1]:[zad5]])</f>
        <v>436</v>
      </c>
      <c r="S26" t="str">
        <f>VLOOKUP(Zalacznik_Zadanie2_wyniki[[#This Row],[identyfikator ucznia]],Zalacznik_Zadanie2_uczniowie[[identyfikator ucznia]:[okręg]],7,FALSE)</f>
        <v xml:space="preserve"> I</v>
      </c>
      <c r="T26" t="str">
        <f>VLOOKUP(Zalacznik_Zadanie2_wyniki[[#This Row],[identyfikator ucznia]],Zalacznik_Zadanie2_uczniowie[[identyfikator ucznia]:[nazwisko]],3,FALSE)</f>
        <v>Kulik</v>
      </c>
    </row>
    <row r="27" spans="1:20" x14ac:dyDescent="0.3">
      <c r="A27">
        <v>26</v>
      </c>
      <c r="B27" s="1" t="s">
        <v>79</v>
      </c>
      <c r="C27" s="1" t="s">
        <v>80</v>
      </c>
      <c r="D27" s="1" t="s">
        <v>81</v>
      </c>
      <c r="E27" s="1" t="s">
        <v>71</v>
      </c>
      <c r="F27">
        <v>2</v>
      </c>
      <c r="G27" s="1" t="s">
        <v>58</v>
      </c>
      <c r="H27" s="1" t="str">
        <f>RIGHT(Zalacznik_Zadanie2_uczniowie[[#This Row],[imię]],1)</f>
        <v>z</v>
      </c>
      <c r="I27" s="1">
        <f>IF(Zalacznik_Zadanie2_uczniowie[[#This Row],[ostatnia litera imienia]]="a",1,0)</f>
        <v>0</v>
      </c>
      <c r="J27" s="1">
        <f>Zalacznik_Zadanie2_wyniki[[#This Row],[suma]]</f>
        <v>227</v>
      </c>
      <c r="L27">
        <v>26</v>
      </c>
      <c r="M27">
        <v>100</v>
      </c>
      <c r="N27">
        <v>100</v>
      </c>
      <c r="O27">
        <v>27</v>
      </c>
      <c r="P27">
        <v>0</v>
      </c>
      <c r="Q27">
        <v>0</v>
      </c>
      <c r="R27">
        <f>SUM(Zalacznik_Zadanie2_wyniki[[#This Row],[zad1]:[zad5]])</f>
        <v>227</v>
      </c>
      <c r="S27" t="str">
        <f>VLOOKUP(Zalacznik_Zadanie2_wyniki[[#This Row],[identyfikator ucznia]],Zalacznik_Zadanie2_uczniowie[[identyfikator ucznia]:[okręg]],7,FALSE)</f>
        <v xml:space="preserve"> I</v>
      </c>
      <c r="T27" t="str">
        <f>VLOOKUP(Zalacznik_Zadanie2_wyniki[[#This Row],[identyfikator ucznia]],Zalacznik_Zadanie2_uczniowie[[identyfikator ucznia]:[nazwisko]],3,FALSE)</f>
        <v>Giza</v>
      </c>
    </row>
    <row r="28" spans="1:20" x14ac:dyDescent="0.3">
      <c r="A28">
        <v>27</v>
      </c>
      <c r="B28" s="1" t="s">
        <v>42</v>
      </c>
      <c r="C28" s="1" t="s">
        <v>82</v>
      </c>
      <c r="D28" s="1" t="s">
        <v>83</v>
      </c>
      <c r="E28" s="1" t="s">
        <v>84</v>
      </c>
      <c r="F28">
        <v>2</v>
      </c>
      <c r="G28" s="1" t="s">
        <v>21</v>
      </c>
      <c r="H28" s="1" t="str">
        <f>RIGHT(Zalacznik_Zadanie2_uczniowie[[#This Row],[imię]],1)</f>
        <v>ł</v>
      </c>
      <c r="I28" s="1">
        <f>IF(Zalacznik_Zadanie2_uczniowie[[#This Row],[ostatnia litera imienia]]="a",1,0)</f>
        <v>0</v>
      </c>
      <c r="J28" s="1">
        <f>Zalacznik_Zadanie2_wyniki[[#This Row],[suma]]</f>
        <v>408</v>
      </c>
      <c r="L28">
        <v>27</v>
      </c>
      <c r="M28">
        <v>100</v>
      </c>
      <c r="N28">
        <v>100</v>
      </c>
      <c r="O28">
        <v>100</v>
      </c>
      <c r="P28">
        <v>100</v>
      </c>
      <c r="Q28">
        <v>8</v>
      </c>
      <c r="R28">
        <f>SUM(Zalacznik_Zadanie2_wyniki[[#This Row],[zad1]:[zad5]])</f>
        <v>408</v>
      </c>
      <c r="S28" t="str">
        <f>VLOOKUP(Zalacznik_Zadanie2_wyniki[[#This Row],[identyfikator ucznia]],Zalacznik_Zadanie2_uczniowie[[identyfikator ucznia]:[okręg]],7,FALSE)</f>
        <v xml:space="preserve"> IV</v>
      </c>
      <c r="T28" t="str">
        <f>VLOOKUP(Zalacznik_Zadanie2_wyniki[[#This Row],[identyfikator ucznia]],Zalacznik_Zadanie2_uczniowie[[identyfikator ucznia]:[nazwisko]],3,FALSE)</f>
        <v>Gromadzki</v>
      </c>
    </row>
    <row r="29" spans="1:20" x14ac:dyDescent="0.3">
      <c r="A29">
        <v>28</v>
      </c>
      <c r="B29" s="1" t="s">
        <v>42</v>
      </c>
      <c r="C29" s="1" t="s">
        <v>85</v>
      </c>
      <c r="D29" s="1" t="s">
        <v>86</v>
      </c>
      <c r="E29" s="1" t="s">
        <v>87</v>
      </c>
      <c r="F29">
        <v>3</v>
      </c>
      <c r="G29" s="1" t="s">
        <v>88</v>
      </c>
      <c r="H29" s="1" t="str">
        <f>RIGHT(Zalacznik_Zadanie2_uczniowie[[#This Row],[imię]],1)</f>
        <v>ł</v>
      </c>
      <c r="I29" s="1">
        <f>IF(Zalacznik_Zadanie2_uczniowie[[#This Row],[ostatnia litera imienia]]="a",1,0)</f>
        <v>0</v>
      </c>
      <c r="J29" s="1">
        <f>Zalacznik_Zadanie2_wyniki[[#This Row],[suma]]</f>
        <v>227</v>
      </c>
      <c r="L29">
        <v>28</v>
      </c>
      <c r="M29">
        <v>100</v>
      </c>
      <c r="N29">
        <v>100</v>
      </c>
      <c r="O29">
        <v>27</v>
      </c>
      <c r="P29">
        <v>0</v>
      </c>
      <c r="Q29">
        <v>0</v>
      </c>
      <c r="R29">
        <f>SUM(Zalacznik_Zadanie2_wyniki[[#This Row],[zad1]:[zad5]])</f>
        <v>227</v>
      </c>
      <c r="S29" t="str">
        <f>VLOOKUP(Zalacznik_Zadanie2_wyniki[[#This Row],[identyfikator ucznia]],Zalacznik_Zadanie2_uczniowie[[identyfikator ucznia]:[okręg]],7,FALSE)</f>
        <v xml:space="preserve"> V</v>
      </c>
      <c r="T29" t="str">
        <f>VLOOKUP(Zalacznik_Zadanie2_wyniki[[#This Row],[identyfikator ucznia]],Zalacznik_Zadanie2_uczniowie[[identyfikator ucznia]:[nazwisko]],3,FALSE)</f>
        <v>Kowal</v>
      </c>
    </row>
    <row r="30" spans="1:20" x14ac:dyDescent="0.3">
      <c r="A30">
        <v>29</v>
      </c>
      <c r="B30" s="1" t="s">
        <v>89</v>
      </c>
      <c r="C30" s="1" t="s">
        <v>90</v>
      </c>
      <c r="D30" s="1" t="s">
        <v>24</v>
      </c>
      <c r="E30" s="1" t="s">
        <v>25</v>
      </c>
      <c r="F30">
        <v>2</v>
      </c>
      <c r="G30" s="1" t="s">
        <v>16</v>
      </c>
      <c r="H30" s="1" t="str">
        <f>RIGHT(Zalacznik_Zadanie2_uczniowie[[#This Row],[imię]],1)</f>
        <v>d</v>
      </c>
      <c r="I30" s="1">
        <f>IF(Zalacznik_Zadanie2_uczniowie[[#This Row],[ostatnia litera imienia]]="a",1,0)</f>
        <v>0</v>
      </c>
      <c r="J30" s="1">
        <f>Zalacznik_Zadanie2_wyniki[[#This Row],[suma]]</f>
        <v>407</v>
      </c>
      <c r="L30">
        <v>29</v>
      </c>
      <c r="M30">
        <v>100</v>
      </c>
      <c r="N30">
        <v>100</v>
      </c>
      <c r="O30">
        <v>100</v>
      </c>
      <c r="P30">
        <v>100</v>
      </c>
      <c r="Q30">
        <v>7</v>
      </c>
      <c r="R30">
        <f>SUM(Zalacznik_Zadanie2_wyniki[[#This Row],[zad1]:[zad5]])</f>
        <v>407</v>
      </c>
      <c r="S30" t="str">
        <f>VLOOKUP(Zalacznik_Zadanie2_wyniki[[#This Row],[identyfikator ucznia]],Zalacznik_Zadanie2_uczniowie[[identyfikator ucznia]:[okręg]],7,FALSE)</f>
        <v xml:space="preserve"> VIII</v>
      </c>
      <c r="T30" t="str">
        <f>VLOOKUP(Zalacznik_Zadanie2_wyniki[[#This Row],[identyfikator ucznia]],Zalacznik_Zadanie2_uczniowie[[identyfikator ucznia]:[nazwisko]],3,FALSE)</f>
        <v>Grabowski</v>
      </c>
    </row>
    <row r="31" spans="1:20" x14ac:dyDescent="0.3">
      <c r="A31">
        <v>30</v>
      </c>
      <c r="B31" s="1" t="s">
        <v>91</v>
      </c>
      <c r="C31" s="1" t="s">
        <v>92</v>
      </c>
      <c r="D31" s="1" t="s">
        <v>93</v>
      </c>
      <c r="E31" s="1" t="s">
        <v>71</v>
      </c>
      <c r="F31">
        <v>3</v>
      </c>
      <c r="G31" s="1" t="s">
        <v>58</v>
      </c>
      <c r="H31" s="1" t="str">
        <f>RIGHT(Zalacznik_Zadanie2_uczniowie[[#This Row],[imię]],1)</f>
        <v>n</v>
      </c>
      <c r="I31" s="1">
        <f>IF(Zalacznik_Zadanie2_uczniowie[[#This Row],[ostatnia litera imienia]]="a",1,0)</f>
        <v>0</v>
      </c>
      <c r="J31" s="1">
        <f>Zalacznik_Zadanie2_wyniki[[#This Row],[suma]]</f>
        <v>227</v>
      </c>
      <c r="L31">
        <v>30</v>
      </c>
      <c r="M31">
        <v>100</v>
      </c>
      <c r="N31">
        <v>100</v>
      </c>
      <c r="O31">
        <v>27</v>
      </c>
      <c r="P31">
        <v>0</v>
      </c>
      <c r="Q31">
        <v>0</v>
      </c>
      <c r="R31">
        <f>SUM(Zalacznik_Zadanie2_wyniki[[#This Row],[zad1]:[zad5]])</f>
        <v>227</v>
      </c>
      <c r="S31" t="str">
        <f>VLOOKUP(Zalacznik_Zadanie2_wyniki[[#This Row],[identyfikator ucznia]],Zalacznik_Zadanie2_uczniowie[[identyfikator ucznia]:[okręg]],7,FALSE)</f>
        <v xml:space="preserve"> I</v>
      </c>
      <c r="T31" t="str">
        <f>VLOOKUP(Zalacznik_Zadanie2_wyniki[[#This Row],[identyfikator ucznia]],Zalacznik_Zadanie2_uczniowie[[identyfikator ucznia]:[nazwisko]],3,FALSE)</f>
        <v>Małachowski</v>
      </c>
    </row>
    <row r="32" spans="1:20" x14ac:dyDescent="0.3">
      <c r="A32">
        <v>31</v>
      </c>
      <c r="B32" s="1" t="s">
        <v>45</v>
      </c>
      <c r="C32" s="1" t="s">
        <v>94</v>
      </c>
      <c r="D32" s="1" t="s">
        <v>14</v>
      </c>
      <c r="E32" s="1" t="s">
        <v>15</v>
      </c>
      <c r="F32">
        <v>2</v>
      </c>
      <c r="G32" s="1" t="s">
        <v>16</v>
      </c>
      <c r="H32" s="1" t="str">
        <f>RIGHT(Zalacznik_Zadanie2_uczniowie[[#This Row],[imię]],1)</f>
        <v>n</v>
      </c>
      <c r="I32" s="1">
        <f>IF(Zalacznik_Zadanie2_uczniowie[[#This Row],[ostatnia litera imienia]]="a",1,0)</f>
        <v>0</v>
      </c>
      <c r="J32" s="1">
        <f>Zalacznik_Zadanie2_wyniki[[#This Row],[suma]]</f>
        <v>400</v>
      </c>
      <c r="L32">
        <v>31</v>
      </c>
      <c r="M32">
        <v>100</v>
      </c>
      <c r="N32">
        <v>100</v>
      </c>
      <c r="O32">
        <v>100</v>
      </c>
      <c r="P32">
        <v>100</v>
      </c>
      <c r="Q32">
        <v>0</v>
      </c>
      <c r="R32">
        <f>SUM(Zalacznik_Zadanie2_wyniki[[#This Row],[zad1]:[zad5]])</f>
        <v>400</v>
      </c>
      <c r="S32" t="str">
        <f>VLOOKUP(Zalacznik_Zadanie2_wyniki[[#This Row],[identyfikator ucznia]],Zalacznik_Zadanie2_uczniowie[[identyfikator ucznia]:[okręg]],7,FALSE)</f>
        <v xml:space="preserve"> VIII</v>
      </c>
      <c r="T32" t="str">
        <f>VLOOKUP(Zalacznik_Zadanie2_wyniki[[#This Row],[identyfikator ucznia]],Zalacznik_Zadanie2_uczniowie[[identyfikator ucznia]:[nazwisko]],3,FALSE)</f>
        <v>Muzalewski</v>
      </c>
    </row>
    <row r="33" spans="1:20" x14ac:dyDescent="0.3">
      <c r="A33">
        <v>32</v>
      </c>
      <c r="B33" s="1" t="s">
        <v>95</v>
      </c>
      <c r="C33" s="1" t="s">
        <v>96</v>
      </c>
      <c r="D33" s="1" t="s">
        <v>97</v>
      </c>
      <c r="E33" s="1" t="s">
        <v>87</v>
      </c>
      <c r="F33">
        <v>3</v>
      </c>
      <c r="G33" s="1" t="s">
        <v>88</v>
      </c>
      <c r="H33" s="1" t="str">
        <f>RIGHT(Zalacznik_Zadanie2_uczniowie[[#This Row],[imię]],1)</f>
        <v>h</v>
      </c>
      <c r="I33" s="1">
        <f>IF(Zalacznik_Zadanie2_uczniowie[[#This Row],[ostatnia litera imienia]]="a",1,0)</f>
        <v>0</v>
      </c>
      <c r="J33" s="1">
        <f>Zalacznik_Zadanie2_wyniki[[#This Row],[suma]]</f>
        <v>227</v>
      </c>
      <c r="L33">
        <v>32</v>
      </c>
      <c r="M33">
        <v>100</v>
      </c>
      <c r="N33">
        <v>100</v>
      </c>
      <c r="O33">
        <v>27</v>
      </c>
      <c r="P33">
        <v>0</v>
      </c>
      <c r="Q33">
        <v>0</v>
      </c>
      <c r="R33">
        <f>SUM(Zalacznik_Zadanie2_wyniki[[#This Row],[zad1]:[zad5]])</f>
        <v>227</v>
      </c>
      <c r="S33" t="str">
        <f>VLOOKUP(Zalacznik_Zadanie2_wyniki[[#This Row],[identyfikator ucznia]],Zalacznik_Zadanie2_uczniowie[[identyfikator ucznia]:[okręg]],7,FALSE)</f>
        <v xml:space="preserve"> V</v>
      </c>
      <c r="T33" t="str">
        <f>VLOOKUP(Zalacznik_Zadanie2_wyniki[[#This Row],[identyfikator ucznia]],Zalacznik_Zadanie2_uczniowie[[identyfikator ucznia]:[nazwisko]],3,FALSE)</f>
        <v>Kopczyński</v>
      </c>
    </row>
    <row r="34" spans="1:20" x14ac:dyDescent="0.3">
      <c r="A34">
        <v>33</v>
      </c>
      <c r="B34" s="1" t="s">
        <v>42</v>
      </c>
      <c r="C34" s="1" t="s">
        <v>98</v>
      </c>
      <c r="D34" s="1" t="s">
        <v>99</v>
      </c>
      <c r="E34" s="1" t="s">
        <v>20</v>
      </c>
      <c r="F34">
        <v>1</v>
      </c>
      <c r="G34" s="1" t="s">
        <v>21</v>
      </c>
      <c r="H34" s="1" t="str">
        <f>RIGHT(Zalacznik_Zadanie2_uczniowie[[#This Row],[imię]],1)</f>
        <v>ł</v>
      </c>
      <c r="I34" s="1">
        <f>IF(Zalacznik_Zadanie2_uczniowie[[#This Row],[ostatnia litera imienia]]="a",1,0)</f>
        <v>0</v>
      </c>
      <c r="J34" s="1">
        <f>Zalacznik_Zadanie2_wyniki[[#This Row],[suma]]</f>
        <v>400</v>
      </c>
      <c r="L34">
        <v>33</v>
      </c>
      <c r="M34">
        <v>100</v>
      </c>
      <c r="N34">
        <v>100</v>
      </c>
      <c r="O34">
        <v>100</v>
      </c>
      <c r="P34">
        <v>100</v>
      </c>
      <c r="Q34">
        <v>0</v>
      </c>
      <c r="R34">
        <f>SUM(Zalacznik_Zadanie2_wyniki[[#This Row],[zad1]:[zad5]])</f>
        <v>400</v>
      </c>
      <c r="S34" t="str">
        <f>VLOOKUP(Zalacznik_Zadanie2_wyniki[[#This Row],[identyfikator ucznia]],Zalacznik_Zadanie2_uczniowie[[identyfikator ucznia]:[okręg]],7,FALSE)</f>
        <v xml:space="preserve"> IV</v>
      </c>
      <c r="T34" t="str">
        <f>VLOOKUP(Zalacznik_Zadanie2_wyniki[[#This Row],[identyfikator ucznia]],Zalacznik_Zadanie2_uczniowie[[identyfikator ucznia]:[nazwisko]],3,FALSE)</f>
        <v>Krawczyk</v>
      </c>
    </row>
    <row r="35" spans="1:20" x14ac:dyDescent="0.3">
      <c r="A35">
        <v>34</v>
      </c>
      <c r="B35" s="1" t="s">
        <v>22</v>
      </c>
      <c r="C35" s="1" t="s">
        <v>100</v>
      </c>
      <c r="D35" s="1" t="s">
        <v>101</v>
      </c>
      <c r="E35" s="1" t="s">
        <v>71</v>
      </c>
      <c r="F35">
        <v>2</v>
      </c>
      <c r="G35" s="1" t="s">
        <v>58</v>
      </c>
      <c r="H35" s="1" t="str">
        <f>RIGHT(Zalacznik_Zadanie2_uczniowie[[#This Row],[imię]],1)</f>
        <v>j</v>
      </c>
      <c r="I35" s="1">
        <f>IF(Zalacznik_Zadanie2_uczniowie[[#This Row],[ostatnia litera imienia]]="a",1,0)</f>
        <v>0</v>
      </c>
      <c r="J35" s="1">
        <f>Zalacznik_Zadanie2_wyniki[[#This Row],[suma]]</f>
        <v>227</v>
      </c>
      <c r="L35">
        <v>34</v>
      </c>
      <c r="M35">
        <v>0</v>
      </c>
      <c r="N35">
        <v>100</v>
      </c>
      <c r="O35">
        <v>27</v>
      </c>
      <c r="P35">
        <v>100</v>
      </c>
      <c r="Q35">
        <v>0</v>
      </c>
      <c r="R35">
        <f>SUM(Zalacznik_Zadanie2_wyniki[[#This Row],[zad1]:[zad5]])</f>
        <v>227</v>
      </c>
      <c r="S35" t="str">
        <f>VLOOKUP(Zalacznik_Zadanie2_wyniki[[#This Row],[identyfikator ucznia]],Zalacznik_Zadanie2_uczniowie[[identyfikator ucznia]:[okręg]],7,FALSE)</f>
        <v xml:space="preserve"> I</v>
      </c>
      <c r="T35" t="str">
        <f>VLOOKUP(Zalacznik_Zadanie2_wyniki[[#This Row],[identyfikator ucznia]],Zalacznik_Zadanie2_uczniowie[[identyfikator ucznia]:[nazwisko]],3,FALSE)</f>
        <v>Adamczyk</v>
      </c>
    </row>
    <row r="36" spans="1:20" x14ac:dyDescent="0.3">
      <c r="A36">
        <v>35</v>
      </c>
      <c r="B36" s="1" t="s">
        <v>102</v>
      </c>
      <c r="C36" s="1" t="s">
        <v>103</v>
      </c>
      <c r="D36" s="1" t="s">
        <v>83</v>
      </c>
      <c r="E36" s="1" t="s">
        <v>104</v>
      </c>
      <c r="F36">
        <v>2</v>
      </c>
      <c r="G36" s="1" t="s">
        <v>53</v>
      </c>
      <c r="H36" s="1" t="str">
        <f>RIGHT(Zalacznik_Zadanie2_uczniowie[[#This Row],[imię]],1)</f>
        <v>p</v>
      </c>
      <c r="I36" s="1">
        <f>IF(Zalacznik_Zadanie2_uczniowie[[#This Row],[ostatnia litera imienia]]="a",1,0)</f>
        <v>0</v>
      </c>
      <c r="J36" s="1">
        <f>Zalacznik_Zadanie2_wyniki[[#This Row],[suma]]</f>
        <v>400</v>
      </c>
      <c r="L36">
        <v>35</v>
      </c>
      <c r="M36">
        <v>100</v>
      </c>
      <c r="N36">
        <v>100</v>
      </c>
      <c r="O36">
        <v>100</v>
      </c>
      <c r="P36">
        <v>100</v>
      </c>
      <c r="Q36">
        <v>0</v>
      </c>
      <c r="R36">
        <f>SUM(Zalacznik_Zadanie2_wyniki[[#This Row],[zad1]:[zad5]])</f>
        <v>400</v>
      </c>
      <c r="S36" t="str">
        <f>VLOOKUP(Zalacznik_Zadanie2_wyniki[[#This Row],[identyfikator ucznia]],Zalacznik_Zadanie2_uczniowie[[identyfikator ucznia]:[okręg]],7,FALSE)</f>
        <v xml:space="preserve"> II</v>
      </c>
      <c r="T36" t="str">
        <f>VLOOKUP(Zalacznik_Zadanie2_wyniki[[#This Row],[identyfikator ucznia]],Zalacznik_Zadanie2_uczniowie[[identyfikator ucznia]:[nazwisko]],3,FALSE)</f>
        <v>Warta</v>
      </c>
    </row>
    <row r="37" spans="1:20" x14ac:dyDescent="0.3">
      <c r="A37">
        <v>36</v>
      </c>
      <c r="B37" s="1" t="s">
        <v>105</v>
      </c>
      <c r="C37" s="1" t="s">
        <v>106</v>
      </c>
      <c r="D37" s="1" t="s">
        <v>14</v>
      </c>
      <c r="E37" s="1" t="s">
        <v>15</v>
      </c>
      <c r="F37">
        <v>3</v>
      </c>
      <c r="G37" s="1" t="s">
        <v>16</v>
      </c>
      <c r="H37" s="1" t="str">
        <f>RIGHT(Zalacznik_Zadanie2_uczniowie[[#This Row],[imię]],1)</f>
        <v>z</v>
      </c>
      <c r="I37" s="1">
        <f>IF(Zalacznik_Zadanie2_uczniowie[[#This Row],[ostatnia litera imienia]]="a",1,0)</f>
        <v>0</v>
      </c>
      <c r="J37" s="1">
        <f>Zalacznik_Zadanie2_wyniki[[#This Row],[suma]]</f>
        <v>227</v>
      </c>
      <c r="L37">
        <v>36</v>
      </c>
      <c r="M37">
        <v>0</v>
      </c>
      <c r="N37">
        <v>100</v>
      </c>
      <c r="O37">
        <v>27</v>
      </c>
      <c r="P37">
        <v>100</v>
      </c>
      <c r="Q37">
        <v>0</v>
      </c>
      <c r="R37">
        <f>SUM(Zalacznik_Zadanie2_wyniki[[#This Row],[zad1]:[zad5]])</f>
        <v>227</v>
      </c>
      <c r="S37" t="str">
        <f>VLOOKUP(Zalacznik_Zadanie2_wyniki[[#This Row],[identyfikator ucznia]],Zalacznik_Zadanie2_uczniowie[[identyfikator ucznia]:[okręg]],7,FALSE)</f>
        <v xml:space="preserve"> VIII</v>
      </c>
      <c r="T37" t="str">
        <f>VLOOKUP(Zalacznik_Zadanie2_wyniki[[#This Row],[identyfikator ucznia]],Zalacznik_Zadanie2_uczniowie[[identyfikator ucznia]:[nazwisko]],3,FALSE)</f>
        <v>Skowronek</v>
      </c>
    </row>
    <row r="38" spans="1:20" x14ac:dyDescent="0.3">
      <c r="A38">
        <v>37</v>
      </c>
      <c r="B38" s="1" t="s">
        <v>89</v>
      </c>
      <c r="C38" s="1" t="s">
        <v>107</v>
      </c>
      <c r="D38" s="1" t="s">
        <v>108</v>
      </c>
      <c r="E38" s="1" t="s">
        <v>20</v>
      </c>
      <c r="F38">
        <v>1</v>
      </c>
      <c r="G38" s="1" t="s">
        <v>21</v>
      </c>
      <c r="H38" s="1" t="str">
        <f>RIGHT(Zalacznik_Zadanie2_uczniowie[[#This Row],[imię]],1)</f>
        <v>d</v>
      </c>
      <c r="I38" s="1">
        <f>IF(Zalacznik_Zadanie2_uczniowie[[#This Row],[ostatnia litera imienia]]="a",1,0)</f>
        <v>0</v>
      </c>
      <c r="J38" s="1">
        <f>Zalacznik_Zadanie2_wyniki[[#This Row],[suma]]</f>
        <v>400</v>
      </c>
      <c r="L38">
        <v>37</v>
      </c>
      <c r="M38">
        <v>100</v>
      </c>
      <c r="N38">
        <v>100</v>
      </c>
      <c r="O38">
        <v>100</v>
      </c>
      <c r="P38">
        <v>100</v>
      </c>
      <c r="Q38">
        <v>0</v>
      </c>
      <c r="R38">
        <f>SUM(Zalacznik_Zadanie2_wyniki[[#This Row],[zad1]:[zad5]])</f>
        <v>400</v>
      </c>
      <c r="S38" t="str">
        <f>VLOOKUP(Zalacznik_Zadanie2_wyniki[[#This Row],[identyfikator ucznia]],Zalacznik_Zadanie2_uczniowie[[identyfikator ucznia]:[okręg]],7,FALSE)</f>
        <v xml:space="preserve"> IV</v>
      </c>
      <c r="T38" t="str">
        <f>VLOOKUP(Zalacznik_Zadanie2_wyniki[[#This Row],[identyfikator ucznia]],Zalacznik_Zadanie2_uczniowie[[identyfikator ucznia]:[nazwisko]],3,FALSE)</f>
        <v xml:space="preserve"> Kos</v>
      </c>
    </row>
    <row r="39" spans="1:20" x14ac:dyDescent="0.3">
      <c r="A39">
        <v>38</v>
      </c>
      <c r="B39" s="1" t="s">
        <v>42</v>
      </c>
      <c r="C39" s="1" t="s">
        <v>73</v>
      </c>
      <c r="D39" s="1" t="s">
        <v>109</v>
      </c>
      <c r="E39" s="1" t="s">
        <v>10</v>
      </c>
      <c r="F39">
        <v>2</v>
      </c>
      <c r="G39" s="1" t="s">
        <v>11</v>
      </c>
      <c r="H39" s="1" t="str">
        <f>RIGHT(Zalacznik_Zadanie2_uczniowie[[#This Row],[imię]],1)</f>
        <v>ł</v>
      </c>
      <c r="I39" s="1">
        <f>IF(Zalacznik_Zadanie2_uczniowie[[#This Row],[ostatnia litera imienia]]="a",1,0)</f>
        <v>0</v>
      </c>
      <c r="J39" s="1">
        <f>Zalacznik_Zadanie2_wyniki[[#This Row],[suma]]</f>
        <v>227</v>
      </c>
      <c r="L39">
        <v>38</v>
      </c>
      <c r="M39">
        <v>0</v>
      </c>
      <c r="N39">
        <v>100</v>
      </c>
      <c r="O39">
        <v>27</v>
      </c>
      <c r="P39">
        <v>100</v>
      </c>
      <c r="Q39">
        <v>0</v>
      </c>
      <c r="R39">
        <f>SUM(Zalacznik_Zadanie2_wyniki[[#This Row],[zad1]:[zad5]])</f>
        <v>227</v>
      </c>
      <c r="S39" t="str">
        <f>VLOOKUP(Zalacznik_Zadanie2_wyniki[[#This Row],[identyfikator ucznia]],Zalacznik_Zadanie2_uczniowie[[identyfikator ucznia]:[okręg]],7,FALSE)</f>
        <v xml:space="preserve"> VI</v>
      </c>
      <c r="T39" t="str">
        <f>VLOOKUP(Zalacznik_Zadanie2_wyniki[[#This Row],[identyfikator ucznia]],Zalacznik_Zadanie2_uczniowie[[identyfikator ucznia]:[nazwisko]],3,FALSE)</f>
        <v>Zieliński</v>
      </c>
    </row>
    <row r="40" spans="1:20" x14ac:dyDescent="0.3">
      <c r="A40">
        <v>39</v>
      </c>
      <c r="B40" s="1" t="s">
        <v>110</v>
      </c>
      <c r="C40" s="1" t="s">
        <v>111</v>
      </c>
      <c r="D40" s="1" t="s">
        <v>9</v>
      </c>
      <c r="E40" s="1" t="s">
        <v>10</v>
      </c>
      <c r="F40">
        <v>2</v>
      </c>
      <c r="G40" s="1" t="s">
        <v>11</v>
      </c>
      <c r="H40" s="1" t="str">
        <f>RIGHT(Zalacznik_Zadanie2_uczniowie[[#This Row],[imię]],1)</f>
        <v>l</v>
      </c>
      <c r="I40" s="1">
        <f>IF(Zalacznik_Zadanie2_uczniowie[[#This Row],[ostatnia litera imienia]]="a",1,0)</f>
        <v>0</v>
      </c>
      <c r="J40" s="1">
        <f>Zalacznik_Zadanie2_wyniki[[#This Row],[suma]]</f>
        <v>400</v>
      </c>
      <c r="L40">
        <v>39</v>
      </c>
      <c r="M40">
        <v>100</v>
      </c>
      <c r="N40">
        <v>100</v>
      </c>
      <c r="O40">
        <v>100</v>
      </c>
      <c r="P40">
        <v>100</v>
      </c>
      <c r="Q40">
        <v>0</v>
      </c>
      <c r="R40">
        <f>SUM(Zalacznik_Zadanie2_wyniki[[#This Row],[zad1]:[zad5]])</f>
        <v>400</v>
      </c>
      <c r="S40" t="str">
        <f>VLOOKUP(Zalacznik_Zadanie2_wyniki[[#This Row],[identyfikator ucznia]],Zalacznik_Zadanie2_uczniowie[[identyfikator ucznia]:[okręg]],7,FALSE)</f>
        <v xml:space="preserve"> VI</v>
      </c>
      <c r="T40" t="str">
        <f>VLOOKUP(Zalacznik_Zadanie2_wyniki[[#This Row],[identyfikator ucznia]],Zalacznik_Zadanie2_uczniowie[[identyfikator ucznia]:[nazwisko]],3,FALSE)</f>
        <v>Kowalczyk</v>
      </c>
    </row>
    <row r="41" spans="1:20" x14ac:dyDescent="0.3">
      <c r="A41">
        <v>40</v>
      </c>
      <c r="B41" s="1" t="s">
        <v>26</v>
      </c>
      <c r="C41" s="1" t="s">
        <v>112</v>
      </c>
      <c r="D41" s="1" t="s">
        <v>37</v>
      </c>
      <c r="E41" s="1" t="s">
        <v>20</v>
      </c>
      <c r="F41">
        <v>3</v>
      </c>
      <c r="G41" s="1" t="s">
        <v>21</v>
      </c>
      <c r="H41" s="1" t="str">
        <f>RIGHT(Zalacznik_Zadanie2_uczniowie[[#This Row],[imię]],1)</f>
        <v>j</v>
      </c>
      <c r="I41" s="1">
        <f>IF(Zalacznik_Zadanie2_uczniowie[[#This Row],[ostatnia litera imienia]]="a",1,0)</f>
        <v>0</v>
      </c>
      <c r="J41" s="1">
        <f>Zalacznik_Zadanie2_wyniki[[#This Row],[suma]]</f>
        <v>227</v>
      </c>
      <c r="L41">
        <v>40</v>
      </c>
      <c r="M41">
        <v>100</v>
      </c>
      <c r="N41">
        <v>100</v>
      </c>
      <c r="O41">
        <v>27</v>
      </c>
      <c r="P41">
        <v>0</v>
      </c>
      <c r="Q41">
        <v>0</v>
      </c>
      <c r="R41">
        <f>SUM(Zalacznik_Zadanie2_wyniki[[#This Row],[zad1]:[zad5]])</f>
        <v>227</v>
      </c>
      <c r="S41" t="str">
        <f>VLOOKUP(Zalacznik_Zadanie2_wyniki[[#This Row],[identyfikator ucznia]],Zalacznik_Zadanie2_uczniowie[[identyfikator ucznia]:[okręg]],7,FALSE)</f>
        <v xml:space="preserve"> IV</v>
      </c>
      <c r="T41" t="str">
        <f>VLOOKUP(Zalacznik_Zadanie2_wyniki[[#This Row],[identyfikator ucznia]],Zalacznik_Zadanie2_uczniowie[[identyfikator ucznia]:[nazwisko]],3,FALSE)</f>
        <v>Salamończyk</v>
      </c>
    </row>
    <row r="42" spans="1:20" x14ac:dyDescent="0.3">
      <c r="A42">
        <v>41</v>
      </c>
      <c r="B42" s="1" t="s">
        <v>110</v>
      </c>
      <c r="C42" s="1" t="s">
        <v>113</v>
      </c>
      <c r="D42" s="1" t="s">
        <v>24</v>
      </c>
      <c r="E42" s="1" t="s">
        <v>25</v>
      </c>
      <c r="F42">
        <v>2</v>
      </c>
      <c r="G42" s="1" t="s">
        <v>16</v>
      </c>
      <c r="H42" s="1" t="str">
        <f>RIGHT(Zalacznik_Zadanie2_uczniowie[[#This Row],[imię]],1)</f>
        <v>l</v>
      </c>
      <c r="I42" s="1">
        <f>IF(Zalacznik_Zadanie2_uczniowie[[#This Row],[ostatnia litera imienia]]="a",1,0)</f>
        <v>0</v>
      </c>
      <c r="J42" s="1">
        <f>Zalacznik_Zadanie2_wyniki[[#This Row],[suma]]</f>
        <v>400</v>
      </c>
      <c r="L42">
        <v>41</v>
      </c>
      <c r="M42">
        <v>100</v>
      </c>
      <c r="N42">
        <v>100</v>
      </c>
      <c r="O42">
        <v>100</v>
      </c>
      <c r="P42">
        <v>100</v>
      </c>
      <c r="Q42">
        <v>0</v>
      </c>
      <c r="R42">
        <f>SUM(Zalacznik_Zadanie2_wyniki[[#This Row],[zad1]:[zad5]])</f>
        <v>400</v>
      </c>
      <c r="S42" t="str">
        <f>VLOOKUP(Zalacznik_Zadanie2_wyniki[[#This Row],[identyfikator ucznia]],Zalacznik_Zadanie2_uczniowie[[identyfikator ucznia]:[okręg]],7,FALSE)</f>
        <v xml:space="preserve"> VIII</v>
      </c>
      <c r="T42" t="str">
        <f>VLOOKUP(Zalacznik_Zadanie2_wyniki[[#This Row],[identyfikator ucznia]],Zalacznik_Zadanie2_uczniowie[[identyfikator ucznia]:[nazwisko]],3,FALSE)</f>
        <v>Wolniewicz</v>
      </c>
    </row>
    <row r="43" spans="1:20" x14ac:dyDescent="0.3">
      <c r="A43">
        <v>42</v>
      </c>
      <c r="B43" s="1" t="s">
        <v>34</v>
      </c>
      <c r="C43" s="1" t="s">
        <v>114</v>
      </c>
      <c r="D43" s="1" t="s">
        <v>86</v>
      </c>
      <c r="E43" s="1" t="s">
        <v>87</v>
      </c>
      <c r="F43">
        <v>3</v>
      </c>
      <c r="G43" s="1" t="s">
        <v>88</v>
      </c>
      <c r="H43" s="1" t="str">
        <f>RIGHT(Zalacznik_Zadanie2_uczniowie[[#This Row],[imię]],1)</f>
        <v>f</v>
      </c>
      <c r="I43" s="1">
        <f>IF(Zalacznik_Zadanie2_uczniowie[[#This Row],[ostatnia litera imienia]]="a",1,0)</f>
        <v>0</v>
      </c>
      <c r="J43" s="1">
        <f>Zalacznik_Zadanie2_wyniki[[#This Row],[suma]]</f>
        <v>227</v>
      </c>
      <c r="L43">
        <v>42</v>
      </c>
      <c r="M43">
        <v>80</v>
      </c>
      <c r="N43">
        <v>15</v>
      </c>
      <c r="O43">
        <v>36</v>
      </c>
      <c r="P43">
        <v>96</v>
      </c>
      <c r="Q43">
        <v>0</v>
      </c>
      <c r="R43">
        <f>SUM(Zalacznik_Zadanie2_wyniki[[#This Row],[zad1]:[zad5]])</f>
        <v>227</v>
      </c>
      <c r="S43" t="str">
        <f>VLOOKUP(Zalacznik_Zadanie2_wyniki[[#This Row],[identyfikator ucznia]],Zalacznik_Zadanie2_uczniowie[[identyfikator ucznia]:[okręg]],7,FALSE)</f>
        <v xml:space="preserve"> V</v>
      </c>
      <c r="T43" t="str">
        <f>VLOOKUP(Zalacznik_Zadanie2_wyniki[[#This Row],[identyfikator ucznia]],Zalacznik_Zadanie2_uczniowie[[identyfikator ucznia]:[nazwisko]],3,FALSE)</f>
        <v>Rujner</v>
      </c>
    </row>
    <row r="44" spans="1:20" x14ac:dyDescent="0.3">
      <c r="A44">
        <v>43</v>
      </c>
      <c r="B44" s="1" t="s">
        <v>115</v>
      </c>
      <c r="C44" s="1" t="s">
        <v>116</v>
      </c>
      <c r="D44" s="1" t="s">
        <v>117</v>
      </c>
      <c r="E44" s="1" t="s">
        <v>118</v>
      </c>
      <c r="F44">
        <v>2</v>
      </c>
      <c r="G44" s="1" t="s">
        <v>58</v>
      </c>
      <c r="H44" s="1" t="str">
        <f>RIGHT(Zalacznik_Zadanie2_uczniowie[[#This Row],[imię]],1)</f>
        <v>t</v>
      </c>
      <c r="I44" s="1">
        <f>IF(Zalacznik_Zadanie2_uczniowie[[#This Row],[ostatnia litera imienia]]="a",1,0)</f>
        <v>0</v>
      </c>
      <c r="J44" s="1">
        <f>Zalacznik_Zadanie2_wyniki[[#This Row],[suma]]</f>
        <v>400</v>
      </c>
      <c r="L44">
        <v>43</v>
      </c>
      <c r="M44">
        <v>100</v>
      </c>
      <c r="N44">
        <v>100</v>
      </c>
      <c r="O44">
        <v>100</v>
      </c>
      <c r="P44">
        <v>100</v>
      </c>
      <c r="Q44">
        <v>0</v>
      </c>
      <c r="R44">
        <f>SUM(Zalacznik_Zadanie2_wyniki[[#This Row],[zad1]:[zad5]])</f>
        <v>400</v>
      </c>
      <c r="S44" t="str">
        <f>VLOOKUP(Zalacznik_Zadanie2_wyniki[[#This Row],[identyfikator ucznia]],Zalacznik_Zadanie2_uczniowie[[identyfikator ucznia]:[okręg]],7,FALSE)</f>
        <v xml:space="preserve"> I</v>
      </c>
      <c r="T44" t="str">
        <f>VLOOKUP(Zalacznik_Zadanie2_wyniki[[#This Row],[identyfikator ucznia]],Zalacznik_Zadanie2_uczniowie[[identyfikator ucznia]:[nazwisko]],3,FALSE)</f>
        <v>Żabiński</v>
      </c>
    </row>
    <row r="45" spans="1:20" x14ac:dyDescent="0.3">
      <c r="A45">
        <v>44</v>
      </c>
      <c r="B45" s="1" t="s">
        <v>119</v>
      </c>
      <c r="C45" s="1" t="s">
        <v>120</v>
      </c>
      <c r="D45" s="1" t="s">
        <v>51</v>
      </c>
      <c r="E45" s="1" t="s">
        <v>52</v>
      </c>
      <c r="F45">
        <v>3</v>
      </c>
      <c r="G45" s="1" t="s">
        <v>53</v>
      </c>
      <c r="H45" s="1" t="str">
        <f>RIGHT(Zalacznik_Zadanie2_uczniowie[[#This Row],[imię]],1)</f>
        <v>z</v>
      </c>
      <c r="I45" s="1">
        <f>IF(Zalacznik_Zadanie2_uczniowie[[#This Row],[ostatnia litera imienia]]="a",1,0)</f>
        <v>0</v>
      </c>
      <c r="J45" s="1">
        <f>Zalacznik_Zadanie2_wyniki[[#This Row],[suma]]</f>
        <v>226</v>
      </c>
      <c r="L45">
        <v>44</v>
      </c>
      <c r="M45">
        <v>0</v>
      </c>
      <c r="N45">
        <v>100</v>
      </c>
      <c r="O45">
        <v>27</v>
      </c>
      <c r="P45">
        <v>99</v>
      </c>
      <c r="Q45">
        <v>0</v>
      </c>
      <c r="R45">
        <f>SUM(Zalacznik_Zadanie2_wyniki[[#This Row],[zad1]:[zad5]])</f>
        <v>226</v>
      </c>
      <c r="S45" t="str">
        <f>VLOOKUP(Zalacznik_Zadanie2_wyniki[[#This Row],[identyfikator ucznia]],Zalacznik_Zadanie2_uczniowie[[identyfikator ucznia]:[okręg]],7,FALSE)</f>
        <v xml:space="preserve"> II</v>
      </c>
      <c r="T45" t="str">
        <f>VLOOKUP(Zalacznik_Zadanie2_wyniki[[#This Row],[identyfikator ucznia]],Zalacznik_Zadanie2_uczniowie[[identyfikator ucznia]:[nazwisko]],3,FALSE)</f>
        <v>Żóltowski</v>
      </c>
    </row>
    <row r="46" spans="1:20" x14ac:dyDescent="0.3">
      <c r="A46">
        <v>45</v>
      </c>
      <c r="B46" s="1" t="s">
        <v>121</v>
      </c>
      <c r="C46" s="1" t="s">
        <v>122</v>
      </c>
      <c r="D46" s="1" t="s">
        <v>14</v>
      </c>
      <c r="E46" s="1" t="s">
        <v>15</v>
      </c>
      <c r="F46">
        <v>1</v>
      </c>
      <c r="G46" s="1" t="s">
        <v>16</v>
      </c>
      <c r="H46" s="1" t="str">
        <f>RIGHT(Zalacznik_Zadanie2_uczniowie[[#This Row],[imię]],1)</f>
        <v>k</v>
      </c>
      <c r="I46" s="1">
        <f>IF(Zalacznik_Zadanie2_uczniowie[[#This Row],[ostatnia litera imienia]]="a",1,0)</f>
        <v>0</v>
      </c>
      <c r="J46" s="1">
        <f>Zalacznik_Zadanie2_wyniki[[#This Row],[suma]]</f>
        <v>399</v>
      </c>
      <c r="L46">
        <v>45</v>
      </c>
      <c r="M46">
        <v>100</v>
      </c>
      <c r="N46">
        <v>100</v>
      </c>
      <c r="O46">
        <v>100</v>
      </c>
      <c r="P46">
        <v>99</v>
      </c>
      <c r="Q46">
        <v>0</v>
      </c>
      <c r="R46">
        <f>SUM(Zalacznik_Zadanie2_wyniki[[#This Row],[zad1]:[zad5]])</f>
        <v>399</v>
      </c>
      <c r="S46" t="str">
        <f>VLOOKUP(Zalacznik_Zadanie2_wyniki[[#This Row],[identyfikator ucznia]],Zalacznik_Zadanie2_uczniowie[[identyfikator ucznia]:[okręg]],7,FALSE)</f>
        <v xml:space="preserve"> VIII</v>
      </c>
      <c r="T46" t="str">
        <f>VLOOKUP(Zalacznik_Zadanie2_wyniki[[#This Row],[identyfikator ucznia]],Zalacznik_Zadanie2_uczniowie[[identyfikator ucznia]:[nazwisko]],3,FALSE)</f>
        <v>Bas</v>
      </c>
    </row>
    <row r="47" spans="1:20" x14ac:dyDescent="0.3">
      <c r="A47">
        <v>46</v>
      </c>
      <c r="B47" s="1" t="s">
        <v>123</v>
      </c>
      <c r="C47" s="1" t="s">
        <v>124</v>
      </c>
      <c r="D47" s="1" t="s">
        <v>83</v>
      </c>
      <c r="E47" s="1" t="s">
        <v>125</v>
      </c>
      <c r="F47">
        <v>2</v>
      </c>
      <c r="G47" s="1" t="s">
        <v>21</v>
      </c>
      <c r="H47" s="1" t="str">
        <f>RIGHT(Zalacznik_Zadanie2_uczniowie[[#This Row],[imię]],1)</f>
        <v>d</v>
      </c>
      <c r="I47" s="1">
        <f>IF(Zalacznik_Zadanie2_uczniowie[[#This Row],[ostatnia litera imienia]]="a",1,0)</f>
        <v>0</v>
      </c>
      <c r="J47" s="1">
        <f>Zalacznik_Zadanie2_wyniki[[#This Row],[suma]]</f>
        <v>226</v>
      </c>
      <c r="L47">
        <v>46</v>
      </c>
      <c r="M47">
        <v>90</v>
      </c>
      <c r="N47">
        <v>100</v>
      </c>
      <c r="O47">
        <v>36</v>
      </c>
      <c r="P47">
        <v>0</v>
      </c>
      <c r="Q47">
        <v>0</v>
      </c>
      <c r="R47">
        <f>SUM(Zalacznik_Zadanie2_wyniki[[#This Row],[zad1]:[zad5]])</f>
        <v>226</v>
      </c>
      <c r="S47" t="str">
        <f>VLOOKUP(Zalacznik_Zadanie2_wyniki[[#This Row],[identyfikator ucznia]],Zalacznik_Zadanie2_uczniowie[[identyfikator ucznia]:[okręg]],7,FALSE)</f>
        <v xml:space="preserve"> IV</v>
      </c>
      <c r="T47" t="str">
        <f>VLOOKUP(Zalacznik_Zadanie2_wyniki[[#This Row],[identyfikator ucznia]],Zalacznik_Zadanie2_uczniowie[[identyfikator ucznia]:[nazwisko]],3,FALSE)</f>
        <v>Królikowski</v>
      </c>
    </row>
    <row r="48" spans="1:20" x14ac:dyDescent="0.3">
      <c r="A48">
        <v>47</v>
      </c>
      <c r="B48" s="1" t="s">
        <v>126</v>
      </c>
      <c r="C48" s="1" t="s">
        <v>127</v>
      </c>
      <c r="D48" s="1" t="s">
        <v>128</v>
      </c>
      <c r="E48" s="1" t="s">
        <v>10</v>
      </c>
      <c r="F48">
        <v>2</v>
      </c>
      <c r="G48" s="1" t="s">
        <v>11</v>
      </c>
      <c r="H48" s="1" t="str">
        <f>RIGHT(Zalacznik_Zadanie2_uczniowie[[#This Row],[imię]],1)</f>
        <v>z</v>
      </c>
      <c r="I48" s="1">
        <f>IF(Zalacznik_Zadanie2_uczniowie[[#This Row],[ostatnia litera imienia]]="a",1,0)</f>
        <v>0</v>
      </c>
      <c r="J48" s="1">
        <f>Zalacznik_Zadanie2_wyniki[[#This Row],[suma]]</f>
        <v>391</v>
      </c>
      <c r="L48">
        <v>47</v>
      </c>
      <c r="M48">
        <v>100</v>
      </c>
      <c r="N48">
        <v>93</v>
      </c>
      <c r="O48">
        <v>45</v>
      </c>
      <c r="P48">
        <v>100</v>
      </c>
      <c r="Q48">
        <v>53</v>
      </c>
      <c r="R48">
        <f>SUM(Zalacznik_Zadanie2_wyniki[[#This Row],[zad1]:[zad5]])</f>
        <v>391</v>
      </c>
      <c r="S48" t="str">
        <f>VLOOKUP(Zalacznik_Zadanie2_wyniki[[#This Row],[identyfikator ucznia]],Zalacznik_Zadanie2_uczniowie[[identyfikator ucznia]:[okręg]],7,FALSE)</f>
        <v xml:space="preserve"> VI</v>
      </c>
      <c r="T48" t="str">
        <f>VLOOKUP(Zalacznik_Zadanie2_wyniki[[#This Row],[identyfikator ucznia]],Zalacznik_Zadanie2_uczniowie[[identyfikator ucznia]:[nazwisko]],3,FALSE)</f>
        <v>Szmigiel</v>
      </c>
    </row>
    <row r="49" spans="1:20" x14ac:dyDescent="0.3">
      <c r="A49">
        <v>48</v>
      </c>
      <c r="B49" s="1" t="s">
        <v>119</v>
      </c>
      <c r="C49" s="1" t="s">
        <v>129</v>
      </c>
      <c r="D49" s="1" t="s">
        <v>130</v>
      </c>
      <c r="E49" s="1" t="s">
        <v>20</v>
      </c>
      <c r="F49">
        <v>3</v>
      </c>
      <c r="G49" s="1" t="s">
        <v>21</v>
      </c>
      <c r="H49" s="1" t="str">
        <f>RIGHT(Zalacznik_Zadanie2_uczniowie[[#This Row],[imię]],1)</f>
        <v>z</v>
      </c>
      <c r="I49" s="1">
        <f>IF(Zalacznik_Zadanie2_uczniowie[[#This Row],[ostatnia litera imienia]]="a",1,0)</f>
        <v>0</v>
      </c>
      <c r="J49" s="1">
        <f>Zalacznik_Zadanie2_wyniki[[#This Row],[suma]]</f>
        <v>222</v>
      </c>
      <c r="L49">
        <v>48</v>
      </c>
      <c r="M49">
        <v>0</v>
      </c>
      <c r="N49">
        <v>100</v>
      </c>
      <c r="O49">
        <v>27</v>
      </c>
      <c r="P49">
        <v>95</v>
      </c>
      <c r="Q49">
        <v>0</v>
      </c>
      <c r="R49">
        <f>SUM(Zalacznik_Zadanie2_wyniki[[#This Row],[zad1]:[zad5]])</f>
        <v>222</v>
      </c>
      <c r="S49" t="str">
        <f>VLOOKUP(Zalacznik_Zadanie2_wyniki[[#This Row],[identyfikator ucznia]],Zalacznik_Zadanie2_uczniowie[[identyfikator ucznia]:[okręg]],7,FALSE)</f>
        <v xml:space="preserve"> IV</v>
      </c>
      <c r="T49" t="str">
        <f>VLOOKUP(Zalacznik_Zadanie2_wyniki[[#This Row],[identyfikator ucznia]],Zalacznik_Zadanie2_uczniowie[[identyfikator ucznia]:[nazwisko]],3,FALSE)</f>
        <v>Wroński</v>
      </c>
    </row>
    <row r="50" spans="1:20" x14ac:dyDescent="0.3">
      <c r="A50">
        <v>49</v>
      </c>
      <c r="B50" s="1" t="s">
        <v>31</v>
      </c>
      <c r="C50" s="1" t="s">
        <v>131</v>
      </c>
      <c r="D50" s="1" t="s">
        <v>37</v>
      </c>
      <c r="E50" s="1" t="s">
        <v>20</v>
      </c>
      <c r="F50">
        <v>1</v>
      </c>
      <c r="G50" s="1" t="s">
        <v>21</v>
      </c>
      <c r="H50" s="1" t="str">
        <f>RIGHT(Zalacznik_Zadanie2_uczniowie[[#This Row],[imię]],1)</f>
        <v>b</v>
      </c>
      <c r="I50" s="1">
        <f>IF(Zalacznik_Zadanie2_uczniowie[[#This Row],[ostatnia litera imienia]]="a",1,0)</f>
        <v>0</v>
      </c>
      <c r="J50" s="1">
        <f>Zalacznik_Zadanie2_wyniki[[#This Row],[suma]]</f>
        <v>391</v>
      </c>
      <c r="L50">
        <v>49</v>
      </c>
      <c r="M50">
        <v>100</v>
      </c>
      <c r="N50">
        <v>100</v>
      </c>
      <c r="O50">
        <v>91</v>
      </c>
      <c r="P50">
        <v>100</v>
      </c>
      <c r="Q50">
        <v>0</v>
      </c>
      <c r="R50">
        <f>SUM(Zalacznik_Zadanie2_wyniki[[#This Row],[zad1]:[zad5]])</f>
        <v>391</v>
      </c>
      <c r="S50" t="str">
        <f>VLOOKUP(Zalacznik_Zadanie2_wyniki[[#This Row],[identyfikator ucznia]],Zalacznik_Zadanie2_uczniowie[[identyfikator ucznia]:[okręg]],7,FALSE)</f>
        <v xml:space="preserve"> IV</v>
      </c>
      <c r="T50" t="str">
        <f>VLOOKUP(Zalacznik_Zadanie2_wyniki[[#This Row],[identyfikator ucznia]],Zalacznik_Zadanie2_uczniowie[[identyfikator ucznia]:[nazwisko]],3,FALSE)</f>
        <v>Tomkiewicz</v>
      </c>
    </row>
    <row r="51" spans="1:20" x14ac:dyDescent="0.3">
      <c r="A51">
        <v>50</v>
      </c>
      <c r="B51" s="1" t="s">
        <v>132</v>
      </c>
      <c r="C51" s="1" t="s">
        <v>133</v>
      </c>
      <c r="D51" s="1" t="s">
        <v>19</v>
      </c>
      <c r="E51" s="1" t="s">
        <v>20</v>
      </c>
      <c r="F51">
        <v>2</v>
      </c>
      <c r="G51" s="1" t="s">
        <v>21</v>
      </c>
      <c r="H51" s="1" t="str">
        <f>RIGHT(Zalacznik_Zadanie2_uczniowie[[#This Row],[imię]],1)</f>
        <v>l</v>
      </c>
      <c r="I51" s="1">
        <f>IF(Zalacznik_Zadanie2_uczniowie[[#This Row],[ostatnia litera imienia]]="a",1,0)</f>
        <v>0</v>
      </c>
      <c r="J51" s="1">
        <f>Zalacznik_Zadanie2_wyniki[[#This Row],[suma]]</f>
        <v>222</v>
      </c>
      <c r="L51">
        <v>50</v>
      </c>
      <c r="M51">
        <v>90</v>
      </c>
      <c r="N51">
        <v>81</v>
      </c>
      <c r="O51">
        <v>27</v>
      </c>
      <c r="P51">
        <v>24</v>
      </c>
      <c r="Q51">
        <v>0</v>
      </c>
      <c r="R51">
        <f>SUM(Zalacznik_Zadanie2_wyniki[[#This Row],[zad1]:[zad5]])</f>
        <v>222</v>
      </c>
      <c r="S51" t="str">
        <f>VLOOKUP(Zalacznik_Zadanie2_wyniki[[#This Row],[identyfikator ucznia]],Zalacznik_Zadanie2_uczniowie[[identyfikator ucznia]:[okręg]],7,FALSE)</f>
        <v xml:space="preserve"> IV</v>
      </c>
      <c r="T51" t="str">
        <f>VLOOKUP(Zalacznik_Zadanie2_wyniki[[#This Row],[identyfikator ucznia]],Zalacznik_Zadanie2_uczniowie[[identyfikator ucznia]:[nazwisko]],3,FALSE)</f>
        <v>Tomaszewski</v>
      </c>
    </row>
    <row r="52" spans="1:20" x14ac:dyDescent="0.3">
      <c r="A52">
        <v>51</v>
      </c>
      <c r="B52" s="1" t="s">
        <v>134</v>
      </c>
      <c r="C52" s="1" t="s">
        <v>135</v>
      </c>
      <c r="D52" s="1" t="s">
        <v>136</v>
      </c>
      <c r="E52" s="1" t="s">
        <v>137</v>
      </c>
      <c r="F52">
        <v>2</v>
      </c>
      <c r="G52" s="1" t="s">
        <v>21</v>
      </c>
      <c r="H52" s="1" t="str">
        <f>RIGHT(Zalacznik_Zadanie2_uczniowie[[#This Row],[imię]],1)</f>
        <v>r</v>
      </c>
      <c r="I52" s="1">
        <f>IF(Zalacznik_Zadanie2_uczniowie[[#This Row],[ostatnia litera imienia]]="a",1,0)</f>
        <v>0</v>
      </c>
      <c r="J52" s="1">
        <f>Zalacznik_Zadanie2_wyniki[[#This Row],[suma]]</f>
        <v>390</v>
      </c>
      <c r="L52">
        <v>51</v>
      </c>
      <c r="M52">
        <v>90</v>
      </c>
      <c r="N52">
        <v>100</v>
      </c>
      <c r="O52">
        <v>100</v>
      </c>
      <c r="P52">
        <v>100</v>
      </c>
      <c r="Q52">
        <v>0</v>
      </c>
      <c r="R52">
        <f>SUM(Zalacznik_Zadanie2_wyniki[[#This Row],[zad1]:[zad5]])</f>
        <v>390</v>
      </c>
      <c r="S52" t="str">
        <f>VLOOKUP(Zalacznik_Zadanie2_wyniki[[#This Row],[identyfikator ucznia]],Zalacznik_Zadanie2_uczniowie[[identyfikator ucznia]:[okręg]],7,FALSE)</f>
        <v xml:space="preserve"> IV</v>
      </c>
      <c r="T52" t="str">
        <f>VLOOKUP(Zalacznik_Zadanie2_wyniki[[#This Row],[identyfikator ucznia]],Zalacznik_Zadanie2_uczniowie[[identyfikator ucznia]:[nazwisko]],3,FALSE)</f>
        <v>Rudnicki</v>
      </c>
    </row>
    <row r="53" spans="1:20" x14ac:dyDescent="0.3">
      <c r="A53">
        <v>52</v>
      </c>
      <c r="B53" s="1" t="s">
        <v>42</v>
      </c>
      <c r="C53" s="1" t="s">
        <v>138</v>
      </c>
      <c r="D53" s="1" t="s">
        <v>139</v>
      </c>
      <c r="E53" s="1" t="s">
        <v>140</v>
      </c>
      <c r="F53">
        <v>3</v>
      </c>
      <c r="G53" s="1" t="s">
        <v>11</v>
      </c>
      <c r="H53" s="1" t="str">
        <f>RIGHT(Zalacznik_Zadanie2_uczniowie[[#This Row],[imię]],1)</f>
        <v>ł</v>
      </c>
      <c r="I53" s="1">
        <f>IF(Zalacznik_Zadanie2_uczniowie[[#This Row],[ostatnia litera imienia]]="a",1,0)</f>
        <v>0</v>
      </c>
      <c r="J53" s="1">
        <f>Zalacznik_Zadanie2_wyniki[[#This Row],[suma]]</f>
        <v>221</v>
      </c>
      <c r="L53">
        <v>52</v>
      </c>
      <c r="M53">
        <v>30</v>
      </c>
      <c r="N53">
        <v>8</v>
      </c>
      <c r="O53">
        <v>95</v>
      </c>
      <c r="P53">
        <v>88</v>
      </c>
      <c r="Q53">
        <v>0</v>
      </c>
      <c r="R53">
        <f>SUM(Zalacznik_Zadanie2_wyniki[[#This Row],[zad1]:[zad5]])</f>
        <v>221</v>
      </c>
      <c r="S53" t="str">
        <f>VLOOKUP(Zalacznik_Zadanie2_wyniki[[#This Row],[identyfikator ucznia]],Zalacznik_Zadanie2_uczniowie[[identyfikator ucznia]:[okręg]],7,FALSE)</f>
        <v xml:space="preserve"> VI</v>
      </c>
      <c r="T53" t="str">
        <f>VLOOKUP(Zalacznik_Zadanie2_wyniki[[#This Row],[identyfikator ucznia]],Zalacznik_Zadanie2_uczniowie[[identyfikator ucznia]:[nazwisko]],3,FALSE)</f>
        <v>Brożek</v>
      </c>
    </row>
    <row r="54" spans="1:20" x14ac:dyDescent="0.3">
      <c r="A54">
        <v>53</v>
      </c>
      <c r="B54" s="1" t="s">
        <v>34</v>
      </c>
      <c r="C54" s="1" t="s">
        <v>141</v>
      </c>
      <c r="D54" s="1" t="s">
        <v>142</v>
      </c>
      <c r="E54" s="1" t="s">
        <v>143</v>
      </c>
      <c r="F54">
        <v>2</v>
      </c>
      <c r="G54" s="1" t="s">
        <v>53</v>
      </c>
      <c r="H54" s="1" t="str">
        <f>RIGHT(Zalacznik_Zadanie2_uczniowie[[#This Row],[imię]],1)</f>
        <v>f</v>
      </c>
      <c r="I54" s="1">
        <f>IF(Zalacznik_Zadanie2_uczniowie[[#This Row],[ostatnia litera imienia]]="a",1,0)</f>
        <v>0</v>
      </c>
      <c r="J54" s="1">
        <f>Zalacznik_Zadanie2_wyniki[[#This Row],[suma]]</f>
        <v>388</v>
      </c>
      <c r="L54">
        <v>53</v>
      </c>
      <c r="M54">
        <v>100</v>
      </c>
      <c r="N54">
        <v>100</v>
      </c>
      <c r="O54">
        <v>100</v>
      </c>
      <c r="P54">
        <v>88</v>
      </c>
      <c r="Q54">
        <v>0</v>
      </c>
      <c r="R54">
        <f>SUM(Zalacznik_Zadanie2_wyniki[[#This Row],[zad1]:[zad5]])</f>
        <v>388</v>
      </c>
      <c r="S54" t="str">
        <f>VLOOKUP(Zalacznik_Zadanie2_wyniki[[#This Row],[identyfikator ucznia]],Zalacznik_Zadanie2_uczniowie[[identyfikator ucznia]:[okręg]],7,FALSE)</f>
        <v xml:space="preserve"> II</v>
      </c>
      <c r="T54" t="str">
        <f>VLOOKUP(Zalacznik_Zadanie2_wyniki[[#This Row],[identyfikator ucznia]],Zalacznik_Zadanie2_uczniowie[[identyfikator ucznia]:[nazwisko]],3,FALSE)</f>
        <v>Kowalik</v>
      </c>
    </row>
    <row r="55" spans="1:20" x14ac:dyDescent="0.3">
      <c r="A55">
        <v>54</v>
      </c>
      <c r="B55" s="1" t="s">
        <v>144</v>
      </c>
      <c r="C55" s="1" t="s">
        <v>145</v>
      </c>
      <c r="D55" s="1" t="s">
        <v>146</v>
      </c>
      <c r="E55" s="1" t="s">
        <v>147</v>
      </c>
      <c r="F55">
        <v>3</v>
      </c>
      <c r="G55" s="1" t="s">
        <v>16</v>
      </c>
      <c r="H55" s="1" t="str">
        <f>RIGHT(Zalacznik_Zadanie2_uczniowie[[#This Row],[imię]],1)</f>
        <v>r</v>
      </c>
      <c r="I55" s="1">
        <f>IF(Zalacznik_Zadanie2_uczniowie[[#This Row],[ostatnia litera imienia]]="a",1,0)</f>
        <v>0</v>
      </c>
      <c r="J55" s="1">
        <f>Zalacznik_Zadanie2_wyniki[[#This Row],[suma]]</f>
        <v>220</v>
      </c>
      <c r="L55">
        <v>54</v>
      </c>
      <c r="M55">
        <v>100</v>
      </c>
      <c r="N55">
        <v>93</v>
      </c>
      <c r="O55">
        <v>27</v>
      </c>
      <c r="P55">
        <v>0</v>
      </c>
      <c r="Q55">
        <v>0</v>
      </c>
      <c r="R55">
        <f>SUM(Zalacznik_Zadanie2_wyniki[[#This Row],[zad1]:[zad5]])</f>
        <v>220</v>
      </c>
      <c r="S55" t="str">
        <f>VLOOKUP(Zalacznik_Zadanie2_wyniki[[#This Row],[identyfikator ucznia]],Zalacznik_Zadanie2_uczniowie[[identyfikator ucznia]:[okręg]],7,FALSE)</f>
        <v xml:space="preserve"> VIII</v>
      </c>
      <c r="T55" t="str">
        <f>VLOOKUP(Zalacznik_Zadanie2_wyniki[[#This Row],[identyfikator ucznia]],Zalacznik_Zadanie2_uczniowie[[identyfikator ucznia]:[nazwisko]],3,FALSE)</f>
        <v>Skórka</v>
      </c>
    </row>
    <row r="56" spans="1:20" x14ac:dyDescent="0.3">
      <c r="A56">
        <v>55</v>
      </c>
      <c r="B56" s="1" t="s">
        <v>148</v>
      </c>
      <c r="C56" s="1" t="s">
        <v>149</v>
      </c>
      <c r="D56" s="1" t="s">
        <v>150</v>
      </c>
      <c r="E56" s="1" t="s">
        <v>151</v>
      </c>
      <c r="F56">
        <v>2</v>
      </c>
      <c r="G56" s="1" t="s">
        <v>21</v>
      </c>
      <c r="H56" s="1" t="str">
        <f>RIGHT(Zalacznik_Zadanie2_uczniowie[[#This Row],[imię]],1)</f>
        <v>n</v>
      </c>
      <c r="I56" s="1">
        <f>IF(Zalacznik_Zadanie2_uczniowie[[#This Row],[ostatnia litera imienia]]="a",1,0)</f>
        <v>0</v>
      </c>
      <c r="J56" s="1">
        <f>Zalacznik_Zadanie2_wyniki[[#This Row],[suma]]</f>
        <v>387</v>
      </c>
      <c r="L56">
        <v>55</v>
      </c>
      <c r="M56">
        <v>90</v>
      </c>
      <c r="N56">
        <v>100</v>
      </c>
      <c r="O56">
        <v>45</v>
      </c>
      <c r="P56">
        <v>100</v>
      </c>
      <c r="Q56">
        <v>52</v>
      </c>
      <c r="R56">
        <f>SUM(Zalacznik_Zadanie2_wyniki[[#This Row],[zad1]:[zad5]])</f>
        <v>387</v>
      </c>
      <c r="S56" t="str">
        <f>VLOOKUP(Zalacznik_Zadanie2_wyniki[[#This Row],[identyfikator ucznia]],Zalacznik_Zadanie2_uczniowie[[identyfikator ucznia]:[okręg]],7,FALSE)</f>
        <v xml:space="preserve"> IV</v>
      </c>
      <c r="T56" t="str">
        <f>VLOOKUP(Zalacznik_Zadanie2_wyniki[[#This Row],[identyfikator ucznia]],Zalacznik_Zadanie2_uczniowie[[identyfikator ucznia]:[nazwisko]],3,FALSE)</f>
        <v>Pacholski</v>
      </c>
    </row>
    <row r="57" spans="1:20" x14ac:dyDescent="0.3">
      <c r="A57">
        <v>56</v>
      </c>
      <c r="B57" s="1" t="s">
        <v>152</v>
      </c>
      <c r="C57" s="1" t="s">
        <v>153</v>
      </c>
      <c r="D57" s="1" t="s">
        <v>24</v>
      </c>
      <c r="E57" s="1" t="s">
        <v>25</v>
      </c>
      <c r="F57">
        <v>3</v>
      </c>
      <c r="G57" s="1" t="s">
        <v>16</v>
      </c>
      <c r="H57" s="1" t="str">
        <f>RIGHT(Zalacznik_Zadanie2_uczniowie[[#This Row],[imię]],1)</f>
        <v>k</v>
      </c>
      <c r="I57" s="1">
        <f>IF(Zalacznik_Zadanie2_uczniowie[[#This Row],[ostatnia litera imienia]]="a",1,0)</f>
        <v>0</v>
      </c>
      <c r="J57" s="1">
        <f>Zalacznik_Zadanie2_wyniki[[#This Row],[suma]]</f>
        <v>215</v>
      </c>
      <c r="L57">
        <v>56</v>
      </c>
      <c r="M57">
        <v>0</v>
      </c>
      <c r="N57">
        <v>100</v>
      </c>
      <c r="O57">
        <v>27</v>
      </c>
      <c r="P57">
        <v>88</v>
      </c>
      <c r="Q57">
        <v>0</v>
      </c>
      <c r="R57">
        <f>SUM(Zalacznik_Zadanie2_wyniki[[#This Row],[zad1]:[zad5]])</f>
        <v>215</v>
      </c>
      <c r="S57" t="str">
        <f>VLOOKUP(Zalacznik_Zadanie2_wyniki[[#This Row],[identyfikator ucznia]],Zalacznik_Zadanie2_uczniowie[[identyfikator ucznia]:[okręg]],7,FALSE)</f>
        <v xml:space="preserve"> VIII</v>
      </c>
      <c r="T57" t="str">
        <f>VLOOKUP(Zalacznik_Zadanie2_wyniki[[#This Row],[identyfikator ucznia]],Zalacznik_Zadanie2_uczniowie[[identyfikator ucznia]:[nazwisko]],3,FALSE)</f>
        <v>Paciorek</v>
      </c>
    </row>
    <row r="58" spans="1:20" x14ac:dyDescent="0.3">
      <c r="A58">
        <v>57</v>
      </c>
      <c r="B58" s="1" t="s">
        <v>31</v>
      </c>
      <c r="C58" s="1" t="s">
        <v>154</v>
      </c>
      <c r="D58" s="1" t="s">
        <v>9</v>
      </c>
      <c r="E58" s="1" t="s">
        <v>10</v>
      </c>
      <c r="F58">
        <v>1</v>
      </c>
      <c r="G58" s="1" t="s">
        <v>11</v>
      </c>
      <c r="H58" s="1" t="str">
        <f>RIGHT(Zalacznik_Zadanie2_uczniowie[[#This Row],[imię]],1)</f>
        <v>b</v>
      </c>
      <c r="I58" s="1">
        <f>IF(Zalacznik_Zadanie2_uczniowie[[#This Row],[ostatnia litera imienia]]="a",1,0)</f>
        <v>0</v>
      </c>
      <c r="J58" s="1">
        <f>Zalacznik_Zadanie2_wyniki[[#This Row],[suma]]</f>
        <v>383</v>
      </c>
      <c r="L58">
        <v>57</v>
      </c>
      <c r="M58">
        <v>100</v>
      </c>
      <c r="N58">
        <v>100</v>
      </c>
      <c r="O58">
        <v>27</v>
      </c>
      <c r="P58">
        <v>96</v>
      </c>
      <c r="Q58">
        <v>60</v>
      </c>
      <c r="R58">
        <f>SUM(Zalacznik_Zadanie2_wyniki[[#This Row],[zad1]:[zad5]])</f>
        <v>383</v>
      </c>
      <c r="S58" t="str">
        <f>VLOOKUP(Zalacznik_Zadanie2_wyniki[[#This Row],[identyfikator ucznia]],Zalacznik_Zadanie2_uczniowie[[identyfikator ucznia]:[okręg]],7,FALSE)</f>
        <v xml:space="preserve"> VI</v>
      </c>
      <c r="T58" t="str">
        <f>VLOOKUP(Zalacznik_Zadanie2_wyniki[[#This Row],[identyfikator ucznia]],Zalacznik_Zadanie2_uczniowie[[identyfikator ucznia]:[nazwisko]],3,FALSE)</f>
        <v>Podolski</v>
      </c>
    </row>
    <row r="59" spans="1:20" x14ac:dyDescent="0.3">
      <c r="A59">
        <v>58</v>
      </c>
      <c r="B59" s="1" t="s">
        <v>34</v>
      </c>
      <c r="C59" s="1" t="s">
        <v>155</v>
      </c>
      <c r="D59" s="1" t="s">
        <v>14</v>
      </c>
      <c r="E59" s="1" t="s">
        <v>15</v>
      </c>
      <c r="F59">
        <v>2</v>
      </c>
      <c r="G59" s="1" t="s">
        <v>16</v>
      </c>
      <c r="H59" s="1" t="str">
        <f>RIGHT(Zalacznik_Zadanie2_uczniowie[[#This Row],[imię]],1)</f>
        <v>f</v>
      </c>
      <c r="I59" s="1">
        <f>IF(Zalacznik_Zadanie2_uczniowie[[#This Row],[ostatnia litera imienia]]="a",1,0)</f>
        <v>0</v>
      </c>
      <c r="J59" s="1">
        <f>Zalacznik_Zadanie2_wyniki[[#This Row],[suma]]</f>
        <v>215</v>
      </c>
      <c r="L59">
        <v>58</v>
      </c>
      <c r="M59">
        <v>0</v>
      </c>
      <c r="N59">
        <v>100</v>
      </c>
      <c r="O59">
        <v>27</v>
      </c>
      <c r="P59">
        <v>88</v>
      </c>
      <c r="Q59">
        <v>0</v>
      </c>
      <c r="R59">
        <f>SUM(Zalacznik_Zadanie2_wyniki[[#This Row],[zad1]:[zad5]])</f>
        <v>215</v>
      </c>
      <c r="S59" t="str">
        <f>VLOOKUP(Zalacznik_Zadanie2_wyniki[[#This Row],[identyfikator ucznia]],Zalacznik_Zadanie2_uczniowie[[identyfikator ucznia]:[okręg]],7,FALSE)</f>
        <v xml:space="preserve"> VIII</v>
      </c>
      <c r="T59" t="str">
        <f>VLOOKUP(Zalacznik_Zadanie2_wyniki[[#This Row],[identyfikator ucznia]],Zalacznik_Zadanie2_uczniowie[[identyfikator ucznia]:[nazwisko]],3,FALSE)</f>
        <v>Milewski</v>
      </c>
    </row>
    <row r="60" spans="1:20" x14ac:dyDescent="0.3">
      <c r="A60">
        <v>59</v>
      </c>
      <c r="B60" s="1" t="s">
        <v>17</v>
      </c>
      <c r="C60" s="1" t="s">
        <v>156</v>
      </c>
      <c r="D60" s="1" t="s">
        <v>9</v>
      </c>
      <c r="E60" s="1" t="s">
        <v>10</v>
      </c>
      <c r="F60">
        <v>2</v>
      </c>
      <c r="G60" s="1" t="s">
        <v>11</v>
      </c>
      <c r="H60" s="1" t="str">
        <f>RIGHT(Zalacznik_Zadanie2_uczniowie[[#This Row],[imię]],1)</f>
        <v>z</v>
      </c>
      <c r="I60" s="1">
        <f>IF(Zalacznik_Zadanie2_uczniowie[[#This Row],[ostatnia litera imienia]]="a",1,0)</f>
        <v>0</v>
      </c>
      <c r="J60" s="1">
        <f>Zalacznik_Zadanie2_wyniki[[#This Row],[suma]]</f>
        <v>378</v>
      </c>
      <c r="L60">
        <v>59</v>
      </c>
      <c r="M60">
        <v>100</v>
      </c>
      <c r="N60">
        <v>100</v>
      </c>
      <c r="O60">
        <v>100</v>
      </c>
      <c r="P60">
        <v>78</v>
      </c>
      <c r="Q60">
        <v>0</v>
      </c>
      <c r="R60">
        <f>SUM(Zalacznik_Zadanie2_wyniki[[#This Row],[zad1]:[zad5]])</f>
        <v>378</v>
      </c>
      <c r="S60" t="str">
        <f>VLOOKUP(Zalacznik_Zadanie2_wyniki[[#This Row],[identyfikator ucznia]],Zalacznik_Zadanie2_uczniowie[[identyfikator ucznia]:[okręg]],7,FALSE)</f>
        <v xml:space="preserve"> VI</v>
      </c>
      <c r="T60" t="str">
        <f>VLOOKUP(Zalacznik_Zadanie2_wyniki[[#This Row],[identyfikator ucznia]],Zalacznik_Zadanie2_uczniowie[[identyfikator ucznia]:[nazwisko]],3,FALSE)</f>
        <v>Potocki</v>
      </c>
    </row>
    <row r="61" spans="1:20" x14ac:dyDescent="0.3">
      <c r="A61">
        <v>60</v>
      </c>
      <c r="B61" s="1" t="s">
        <v>157</v>
      </c>
      <c r="C61" s="1" t="s">
        <v>158</v>
      </c>
      <c r="D61" s="1" t="s">
        <v>30</v>
      </c>
      <c r="E61" s="1" t="s">
        <v>25</v>
      </c>
      <c r="F61">
        <v>3</v>
      </c>
      <c r="G61" s="1" t="s">
        <v>16</v>
      </c>
      <c r="H61" s="1" t="str">
        <f>RIGHT(Zalacznik_Zadanie2_uczniowie[[#This Row],[imię]],1)</f>
        <v>z</v>
      </c>
      <c r="I61" s="1">
        <f>IF(Zalacznik_Zadanie2_uczniowie[[#This Row],[ostatnia litera imienia]]="a",1,0)</f>
        <v>0</v>
      </c>
      <c r="J61" s="1">
        <f>Zalacznik_Zadanie2_wyniki[[#This Row],[suma]]</f>
        <v>215</v>
      </c>
      <c r="L61">
        <v>60</v>
      </c>
      <c r="M61">
        <v>0</v>
      </c>
      <c r="N61">
        <v>100</v>
      </c>
      <c r="O61">
        <v>27</v>
      </c>
      <c r="P61">
        <v>88</v>
      </c>
      <c r="Q61">
        <v>0</v>
      </c>
      <c r="R61">
        <f>SUM(Zalacznik_Zadanie2_wyniki[[#This Row],[zad1]:[zad5]])</f>
        <v>215</v>
      </c>
      <c r="S61" t="str">
        <f>VLOOKUP(Zalacznik_Zadanie2_wyniki[[#This Row],[identyfikator ucznia]],Zalacznik_Zadanie2_uczniowie[[identyfikator ucznia]:[okręg]],7,FALSE)</f>
        <v xml:space="preserve"> VIII</v>
      </c>
      <c r="T61" t="str">
        <f>VLOOKUP(Zalacznik_Zadanie2_wyniki[[#This Row],[identyfikator ucznia]],Zalacznik_Zadanie2_uczniowie[[identyfikator ucznia]:[nazwisko]],3,FALSE)</f>
        <v>Witkowski</v>
      </c>
    </row>
    <row r="62" spans="1:20" x14ac:dyDescent="0.3">
      <c r="A62">
        <v>61</v>
      </c>
      <c r="B62" s="1" t="s">
        <v>159</v>
      </c>
      <c r="C62" s="1" t="s">
        <v>160</v>
      </c>
      <c r="D62" s="1" t="s">
        <v>161</v>
      </c>
      <c r="E62" s="1" t="s">
        <v>162</v>
      </c>
      <c r="F62">
        <v>1</v>
      </c>
      <c r="G62" s="1" t="s">
        <v>65</v>
      </c>
      <c r="H62" s="1" t="str">
        <f>RIGHT(Zalacznik_Zadanie2_uczniowie[[#This Row],[imię]],1)</f>
        <v>r</v>
      </c>
      <c r="I62" s="1">
        <f>IF(Zalacznik_Zadanie2_uczniowie[[#This Row],[ostatnia litera imienia]]="a",1,0)</f>
        <v>0</v>
      </c>
      <c r="J62" s="1">
        <f>Zalacznik_Zadanie2_wyniki[[#This Row],[suma]]</f>
        <v>372</v>
      </c>
      <c r="L62">
        <v>61</v>
      </c>
      <c r="M62">
        <v>100</v>
      </c>
      <c r="N62">
        <v>100</v>
      </c>
      <c r="O62">
        <v>72</v>
      </c>
      <c r="P62">
        <v>100</v>
      </c>
      <c r="Q62">
        <v>0</v>
      </c>
      <c r="R62">
        <f>SUM(Zalacznik_Zadanie2_wyniki[[#This Row],[zad1]:[zad5]])</f>
        <v>372</v>
      </c>
      <c r="S62" t="str">
        <f>VLOOKUP(Zalacznik_Zadanie2_wyniki[[#This Row],[identyfikator ucznia]],Zalacznik_Zadanie2_uczniowie[[identyfikator ucznia]:[okręg]],7,FALSE)</f>
        <v xml:space="preserve"> III</v>
      </c>
      <c r="T62" t="str">
        <f>VLOOKUP(Zalacznik_Zadanie2_wyniki[[#This Row],[identyfikator ucznia]],Zalacznik_Zadanie2_uczniowie[[identyfikator ucznia]:[nazwisko]],3,FALSE)</f>
        <v>Wujec</v>
      </c>
    </row>
    <row r="63" spans="1:20" x14ac:dyDescent="0.3">
      <c r="A63">
        <v>62</v>
      </c>
      <c r="B63" s="1" t="s">
        <v>163</v>
      </c>
      <c r="C63" s="1" t="s">
        <v>164</v>
      </c>
      <c r="D63" s="1" t="s">
        <v>19</v>
      </c>
      <c r="E63" s="1" t="s">
        <v>20</v>
      </c>
      <c r="F63">
        <v>2</v>
      </c>
      <c r="G63" s="1" t="s">
        <v>21</v>
      </c>
      <c r="H63" s="1" t="str">
        <f>RIGHT(Zalacznik_Zadanie2_uczniowie[[#This Row],[imię]],1)</f>
        <v>z</v>
      </c>
      <c r="I63" s="1">
        <f>IF(Zalacznik_Zadanie2_uczniowie[[#This Row],[ostatnia litera imienia]]="a",1,0)</f>
        <v>0</v>
      </c>
      <c r="J63" s="1">
        <f>Zalacznik_Zadanie2_wyniki[[#This Row],[suma]]</f>
        <v>213</v>
      </c>
      <c r="L63">
        <v>62</v>
      </c>
      <c r="M63">
        <v>100</v>
      </c>
      <c r="N63">
        <v>86</v>
      </c>
      <c r="O63">
        <v>27</v>
      </c>
      <c r="P63">
        <v>0</v>
      </c>
      <c r="Q63">
        <v>0</v>
      </c>
      <c r="R63">
        <f>SUM(Zalacznik_Zadanie2_wyniki[[#This Row],[zad1]:[zad5]])</f>
        <v>213</v>
      </c>
      <c r="S63" t="str">
        <f>VLOOKUP(Zalacznik_Zadanie2_wyniki[[#This Row],[identyfikator ucznia]],Zalacznik_Zadanie2_uczniowie[[identyfikator ucznia]:[okręg]],7,FALSE)</f>
        <v xml:space="preserve"> IV</v>
      </c>
      <c r="T63" t="str">
        <f>VLOOKUP(Zalacznik_Zadanie2_wyniki[[#This Row],[identyfikator ucznia]],Zalacznik_Zadanie2_uczniowie[[identyfikator ucznia]:[nazwisko]],3,FALSE)</f>
        <v>Wierzbicki</v>
      </c>
    </row>
    <row r="64" spans="1:20" x14ac:dyDescent="0.3">
      <c r="A64">
        <v>63</v>
      </c>
      <c r="B64" s="1" t="s">
        <v>42</v>
      </c>
      <c r="C64" s="1" t="s">
        <v>165</v>
      </c>
      <c r="D64" s="1" t="s">
        <v>37</v>
      </c>
      <c r="E64" s="1" t="s">
        <v>20</v>
      </c>
      <c r="F64">
        <v>2</v>
      </c>
      <c r="G64" s="1" t="s">
        <v>21</v>
      </c>
      <c r="H64" s="1" t="str">
        <f>RIGHT(Zalacznik_Zadanie2_uczniowie[[#This Row],[imię]],1)</f>
        <v>ł</v>
      </c>
      <c r="I64" s="1">
        <f>IF(Zalacznik_Zadanie2_uczniowie[[#This Row],[ostatnia litera imienia]]="a",1,0)</f>
        <v>0</v>
      </c>
      <c r="J64" s="1">
        <f>Zalacznik_Zadanie2_wyniki[[#This Row],[suma]]</f>
        <v>372</v>
      </c>
      <c r="L64">
        <v>63</v>
      </c>
      <c r="M64">
        <v>100</v>
      </c>
      <c r="N64">
        <v>100</v>
      </c>
      <c r="O64">
        <v>72</v>
      </c>
      <c r="P64">
        <v>100</v>
      </c>
      <c r="Q64">
        <v>0</v>
      </c>
      <c r="R64">
        <f>SUM(Zalacznik_Zadanie2_wyniki[[#This Row],[zad1]:[zad5]])</f>
        <v>372</v>
      </c>
      <c r="S64" t="str">
        <f>VLOOKUP(Zalacznik_Zadanie2_wyniki[[#This Row],[identyfikator ucznia]],Zalacznik_Zadanie2_uczniowie[[identyfikator ucznia]:[okręg]],7,FALSE)</f>
        <v xml:space="preserve"> IV</v>
      </c>
      <c r="T64" t="str">
        <f>VLOOKUP(Zalacznik_Zadanie2_wyniki[[#This Row],[identyfikator ucznia]],Zalacznik_Zadanie2_uczniowie[[identyfikator ucznia]:[nazwisko]],3,FALSE)</f>
        <v>Matuszczak</v>
      </c>
    </row>
    <row r="65" spans="1:20" x14ac:dyDescent="0.3">
      <c r="A65">
        <v>64</v>
      </c>
      <c r="B65" s="1" t="s">
        <v>89</v>
      </c>
      <c r="C65" s="1" t="s">
        <v>166</v>
      </c>
      <c r="D65" s="1" t="s">
        <v>167</v>
      </c>
      <c r="E65" s="1" t="s">
        <v>168</v>
      </c>
      <c r="F65">
        <v>3</v>
      </c>
      <c r="G65" s="1" t="s">
        <v>21</v>
      </c>
      <c r="H65" s="1" t="str">
        <f>RIGHT(Zalacznik_Zadanie2_uczniowie[[#This Row],[imię]],1)</f>
        <v>d</v>
      </c>
      <c r="I65" s="1">
        <f>IF(Zalacznik_Zadanie2_uczniowie[[#This Row],[ostatnia litera imienia]]="a",1,0)</f>
        <v>0</v>
      </c>
      <c r="J65" s="1">
        <f>Zalacznik_Zadanie2_wyniki[[#This Row],[suma]]</f>
        <v>211</v>
      </c>
      <c r="L65">
        <v>64</v>
      </c>
      <c r="M65">
        <v>100</v>
      </c>
      <c r="N65">
        <v>22</v>
      </c>
      <c r="O65">
        <v>82</v>
      </c>
      <c r="P65">
        <v>0</v>
      </c>
      <c r="Q65">
        <v>7</v>
      </c>
      <c r="R65">
        <f>SUM(Zalacznik_Zadanie2_wyniki[[#This Row],[zad1]:[zad5]])</f>
        <v>211</v>
      </c>
      <c r="S65" t="str">
        <f>VLOOKUP(Zalacznik_Zadanie2_wyniki[[#This Row],[identyfikator ucznia]],Zalacznik_Zadanie2_uczniowie[[identyfikator ucznia]:[okręg]],7,FALSE)</f>
        <v xml:space="preserve"> IV</v>
      </c>
      <c r="T65" t="str">
        <f>VLOOKUP(Zalacznik_Zadanie2_wyniki[[#This Row],[identyfikator ucznia]],Zalacznik_Zadanie2_uczniowie[[identyfikator ucznia]:[nazwisko]],3,FALSE)</f>
        <v>Gierszewski</v>
      </c>
    </row>
    <row r="66" spans="1:20" x14ac:dyDescent="0.3">
      <c r="A66">
        <v>65</v>
      </c>
      <c r="B66" s="1" t="s">
        <v>42</v>
      </c>
      <c r="C66" s="1" t="s">
        <v>13</v>
      </c>
      <c r="D66" s="1" t="s">
        <v>51</v>
      </c>
      <c r="E66" s="1" t="s">
        <v>52</v>
      </c>
      <c r="F66">
        <v>2</v>
      </c>
      <c r="G66" s="1" t="s">
        <v>53</v>
      </c>
      <c r="H66" s="1" t="str">
        <f>RIGHT(Zalacznik_Zadanie2_uczniowie[[#This Row],[imię]],1)</f>
        <v>ł</v>
      </c>
      <c r="I66" s="1">
        <f>IF(Zalacznik_Zadanie2_uczniowie[[#This Row],[ostatnia litera imienia]]="a",1,0)</f>
        <v>0</v>
      </c>
      <c r="J66" s="1">
        <f>Zalacznik_Zadanie2_wyniki[[#This Row],[suma]]</f>
        <v>371</v>
      </c>
      <c r="L66">
        <v>65</v>
      </c>
      <c r="M66">
        <v>80</v>
      </c>
      <c r="N66">
        <v>100</v>
      </c>
      <c r="O66">
        <v>91</v>
      </c>
      <c r="P66">
        <v>100</v>
      </c>
      <c r="Q66">
        <v>0</v>
      </c>
      <c r="R66">
        <f>SUM(Zalacznik_Zadanie2_wyniki[[#This Row],[zad1]:[zad5]])</f>
        <v>371</v>
      </c>
      <c r="S66" t="str">
        <f>VLOOKUP(Zalacznik_Zadanie2_wyniki[[#This Row],[identyfikator ucznia]],Zalacznik_Zadanie2_uczniowie[[identyfikator ucznia]:[okręg]],7,FALSE)</f>
        <v xml:space="preserve"> II</v>
      </c>
      <c r="T66" t="str">
        <f>VLOOKUP(Zalacznik_Zadanie2_wyniki[[#This Row],[identyfikator ucznia]],Zalacznik_Zadanie2_uczniowie[[identyfikator ucznia]:[nazwisko]],3,FALSE)</f>
        <v>Jankowski</v>
      </c>
    </row>
    <row r="67" spans="1:20" x14ac:dyDescent="0.3">
      <c r="A67">
        <v>66</v>
      </c>
      <c r="B67" s="1" t="s">
        <v>169</v>
      </c>
      <c r="C67" s="1" t="s">
        <v>170</v>
      </c>
      <c r="D67" s="1" t="s">
        <v>108</v>
      </c>
      <c r="E67" s="1" t="s">
        <v>171</v>
      </c>
      <c r="F67">
        <v>3</v>
      </c>
      <c r="G67" s="1" t="s">
        <v>88</v>
      </c>
      <c r="H67" s="1" t="str">
        <f>RIGHT(Zalacznik_Zadanie2_uczniowie[[#This Row],[imię]],1)</f>
        <v>a</v>
      </c>
      <c r="I67" s="1">
        <f>IF(Zalacznik_Zadanie2_uczniowie[[#This Row],[ostatnia litera imienia]]="a",1,0)</f>
        <v>1</v>
      </c>
      <c r="J67" s="1">
        <f>Zalacznik_Zadanie2_wyniki[[#This Row],[suma]]</f>
        <v>211</v>
      </c>
      <c r="L67">
        <v>66</v>
      </c>
      <c r="M67">
        <v>0</v>
      </c>
      <c r="N67">
        <v>100</v>
      </c>
      <c r="O67">
        <v>27</v>
      </c>
      <c r="P67">
        <v>84</v>
      </c>
      <c r="Q67">
        <v>0</v>
      </c>
      <c r="R67">
        <f>SUM(Zalacznik_Zadanie2_wyniki[[#This Row],[zad1]:[zad5]])</f>
        <v>211</v>
      </c>
      <c r="S67" t="str">
        <f>VLOOKUP(Zalacznik_Zadanie2_wyniki[[#This Row],[identyfikator ucznia]],Zalacznik_Zadanie2_uczniowie[[identyfikator ucznia]:[okręg]],7,FALSE)</f>
        <v xml:space="preserve"> V</v>
      </c>
      <c r="T67" t="str">
        <f>VLOOKUP(Zalacznik_Zadanie2_wyniki[[#This Row],[identyfikator ucznia]],Zalacznik_Zadanie2_uczniowie[[identyfikator ucznia]:[nazwisko]],3,FALSE)</f>
        <v>Boczek</v>
      </c>
    </row>
    <row r="68" spans="1:20" x14ac:dyDescent="0.3">
      <c r="A68">
        <v>67</v>
      </c>
      <c r="B68" s="1" t="s">
        <v>172</v>
      </c>
      <c r="C68" s="1" t="s">
        <v>100</v>
      </c>
      <c r="D68" s="1" t="s">
        <v>37</v>
      </c>
      <c r="E68" s="1" t="s">
        <v>147</v>
      </c>
      <c r="F68">
        <v>2</v>
      </c>
      <c r="G68" s="1" t="s">
        <v>16</v>
      </c>
      <c r="H68" s="1" t="str">
        <f>RIGHT(Zalacznik_Zadanie2_uczniowie[[#This Row],[imię]],1)</f>
        <v>t</v>
      </c>
      <c r="I68" s="1">
        <f>IF(Zalacznik_Zadanie2_uczniowie[[#This Row],[ostatnia litera imienia]]="a",1,0)</f>
        <v>0</v>
      </c>
      <c r="J68" s="1">
        <f>Zalacznik_Zadanie2_wyniki[[#This Row],[suma]]</f>
        <v>371</v>
      </c>
      <c r="L68">
        <v>67</v>
      </c>
      <c r="M68">
        <v>100</v>
      </c>
      <c r="N68">
        <v>100</v>
      </c>
      <c r="O68">
        <v>71</v>
      </c>
      <c r="P68">
        <v>100</v>
      </c>
      <c r="Q68">
        <v>0</v>
      </c>
      <c r="R68">
        <f>SUM(Zalacznik_Zadanie2_wyniki[[#This Row],[zad1]:[zad5]])</f>
        <v>371</v>
      </c>
      <c r="S68" t="str">
        <f>VLOOKUP(Zalacznik_Zadanie2_wyniki[[#This Row],[identyfikator ucznia]],Zalacznik_Zadanie2_uczniowie[[identyfikator ucznia]:[okręg]],7,FALSE)</f>
        <v xml:space="preserve"> VIII</v>
      </c>
      <c r="T68" t="str">
        <f>VLOOKUP(Zalacznik_Zadanie2_wyniki[[#This Row],[identyfikator ucznia]],Zalacznik_Zadanie2_uczniowie[[identyfikator ucznia]:[nazwisko]],3,FALSE)</f>
        <v>Adamczyk</v>
      </c>
    </row>
    <row r="69" spans="1:20" x14ac:dyDescent="0.3">
      <c r="A69">
        <v>68</v>
      </c>
      <c r="B69" s="1" t="s">
        <v>31</v>
      </c>
      <c r="C69" s="1" t="s">
        <v>173</v>
      </c>
      <c r="D69" s="1" t="s">
        <v>174</v>
      </c>
      <c r="E69" s="1" t="s">
        <v>140</v>
      </c>
      <c r="F69">
        <v>3</v>
      </c>
      <c r="G69" s="1" t="s">
        <v>11</v>
      </c>
      <c r="H69" s="1" t="str">
        <f>RIGHT(Zalacznik_Zadanie2_uczniowie[[#This Row],[imię]],1)</f>
        <v>b</v>
      </c>
      <c r="I69" s="1">
        <f>IF(Zalacznik_Zadanie2_uczniowie[[#This Row],[ostatnia litera imienia]]="a",1,0)</f>
        <v>0</v>
      </c>
      <c r="J69" s="1">
        <f>Zalacznik_Zadanie2_wyniki[[#This Row],[suma]]</f>
        <v>209</v>
      </c>
      <c r="L69">
        <v>68</v>
      </c>
      <c r="M69">
        <v>100</v>
      </c>
      <c r="N69">
        <v>82</v>
      </c>
      <c r="O69">
        <v>27</v>
      </c>
      <c r="P69">
        <v>0</v>
      </c>
      <c r="Q69">
        <v>0</v>
      </c>
      <c r="R69">
        <f>SUM(Zalacznik_Zadanie2_wyniki[[#This Row],[zad1]:[zad5]])</f>
        <v>209</v>
      </c>
      <c r="S69" t="str">
        <f>VLOOKUP(Zalacznik_Zadanie2_wyniki[[#This Row],[identyfikator ucznia]],Zalacznik_Zadanie2_uczniowie[[identyfikator ucznia]:[okręg]],7,FALSE)</f>
        <v xml:space="preserve"> VI</v>
      </c>
      <c r="T69" t="str">
        <f>VLOOKUP(Zalacznik_Zadanie2_wyniki[[#This Row],[identyfikator ucznia]],Zalacznik_Zadanie2_uczniowie[[identyfikator ucznia]:[nazwisko]],3,FALSE)</f>
        <v>Krojczyk</v>
      </c>
    </row>
    <row r="70" spans="1:20" x14ac:dyDescent="0.3">
      <c r="A70">
        <v>69</v>
      </c>
      <c r="B70" s="1" t="s">
        <v>132</v>
      </c>
      <c r="C70" s="1" t="s">
        <v>175</v>
      </c>
      <c r="D70" s="1" t="s">
        <v>150</v>
      </c>
      <c r="E70" s="1" t="s">
        <v>20</v>
      </c>
      <c r="F70">
        <v>1</v>
      </c>
      <c r="G70" s="1" t="s">
        <v>21</v>
      </c>
      <c r="H70" s="1" t="str">
        <f>RIGHT(Zalacznik_Zadanie2_uczniowie[[#This Row],[imię]],1)</f>
        <v>l</v>
      </c>
      <c r="I70" s="1">
        <f>IF(Zalacznik_Zadanie2_uczniowie[[#This Row],[ostatnia litera imienia]]="a",1,0)</f>
        <v>0</v>
      </c>
      <c r="J70" s="1">
        <f>Zalacznik_Zadanie2_wyniki[[#This Row],[suma]]</f>
        <v>371</v>
      </c>
      <c r="L70">
        <v>69</v>
      </c>
      <c r="M70">
        <v>100</v>
      </c>
      <c r="N70">
        <v>100</v>
      </c>
      <c r="O70">
        <v>71</v>
      </c>
      <c r="P70">
        <v>100</v>
      </c>
      <c r="Q70">
        <v>0</v>
      </c>
      <c r="R70">
        <f>SUM(Zalacznik_Zadanie2_wyniki[[#This Row],[zad1]:[zad5]])</f>
        <v>371</v>
      </c>
      <c r="S70" t="str">
        <f>VLOOKUP(Zalacznik_Zadanie2_wyniki[[#This Row],[identyfikator ucznia]],Zalacznik_Zadanie2_uczniowie[[identyfikator ucznia]:[okręg]],7,FALSE)</f>
        <v xml:space="preserve"> IV</v>
      </c>
      <c r="T70" t="str">
        <f>VLOOKUP(Zalacznik_Zadanie2_wyniki[[#This Row],[identyfikator ucznia]],Zalacznik_Zadanie2_uczniowie[[identyfikator ucznia]:[nazwisko]],3,FALSE)</f>
        <v>Wapolski</v>
      </c>
    </row>
    <row r="71" spans="1:20" x14ac:dyDescent="0.3">
      <c r="A71">
        <v>70</v>
      </c>
      <c r="B71" s="1" t="s">
        <v>66</v>
      </c>
      <c r="C71" s="1" t="s">
        <v>176</v>
      </c>
      <c r="D71" s="1" t="s">
        <v>83</v>
      </c>
      <c r="E71" s="1" t="s">
        <v>177</v>
      </c>
      <c r="F71">
        <v>2</v>
      </c>
      <c r="G71" s="1" t="s">
        <v>53</v>
      </c>
      <c r="H71" s="1" t="str">
        <f>RIGHT(Zalacznik_Zadanie2_uczniowie[[#This Row],[imię]],1)</f>
        <v>z</v>
      </c>
      <c r="I71" s="1">
        <f>IF(Zalacznik_Zadanie2_uczniowie[[#This Row],[ostatnia litera imienia]]="a",1,0)</f>
        <v>0</v>
      </c>
      <c r="J71" s="1">
        <f>Zalacznik_Zadanie2_wyniki[[#This Row],[suma]]</f>
        <v>208</v>
      </c>
      <c r="L71">
        <v>70</v>
      </c>
      <c r="M71">
        <v>0</v>
      </c>
      <c r="N71">
        <v>81</v>
      </c>
      <c r="O71">
        <v>27</v>
      </c>
      <c r="P71">
        <v>100</v>
      </c>
      <c r="Q71">
        <v>0</v>
      </c>
      <c r="R71">
        <f>SUM(Zalacznik_Zadanie2_wyniki[[#This Row],[zad1]:[zad5]])</f>
        <v>208</v>
      </c>
      <c r="S71" t="str">
        <f>VLOOKUP(Zalacznik_Zadanie2_wyniki[[#This Row],[identyfikator ucznia]],Zalacznik_Zadanie2_uczniowie[[identyfikator ucznia]:[okręg]],7,FALSE)</f>
        <v xml:space="preserve"> II</v>
      </c>
      <c r="T71" t="str">
        <f>VLOOKUP(Zalacznik_Zadanie2_wyniki[[#This Row],[identyfikator ucznia]],Zalacznik_Zadanie2_uczniowie[[identyfikator ucznia]:[nazwisko]],3,FALSE)</f>
        <v>Mamset</v>
      </c>
    </row>
    <row r="72" spans="1:20" x14ac:dyDescent="0.3">
      <c r="A72">
        <v>71</v>
      </c>
      <c r="B72" s="1" t="s">
        <v>66</v>
      </c>
      <c r="C72" s="1" t="s">
        <v>178</v>
      </c>
      <c r="D72" s="1" t="s">
        <v>37</v>
      </c>
      <c r="E72" s="1" t="s">
        <v>20</v>
      </c>
      <c r="F72">
        <v>2</v>
      </c>
      <c r="G72" s="1" t="s">
        <v>21</v>
      </c>
      <c r="H72" s="1" t="str">
        <f>RIGHT(Zalacznik_Zadanie2_uczniowie[[#This Row],[imię]],1)</f>
        <v>z</v>
      </c>
      <c r="I72" s="1">
        <f>IF(Zalacznik_Zadanie2_uczniowie[[#This Row],[ostatnia litera imienia]]="a",1,0)</f>
        <v>0</v>
      </c>
      <c r="J72" s="1">
        <f>Zalacznik_Zadanie2_wyniki[[#This Row],[suma]]</f>
        <v>371</v>
      </c>
      <c r="L72">
        <v>71</v>
      </c>
      <c r="M72">
        <v>100</v>
      </c>
      <c r="N72">
        <v>100</v>
      </c>
      <c r="O72">
        <v>71</v>
      </c>
      <c r="P72">
        <v>100</v>
      </c>
      <c r="Q72">
        <v>0</v>
      </c>
      <c r="R72">
        <f>SUM(Zalacznik_Zadanie2_wyniki[[#This Row],[zad1]:[zad5]])</f>
        <v>371</v>
      </c>
      <c r="S72" t="str">
        <f>VLOOKUP(Zalacznik_Zadanie2_wyniki[[#This Row],[identyfikator ucznia]],Zalacznik_Zadanie2_uczniowie[[identyfikator ucznia]:[okręg]],7,FALSE)</f>
        <v xml:space="preserve"> IV</v>
      </c>
      <c r="T72" t="str">
        <f>VLOOKUP(Zalacznik_Zadanie2_wyniki[[#This Row],[identyfikator ucznia]],Zalacznik_Zadanie2_uczniowie[[identyfikator ucznia]:[nazwisko]],3,FALSE)</f>
        <v>Szychowiak</v>
      </c>
    </row>
    <row r="73" spans="1:20" x14ac:dyDescent="0.3">
      <c r="A73">
        <v>72</v>
      </c>
      <c r="B73" s="1" t="s">
        <v>34</v>
      </c>
      <c r="C73" s="1" t="s">
        <v>179</v>
      </c>
      <c r="D73" s="1" t="s">
        <v>14</v>
      </c>
      <c r="E73" s="1" t="s">
        <v>15</v>
      </c>
      <c r="F73">
        <v>3</v>
      </c>
      <c r="G73" s="1" t="s">
        <v>16</v>
      </c>
      <c r="H73" s="1" t="str">
        <f>RIGHT(Zalacznik_Zadanie2_uczniowie[[#This Row],[imię]],1)</f>
        <v>f</v>
      </c>
      <c r="I73" s="1">
        <f>IF(Zalacznik_Zadanie2_uczniowie[[#This Row],[ostatnia litera imienia]]="a",1,0)</f>
        <v>0</v>
      </c>
      <c r="J73" s="1">
        <f>Zalacznik_Zadanie2_wyniki[[#This Row],[suma]]</f>
        <v>207</v>
      </c>
      <c r="L73">
        <v>72</v>
      </c>
      <c r="M73">
        <v>80</v>
      </c>
      <c r="N73">
        <v>100</v>
      </c>
      <c r="O73">
        <v>27</v>
      </c>
      <c r="P73">
        <v>0</v>
      </c>
      <c r="Q73">
        <v>0</v>
      </c>
      <c r="R73">
        <f>SUM(Zalacznik_Zadanie2_wyniki[[#This Row],[zad1]:[zad5]])</f>
        <v>207</v>
      </c>
      <c r="S73" t="str">
        <f>VLOOKUP(Zalacznik_Zadanie2_wyniki[[#This Row],[identyfikator ucznia]],Zalacznik_Zadanie2_uczniowie[[identyfikator ucznia]:[okręg]],7,FALSE)</f>
        <v xml:space="preserve"> VIII</v>
      </c>
      <c r="T73" t="str">
        <f>VLOOKUP(Zalacznik_Zadanie2_wyniki[[#This Row],[identyfikator ucznia]],Zalacznik_Zadanie2_uczniowie[[identyfikator ucznia]:[nazwisko]],3,FALSE)</f>
        <v>Czekała</v>
      </c>
    </row>
    <row r="74" spans="1:20" x14ac:dyDescent="0.3">
      <c r="A74">
        <v>73</v>
      </c>
      <c r="B74" s="1" t="s">
        <v>105</v>
      </c>
      <c r="C74" s="1" t="s">
        <v>180</v>
      </c>
      <c r="D74" s="1" t="s">
        <v>150</v>
      </c>
      <c r="E74" s="1" t="s">
        <v>151</v>
      </c>
      <c r="F74">
        <v>1</v>
      </c>
      <c r="G74" s="1" t="s">
        <v>21</v>
      </c>
      <c r="H74" s="1" t="str">
        <f>RIGHT(Zalacznik_Zadanie2_uczniowie[[#This Row],[imię]],1)</f>
        <v>z</v>
      </c>
      <c r="I74" s="1">
        <f>IF(Zalacznik_Zadanie2_uczniowie[[#This Row],[ostatnia litera imienia]]="a",1,0)</f>
        <v>0</v>
      </c>
      <c r="J74" s="1">
        <f>Zalacznik_Zadanie2_wyniki[[#This Row],[suma]]</f>
        <v>370</v>
      </c>
      <c r="L74">
        <v>73</v>
      </c>
      <c r="M74">
        <v>90</v>
      </c>
      <c r="N74">
        <v>100</v>
      </c>
      <c r="O74">
        <v>88</v>
      </c>
      <c r="P74">
        <v>92</v>
      </c>
      <c r="Q74">
        <v>0</v>
      </c>
      <c r="R74">
        <f>SUM(Zalacznik_Zadanie2_wyniki[[#This Row],[zad1]:[zad5]])</f>
        <v>370</v>
      </c>
      <c r="S74" t="str">
        <f>VLOOKUP(Zalacznik_Zadanie2_wyniki[[#This Row],[identyfikator ucznia]],Zalacznik_Zadanie2_uczniowie[[identyfikator ucznia]:[okręg]],7,FALSE)</f>
        <v xml:space="preserve"> IV</v>
      </c>
      <c r="T74" t="str">
        <f>VLOOKUP(Zalacznik_Zadanie2_wyniki[[#This Row],[identyfikator ucznia]],Zalacznik_Zadanie2_uczniowie[[identyfikator ucznia]:[nazwisko]],3,FALSE)</f>
        <v>Bilski</v>
      </c>
    </row>
    <row r="75" spans="1:20" x14ac:dyDescent="0.3">
      <c r="A75">
        <v>74</v>
      </c>
      <c r="B75" s="1" t="s">
        <v>181</v>
      </c>
      <c r="C75" s="1" t="s">
        <v>182</v>
      </c>
      <c r="D75" s="1" t="s">
        <v>183</v>
      </c>
      <c r="E75" s="1" t="s">
        <v>184</v>
      </c>
      <c r="F75">
        <v>2</v>
      </c>
      <c r="G75" s="1" t="s">
        <v>53</v>
      </c>
      <c r="H75" s="1" t="str">
        <f>RIGHT(Zalacznik_Zadanie2_uczniowie[[#This Row],[imię]],1)</f>
        <v>k</v>
      </c>
      <c r="I75" s="1">
        <f>IF(Zalacznik_Zadanie2_uczniowie[[#This Row],[ostatnia litera imienia]]="a",1,0)</f>
        <v>0</v>
      </c>
      <c r="J75" s="1">
        <f>Zalacznik_Zadanie2_wyniki[[#This Row],[suma]]</f>
        <v>207</v>
      </c>
      <c r="L75">
        <v>74</v>
      </c>
      <c r="M75">
        <v>80</v>
      </c>
      <c r="N75">
        <v>0</v>
      </c>
      <c r="O75">
        <v>27</v>
      </c>
      <c r="P75">
        <v>100</v>
      </c>
      <c r="Q75">
        <v>0</v>
      </c>
      <c r="R75">
        <f>SUM(Zalacznik_Zadanie2_wyniki[[#This Row],[zad1]:[zad5]])</f>
        <v>207</v>
      </c>
      <c r="S75" t="str">
        <f>VLOOKUP(Zalacznik_Zadanie2_wyniki[[#This Row],[identyfikator ucznia]],Zalacznik_Zadanie2_uczniowie[[identyfikator ucznia]:[okręg]],7,FALSE)</f>
        <v xml:space="preserve"> II</v>
      </c>
      <c r="T75" t="str">
        <f>VLOOKUP(Zalacznik_Zadanie2_wyniki[[#This Row],[identyfikator ucznia]],Zalacznik_Zadanie2_uczniowie[[identyfikator ucznia]:[nazwisko]],3,FALSE)</f>
        <v>Rybiński</v>
      </c>
    </row>
    <row r="76" spans="1:20" x14ac:dyDescent="0.3">
      <c r="A76">
        <v>75</v>
      </c>
      <c r="B76" s="1" t="s">
        <v>40</v>
      </c>
      <c r="C76" s="1" t="s">
        <v>185</v>
      </c>
      <c r="D76" s="1" t="s">
        <v>186</v>
      </c>
      <c r="E76" s="1" t="s">
        <v>140</v>
      </c>
      <c r="F76">
        <v>2</v>
      </c>
      <c r="G76" s="1" t="s">
        <v>11</v>
      </c>
      <c r="H76" s="1" t="str">
        <f>RIGHT(Zalacznik_Zadanie2_uczniowie[[#This Row],[imię]],1)</f>
        <v>r</v>
      </c>
      <c r="I76" s="1">
        <f>IF(Zalacznik_Zadanie2_uczniowie[[#This Row],[ostatnia litera imienia]]="a",1,0)</f>
        <v>0</v>
      </c>
      <c r="J76" s="1">
        <f>Zalacznik_Zadanie2_wyniki[[#This Row],[suma]]</f>
        <v>365</v>
      </c>
      <c r="L76">
        <v>75</v>
      </c>
      <c r="M76">
        <v>2</v>
      </c>
      <c r="N76">
        <v>100</v>
      </c>
      <c r="O76">
        <v>100</v>
      </c>
      <c r="P76">
        <v>63</v>
      </c>
      <c r="Q76">
        <v>100</v>
      </c>
      <c r="R76">
        <f>SUM(Zalacznik_Zadanie2_wyniki[[#This Row],[zad1]:[zad5]])</f>
        <v>365</v>
      </c>
      <c r="S76" t="str">
        <f>VLOOKUP(Zalacznik_Zadanie2_wyniki[[#This Row],[identyfikator ucznia]],Zalacznik_Zadanie2_uczniowie[[identyfikator ucznia]:[okręg]],7,FALSE)</f>
        <v xml:space="preserve"> VI</v>
      </c>
      <c r="T76" t="str">
        <f>VLOOKUP(Zalacznik_Zadanie2_wyniki[[#This Row],[identyfikator ucznia]],Zalacznik_Zadanie2_uczniowie[[identyfikator ucznia]:[nazwisko]],3,FALSE)</f>
        <v>Pydrowski</v>
      </c>
    </row>
    <row r="77" spans="1:20" x14ac:dyDescent="0.3">
      <c r="A77">
        <v>76</v>
      </c>
      <c r="B77" s="1" t="s">
        <v>49</v>
      </c>
      <c r="C77" s="1" t="s">
        <v>187</v>
      </c>
      <c r="D77" s="1" t="s">
        <v>188</v>
      </c>
      <c r="E77" s="1" t="s">
        <v>171</v>
      </c>
      <c r="F77">
        <v>3</v>
      </c>
      <c r="G77" s="1" t="s">
        <v>88</v>
      </c>
      <c r="H77" s="1" t="str">
        <f>RIGHT(Zalacznik_Zadanie2_uczniowie[[#This Row],[imię]],1)</f>
        <v>w</v>
      </c>
      <c r="I77" s="1">
        <f>IF(Zalacznik_Zadanie2_uczniowie[[#This Row],[ostatnia litera imienia]]="a",1,0)</f>
        <v>0</v>
      </c>
      <c r="J77" s="1">
        <f>Zalacznik_Zadanie2_wyniki[[#This Row],[suma]]</f>
        <v>203</v>
      </c>
      <c r="L77">
        <v>76</v>
      </c>
      <c r="M77">
        <v>80</v>
      </c>
      <c r="N77">
        <v>8</v>
      </c>
      <c r="O77">
        <v>27</v>
      </c>
      <c r="P77">
        <v>88</v>
      </c>
      <c r="Q77">
        <v>0</v>
      </c>
      <c r="R77">
        <f>SUM(Zalacznik_Zadanie2_wyniki[[#This Row],[zad1]:[zad5]])</f>
        <v>203</v>
      </c>
      <c r="S77" t="str">
        <f>VLOOKUP(Zalacznik_Zadanie2_wyniki[[#This Row],[identyfikator ucznia]],Zalacznik_Zadanie2_uczniowie[[identyfikator ucznia]:[okręg]],7,FALSE)</f>
        <v xml:space="preserve"> V</v>
      </c>
      <c r="T77" t="str">
        <f>VLOOKUP(Zalacznik_Zadanie2_wyniki[[#This Row],[identyfikator ucznia]],Zalacznik_Zadanie2_uczniowie[[identyfikator ucznia]:[nazwisko]],3,FALSE)</f>
        <v>Białek</v>
      </c>
    </row>
    <row r="78" spans="1:20" x14ac:dyDescent="0.3">
      <c r="A78">
        <v>77</v>
      </c>
      <c r="B78" s="1" t="s">
        <v>95</v>
      </c>
      <c r="C78" s="1" t="s">
        <v>189</v>
      </c>
      <c r="D78" s="1" t="s">
        <v>51</v>
      </c>
      <c r="E78" s="1" t="s">
        <v>52</v>
      </c>
      <c r="F78">
        <v>2</v>
      </c>
      <c r="G78" s="1" t="s">
        <v>53</v>
      </c>
      <c r="H78" s="1" t="str">
        <f>RIGHT(Zalacznik_Zadanie2_uczniowie[[#This Row],[imię]],1)</f>
        <v>h</v>
      </c>
      <c r="I78" s="1">
        <f>IF(Zalacznik_Zadanie2_uczniowie[[#This Row],[ostatnia litera imienia]]="a",1,0)</f>
        <v>0</v>
      </c>
      <c r="J78" s="1">
        <f>Zalacznik_Zadanie2_wyniki[[#This Row],[suma]]</f>
        <v>362</v>
      </c>
      <c r="L78">
        <v>77</v>
      </c>
      <c r="M78">
        <v>100</v>
      </c>
      <c r="N78">
        <v>100</v>
      </c>
      <c r="O78">
        <v>62</v>
      </c>
      <c r="P78">
        <v>100</v>
      </c>
      <c r="Q78">
        <v>0</v>
      </c>
      <c r="R78">
        <f>SUM(Zalacznik_Zadanie2_wyniki[[#This Row],[zad1]:[zad5]])</f>
        <v>362</v>
      </c>
      <c r="S78" t="str">
        <f>VLOOKUP(Zalacznik_Zadanie2_wyniki[[#This Row],[identyfikator ucznia]],Zalacznik_Zadanie2_uczniowie[[identyfikator ucznia]:[okręg]],7,FALSE)</f>
        <v xml:space="preserve"> II</v>
      </c>
      <c r="T78" t="str">
        <f>VLOOKUP(Zalacznik_Zadanie2_wyniki[[#This Row],[identyfikator ucznia]],Zalacznik_Zadanie2_uczniowie[[identyfikator ucznia]:[nazwisko]],3,FALSE)</f>
        <v>Szulczyk</v>
      </c>
    </row>
    <row r="79" spans="1:20" x14ac:dyDescent="0.3">
      <c r="A79">
        <v>78</v>
      </c>
      <c r="B79" s="1" t="s">
        <v>40</v>
      </c>
      <c r="C79" s="1" t="s">
        <v>190</v>
      </c>
      <c r="D79" s="1" t="s">
        <v>139</v>
      </c>
      <c r="E79" s="1" t="s">
        <v>140</v>
      </c>
      <c r="F79">
        <v>3</v>
      </c>
      <c r="G79" s="1" t="s">
        <v>11</v>
      </c>
      <c r="H79" s="1" t="str">
        <f>RIGHT(Zalacznik_Zadanie2_uczniowie[[#This Row],[imię]],1)</f>
        <v>r</v>
      </c>
      <c r="I79" s="1">
        <f>IF(Zalacznik_Zadanie2_uczniowie[[#This Row],[ostatnia litera imienia]]="a",1,0)</f>
        <v>0</v>
      </c>
      <c r="J79" s="1">
        <f>Zalacznik_Zadanie2_wyniki[[#This Row],[suma]]</f>
        <v>203</v>
      </c>
      <c r="L79">
        <v>78</v>
      </c>
      <c r="M79">
        <v>0</v>
      </c>
      <c r="N79">
        <v>76</v>
      </c>
      <c r="O79">
        <v>27</v>
      </c>
      <c r="P79">
        <v>100</v>
      </c>
      <c r="Q79">
        <v>0</v>
      </c>
      <c r="R79">
        <f>SUM(Zalacznik_Zadanie2_wyniki[[#This Row],[zad1]:[zad5]])</f>
        <v>203</v>
      </c>
      <c r="S79" t="str">
        <f>VLOOKUP(Zalacznik_Zadanie2_wyniki[[#This Row],[identyfikator ucznia]],Zalacznik_Zadanie2_uczniowie[[identyfikator ucznia]:[okręg]],7,FALSE)</f>
        <v xml:space="preserve"> VI</v>
      </c>
      <c r="T79" t="str">
        <f>VLOOKUP(Zalacznik_Zadanie2_wyniki[[#This Row],[identyfikator ucznia]],Zalacznik_Zadanie2_uczniowie[[identyfikator ucznia]:[nazwisko]],3,FALSE)</f>
        <v>Gałszka</v>
      </c>
    </row>
    <row r="80" spans="1:20" x14ac:dyDescent="0.3">
      <c r="A80">
        <v>79</v>
      </c>
      <c r="B80" s="1" t="s">
        <v>191</v>
      </c>
      <c r="C80" s="1" t="s">
        <v>192</v>
      </c>
      <c r="D80" s="1" t="s">
        <v>193</v>
      </c>
      <c r="E80" s="1" t="s">
        <v>52</v>
      </c>
      <c r="F80">
        <v>2</v>
      </c>
      <c r="G80" s="1" t="s">
        <v>53</v>
      </c>
      <c r="H80" s="1" t="str">
        <f>RIGHT(Zalacznik_Zadanie2_uczniowie[[#This Row],[imię]],1)</f>
        <v>k</v>
      </c>
      <c r="I80" s="1">
        <f>IF(Zalacznik_Zadanie2_uczniowie[[#This Row],[ostatnia litera imienia]]="a",1,0)</f>
        <v>0</v>
      </c>
      <c r="J80" s="1">
        <f>Zalacznik_Zadanie2_wyniki[[#This Row],[suma]]</f>
        <v>359</v>
      </c>
      <c r="L80">
        <v>79</v>
      </c>
      <c r="M80">
        <v>100</v>
      </c>
      <c r="N80">
        <v>100</v>
      </c>
      <c r="O80">
        <v>71</v>
      </c>
      <c r="P80">
        <v>88</v>
      </c>
      <c r="Q80">
        <v>0</v>
      </c>
      <c r="R80">
        <f>SUM(Zalacznik_Zadanie2_wyniki[[#This Row],[zad1]:[zad5]])</f>
        <v>359</v>
      </c>
      <c r="S80" t="str">
        <f>VLOOKUP(Zalacznik_Zadanie2_wyniki[[#This Row],[identyfikator ucznia]],Zalacznik_Zadanie2_uczniowie[[identyfikator ucznia]:[okręg]],7,FALSE)</f>
        <v xml:space="preserve"> II</v>
      </c>
      <c r="T80" t="str">
        <f>VLOOKUP(Zalacznik_Zadanie2_wyniki[[#This Row],[identyfikator ucznia]],Zalacznik_Zadanie2_uczniowie[[identyfikator ucznia]:[nazwisko]],3,FALSE)</f>
        <v>Huryszewski</v>
      </c>
    </row>
    <row r="81" spans="1:20" x14ac:dyDescent="0.3">
      <c r="A81">
        <v>80</v>
      </c>
      <c r="B81" s="1" t="s">
        <v>7</v>
      </c>
      <c r="C81" s="1" t="s">
        <v>194</v>
      </c>
      <c r="D81" s="1" t="s">
        <v>195</v>
      </c>
      <c r="E81" s="1" t="s">
        <v>184</v>
      </c>
      <c r="F81">
        <v>3</v>
      </c>
      <c r="G81" s="1" t="s">
        <v>53</v>
      </c>
      <c r="H81" s="1" t="str">
        <f>RIGHT(Zalacznik_Zadanie2_uczniowie[[#This Row],[imię]],1)</f>
        <v>r</v>
      </c>
      <c r="I81" s="1">
        <f>IF(Zalacznik_Zadanie2_uczniowie[[#This Row],[ostatnia litera imienia]]="a",1,0)</f>
        <v>0</v>
      </c>
      <c r="J81" s="1">
        <f>Zalacznik_Zadanie2_wyniki[[#This Row],[suma]]</f>
        <v>201</v>
      </c>
      <c r="L81">
        <v>80</v>
      </c>
      <c r="M81">
        <v>30</v>
      </c>
      <c r="N81">
        <v>100</v>
      </c>
      <c r="O81">
        <v>71</v>
      </c>
      <c r="P81">
        <v>0</v>
      </c>
      <c r="Q81">
        <v>0</v>
      </c>
      <c r="R81">
        <f>SUM(Zalacznik_Zadanie2_wyniki[[#This Row],[zad1]:[zad5]])</f>
        <v>201</v>
      </c>
      <c r="S81" t="str">
        <f>VLOOKUP(Zalacznik_Zadanie2_wyniki[[#This Row],[identyfikator ucznia]],Zalacznik_Zadanie2_uczniowie[[identyfikator ucznia]:[okręg]],7,FALSE)</f>
        <v xml:space="preserve"> II</v>
      </c>
      <c r="T81" t="str">
        <f>VLOOKUP(Zalacznik_Zadanie2_wyniki[[#This Row],[identyfikator ucznia]],Zalacznik_Zadanie2_uczniowie[[identyfikator ucznia]:[nazwisko]],3,FALSE)</f>
        <v>Karpiński</v>
      </c>
    </row>
    <row r="82" spans="1:20" x14ac:dyDescent="0.3">
      <c r="A82">
        <v>81</v>
      </c>
      <c r="B82" s="1" t="s">
        <v>45</v>
      </c>
      <c r="C82" s="1" t="s">
        <v>196</v>
      </c>
      <c r="D82" s="1" t="s">
        <v>83</v>
      </c>
      <c r="E82" s="1" t="s">
        <v>171</v>
      </c>
      <c r="F82">
        <v>1</v>
      </c>
      <c r="G82" s="1" t="s">
        <v>88</v>
      </c>
      <c r="H82" s="1" t="str">
        <f>RIGHT(Zalacznik_Zadanie2_uczniowie[[#This Row],[imię]],1)</f>
        <v>n</v>
      </c>
      <c r="I82" s="1">
        <f>IF(Zalacznik_Zadanie2_uczniowie[[#This Row],[ostatnia litera imienia]]="a",1,0)</f>
        <v>0</v>
      </c>
      <c r="J82" s="1">
        <f>Zalacznik_Zadanie2_wyniki[[#This Row],[suma]]</f>
        <v>359</v>
      </c>
      <c r="L82">
        <v>81</v>
      </c>
      <c r="M82">
        <v>90</v>
      </c>
      <c r="N82">
        <v>100</v>
      </c>
      <c r="O82">
        <v>69</v>
      </c>
      <c r="P82">
        <v>100</v>
      </c>
      <c r="Q82">
        <v>0</v>
      </c>
      <c r="R82">
        <f>SUM(Zalacznik_Zadanie2_wyniki[[#This Row],[zad1]:[zad5]])</f>
        <v>359</v>
      </c>
      <c r="S82" t="str">
        <f>VLOOKUP(Zalacznik_Zadanie2_wyniki[[#This Row],[identyfikator ucznia]],Zalacznik_Zadanie2_uczniowie[[identyfikator ucznia]:[okręg]],7,FALSE)</f>
        <v xml:space="preserve"> V</v>
      </c>
      <c r="T82" t="str">
        <f>VLOOKUP(Zalacznik_Zadanie2_wyniki[[#This Row],[identyfikator ucznia]],Zalacznik_Zadanie2_uczniowie[[identyfikator ucznia]:[nazwisko]],3,FALSE)</f>
        <v>Dereżyński</v>
      </c>
    </row>
    <row r="83" spans="1:20" x14ac:dyDescent="0.3">
      <c r="A83">
        <v>82</v>
      </c>
      <c r="B83" s="1" t="s">
        <v>148</v>
      </c>
      <c r="C83" s="1" t="s">
        <v>197</v>
      </c>
      <c r="D83" s="1" t="s">
        <v>86</v>
      </c>
      <c r="E83" s="1" t="s">
        <v>87</v>
      </c>
      <c r="F83">
        <v>2</v>
      </c>
      <c r="G83" s="1" t="s">
        <v>88</v>
      </c>
      <c r="H83" s="1" t="str">
        <f>RIGHT(Zalacznik_Zadanie2_uczniowie[[#This Row],[imię]],1)</f>
        <v>n</v>
      </c>
      <c r="I83" s="1">
        <f>IF(Zalacznik_Zadanie2_uczniowie[[#This Row],[ostatnia litera imienia]]="a",1,0)</f>
        <v>0</v>
      </c>
      <c r="J83" s="1">
        <f>Zalacznik_Zadanie2_wyniki[[#This Row],[suma]]</f>
        <v>200</v>
      </c>
      <c r="L83">
        <v>82</v>
      </c>
      <c r="M83">
        <v>0</v>
      </c>
      <c r="N83">
        <v>100</v>
      </c>
      <c r="O83">
        <v>0</v>
      </c>
      <c r="P83">
        <v>100</v>
      </c>
      <c r="Q83">
        <v>0</v>
      </c>
      <c r="R83">
        <f>SUM(Zalacznik_Zadanie2_wyniki[[#This Row],[zad1]:[zad5]])</f>
        <v>200</v>
      </c>
      <c r="S83" t="str">
        <f>VLOOKUP(Zalacznik_Zadanie2_wyniki[[#This Row],[identyfikator ucznia]],Zalacznik_Zadanie2_uczniowie[[identyfikator ucznia]:[okręg]],7,FALSE)</f>
        <v xml:space="preserve"> V</v>
      </c>
      <c r="T83" t="str">
        <f>VLOOKUP(Zalacznik_Zadanie2_wyniki[[#This Row],[identyfikator ucznia]],Zalacznik_Zadanie2_uczniowie[[identyfikator ucznia]:[nazwisko]],3,FALSE)</f>
        <v>Kociemba</v>
      </c>
    </row>
    <row r="84" spans="1:20" x14ac:dyDescent="0.3">
      <c r="A84">
        <v>83</v>
      </c>
      <c r="B84" s="1" t="s">
        <v>54</v>
      </c>
      <c r="C84" s="1" t="s">
        <v>198</v>
      </c>
      <c r="D84" s="1" t="s">
        <v>193</v>
      </c>
      <c r="E84" s="1" t="s">
        <v>52</v>
      </c>
      <c r="F84">
        <v>2</v>
      </c>
      <c r="G84" s="1" t="s">
        <v>53</v>
      </c>
      <c r="H84" s="1" t="str">
        <f>RIGHT(Zalacznik_Zadanie2_uczniowie[[#This Row],[imię]],1)</f>
        <v>ł</v>
      </c>
      <c r="I84" s="1">
        <f>IF(Zalacznik_Zadanie2_uczniowie[[#This Row],[ostatnia litera imienia]]="a",1,0)</f>
        <v>0</v>
      </c>
      <c r="J84" s="1">
        <f>Zalacznik_Zadanie2_wyniki[[#This Row],[suma]]</f>
        <v>357</v>
      </c>
      <c r="L84">
        <v>83</v>
      </c>
      <c r="M84">
        <v>100</v>
      </c>
      <c r="N84">
        <v>100</v>
      </c>
      <c r="O84">
        <v>69</v>
      </c>
      <c r="P84">
        <v>88</v>
      </c>
      <c r="Q84">
        <v>0</v>
      </c>
      <c r="R84">
        <f>SUM(Zalacznik_Zadanie2_wyniki[[#This Row],[zad1]:[zad5]])</f>
        <v>357</v>
      </c>
      <c r="S84" t="str">
        <f>VLOOKUP(Zalacznik_Zadanie2_wyniki[[#This Row],[identyfikator ucznia]],Zalacznik_Zadanie2_uczniowie[[identyfikator ucznia]:[okręg]],7,FALSE)</f>
        <v xml:space="preserve"> II</v>
      </c>
      <c r="T84" t="str">
        <f>VLOOKUP(Zalacznik_Zadanie2_wyniki[[#This Row],[identyfikator ucznia]],Zalacznik_Zadanie2_uczniowie[[identyfikator ucznia]:[nazwisko]],3,FALSE)</f>
        <v>Karczewski</v>
      </c>
    </row>
    <row r="85" spans="1:20" x14ac:dyDescent="0.3">
      <c r="A85">
        <v>84</v>
      </c>
      <c r="B85" s="1" t="s">
        <v>26</v>
      </c>
      <c r="C85" s="1" t="s">
        <v>199</v>
      </c>
      <c r="D85" s="1" t="s">
        <v>167</v>
      </c>
      <c r="E85" s="1" t="s">
        <v>200</v>
      </c>
      <c r="F85">
        <v>3</v>
      </c>
      <c r="G85" s="1" t="s">
        <v>65</v>
      </c>
      <c r="H85" s="1" t="str">
        <f>RIGHT(Zalacznik_Zadanie2_uczniowie[[#This Row],[imię]],1)</f>
        <v>j</v>
      </c>
      <c r="I85" s="1">
        <f>IF(Zalacznik_Zadanie2_uczniowie[[#This Row],[ostatnia litera imienia]]="a",1,0)</f>
        <v>0</v>
      </c>
      <c r="J85" s="1">
        <f>Zalacznik_Zadanie2_wyniki[[#This Row],[suma]]</f>
        <v>200</v>
      </c>
      <c r="L85">
        <v>84</v>
      </c>
      <c r="M85">
        <v>0</v>
      </c>
      <c r="N85">
        <v>100</v>
      </c>
      <c r="O85">
        <v>0</v>
      </c>
      <c r="P85">
        <v>100</v>
      </c>
      <c r="Q85">
        <v>0</v>
      </c>
      <c r="R85">
        <f>SUM(Zalacznik_Zadanie2_wyniki[[#This Row],[zad1]:[zad5]])</f>
        <v>200</v>
      </c>
      <c r="S85" t="str">
        <f>VLOOKUP(Zalacznik_Zadanie2_wyniki[[#This Row],[identyfikator ucznia]],Zalacznik_Zadanie2_uczniowie[[identyfikator ucznia]:[okręg]],7,FALSE)</f>
        <v xml:space="preserve"> III</v>
      </c>
      <c r="T85" t="str">
        <f>VLOOKUP(Zalacznik_Zadanie2_wyniki[[#This Row],[identyfikator ucznia]],Zalacznik_Zadanie2_uczniowie[[identyfikator ucznia]:[nazwisko]],3,FALSE)</f>
        <v>Kaczmarek</v>
      </c>
    </row>
    <row r="86" spans="1:20" x14ac:dyDescent="0.3">
      <c r="A86">
        <v>85</v>
      </c>
      <c r="B86" s="1" t="s">
        <v>132</v>
      </c>
      <c r="C86" s="1" t="s">
        <v>201</v>
      </c>
      <c r="D86" s="1" t="s">
        <v>97</v>
      </c>
      <c r="E86" s="1" t="s">
        <v>87</v>
      </c>
      <c r="F86">
        <v>1</v>
      </c>
      <c r="G86" s="1" t="s">
        <v>88</v>
      </c>
      <c r="H86" s="1" t="str">
        <f>RIGHT(Zalacznik_Zadanie2_uczniowie[[#This Row],[imię]],1)</f>
        <v>l</v>
      </c>
      <c r="I86" s="1">
        <f>IF(Zalacznik_Zadanie2_uczniowie[[#This Row],[ostatnia litera imienia]]="a",1,0)</f>
        <v>0</v>
      </c>
      <c r="J86" s="1">
        <f>Zalacznik_Zadanie2_wyniki[[#This Row],[suma]]</f>
        <v>352</v>
      </c>
      <c r="L86">
        <v>85</v>
      </c>
      <c r="M86">
        <v>100</v>
      </c>
      <c r="N86">
        <v>100</v>
      </c>
      <c r="O86">
        <v>64</v>
      </c>
      <c r="P86">
        <v>88</v>
      </c>
      <c r="Q86">
        <v>0</v>
      </c>
      <c r="R86">
        <f>SUM(Zalacznik_Zadanie2_wyniki[[#This Row],[zad1]:[zad5]])</f>
        <v>352</v>
      </c>
      <c r="S86" t="str">
        <f>VLOOKUP(Zalacznik_Zadanie2_wyniki[[#This Row],[identyfikator ucznia]],Zalacznik_Zadanie2_uczniowie[[identyfikator ucznia]:[okręg]],7,FALSE)</f>
        <v xml:space="preserve"> V</v>
      </c>
      <c r="T86" t="str">
        <f>VLOOKUP(Zalacznik_Zadanie2_wyniki[[#This Row],[identyfikator ucznia]],Zalacznik_Zadanie2_uczniowie[[identyfikator ucznia]:[nazwisko]],3,FALSE)</f>
        <v>Melosik</v>
      </c>
    </row>
    <row r="87" spans="1:20" x14ac:dyDescent="0.3">
      <c r="A87">
        <v>86</v>
      </c>
      <c r="B87" s="1" t="s">
        <v>132</v>
      </c>
      <c r="C87" s="1" t="s">
        <v>202</v>
      </c>
      <c r="D87" s="1" t="s">
        <v>203</v>
      </c>
      <c r="E87" s="1" t="s">
        <v>204</v>
      </c>
      <c r="F87">
        <v>2</v>
      </c>
      <c r="G87" s="1" t="s">
        <v>205</v>
      </c>
      <c r="H87" s="1" t="str">
        <f>RIGHT(Zalacznik_Zadanie2_uczniowie[[#This Row],[imię]],1)</f>
        <v>l</v>
      </c>
      <c r="I87" s="1">
        <f>IF(Zalacznik_Zadanie2_uczniowie[[#This Row],[ostatnia litera imienia]]="a",1,0)</f>
        <v>0</v>
      </c>
      <c r="J87" s="1">
        <f>Zalacznik_Zadanie2_wyniki[[#This Row],[suma]]</f>
        <v>200</v>
      </c>
      <c r="L87">
        <v>86</v>
      </c>
      <c r="M87">
        <v>100</v>
      </c>
      <c r="N87">
        <v>100</v>
      </c>
      <c r="O87">
        <v>0</v>
      </c>
      <c r="P87">
        <v>0</v>
      </c>
      <c r="Q87">
        <v>0</v>
      </c>
      <c r="R87">
        <f>SUM(Zalacznik_Zadanie2_wyniki[[#This Row],[zad1]:[zad5]])</f>
        <v>200</v>
      </c>
      <c r="S87" t="str">
        <f>VLOOKUP(Zalacznik_Zadanie2_wyniki[[#This Row],[identyfikator ucznia]],Zalacznik_Zadanie2_uczniowie[[identyfikator ucznia]:[okręg]],7,FALSE)</f>
        <v xml:space="preserve"> VII</v>
      </c>
      <c r="T87" t="str">
        <f>VLOOKUP(Zalacznik_Zadanie2_wyniki[[#This Row],[identyfikator ucznia]],Zalacznik_Zadanie2_uczniowie[[identyfikator ucznia]:[nazwisko]],3,FALSE)</f>
        <v>Machiński</v>
      </c>
    </row>
    <row r="88" spans="1:20" x14ac:dyDescent="0.3">
      <c r="A88">
        <v>87</v>
      </c>
      <c r="B88" s="1" t="s">
        <v>105</v>
      </c>
      <c r="C88" s="1" t="s">
        <v>199</v>
      </c>
      <c r="D88" s="1" t="s">
        <v>206</v>
      </c>
      <c r="E88" s="1" t="s">
        <v>207</v>
      </c>
      <c r="F88">
        <v>2</v>
      </c>
      <c r="G88" s="1" t="s">
        <v>21</v>
      </c>
      <c r="H88" s="1" t="str">
        <f>RIGHT(Zalacznik_Zadanie2_uczniowie[[#This Row],[imię]],1)</f>
        <v>z</v>
      </c>
      <c r="I88" s="1">
        <f>IF(Zalacznik_Zadanie2_uczniowie[[#This Row],[ostatnia litera imienia]]="a",1,0)</f>
        <v>0</v>
      </c>
      <c r="J88" s="1">
        <f>Zalacznik_Zadanie2_wyniki[[#This Row],[suma]]</f>
        <v>351</v>
      </c>
      <c r="L88">
        <v>87</v>
      </c>
      <c r="M88">
        <v>100</v>
      </c>
      <c r="N88">
        <v>100</v>
      </c>
      <c r="O88">
        <v>63</v>
      </c>
      <c r="P88">
        <v>88</v>
      </c>
      <c r="Q88">
        <v>0</v>
      </c>
      <c r="R88">
        <f>SUM(Zalacznik_Zadanie2_wyniki[[#This Row],[zad1]:[zad5]])</f>
        <v>351</v>
      </c>
      <c r="S88" t="str">
        <f>VLOOKUP(Zalacznik_Zadanie2_wyniki[[#This Row],[identyfikator ucznia]],Zalacznik_Zadanie2_uczniowie[[identyfikator ucznia]:[okręg]],7,FALSE)</f>
        <v xml:space="preserve"> IV</v>
      </c>
      <c r="T88" t="str">
        <f>VLOOKUP(Zalacznik_Zadanie2_wyniki[[#This Row],[identyfikator ucznia]],Zalacznik_Zadanie2_uczniowie[[identyfikator ucznia]:[nazwisko]],3,FALSE)</f>
        <v>Kaczmarek</v>
      </c>
    </row>
    <row r="89" spans="1:20" x14ac:dyDescent="0.3">
      <c r="A89">
        <v>88</v>
      </c>
      <c r="B89" s="1" t="s">
        <v>31</v>
      </c>
      <c r="C89" s="1" t="s">
        <v>208</v>
      </c>
      <c r="D89" s="1" t="s">
        <v>14</v>
      </c>
      <c r="E89" s="1" t="s">
        <v>15</v>
      </c>
      <c r="F89">
        <v>3</v>
      </c>
      <c r="G89" s="1" t="s">
        <v>16</v>
      </c>
      <c r="H89" s="1" t="str">
        <f>RIGHT(Zalacznik_Zadanie2_uczniowie[[#This Row],[imię]],1)</f>
        <v>b</v>
      </c>
      <c r="I89" s="1">
        <f>IF(Zalacznik_Zadanie2_uczniowie[[#This Row],[ostatnia litera imienia]]="a",1,0)</f>
        <v>0</v>
      </c>
      <c r="J89" s="1">
        <f>Zalacznik_Zadanie2_wyniki[[#This Row],[suma]]</f>
        <v>200</v>
      </c>
      <c r="L89">
        <v>88</v>
      </c>
      <c r="M89">
        <v>100</v>
      </c>
      <c r="N89">
        <v>100</v>
      </c>
      <c r="O89">
        <v>0</v>
      </c>
      <c r="P89">
        <v>0</v>
      </c>
      <c r="Q89">
        <v>0</v>
      </c>
      <c r="R89">
        <f>SUM(Zalacznik_Zadanie2_wyniki[[#This Row],[zad1]:[zad5]])</f>
        <v>200</v>
      </c>
      <c r="S89" t="str">
        <f>VLOOKUP(Zalacznik_Zadanie2_wyniki[[#This Row],[identyfikator ucznia]],Zalacznik_Zadanie2_uczniowie[[identyfikator ucznia]:[okręg]],7,FALSE)</f>
        <v xml:space="preserve"> VIII</v>
      </c>
      <c r="T89" t="str">
        <f>VLOOKUP(Zalacznik_Zadanie2_wyniki[[#This Row],[identyfikator ucznia]],Zalacznik_Zadanie2_uczniowie[[identyfikator ucznia]:[nazwisko]],3,FALSE)</f>
        <v>Sałek</v>
      </c>
    </row>
    <row r="90" spans="1:20" x14ac:dyDescent="0.3">
      <c r="A90">
        <v>89</v>
      </c>
      <c r="B90" s="1" t="s">
        <v>26</v>
      </c>
      <c r="C90" s="1" t="s">
        <v>209</v>
      </c>
      <c r="D90" s="1" t="s">
        <v>97</v>
      </c>
      <c r="E90" s="1" t="s">
        <v>87</v>
      </c>
      <c r="F90">
        <v>2</v>
      </c>
      <c r="G90" s="1" t="s">
        <v>88</v>
      </c>
      <c r="H90" s="1" t="str">
        <f>RIGHT(Zalacznik_Zadanie2_uczniowie[[#This Row],[imię]],1)</f>
        <v>j</v>
      </c>
      <c r="I90" s="1">
        <f>IF(Zalacznik_Zadanie2_uczniowie[[#This Row],[ostatnia litera imienia]]="a",1,0)</f>
        <v>0</v>
      </c>
      <c r="J90" s="1">
        <f>Zalacznik_Zadanie2_wyniki[[#This Row],[suma]]</f>
        <v>351</v>
      </c>
      <c r="L90">
        <v>89</v>
      </c>
      <c r="M90">
        <v>100</v>
      </c>
      <c r="N90">
        <v>90</v>
      </c>
      <c r="O90">
        <v>72</v>
      </c>
      <c r="P90">
        <v>89</v>
      </c>
      <c r="Q90">
        <v>0</v>
      </c>
      <c r="R90">
        <f>SUM(Zalacznik_Zadanie2_wyniki[[#This Row],[zad1]:[zad5]])</f>
        <v>351</v>
      </c>
      <c r="S90" t="str">
        <f>VLOOKUP(Zalacznik_Zadanie2_wyniki[[#This Row],[identyfikator ucznia]],Zalacznik_Zadanie2_uczniowie[[identyfikator ucznia]:[okręg]],7,FALSE)</f>
        <v xml:space="preserve"> V</v>
      </c>
      <c r="T90" t="str">
        <f>VLOOKUP(Zalacznik_Zadanie2_wyniki[[#This Row],[identyfikator ucznia]],Zalacznik_Zadanie2_uczniowie[[identyfikator ucznia]:[nazwisko]],3,FALSE)</f>
        <v>Adamski</v>
      </c>
    </row>
    <row r="91" spans="1:20" x14ac:dyDescent="0.3">
      <c r="A91">
        <v>90</v>
      </c>
      <c r="B91" s="1" t="s">
        <v>34</v>
      </c>
      <c r="C91" s="1" t="s">
        <v>210</v>
      </c>
      <c r="D91" s="1" t="s">
        <v>9</v>
      </c>
      <c r="E91" s="1" t="s">
        <v>10</v>
      </c>
      <c r="F91">
        <v>3</v>
      </c>
      <c r="G91" s="1" t="s">
        <v>11</v>
      </c>
      <c r="H91" s="1" t="str">
        <f>RIGHT(Zalacznik_Zadanie2_uczniowie[[#This Row],[imię]],1)</f>
        <v>f</v>
      </c>
      <c r="I91" s="1">
        <f>IF(Zalacznik_Zadanie2_uczniowie[[#This Row],[ostatnia litera imienia]]="a",1,0)</f>
        <v>0</v>
      </c>
      <c r="J91" s="1">
        <f>Zalacznik_Zadanie2_wyniki[[#This Row],[suma]]</f>
        <v>200</v>
      </c>
      <c r="L91">
        <v>90</v>
      </c>
      <c r="M91">
        <v>0</v>
      </c>
      <c r="N91">
        <v>100</v>
      </c>
      <c r="O91">
        <v>100</v>
      </c>
      <c r="P91">
        <v>0</v>
      </c>
      <c r="Q91">
        <v>0</v>
      </c>
      <c r="R91">
        <f>SUM(Zalacznik_Zadanie2_wyniki[[#This Row],[zad1]:[zad5]])</f>
        <v>200</v>
      </c>
      <c r="S91" t="str">
        <f>VLOOKUP(Zalacznik_Zadanie2_wyniki[[#This Row],[identyfikator ucznia]],Zalacznik_Zadanie2_uczniowie[[identyfikator ucznia]:[okręg]],7,FALSE)</f>
        <v xml:space="preserve"> VI</v>
      </c>
      <c r="T91" t="str">
        <f>VLOOKUP(Zalacznik_Zadanie2_wyniki[[#This Row],[identyfikator ucznia]],Zalacznik_Zadanie2_uczniowie[[identyfikator ucznia]:[nazwisko]],3,FALSE)</f>
        <v>Kabaciński</v>
      </c>
    </row>
    <row r="92" spans="1:20" x14ac:dyDescent="0.3">
      <c r="A92">
        <v>91</v>
      </c>
      <c r="B92" s="1" t="s">
        <v>66</v>
      </c>
      <c r="C92" s="1" t="s">
        <v>211</v>
      </c>
      <c r="D92" s="1" t="s">
        <v>212</v>
      </c>
      <c r="E92" s="1" t="s">
        <v>200</v>
      </c>
      <c r="F92">
        <v>2</v>
      </c>
      <c r="G92" s="1" t="s">
        <v>65</v>
      </c>
      <c r="H92" s="1" t="str">
        <f>RIGHT(Zalacznik_Zadanie2_uczniowie[[#This Row],[imię]],1)</f>
        <v>z</v>
      </c>
      <c r="I92" s="1">
        <f>IF(Zalacznik_Zadanie2_uczniowie[[#This Row],[ostatnia litera imienia]]="a",1,0)</f>
        <v>0</v>
      </c>
      <c r="J92" s="1">
        <f>Zalacznik_Zadanie2_wyniki[[#This Row],[suma]]</f>
        <v>351</v>
      </c>
      <c r="L92">
        <v>91</v>
      </c>
      <c r="M92">
        <v>100</v>
      </c>
      <c r="N92">
        <v>100</v>
      </c>
      <c r="O92">
        <v>63</v>
      </c>
      <c r="P92">
        <v>88</v>
      </c>
      <c r="Q92">
        <v>0</v>
      </c>
      <c r="R92">
        <f>SUM(Zalacznik_Zadanie2_wyniki[[#This Row],[zad1]:[zad5]])</f>
        <v>351</v>
      </c>
      <c r="S92" t="str">
        <f>VLOOKUP(Zalacznik_Zadanie2_wyniki[[#This Row],[identyfikator ucznia]],Zalacznik_Zadanie2_uczniowie[[identyfikator ucznia]:[okręg]],7,FALSE)</f>
        <v xml:space="preserve"> III</v>
      </c>
      <c r="T92" t="str">
        <f>VLOOKUP(Zalacznik_Zadanie2_wyniki[[#This Row],[identyfikator ucznia]],Zalacznik_Zadanie2_uczniowie[[identyfikator ucznia]:[nazwisko]],3,FALSE)</f>
        <v>Owczarzak</v>
      </c>
    </row>
    <row r="93" spans="1:20" x14ac:dyDescent="0.3">
      <c r="A93">
        <v>92</v>
      </c>
      <c r="B93" s="1" t="s">
        <v>26</v>
      </c>
      <c r="C93" s="1" t="s">
        <v>213</v>
      </c>
      <c r="D93" s="1" t="s">
        <v>24</v>
      </c>
      <c r="E93" s="1" t="s">
        <v>25</v>
      </c>
      <c r="F93">
        <v>3</v>
      </c>
      <c r="G93" s="1" t="s">
        <v>16</v>
      </c>
      <c r="H93" s="1" t="str">
        <f>RIGHT(Zalacznik_Zadanie2_uczniowie[[#This Row],[imię]],1)</f>
        <v>j</v>
      </c>
      <c r="I93" s="1">
        <f>IF(Zalacznik_Zadanie2_uczniowie[[#This Row],[ostatnia litera imienia]]="a",1,0)</f>
        <v>0</v>
      </c>
      <c r="J93" s="1">
        <f>Zalacznik_Zadanie2_wyniki[[#This Row],[suma]]</f>
        <v>200</v>
      </c>
      <c r="L93">
        <v>92</v>
      </c>
      <c r="M93">
        <v>100</v>
      </c>
      <c r="N93">
        <v>100</v>
      </c>
      <c r="O93">
        <v>0</v>
      </c>
      <c r="P93">
        <v>0</v>
      </c>
      <c r="Q93">
        <v>0</v>
      </c>
      <c r="R93">
        <f>SUM(Zalacznik_Zadanie2_wyniki[[#This Row],[zad1]:[zad5]])</f>
        <v>200</v>
      </c>
      <c r="S93" t="str">
        <f>VLOOKUP(Zalacznik_Zadanie2_wyniki[[#This Row],[identyfikator ucznia]],Zalacznik_Zadanie2_uczniowie[[identyfikator ucznia]:[okręg]],7,FALSE)</f>
        <v xml:space="preserve"> VIII</v>
      </c>
      <c r="T93" t="str">
        <f>VLOOKUP(Zalacznik_Zadanie2_wyniki[[#This Row],[identyfikator ucznia]],Zalacznik_Zadanie2_uczniowie[[identyfikator ucznia]:[nazwisko]],3,FALSE)</f>
        <v>Markiewicz</v>
      </c>
    </row>
    <row r="94" spans="1:20" x14ac:dyDescent="0.3">
      <c r="A94">
        <v>93</v>
      </c>
      <c r="B94" s="1" t="s">
        <v>214</v>
      </c>
      <c r="C94" s="1" t="s">
        <v>215</v>
      </c>
      <c r="D94" s="1" t="s">
        <v>216</v>
      </c>
      <c r="E94" s="1" t="s">
        <v>87</v>
      </c>
      <c r="F94">
        <v>1</v>
      </c>
      <c r="G94" s="1" t="s">
        <v>88</v>
      </c>
      <c r="H94" s="1" t="str">
        <f>RIGHT(Zalacznik_Zadanie2_uczniowie[[#This Row],[imię]],1)</f>
        <v>i</v>
      </c>
      <c r="I94" s="1">
        <f>IF(Zalacznik_Zadanie2_uczniowie[[#This Row],[ostatnia litera imienia]]="a",1,0)</f>
        <v>0</v>
      </c>
      <c r="J94" s="1">
        <f>Zalacznik_Zadanie2_wyniki[[#This Row],[suma]]</f>
        <v>350</v>
      </c>
      <c r="L94">
        <v>93</v>
      </c>
      <c r="M94">
        <v>50</v>
      </c>
      <c r="N94">
        <v>100</v>
      </c>
      <c r="O94">
        <v>100</v>
      </c>
      <c r="P94">
        <v>100</v>
      </c>
      <c r="Q94">
        <v>0</v>
      </c>
      <c r="R94">
        <f>SUM(Zalacznik_Zadanie2_wyniki[[#This Row],[zad1]:[zad5]])</f>
        <v>350</v>
      </c>
      <c r="S94" t="str">
        <f>VLOOKUP(Zalacznik_Zadanie2_wyniki[[#This Row],[identyfikator ucznia]],Zalacznik_Zadanie2_uczniowie[[identyfikator ucznia]:[okręg]],7,FALSE)</f>
        <v xml:space="preserve"> V</v>
      </c>
      <c r="T94" t="str">
        <f>VLOOKUP(Zalacznik_Zadanie2_wyniki[[#This Row],[identyfikator ucznia]],Zalacznik_Zadanie2_uczniowie[[identyfikator ucznia]:[nazwisko]],3,FALSE)</f>
        <v>Majchrzak</v>
      </c>
    </row>
    <row r="95" spans="1:20" x14ac:dyDescent="0.3">
      <c r="A95">
        <v>94</v>
      </c>
      <c r="B95" s="1" t="s">
        <v>105</v>
      </c>
      <c r="C95" s="1" t="s">
        <v>217</v>
      </c>
      <c r="D95" s="1" t="s">
        <v>218</v>
      </c>
      <c r="E95" s="1" t="s">
        <v>15</v>
      </c>
      <c r="F95">
        <v>2</v>
      </c>
      <c r="G95" s="1" t="s">
        <v>16</v>
      </c>
      <c r="H95" s="1" t="str">
        <f>RIGHT(Zalacznik_Zadanie2_uczniowie[[#This Row],[imię]],1)</f>
        <v>z</v>
      </c>
      <c r="I95" s="1">
        <f>IF(Zalacznik_Zadanie2_uczniowie[[#This Row],[ostatnia litera imienia]]="a",1,0)</f>
        <v>0</v>
      </c>
      <c r="J95" s="1">
        <f>Zalacznik_Zadanie2_wyniki[[#This Row],[suma]]</f>
        <v>200</v>
      </c>
      <c r="L95">
        <v>94</v>
      </c>
      <c r="M95">
        <v>0</v>
      </c>
      <c r="N95">
        <v>100</v>
      </c>
      <c r="O95">
        <v>0</v>
      </c>
      <c r="P95">
        <v>100</v>
      </c>
      <c r="Q95">
        <v>0</v>
      </c>
      <c r="R95">
        <f>SUM(Zalacznik_Zadanie2_wyniki[[#This Row],[zad1]:[zad5]])</f>
        <v>200</v>
      </c>
      <c r="S95" t="str">
        <f>VLOOKUP(Zalacznik_Zadanie2_wyniki[[#This Row],[identyfikator ucznia]],Zalacznik_Zadanie2_uczniowie[[identyfikator ucznia]:[okręg]],7,FALSE)</f>
        <v xml:space="preserve"> VIII</v>
      </c>
      <c r="T95" t="str">
        <f>VLOOKUP(Zalacznik_Zadanie2_wyniki[[#This Row],[identyfikator ucznia]],Zalacznik_Zadanie2_uczniowie[[identyfikator ucznia]:[nazwisko]],3,FALSE)</f>
        <v>Nobik</v>
      </c>
    </row>
    <row r="96" spans="1:20" x14ac:dyDescent="0.3">
      <c r="A96">
        <v>95</v>
      </c>
      <c r="B96" s="1" t="s">
        <v>66</v>
      </c>
      <c r="C96" s="1" t="s">
        <v>73</v>
      </c>
      <c r="D96" s="1" t="s">
        <v>37</v>
      </c>
      <c r="E96" s="1" t="s">
        <v>20</v>
      </c>
      <c r="F96">
        <v>2</v>
      </c>
      <c r="G96" s="1" t="s">
        <v>21</v>
      </c>
      <c r="H96" s="1" t="str">
        <f>RIGHT(Zalacznik_Zadanie2_uczniowie[[#This Row],[imię]],1)</f>
        <v>z</v>
      </c>
      <c r="I96" s="1">
        <f>IF(Zalacznik_Zadanie2_uczniowie[[#This Row],[ostatnia litera imienia]]="a",1,0)</f>
        <v>0</v>
      </c>
      <c r="J96" s="1">
        <f>Zalacznik_Zadanie2_wyniki[[#This Row],[suma]]</f>
        <v>347</v>
      </c>
      <c r="L96">
        <v>95</v>
      </c>
      <c r="M96">
        <v>100</v>
      </c>
      <c r="N96">
        <v>100</v>
      </c>
      <c r="O96">
        <v>59</v>
      </c>
      <c r="P96">
        <v>88</v>
      </c>
      <c r="Q96">
        <v>0</v>
      </c>
      <c r="R96">
        <f>SUM(Zalacznik_Zadanie2_wyniki[[#This Row],[zad1]:[zad5]])</f>
        <v>347</v>
      </c>
      <c r="S96" t="str">
        <f>VLOOKUP(Zalacznik_Zadanie2_wyniki[[#This Row],[identyfikator ucznia]],Zalacznik_Zadanie2_uczniowie[[identyfikator ucznia]:[okręg]],7,FALSE)</f>
        <v xml:space="preserve"> IV</v>
      </c>
      <c r="T96" t="str">
        <f>VLOOKUP(Zalacznik_Zadanie2_wyniki[[#This Row],[identyfikator ucznia]],Zalacznik_Zadanie2_uczniowie[[identyfikator ucznia]:[nazwisko]],3,FALSE)</f>
        <v>Zieliński</v>
      </c>
    </row>
    <row r="97" spans="1:20" x14ac:dyDescent="0.3">
      <c r="A97">
        <v>96</v>
      </c>
      <c r="B97" s="1" t="s">
        <v>219</v>
      </c>
      <c r="C97" s="1" t="s">
        <v>220</v>
      </c>
      <c r="D97" s="1" t="s">
        <v>221</v>
      </c>
      <c r="E97" s="1" t="s">
        <v>104</v>
      </c>
      <c r="F97">
        <v>3</v>
      </c>
      <c r="G97" s="1" t="s">
        <v>53</v>
      </c>
      <c r="H97" s="1" t="str">
        <f>RIGHT(Zalacznik_Zadanie2_uczniowie[[#This Row],[imię]],1)</f>
        <v>a</v>
      </c>
      <c r="I97" s="1">
        <f>IF(Zalacznik_Zadanie2_uczniowie[[#This Row],[ostatnia litera imienia]]="a",1,0)</f>
        <v>1</v>
      </c>
      <c r="J97" s="1">
        <f>Zalacznik_Zadanie2_wyniki[[#This Row],[suma]]</f>
        <v>200</v>
      </c>
      <c r="L97">
        <v>96</v>
      </c>
      <c r="M97">
        <v>0</v>
      </c>
      <c r="N97">
        <v>100</v>
      </c>
      <c r="O97">
        <v>63</v>
      </c>
      <c r="P97">
        <v>37</v>
      </c>
      <c r="Q97">
        <v>0</v>
      </c>
      <c r="R97">
        <f>SUM(Zalacznik_Zadanie2_wyniki[[#This Row],[zad1]:[zad5]])</f>
        <v>200</v>
      </c>
      <c r="S97" t="str">
        <f>VLOOKUP(Zalacznik_Zadanie2_wyniki[[#This Row],[identyfikator ucznia]],Zalacznik_Zadanie2_uczniowie[[identyfikator ucznia]:[okręg]],7,FALSE)</f>
        <v xml:space="preserve"> II</v>
      </c>
      <c r="T97" t="str">
        <f>VLOOKUP(Zalacznik_Zadanie2_wyniki[[#This Row],[identyfikator ucznia]],Zalacznik_Zadanie2_uczniowie[[identyfikator ucznia]:[nazwisko]],3,FALSE)</f>
        <v>Doliwa</v>
      </c>
    </row>
    <row r="98" spans="1:20" x14ac:dyDescent="0.3">
      <c r="A98">
        <v>97</v>
      </c>
      <c r="B98" s="1" t="s">
        <v>95</v>
      </c>
      <c r="C98" s="1" t="s">
        <v>222</v>
      </c>
      <c r="D98" s="1" t="s">
        <v>19</v>
      </c>
      <c r="E98" s="1" t="s">
        <v>20</v>
      </c>
      <c r="F98">
        <v>1</v>
      </c>
      <c r="G98" s="1" t="s">
        <v>21</v>
      </c>
      <c r="H98" s="1" t="str">
        <f>RIGHT(Zalacznik_Zadanie2_uczniowie[[#This Row],[imię]],1)</f>
        <v>h</v>
      </c>
      <c r="I98" s="1">
        <f>IF(Zalacznik_Zadanie2_uczniowie[[#This Row],[ostatnia litera imienia]]="a",1,0)</f>
        <v>0</v>
      </c>
      <c r="J98" s="1">
        <f>Zalacznik_Zadanie2_wyniki[[#This Row],[suma]]</f>
        <v>338</v>
      </c>
      <c r="L98">
        <v>97</v>
      </c>
      <c r="M98">
        <v>90</v>
      </c>
      <c r="N98">
        <v>81</v>
      </c>
      <c r="O98">
        <v>67</v>
      </c>
      <c r="P98">
        <v>100</v>
      </c>
      <c r="Q98">
        <v>0</v>
      </c>
      <c r="R98">
        <f>SUM(Zalacznik_Zadanie2_wyniki[[#This Row],[zad1]:[zad5]])</f>
        <v>338</v>
      </c>
      <c r="S98" t="str">
        <f>VLOOKUP(Zalacznik_Zadanie2_wyniki[[#This Row],[identyfikator ucznia]],Zalacznik_Zadanie2_uczniowie[[identyfikator ucznia]:[okręg]],7,FALSE)</f>
        <v xml:space="preserve"> IV</v>
      </c>
      <c r="T98" t="str">
        <f>VLOOKUP(Zalacznik_Zadanie2_wyniki[[#This Row],[identyfikator ucznia]],Zalacznik_Zadanie2_uczniowie[[identyfikator ucznia]:[nazwisko]],3,FALSE)</f>
        <v>Bryzik</v>
      </c>
    </row>
    <row r="99" spans="1:20" x14ac:dyDescent="0.3">
      <c r="A99">
        <v>98</v>
      </c>
      <c r="B99" s="1" t="s">
        <v>47</v>
      </c>
      <c r="C99" s="1" t="s">
        <v>223</v>
      </c>
      <c r="D99" s="1" t="s">
        <v>167</v>
      </c>
      <c r="E99" s="1" t="s">
        <v>224</v>
      </c>
      <c r="F99">
        <v>2</v>
      </c>
      <c r="G99" s="1" t="s">
        <v>21</v>
      </c>
      <c r="H99" s="1" t="str">
        <f>RIGHT(Zalacznik_Zadanie2_uczniowie[[#This Row],[imię]],1)</f>
        <v>ł</v>
      </c>
      <c r="I99" s="1">
        <f>IF(Zalacznik_Zadanie2_uczniowie[[#This Row],[ostatnia litera imienia]]="a",1,0)</f>
        <v>0</v>
      </c>
      <c r="J99" s="1">
        <f>Zalacznik_Zadanie2_wyniki[[#This Row],[suma]]</f>
        <v>195</v>
      </c>
      <c r="L99">
        <v>98</v>
      </c>
      <c r="M99">
        <v>0</v>
      </c>
      <c r="N99">
        <v>100</v>
      </c>
      <c r="O99">
        <v>71</v>
      </c>
      <c r="P99">
        <v>24</v>
      </c>
      <c r="Q99">
        <v>0</v>
      </c>
      <c r="R99">
        <f>SUM(Zalacznik_Zadanie2_wyniki[[#This Row],[zad1]:[zad5]])</f>
        <v>195</v>
      </c>
      <c r="S99" t="str">
        <f>VLOOKUP(Zalacznik_Zadanie2_wyniki[[#This Row],[identyfikator ucznia]],Zalacznik_Zadanie2_uczniowie[[identyfikator ucznia]:[okręg]],7,FALSE)</f>
        <v xml:space="preserve"> IV</v>
      </c>
      <c r="T99" t="str">
        <f>VLOOKUP(Zalacznik_Zadanie2_wyniki[[#This Row],[identyfikator ucznia]],Zalacznik_Zadanie2_uczniowie[[identyfikator ucznia]:[nazwisko]],3,FALSE)</f>
        <v>Włodarczak</v>
      </c>
    </row>
    <row r="100" spans="1:20" x14ac:dyDescent="0.3">
      <c r="A100">
        <v>99</v>
      </c>
      <c r="B100" s="1" t="s">
        <v>34</v>
      </c>
      <c r="C100" s="1" t="s">
        <v>225</v>
      </c>
      <c r="D100" s="1" t="s">
        <v>19</v>
      </c>
      <c r="E100" s="1" t="s">
        <v>87</v>
      </c>
      <c r="F100">
        <v>2</v>
      </c>
      <c r="G100" s="1" t="s">
        <v>88</v>
      </c>
      <c r="H100" s="1" t="str">
        <f>RIGHT(Zalacznik_Zadanie2_uczniowie[[#This Row],[imię]],1)</f>
        <v>f</v>
      </c>
      <c r="I100" s="1">
        <f>IF(Zalacznik_Zadanie2_uczniowie[[#This Row],[ostatnia litera imienia]]="a",1,0)</f>
        <v>0</v>
      </c>
      <c r="J100" s="1">
        <f>Zalacznik_Zadanie2_wyniki[[#This Row],[suma]]</f>
        <v>337</v>
      </c>
      <c r="L100">
        <v>99</v>
      </c>
      <c r="M100">
        <v>90</v>
      </c>
      <c r="N100">
        <v>100</v>
      </c>
      <c r="O100">
        <v>47</v>
      </c>
      <c r="P100">
        <v>100</v>
      </c>
      <c r="Q100">
        <v>0</v>
      </c>
      <c r="R100">
        <f>SUM(Zalacznik_Zadanie2_wyniki[[#This Row],[zad1]:[zad5]])</f>
        <v>337</v>
      </c>
      <c r="S100" t="str">
        <f>VLOOKUP(Zalacznik_Zadanie2_wyniki[[#This Row],[identyfikator ucznia]],Zalacznik_Zadanie2_uczniowie[[identyfikator ucznia]:[okręg]],7,FALSE)</f>
        <v xml:space="preserve"> V</v>
      </c>
      <c r="T100" t="str">
        <f>VLOOKUP(Zalacznik_Zadanie2_wyniki[[#This Row],[identyfikator ucznia]],Zalacznik_Zadanie2_uczniowie[[identyfikator ucznia]:[nazwisko]],3,FALSE)</f>
        <v>Jeziorek</v>
      </c>
    </row>
    <row r="101" spans="1:20" x14ac:dyDescent="0.3">
      <c r="A101">
        <v>100</v>
      </c>
      <c r="B101" s="1" t="s">
        <v>226</v>
      </c>
      <c r="C101" s="1" t="s">
        <v>227</v>
      </c>
      <c r="D101" s="1" t="s">
        <v>14</v>
      </c>
      <c r="E101" s="1" t="s">
        <v>15</v>
      </c>
      <c r="F101">
        <v>3</v>
      </c>
      <c r="G101" s="1" t="s">
        <v>16</v>
      </c>
      <c r="H101" s="1" t="str">
        <f>RIGHT(Zalacznik_Zadanie2_uczniowie[[#This Row],[imię]],1)</f>
        <v xml:space="preserve"> </v>
      </c>
      <c r="I101" s="1">
        <f>IF(Zalacznik_Zadanie2_uczniowie[[#This Row],[ostatnia litera imienia]]="a",1,0)</f>
        <v>0</v>
      </c>
      <c r="J101" s="1">
        <f>Zalacznik_Zadanie2_wyniki[[#This Row],[suma]]</f>
        <v>195</v>
      </c>
      <c r="L101">
        <v>100</v>
      </c>
      <c r="M101">
        <v>0</v>
      </c>
      <c r="N101">
        <v>100</v>
      </c>
      <c r="O101">
        <v>71</v>
      </c>
      <c r="P101">
        <v>24</v>
      </c>
      <c r="Q101">
        <v>0</v>
      </c>
      <c r="R101">
        <f>SUM(Zalacznik_Zadanie2_wyniki[[#This Row],[zad1]:[zad5]])</f>
        <v>195</v>
      </c>
      <c r="S101" t="str">
        <f>VLOOKUP(Zalacznik_Zadanie2_wyniki[[#This Row],[identyfikator ucznia]],Zalacznik_Zadanie2_uczniowie[[identyfikator ucznia]:[okręg]],7,FALSE)</f>
        <v xml:space="preserve"> VIII</v>
      </c>
      <c r="T101" t="str">
        <f>VLOOKUP(Zalacznik_Zadanie2_wyniki[[#This Row],[identyfikator ucznia]],Zalacznik_Zadanie2_uczniowie[[identyfikator ucznia]:[nazwisko]],3,FALSE)</f>
        <v>Ganszewski</v>
      </c>
    </row>
    <row r="102" spans="1:20" x14ac:dyDescent="0.3">
      <c r="A102">
        <v>101</v>
      </c>
      <c r="B102" s="1" t="s">
        <v>228</v>
      </c>
      <c r="C102" s="1" t="s">
        <v>229</v>
      </c>
      <c r="D102" s="1" t="s">
        <v>83</v>
      </c>
      <c r="E102" s="1" t="s">
        <v>230</v>
      </c>
      <c r="F102">
        <v>2</v>
      </c>
      <c r="G102" s="1" t="s">
        <v>65</v>
      </c>
      <c r="H102" s="1" t="str">
        <f>RIGHT(Zalacznik_Zadanie2_uczniowie[[#This Row],[imię]],1)</f>
        <v>z</v>
      </c>
      <c r="I102" s="1">
        <f>IF(Zalacznik_Zadanie2_uczniowie[[#This Row],[ostatnia litera imienia]]="a",1,0)</f>
        <v>0</v>
      </c>
      <c r="J102" s="1">
        <f>Zalacznik_Zadanie2_wyniki[[#This Row],[suma]]</f>
        <v>335</v>
      </c>
      <c r="L102">
        <v>101</v>
      </c>
      <c r="M102">
        <v>50</v>
      </c>
      <c r="N102">
        <v>100</v>
      </c>
      <c r="O102">
        <v>100</v>
      </c>
      <c r="P102">
        <v>85</v>
      </c>
      <c r="Q102">
        <v>0</v>
      </c>
      <c r="R102">
        <f>SUM(Zalacznik_Zadanie2_wyniki[[#This Row],[zad1]:[zad5]])</f>
        <v>335</v>
      </c>
      <c r="S102" t="str">
        <f>VLOOKUP(Zalacznik_Zadanie2_wyniki[[#This Row],[identyfikator ucznia]],Zalacznik_Zadanie2_uczniowie[[identyfikator ucznia]:[okręg]],7,FALSE)</f>
        <v xml:space="preserve"> III</v>
      </c>
      <c r="T102" t="str">
        <f>VLOOKUP(Zalacznik_Zadanie2_wyniki[[#This Row],[identyfikator ucznia]],Zalacznik_Zadanie2_uczniowie[[identyfikator ucznia]:[nazwisko]],3,FALSE)</f>
        <v>Kubaczyk</v>
      </c>
    </row>
    <row r="103" spans="1:20" x14ac:dyDescent="0.3">
      <c r="A103">
        <v>102</v>
      </c>
      <c r="B103" s="1" t="s">
        <v>47</v>
      </c>
      <c r="C103" s="1" t="s">
        <v>231</v>
      </c>
      <c r="D103" s="1" t="s">
        <v>232</v>
      </c>
      <c r="E103" s="1" t="s">
        <v>204</v>
      </c>
      <c r="F103">
        <v>3</v>
      </c>
      <c r="G103" s="1" t="s">
        <v>205</v>
      </c>
      <c r="H103" s="1" t="str">
        <f>RIGHT(Zalacznik_Zadanie2_uczniowie[[#This Row],[imię]],1)</f>
        <v>ł</v>
      </c>
      <c r="I103" s="1">
        <f>IF(Zalacznik_Zadanie2_uczniowie[[#This Row],[ostatnia litera imienia]]="a",1,0)</f>
        <v>0</v>
      </c>
      <c r="J103" s="1">
        <f>Zalacznik_Zadanie2_wyniki[[#This Row],[suma]]</f>
        <v>194</v>
      </c>
      <c r="L103">
        <v>102</v>
      </c>
      <c r="M103">
        <v>80</v>
      </c>
      <c r="N103">
        <v>29</v>
      </c>
      <c r="O103">
        <v>49</v>
      </c>
      <c r="P103">
        <v>36</v>
      </c>
      <c r="Q103">
        <v>0</v>
      </c>
      <c r="R103">
        <f>SUM(Zalacznik_Zadanie2_wyniki[[#This Row],[zad1]:[zad5]])</f>
        <v>194</v>
      </c>
      <c r="S103" t="str">
        <f>VLOOKUP(Zalacznik_Zadanie2_wyniki[[#This Row],[identyfikator ucznia]],Zalacznik_Zadanie2_uczniowie[[identyfikator ucznia]:[okręg]],7,FALSE)</f>
        <v xml:space="preserve"> VII</v>
      </c>
      <c r="T103" t="str">
        <f>VLOOKUP(Zalacznik_Zadanie2_wyniki[[#This Row],[identyfikator ucznia]],Zalacznik_Zadanie2_uczniowie[[identyfikator ucznia]:[nazwisko]],3,FALSE)</f>
        <v>Burakowski</v>
      </c>
    </row>
    <row r="104" spans="1:20" x14ac:dyDescent="0.3">
      <c r="A104">
        <v>103</v>
      </c>
      <c r="B104" s="1" t="s">
        <v>40</v>
      </c>
      <c r="C104" s="1" t="s">
        <v>233</v>
      </c>
      <c r="D104" s="1" t="s">
        <v>234</v>
      </c>
      <c r="E104" s="1" t="s">
        <v>235</v>
      </c>
      <c r="F104">
        <v>2</v>
      </c>
      <c r="G104" s="1" t="s">
        <v>53</v>
      </c>
      <c r="H104" s="1" t="str">
        <f>RIGHT(Zalacznik_Zadanie2_uczniowie[[#This Row],[imię]],1)</f>
        <v>r</v>
      </c>
      <c r="I104" s="1">
        <f>IF(Zalacznik_Zadanie2_uczniowie[[#This Row],[ostatnia litera imienia]]="a",1,0)</f>
        <v>0</v>
      </c>
      <c r="J104" s="1">
        <f>Zalacznik_Zadanie2_wyniki[[#This Row],[suma]]</f>
        <v>335</v>
      </c>
      <c r="L104">
        <v>103</v>
      </c>
      <c r="M104">
        <v>90</v>
      </c>
      <c r="N104">
        <v>100</v>
      </c>
      <c r="O104">
        <v>45</v>
      </c>
      <c r="P104">
        <v>100</v>
      </c>
      <c r="Q104">
        <v>0</v>
      </c>
      <c r="R104">
        <f>SUM(Zalacznik_Zadanie2_wyniki[[#This Row],[zad1]:[zad5]])</f>
        <v>335</v>
      </c>
      <c r="S104" t="str">
        <f>VLOOKUP(Zalacznik_Zadanie2_wyniki[[#This Row],[identyfikator ucznia]],Zalacznik_Zadanie2_uczniowie[[identyfikator ucznia]:[okręg]],7,FALSE)</f>
        <v xml:space="preserve"> II</v>
      </c>
      <c r="T104" t="str">
        <f>VLOOKUP(Zalacznik_Zadanie2_wyniki[[#This Row],[identyfikator ucznia]],Zalacznik_Zadanie2_uczniowie[[identyfikator ucznia]:[nazwisko]],3,FALSE)</f>
        <v>Worowski</v>
      </c>
    </row>
    <row r="105" spans="1:20" x14ac:dyDescent="0.3">
      <c r="A105">
        <v>104</v>
      </c>
      <c r="B105" s="1" t="s">
        <v>40</v>
      </c>
      <c r="C105" s="1" t="s">
        <v>236</v>
      </c>
      <c r="D105" s="1" t="s">
        <v>237</v>
      </c>
      <c r="E105" s="1" t="s">
        <v>238</v>
      </c>
      <c r="F105">
        <v>3</v>
      </c>
      <c r="G105" s="1" t="s">
        <v>11</v>
      </c>
      <c r="H105" s="1" t="str">
        <f>RIGHT(Zalacznik_Zadanie2_uczniowie[[#This Row],[imię]],1)</f>
        <v>r</v>
      </c>
      <c r="I105" s="1">
        <f>IF(Zalacznik_Zadanie2_uczniowie[[#This Row],[ostatnia litera imienia]]="a",1,0)</f>
        <v>0</v>
      </c>
      <c r="J105" s="1">
        <f>Zalacznik_Zadanie2_wyniki[[#This Row],[suma]]</f>
        <v>193</v>
      </c>
      <c r="L105">
        <v>104</v>
      </c>
      <c r="M105">
        <v>0</v>
      </c>
      <c r="N105">
        <v>100</v>
      </c>
      <c r="O105">
        <v>68</v>
      </c>
      <c r="P105">
        <v>25</v>
      </c>
      <c r="Q105">
        <v>0</v>
      </c>
      <c r="R105">
        <f>SUM(Zalacznik_Zadanie2_wyniki[[#This Row],[zad1]:[zad5]])</f>
        <v>193</v>
      </c>
      <c r="S105" t="str">
        <f>VLOOKUP(Zalacznik_Zadanie2_wyniki[[#This Row],[identyfikator ucznia]],Zalacznik_Zadanie2_uczniowie[[identyfikator ucznia]:[okręg]],7,FALSE)</f>
        <v xml:space="preserve"> VI</v>
      </c>
      <c r="T105" t="str">
        <f>VLOOKUP(Zalacznik_Zadanie2_wyniki[[#This Row],[identyfikator ucznia]],Zalacznik_Zadanie2_uczniowie[[identyfikator ucznia]:[nazwisko]],3,FALSE)</f>
        <v>Lipert</v>
      </c>
    </row>
    <row r="106" spans="1:20" x14ac:dyDescent="0.3">
      <c r="A106">
        <v>105</v>
      </c>
      <c r="B106" s="1" t="s">
        <v>105</v>
      </c>
      <c r="C106" s="1" t="s">
        <v>239</v>
      </c>
      <c r="D106" s="1" t="s">
        <v>150</v>
      </c>
      <c r="E106" s="1" t="s">
        <v>240</v>
      </c>
      <c r="F106">
        <v>1</v>
      </c>
      <c r="G106" s="1" t="s">
        <v>21</v>
      </c>
      <c r="H106" s="1" t="str">
        <f>RIGHT(Zalacznik_Zadanie2_uczniowie[[#This Row],[imię]],1)</f>
        <v>z</v>
      </c>
      <c r="I106" s="1">
        <f>IF(Zalacznik_Zadanie2_uczniowie[[#This Row],[ostatnia litera imienia]]="a",1,0)</f>
        <v>0</v>
      </c>
      <c r="J106" s="1">
        <f>Zalacznik_Zadanie2_wyniki[[#This Row],[suma]]</f>
        <v>335</v>
      </c>
      <c r="L106">
        <v>105</v>
      </c>
      <c r="M106">
        <v>70</v>
      </c>
      <c r="N106">
        <v>100</v>
      </c>
      <c r="O106">
        <v>68</v>
      </c>
      <c r="P106">
        <v>97</v>
      </c>
      <c r="Q106">
        <v>0</v>
      </c>
      <c r="R106">
        <f>SUM(Zalacznik_Zadanie2_wyniki[[#This Row],[zad1]:[zad5]])</f>
        <v>335</v>
      </c>
      <c r="S106" t="str">
        <f>VLOOKUP(Zalacznik_Zadanie2_wyniki[[#This Row],[identyfikator ucznia]],Zalacznik_Zadanie2_uczniowie[[identyfikator ucznia]:[okręg]],7,FALSE)</f>
        <v xml:space="preserve"> IV</v>
      </c>
      <c r="T106" t="str">
        <f>VLOOKUP(Zalacznik_Zadanie2_wyniki[[#This Row],[identyfikator ucznia]],Zalacznik_Zadanie2_uczniowie[[identyfikator ucznia]:[nazwisko]],3,FALSE)</f>
        <v>Słowik</v>
      </c>
    </row>
    <row r="107" spans="1:20" x14ac:dyDescent="0.3">
      <c r="A107">
        <v>106</v>
      </c>
      <c r="B107" s="1" t="s">
        <v>42</v>
      </c>
      <c r="C107" s="1" t="s">
        <v>241</v>
      </c>
      <c r="D107" s="1" t="s">
        <v>242</v>
      </c>
      <c r="E107" s="1" t="s">
        <v>87</v>
      </c>
      <c r="F107">
        <v>2</v>
      </c>
      <c r="G107" s="1" t="s">
        <v>88</v>
      </c>
      <c r="H107" s="1" t="str">
        <f>RIGHT(Zalacznik_Zadanie2_uczniowie[[#This Row],[imię]],1)</f>
        <v>ł</v>
      </c>
      <c r="I107" s="1">
        <f>IF(Zalacznik_Zadanie2_uczniowie[[#This Row],[ostatnia litera imienia]]="a",1,0)</f>
        <v>0</v>
      </c>
      <c r="J107" s="1">
        <f>Zalacznik_Zadanie2_wyniki[[#This Row],[suma]]</f>
        <v>192</v>
      </c>
      <c r="L107">
        <v>106</v>
      </c>
      <c r="M107">
        <v>0</v>
      </c>
      <c r="N107">
        <v>29</v>
      </c>
      <c r="O107">
        <v>63</v>
      </c>
      <c r="P107">
        <v>100</v>
      </c>
      <c r="Q107">
        <v>0</v>
      </c>
      <c r="R107">
        <f>SUM(Zalacznik_Zadanie2_wyniki[[#This Row],[zad1]:[zad5]])</f>
        <v>192</v>
      </c>
      <c r="S107" t="str">
        <f>VLOOKUP(Zalacznik_Zadanie2_wyniki[[#This Row],[identyfikator ucznia]],Zalacznik_Zadanie2_uczniowie[[identyfikator ucznia]:[okręg]],7,FALSE)</f>
        <v xml:space="preserve"> V</v>
      </c>
      <c r="T107" t="str">
        <f>VLOOKUP(Zalacznik_Zadanie2_wyniki[[#This Row],[identyfikator ucznia]],Zalacznik_Zadanie2_uczniowie[[identyfikator ucznia]:[nazwisko]],3,FALSE)</f>
        <v>Paszkowski</v>
      </c>
    </row>
    <row r="108" spans="1:20" x14ac:dyDescent="0.3">
      <c r="A108">
        <v>107</v>
      </c>
      <c r="B108" s="1" t="s">
        <v>181</v>
      </c>
      <c r="C108" s="1" t="s">
        <v>243</v>
      </c>
      <c r="D108" s="1" t="s">
        <v>244</v>
      </c>
      <c r="E108" s="1" t="s">
        <v>245</v>
      </c>
      <c r="F108">
        <v>2</v>
      </c>
      <c r="G108" s="1" t="s">
        <v>53</v>
      </c>
      <c r="H108" s="1" t="str">
        <f>RIGHT(Zalacznik_Zadanie2_uczniowie[[#This Row],[imię]],1)</f>
        <v>k</v>
      </c>
      <c r="I108" s="1">
        <f>IF(Zalacznik_Zadanie2_uczniowie[[#This Row],[ostatnia litera imienia]]="a",1,0)</f>
        <v>0</v>
      </c>
      <c r="J108" s="1">
        <f>Zalacznik_Zadanie2_wyniki[[#This Row],[suma]]</f>
        <v>334</v>
      </c>
      <c r="L108">
        <v>107</v>
      </c>
      <c r="M108">
        <v>100</v>
      </c>
      <c r="N108">
        <v>100</v>
      </c>
      <c r="O108">
        <v>34</v>
      </c>
      <c r="P108">
        <v>100</v>
      </c>
      <c r="Q108">
        <v>0</v>
      </c>
      <c r="R108">
        <f>SUM(Zalacznik_Zadanie2_wyniki[[#This Row],[zad1]:[zad5]])</f>
        <v>334</v>
      </c>
      <c r="S108" t="str">
        <f>VLOOKUP(Zalacznik_Zadanie2_wyniki[[#This Row],[identyfikator ucznia]],Zalacznik_Zadanie2_uczniowie[[identyfikator ucznia]:[okręg]],7,FALSE)</f>
        <v xml:space="preserve"> II</v>
      </c>
      <c r="T108" t="str">
        <f>VLOOKUP(Zalacznik_Zadanie2_wyniki[[#This Row],[identyfikator ucznia]],Zalacznik_Zadanie2_uczniowie[[identyfikator ucznia]:[nazwisko]],3,FALSE)</f>
        <v>Balcerski</v>
      </c>
    </row>
    <row r="109" spans="1:20" x14ac:dyDescent="0.3">
      <c r="A109">
        <v>108</v>
      </c>
      <c r="B109" s="1" t="s">
        <v>246</v>
      </c>
      <c r="C109" s="1" t="s">
        <v>247</v>
      </c>
      <c r="D109" s="1" t="s">
        <v>248</v>
      </c>
      <c r="E109" s="1" t="s">
        <v>104</v>
      </c>
      <c r="F109">
        <v>3</v>
      </c>
      <c r="G109" s="1" t="s">
        <v>53</v>
      </c>
      <c r="H109" s="1" t="str">
        <f>RIGHT(Zalacznik_Zadanie2_uczniowie[[#This Row],[imię]],1)</f>
        <v>n</v>
      </c>
      <c r="I109" s="1">
        <f>IF(Zalacznik_Zadanie2_uczniowie[[#This Row],[ostatnia litera imienia]]="a",1,0)</f>
        <v>0</v>
      </c>
      <c r="J109" s="1">
        <f>Zalacznik_Zadanie2_wyniki[[#This Row],[suma]]</f>
        <v>190</v>
      </c>
      <c r="L109">
        <v>108</v>
      </c>
      <c r="M109">
        <v>100</v>
      </c>
      <c r="N109">
        <v>29</v>
      </c>
      <c r="O109">
        <v>61</v>
      </c>
      <c r="P109">
        <v>0</v>
      </c>
      <c r="Q109">
        <v>0</v>
      </c>
      <c r="R109">
        <f>SUM(Zalacznik_Zadanie2_wyniki[[#This Row],[zad1]:[zad5]])</f>
        <v>190</v>
      </c>
      <c r="S109" t="str">
        <f>VLOOKUP(Zalacznik_Zadanie2_wyniki[[#This Row],[identyfikator ucznia]],Zalacznik_Zadanie2_uczniowie[[identyfikator ucznia]:[okręg]],7,FALSE)</f>
        <v xml:space="preserve"> II</v>
      </c>
      <c r="T109" t="str">
        <f>VLOOKUP(Zalacznik_Zadanie2_wyniki[[#This Row],[identyfikator ucznia]],Zalacznik_Zadanie2_uczniowie[[identyfikator ucznia]:[nazwisko]],3,FALSE)</f>
        <v>Bartczak</v>
      </c>
    </row>
    <row r="110" spans="1:20" x14ac:dyDescent="0.3">
      <c r="A110">
        <v>109</v>
      </c>
      <c r="B110" s="1" t="s">
        <v>34</v>
      </c>
      <c r="C110" s="1" t="s">
        <v>223</v>
      </c>
      <c r="D110" s="1" t="s">
        <v>249</v>
      </c>
      <c r="E110" s="1" t="s">
        <v>250</v>
      </c>
      <c r="F110">
        <v>1</v>
      </c>
      <c r="G110" s="1" t="s">
        <v>21</v>
      </c>
      <c r="H110" s="1" t="str">
        <f>RIGHT(Zalacznik_Zadanie2_uczniowie[[#This Row],[imię]],1)</f>
        <v>f</v>
      </c>
      <c r="I110" s="1">
        <f>IF(Zalacznik_Zadanie2_uczniowie[[#This Row],[ostatnia litera imienia]]="a",1,0)</f>
        <v>0</v>
      </c>
      <c r="J110" s="1">
        <f>Zalacznik_Zadanie2_wyniki[[#This Row],[suma]]</f>
        <v>334</v>
      </c>
      <c r="L110">
        <v>109</v>
      </c>
      <c r="M110">
        <v>80</v>
      </c>
      <c r="N110">
        <v>0</v>
      </c>
      <c r="O110">
        <v>100</v>
      </c>
      <c r="P110">
        <v>88</v>
      </c>
      <c r="Q110">
        <v>66</v>
      </c>
      <c r="R110">
        <f>SUM(Zalacznik_Zadanie2_wyniki[[#This Row],[zad1]:[zad5]])</f>
        <v>334</v>
      </c>
      <c r="S110" t="str">
        <f>VLOOKUP(Zalacznik_Zadanie2_wyniki[[#This Row],[identyfikator ucznia]],Zalacznik_Zadanie2_uczniowie[[identyfikator ucznia]:[okręg]],7,FALSE)</f>
        <v xml:space="preserve"> IV</v>
      </c>
      <c r="T110" t="str">
        <f>VLOOKUP(Zalacznik_Zadanie2_wyniki[[#This Row],[identyfikator ucznia]],Zalacznik_Zadanie2_uczniowie[[identyfikator ucznia]:[nazwisko]],3,FALSE)</f>
        <v>Włodarczak</v>
      </c>
    </row>
    <row r="111" spans="1:20" x14ac:dyDescent="0.3">
      <c r="A111">
        <v>110</v>
      </c>
      <c r="B111" s="1" t="s">
        <v>26</v>
      </c>
      <c r="C111" s="1" t="s">
        <v>251</v>
      </c>
      <c r="D111" s="1" t="s">
        <v>77</v>
      </c>
      <c r="E111" s="1" t="s">
        <v>78</v>
      </c>
      <c r="F111">
        <v>2</v>
      </c>
      <c r="G111" s="1" t="s">
        <v>58</v>
      </c>
      <c r="H111" s="1" t="str">
        <f>RIGHT(Zalacznik_Zadanie2_uczniowie[[#This Row],[imię]],1)</f>
        <v>j</v>
      </c>
      <c r="I111" s="1">
        <f>IF(Zalacznik_Zadanie2_uczniowie[[#This Row],[ostatnia litera imienia]]="a",1,0)</f>
        <v>0</v>
      </c>
      <c r="J111" s="1">
        <f>Zalacznik_Zadanie2_wyniki[[#This Row],[suma]]</f>
        <v>189</v>
      </c>
      <c r="L111">
        <v>110</v>
      </c>
      <c r="M111">
        <v>10</v>
      </c>
      <c r="N111">
        <v>100</v>
      </c>
      <c r="O111">
        <v>67</v>
      </c>
      <c r="P111">
        <v>12</v>
      </c>
      <c r="Q111">
        <v>0</v>
      </c>
      <c r="R111">
        <f>SUM(Zalacznik_Zadanie2_wyniki[[#This Row],[zad1]:[zad5]])</f>
        <v>189</v>
      </c>
      <c r="S111" t="str">
        <f>VLOOKUP(Zalacznik_Zadanie2_wyniki[[#This Row],[identyfikator ucznia]],Zalacznik_Zadanie2_uczniowie[[identyfikator ucznia]:[okręg]],7,FALSE)</f>
        <v xml:space="preserve"> I</v>
      </c>
      <c r="T111" t="str">
        <f>VLOOKUP(Zalacznik_Zadanie2_wyniki[[#This Row],[identyfikator ucznia]],Zalacznik_Zadanie2_uczniowie[[identyfikator ucznia]:[nazwisko]],3,FALSE)</f>
        <v>Walkowiak</v>
      </c>
    </row>
    <row r="112" spans="1:20" x14ac:dyDescent="0.3">
      <c r="A112">
        <v>111</v>
      </c>
      <c r="B112" s="1" t="s">
        <v>42</v>
      </c>
      <c r="C112" s="1" t="s">
        <v>252</v>
      </c>
      <c r="D112" s="1" t="s">
        <v>253</v>
      </c>
      <c r="E112" s="1" t="s">
        <v>245</v>
      </c>
      <c r="F112">
        <v>2</v>
      </c>
      <c r="G112" s="1" t="s">
        <v>53</v>
      </c>
      <c r="H112" s="1" t="str">
        <f>RIGHT(Zalacznik_Zadanie2_uczniowie[[#This Row],[imię]],1)</f>
        <v>ł</v>
      </c>
      <c r="I112" s="1">
        <f>IF(Zalacznik_Zadanie2_uczniowie[[#This Row],[ostatnia litera imienia]]="a",1,0)</f>
        <v>0</v>
      </c>
      <c r="J112" s="1">
        <f>Zalacznik_Zadanie2_wyniki[[#This Row],[suma]]</f>
        <v>333</v>
      </c>
      <c r="L112">
        <v>111</v>
      </c>
      <c r="M112">
        <v>100</v>
      </c>
      <c r="N112">
        <v>100</v>
      </c>
      <c r="O112">
        <v>45</v>
      </c>
      <c r="P112">
        <v>88</v>
      </c>
      <c r="Q112">
        <v>0</v>
      </c>
      <c r="R112">
        <f>SUM(Zalacznik_Zadanie2_wyniki[[#This Row],[zad1]:[zad5]])</f>
        <v>333</v>
      </c>
      <c r="S112" t="str">
        <f>VLOOKUP(Zalacznik_Zadanie2_wyniki[[#This Row],[identyfikator ucznia]],Zalacznik_Zadanie2_uczniowie[[identyfikator ucznia]:[okręg]],7,FALSE)</f>
        <v xml:space="preserve"> II</v>
      </c>
      <c r="T112" t="str">
        <f>VLOOKUP(Zalacznik_Zadanie2_wyniki[[#This Row],[identyfikator ucznia]],Zalacznik_Zadanie2_uczniowie[[identyfikator ucznia]:[nazwisko]],3,FALSE)</f>
        <v>Wnyk</v>
      </c>
    </row>
    <row r="113" spans="1:20" x14ac:dyDescent="0.3">
      <c r="A113">
        <v>112</v>
      </c>
      <c r="B113" s="1" t="s">
        <v>163</v>
      </c>
      <c r="C113" s="1" t="s">
        <v>254</v>
      </c>
      <c r="D113" s="1" t="s">
        <v>14</v>
      </c>
      <c r="E113" s="1" t="s">
        <v>15</v>
      </c>
      <c r="F113">
        <v>3</v>
      </c>
      <c r="G113" s="1" t="s">
        <v>16</v>
      </c>
      <c r="H113" s="1" t="str">
        <f>RIGHT(Zalacznik_Zadanie2_uczniowie[[#This Row],[imię]],1)</f>
        <v>z</v>
      </c>
      <c r="I113" s="1">
        <f>IF(Zalacznik_Zadanie2_uczniowie[[#This Row],[ostatnia litera imienia]]="a",1,0)</f>
        <v>0</v>
      </c>
      <c r="J113" s="1">
        <f>Zalacznik_Zadanie2_wyniki[[#This Row],[suma]]</f>
        <v>188</v>
      </c>
      <c r="L113">
        <v>112</v>
      </c>
      <c r="M113">
        <v>0</v>
      </c>
      <c r="N113">
        <v>100</v>
      </c>
      <c r="O113">
        <v>27</v>
      </c>
      <c r="P113">
        <v>61</v>
      </c>
      <c r="Q113">
        <v>0</v>
      </c>
      <c r="R113">
        <f>SUM(Zalacznik_Zadanie2_wyniki[[#This Row],[zad1]:[zad5]])</f>
        <v>188</v>
      </c>
      <c r="S113" t="str">
        <f>VLOOKUP(Zalacznik_Zadanie2_wyniki[[#This Row],[identyfikator ucznia]],Zalacznik_Zadanie2_uczniowie[[identyfikator ucznia]:[okręg]],7,FALSE)</f>
        <v xml:space="preserve"> VIII</v>
      </c>
      <c r="T113" t="str">
        <f>VLOOKUP(Zalacznik_Zadanie2_wyniki[[#This Row],[identyfikator ucznia]],Zalacznik_Zadanie2_uczniowie[[identyfikator ucznia]:[nazwisko]],3,FALSE)</f>
        <v>Płoczyński</v>
      </c>
    </row>
    <row r="114" spans="1:20" x14ac:dyDescent="0.3">
      <c r="A114">
        <v>113</v>
      </c>
      <c r="B114" s="1" t="s">
        <v>26</v>
      </c>
      <c r="C114" s="1" t="s">
        <v>255</v>
      </c>
      <c r="D114" s="1" t="s">
        <v>256</v>
      </c>
      <c r="E114" s="1" t="s">
        <v>104</v>
      </c>
      <c r="F114">
        <v>2</v>
      </c>
      <c r="G114" s="1" t="s">
        <v>53</v>
      </c>
      <c r="H114" s="1" t="str">
        <f>RIGHT(Zalacznik_Zadanie2_uczniowie[[#This Row],[imię]],1)</f>
        <v>j</v>
      </c>
      <c r="I114" s="1">
        <f>IF(Zalacznik_Zadanie2_uczniowie[[#This Row],[ostatnia litera imienia]]="a",1,0)</f>
        <v>0</v>
      </c>
      <c r="J114" s="1">
        <f>Zalacznik_Zadanie2_wyniki[[#This Row],[suma]]</f>
        <v>333</v>
      </c>
      <c r="L114">
        <v>113</v>
      </c>
      <c r="M114">
        <v>100</v>
      </c>
      <c r="N114">
        <v>100</v>
      </c>
      <c r="O114">
        <v>45</v>
      </c>
      <c r="P114">
        <v>88</v>
      </c>
      <c r="Q114">
        <v>0</v>
      </c>
      <c r="R114">
        <f>SUM(Zalacznik_Zadanie2_wyniki[[#This Row],[zad1]:[zad5]])</f>
        <v>333</v>
      </c>
      <c r="S114" t="str">
        <f>VLOOKUP(Zalacznik_Zadanie2_wyniki[[#This Row],[identyfikator ucznia]],Zalacznik_Zadanie2_uczniowie[[identyfikator ucznia]:[okręg]],7,FALSE)</f>
        <v xml:space="preserve"> II</v>
      </c>
      <c r="T114" t="str">
        <f>VLOOKUP(Zalacznik_Zadanie2_wyniki[[#This Row],[identyfikator ucznia]],Zalacznik_Zadanie2_uczniowie[[identyfikator ucznia]:[nazwisko]],3,FALSE)</f>
        <v>Chmielewski</v>
      </c>
    </row>
    <row r="115" spans="1:20" x14ac:dyDescent="0.3">
      <c r="A115">
        <v>114</v>
      </c>
      <c r="B115" s="1" t="s">
        <v>49</v>
      </c>
      <c r="C115" s="1" t="s">
        <v>257</v>
      </c>
      <c r="D115" s="1" t="s">
        <v>24</v>
      </c>
      <c r="E115" s="1" t="s">
        <v>25</v>
      </c>
      <c r="F115">
        <v>3</v>
      </c>
      <c r="G115" s="1" t="s">
        <v>16</v>
      </c>
      <c r="H115" s="1" t="str">
        <f>RIGHT(Zalacznik_Zadanie2_uczniowie[[#This Row],[imię]],1)</f>
        <v>w</v>
      </c>
      <c r="I115" s="1">
        <f>IF(Zalacznik_Zadanie2_uczniowie[[#This Row],[ostatnia litera imienia]]="a",1,0)</f>
        <v>0</v>
      </c>
      <c r="J115" s="1">
        <f>Zalacznik_Zadanie2_wyniki[[#This Row],[suma]]</f>
        <v>188</v>
      </c>
      <c r="L115">
        <v>114</v>
      </c>
      <c r="M115">
        <v>0</v>
      </c>
      <c r="N115">
        <v>100</v>
      </c>
      <c r="O115">
        <v>27</v>
      </c>
      <c r="P115">
        <v>61</v>
      </c>
      <c r="Q115">
        <v>0</v>
      </c>
      <c r="R115">
        <f>SUM(Zalacznik_Zadanie2_wyniki[[#This Row],[zad1]:[zad5]])</f>
        <v>188</v>
      </c>
      <c r="S115" t="str">
        <f>VLOOKUP(Zalacznik_Zadanie2_wyniki[[#This Row],[identyfikator ucznia]],Zalacznik_Zadanie2_uczniowie[[identyfikator ucznia]:[okręg]],7,FALSE)</f>
        <v xml:space="preserve"> VIII</v>
      </c>
      <c r="T115" t="str">
        <f>VLOOKUP(Zalacznik_Zadanie2_wyniki[[#This Row],[identyfikator ucznia]],Zalacznik_Zadanie2_uczniowie[[identyfikator ucznia]:[nazwisko]],3,FALSE)</f>
        <v>Sarniacki</v>
      </c>
    </row>
    <row r="116" spans="1:20" x14ac:dyDescent="0.3">
      <c r="A116">
        <v>115</v>
      </c>
      <c r="B116" s="1" t="s">
        <v>47</v>
      </c>
      <c r="C116" s="1" t="s">
        <v>258</v>
      </c>
      <c r="D116" s="1" t="s">
        <v>259</v>
      </c>
      <c r="E116" s="1" t="s">
        <v>260</v>
      </c>
      <c r="F116">
        <v>2</v>
      </c>
      <c r="G116" s="1" t="s">
        <v>53</v>
      </c>
      <c r="H116" s="1" t="str">
        <f>RIGHT(Zalacznik_Zadanie2_uczniowie[[#This Row],[imię]],1)</f>
        <v>ł</v>
      </c>
      <c r="I116" s="1">
        <f>IF(Zalacznik_Zadanie2_uczniowie[[#This Row],[ostatnia litera imienia]]="a",1,0)</f>
        <v>0</v>
      </c>
      <c r="J116" s="1">
        <f>Zalacznik_Zadanie2_wyniki[[#This Row],[suma]]</f>
        <v>331</v>
      </c>
      <c r="L116">
        <v>115</v>
      </c>
      <c r="M116">
        <v>100</v>
      </c>
      <c r="N116">
        <v>100</v>
      </c>
      <c r="O116">
        <v>70</v>
      </c>
      <c r="P116">
        <v>61</v>
      </c>
      <c r="Q116">
        <v>0</v>
      </c>
      <c r="R116">
        <f>SUM(Zalacznik_Zadanie2_wyniki[[#This Row],[zad1]:[zad5]])</f>
        <v>331</v>
      </c>
      <c r="S116" t="str">
        <f>VLOOKUP(Zalacznik_Zadanie2_wyniki[[#This Row],[identyfikator ucznia]],Zalacznik_Zadanie2_uczniowie[[identyfikator ucznia]:[okręg]],7,FALSE)</f>
        <v xml:space="preserve"> II</v>
      </c>
      <c r="T116" t="str">
        <f>VLOOKUP(Zalacznik_Zadanie2_wyniki[[#This Row],[identyfikator ucznia]],Zalacznik_Zadanie2_uczniowie[[identyfikator ucznia]:[nazwisko]],3,FALSE)</f>
        <v>Liberkowski</v>
      </c>
    </row>
    <row r="117" spans="1:20" x14ac:dyDescent="0.3">
      <c r="A117">
        <v>116</v>
      </c>
      <c r="B117" s="1" t="s">
        <v>7</v>
      </c>
      <c r="C117" s="1" t="s">
        <v>261</v>
      </c>
      <c r="D117" s="1" t="s">
        <v>9</v>
      </c>
      <c r="E117" s="1" t="s">
        <v>10</v>
      </c>
      <c r="F117">
        <v>3</v>
      </c>
      <c r="G117" s="1" t="s">
        <v>11</v>
      </c>
      <c r="H117" s="1" t="str">
        <f>RIGHT(Zalacznik_Zadanie2_uczniowie[[#This Row],[imię]],1)</f>
        <v>r</v>
      </c>
      <c r="I117" s="1">
        <f>IF(Zalacznik_Zadanie2_uczniowie[[#This Row],[ostatnia litera imienia]]="a",1,0)</f>
        <v>0</v>
      </c>
      <c r="J117" s="1">
        <f>Zalacznik_Zadanie2_wyniki[[#This Row],[suma]]</f>
        <v>188</v>
      </c>
      <c r="L117">
        <v>116</v>
      </c>
      <c r="M117">
        <v>10</v>
      </c>
      <c r="N117">
        <v>48</v>
      </c>
      <c r="O117">
        <v>42</v>
      </c>
      <c r="P117">
        <v>88</v>
      </c>
      <c r="Q117">
        <v>0</v>
      </c>
      <c r="R117">
        <f>SUM(Zalacznik_Zadanie2_wyniki[[#This Row],[zad1]:[zad5]])</f>
        <v>188</v>
      </c>
      <c r="S117" t="str">
        <f>VLOOKUP(Zalacznik_Zadanie2_wyniki[[#This Row],[identyfikator ucznia]],Zalacznik_Zadanie2_uczniowie[[identyfikator ucznia]:[okręg]],7,FALSE)</f>
        <v xml:space="preserve"> VI</v>
      </c>
      <c r="T117" t="str">
        <f>VLOOKUP(Zalacznik_Zadanie2_wyniki[[#This Row],[identyfikator ucznia]],Zalacznik_Zadanie2_uczniowie[[identyfikator ucznia]:[nazwisko]],3,FALSE)</f>
        <v>Fiedler</v>
      </c>
    </row>
    <row r="118" spans="1:20" x14ac:dyDescent="0.3">
      <c r="A118">
        <v>117</v>
      </c>
      <c r="B118" s="1" t="s">
        <v>119</v>
      </c>
      <c r="C118" s="1" t="s">
        <v>262</v>
      </c>
      <c r="D118" s="1" t="s">
        <v>142</v>
      </c>
      <c r="E118" s="1" t="s">
        <v>143</v>
      </c>
      <c r="F118">
        <v>1</v>
      </c>
      <c r="G118" s="1" t="s">
        <v>53</v>
      </c>
      <c r="H118" s="1" t="str">
        <f>RIGHT(Zalacznik_Zadanie2_uczniowie[[#This Row],[imię]],1)</f>
        <v>z</v>
      </c>
      <c r="I118" s="1">
        <f>IF(Zalacznik_Zadanie2_uczniowie[[#This Row],[ostatnia litera imienia]]="a",1,0)</f>
        <v>0</v>
      </c>
      <c r="J118" s="1">
        <f>Zalacznik_Zadanie2_wyniki[[#This Row],[suma]]</f>
        <v>324</v>
      </c>
      <c r="L118">
        <v>117</v>
      </c>
      <c r="M118">
        <v>100</v>
      </c>
      <c r="N118">
        <v>100</v>
      </c>
      <c r="O118">
        <v>100</v>
      </c>
      <c r="P118">
        <v>24</v>
      </c>
      <c r="Q118">
        <v>0</v>
      </c>
      <c r="R118">
        <f>SUM(Zalacznik_Zadanie2_wyniki[[#This Row],[zad1]:[zad5]])</f>
        <v>324</v>
      </c>
      <c r="S118" t="str">
        <f>VLOOKUP(Zalacznik_Zadanie2_wyniki[[#This Row],[identyfikator ucznia]],Zalacznik_Zadanie2_uczniowie[[identyfikator ucznia]:[okręg]],7,FALSE)</f>
        <v xml:space="preserve"> II</v>
      </c>
      <c r="T118" t="str">
        <f>VLOOKUP(Zalacznik_Zadanie2_wyniki[[#This Row],[identyfikator ucznia]],Zalacznik_Zadanie2_uczniowie[[identyfikator ucznia]:[nazwisko]],3,FALSE)</f>
        <v>Szulc</v>
      </c>
    </row>
    <row r="119" spans="1:20" x14ac:dyDescent="0.3">
      <c r="A119">
        <v>118</v>
      </c>
      <c r="B119" s="1" t="s">
        <v>42</v>
      </c>
      <c r="C119" s="1" t="s">
        <v>263</v>
      </c>
      <c r="D119" s="1" t="s">
        <v>264</v>
      </c>
      <c r="E119" s="1" t="s">
        <v>265</v>
      </c>
      <c r="F119">
        <v>2</v>
      </c>
      <c r="G119" s="1" t="s">
        <v>53</v>
      </c>
      <c r="H119" s="1" t="str">
        <f>RIGHT(Zalacznik_Zadanie2_uczniowie[[#This Row],[imię]],1)</f>
        <v>ł</v>
      </c>
      <c r="I119" s="1">
        <f>IF(Zalacznik_Zadanie2_uczniowie[[#This Row],[ostatnia litera imienia]]="a",1,0)</f>
        <v>0</v>
      </c>
      <c r="J119" s="1">
        <f>Zalacznik_Zadanie2_wyniki[[#This Row],[suma]]</f>
        <v>188</v>
      </c>
      <c r="L119">
        <v>118</v>
      </c>
      <c r="M119">
        <v>80</v>
      </c>
      <c r="N119">
        <v>30</v>
      </c>
      <c r="O119">
        <v>66</v>
      </c>
      <c r="P119">
        <v>12</v>
      </c>
      <c r="Q119">
        <v>0</v>
      </c>
      <c r="R119">
        <f>SUM(Zalacznik_Zadanie2_wyniki[[#This Row],[zad1]:[zad5]])</f>
        <v>188</v>
      </c>
      <c r="S119" t="str">
        <f>VLOOKUP(Zalacznik_Zadanie2_wyniki[[#This Row],[identyfikator ucznia]],Zalacznik_Zadanie2_uczniowie[[identyfikator ucznia]:[okręg]],7,FALSE)</f>
        <v xml:space="preserve"> II</v>
      </c>
      <c r="T119" t="str">
        <f>VLOOKUP(Zalacznik_Zadanie2_wyniki[[#This Row],[identyfikator ucznia]],Zalacznik_Zadanie2_uczniowie[[identyfikator ucznia]:[nazwisko]],3,FALSE)</f>
        <v>Zawierucha</v>
      </c>
    </row>
    <row r="120" spans="1:20" x14ac:dyDescent="0.3">
      <c r="A120">
        <v>119</v>
      </c>
      <c r="B120" s="1" t="s">
        <v>119</v>
      </c>
      <c r="C120" s="1" t="s">
        <v>266</v>
      </c>
      <c r="D120" s="1" t="s">
        <v>83</v>
      </c>
      <c r="E120" s="1" t="s">
        <v>104</v>
      </c>
      <c r="F120">
        <v>2</v>
      </c>
      <c r="G120" s="1" t="s">
        <v>53</v>
      </c>
      <c r="H120" s="1" t="str">
        <f>RIGHT(Zalacznik_Zadanie2_uczniowie[[#This Row],[imię]],1)</f>
        <v>z</v>
      </c>
      <c r="I120" s="1">
        <f>IF(Zalacznik_Zadanie2_uczniowie[[#This Row],[ostatnia litera imienia]]="a",1,0)</f>
        <v>0</v>
      </c>
      <c r="J120" s="1">
        <f>Zalacznik_Zadanie2_wyniki[[#This Row],[suma]]</f>
        <v>324</v>
      </c>
      <c r="L120">
        <v>119</v>
      </c>
      <c r="M120">
        <v>0</v>
      </c>
      <c r="N120">
        <v>81</v>
      </c>
      <c r="O120">
        <v>100</v>
      </c>
      <c r="P120">
        <v>75</v>
      </c>
      <c r="Q120">
        <v>68</v>
      </c>
      <c r="R120">
        <f>SUM(Zalacznik_Zadanie2_wyniki[[#This Row],[zad1]:[zad5]])</f>
        <v>324</v>
      </c>
      <c r="S120" t="str">
        <f>VLOOKUP(Zalacznik_Zadanie2_wyniki[[#This Row],[identyfikator ucznia]],Zalacznik_Zadanie2_uczniowie[[identyfikator ucznia]:[okręg]],7,FALSE)</f>
        <v xml:space="preserve"> II</v>
      </c>
      <c r="T120" t="str">
        <f>VLOOKUP(Zalacznik_Zadanie2_wyniki[[#This Row],[identyfikator ucznia]],Zalacznik_Zadanie2_uczniowie[[identyfikator ucznia]:[nazwisko]],3,FALSE)</f>
        <v>Wylegała</v>
      </c>
    </row>
    <row r="121" spans="1:20" x14ac:dyDescent="0.3">
      <c r="A121">
        <v>120</v>
      </c>
      <c r="B121" s="1" t="s">
        <v>95</v>
      </c>
      <c r="C121" s="1" t="s">
        <v>267</v>
      </c>
      <c r="D121" s="1" t="s">
        <v>268</v>
      </c>
      <c r="E121" s="1" t="s">
        <v>269</v>
      </c>
      <c r="F121">
        <v>3</v>
      </c>
      <c r="G121" s="1" t="s">
        <v>65</v>
      </c>
      <c r="H121" s="1" t="str">
        <f>RIGHT(Zalacznik_Zadanie2_uczniowie[[#This Row],[imię]],1)</f>
        <v>h</v>
      </c>
      <c r="I121" s="1">
        <f>IF(Zalacznik_Zadanie2_uczniowie[[#This Row],[ostatnia litera imienia]]="a",1,0)</f>
        <v>0</v>
      </c>
      <c r="J121" s="1">
        <f>Zalacznik_Zadanie2_wyniki[[#This Row],[suma]]</f>
        <v>187</v>
      </c>
      <c r="L121">
        <v>120</v>
      </c>
      <c r="M121">
        <v>0</v>
      </c>
      <c r="N121">
        <v>29</v>
      </c>
      <c r="O121">
        <v>70</v>
      </c>
      <c r="P121">
        <v>88</v>
      </c>
      <c r="Q121">
        <v>0</v>
      </c>
      <c r="R121">
        <f>SUM(Zalacznik_Zadanie2_wyniki[[#This Row],[zad1]:[zad5]])</f>
        <v>187</v>
      </c>
      <c r="S121" t="str">
        <f>VLOOKUP(Zalacznik_Zadanie2_wyniki[[#This Row],[identyfikator ucznia]],Zalacznik_Zadanie2_uczniowie[[identyfikator ucznia]:[okręg]],7,FALSE)</f>
        <v xml:space="preserve"> III</v>
      </c>
      <c r="T121" t="str">
        <f>VLOOKUP(Zalacznik_Zadanie2_wyniki[[#This Row],[identyfikator ucznia]],Zalacznik_Zadanie2_uczniowie[[identyfikator ucznia]:[nazwisko]],3,FALSE)</f>
        <v>Kubiak</v>
      </c>
    </row>
    <row r="122" spans="1:20" x14ac:dyDescent="0.3">
      <c r="A122">
        <v>121</v>
      </c>
      <c r="B122" s="1" t="s">
        <v>40</v>
      </c>
      <c r="C122" s="1" t="s">
        <v>270</v>
      </c>
      <c r="D122" s="1" t="s">
        <v>83</v>
      </c>
      <c r="E122" s="1" t="s">
        <v>269</v>
      </c>
      <c r="F122">
        <v>1</v>
      </c>
      <c r="G122" s="1" t="s">
        <v>65</v>
      </c>
      <c r="H122" s="1" t="str">
        <f>RIGHT(Zalacznik_Zadanie2_uczniowie[[#This Row],[imię]],1)</f>
        <v>r</v>
      </c>
      <c r="I122" s="1">
        <f>IF(Zalacznik_Zadanie2_uczniowie[[#This Row],[ostatnia litera imienia]]="a",1,0)</f>
        <v>0</v>
      </c>
      <c r="J122" s="1">
        <f>Zalacznik_Zadanie2_wyniki[[#This Row],[suma]]</f>
        <v>322</v>
      </c>
      <c r="L122">
        <v>121</v>
      </c>
      <c r="M122">
        <v>100</v>
      </c>
      <c r="N122">
        <v>100</v>
      </c>
      <c r="O122">
        <v>34</v>
      </c>
      <c r="P122">
        <v>88</v>
      </c>
      <c r="Q122">
        <v>0</v>
      </c>
      <c r="R122">
        <f>SUM(Zalacznik_Zadanie2_wyniki[[#This Row],[zad1]:[zad5]])</f>
        <v>322</v>
      </c>
      <c r="S122" t="str">
        <f>VLOOKUP(Zalacznik_Zadanie2_wyniki[[#This Row],[identyfikator ucznia]],Zalacznik_Zadanie2_uczniowie[[identyfikator ucznia]:[okręg]],7,FALSE)</f>
        <v xml:space="preserve"> III</v>
      </c>
      <c r="T122" t="str">
        <f>VLOOKUP(Zalacznik_Zadanie2_wyniki[[#This Row],[identyfikator ucznia]],Zalacznik_Zadanie2_uczniowie[[identyfikator ucznia]:[nazwisko]],3,FALSE)</f>
        <v>Kryger</v>
      </c>
    </row>
    <row r="123" spans="1:20" x14ac:dyDescent="0.3">
      <c r="A123">
        <v>122</v>
      </c>
      <c r="B123" s="1" t="s">
        <v>40</v>
      </c>
      <c r="C123" s="1" t="s">
        <v>271</v>
      </c>
      <c r="D123" s="1" t="s">
        <v>248</v>
      </c>
      <c r="E123" s="1" t="s">
        <v>104</v>
      </c>
      <c r="F123">
        <v>2</v>
      </c>
      <c r="G123" s="1" t="s">
        <v>53</v>
      </c>
      <c r="H123" s="1" t="str">
        <f>RIGHT(Zalacznik_Zadanie2_uczniowie[[#This Row],[imię]],1)</f>
        <v>r</v>
      </c>
      <c r="I123" s="1">
        <f>IF(Zalacznik_Zadanie2_uczniowie[[#This Row],[ostatnia litera imienia]]="a",1,0)</f>
        <v>0</v>
      </c>
      <c r="J123" s="1">
        <f>Zalacznik_Zadanie2_wyniki[[#This Row],[suma]]</f>
        <v>184</v>
      </c>
      <c r="L123">
        <v>122</v>
      </c>
      <c r="M123">
        <v>50</v>
      </c>
      <c r="N123">
        <v>0</v>
      </c>
      <c r="O123">
        <v>46</v>
      </c>
      <c r="P123">
        <v>88</v>
      </c>
      <c r="Q123">
        <v>0</v>
      </c>
      <c r="R123">
        <f>SUM(Zalacznik_Zadanie2_wyniki[[#This Row],[zad1]:[zad5]])</f>
        <v>184</v>
      </c>
      <c r="S123" t="str">
        <f>VLOOKUP(Zalacznik_Zadanie2_wyniki[[#This Row],[identyfikator ucznia]],Zalacznik_Zadanie2_uczniowie[[identyfikator ucznia]:[okręg]],7,FALSE)</f>
        <v xml:space="preserve"> II</v>
      </c>
      <c r="T123" t="str">
        <f>VLOOKUP(Zalacznik_Zadanie2_wyniki[[#This Row],[identyfikator ucznia]],Zalacznik_Zadanie2_uczniowie[[identyfikator ucznia]:[nazwisko]],3,FALSE)</f>
        <v>Ożarowski</v>
      </c>
    </row>
    <row r="124" spans="1:20" x14ac:dyDescent="0.3">
      <c r="A124">
        <v>123</v>
      </c>
      <c r="B124" s="1" t="s">
        <v>105</v>
      </c>
      <c r="C124" s="1" t="s">
        <v>272</v>
      </c>
      <c r="D124" s="1" t="s">
        <v>150</v>
      </c>
      <c r="E124" s="1" t="s">
        <v>273</v>
      </c>
      <c r="F124">
        <v>2</v>
      </c>
      <c r="G124" s="1" t="s">
        <v>65</v>
      </c>
      <c r="H124" s="1" t="str">
        <f>RIGHT(Zalacznik_Zadanie2_uczniowie[[#This Row],[imię]],1)</f>
        <v>z</v>
      </c>
      <c r="I124" s="1">
        <f>IF(Zalacznik_Zadanie2_uczniowie[[#This Row],[ostatnia litera imienia]]="a",1,0)</f>
        <v>0</v>
      </c>
      <c r="J124" s="1">
        <f>Zalacznik_Zadanie2_wyniki[[#This Row],[suma]]</f>
        <v>321</v>
      </c>
      <c r="L124">
        <v>123</v>
      </c>
      <c r="M124">
        <v>80</v>
      </c>
      <c r="N124">
        <v>100</v>
      </c>
      <c r="O124">
        <v>58</v>
      </c>
      <c r="P124">
        <v>83</v>
      </c>
      <c r="Q124">
        <v>0</v>
      </c>
      <c r="R124">
        <f>SUM(Zalacznik_Zadanie2_wyniki[[#This Row],[zad1]:[zad5]])</f>
        <v>321</v>
      </c>
      <c r="S124" t="str">
        <f>VLOOKUP(Zalacznik_Zadanie2_wyniki[[#This Row],[identyfikator ucznia]],Zalacznik_Zadanie2_uczniowie[[identyfikator ucznia]:[okręg]],7,FALSE)</f>
        <v xml:space="preserve"> III</v>
      </c>
      <c r="T124" t="str">
        <f>VLOOKUP(Zalacznik_Zadanie2_wyniki[[#This Row],[identyfikator ucznia]],Zalacznik_Zadanie2_uczniowie[[identyfikator ucznia]:[nazwisko]],3,FALSE)</f>
        <v>Manicki</v>
      </c>
    </row>
    <row r="125" spans="1:20" x14ac:dyDescent="0.3">
      <c r="A125">
        <v>124</v>
      </c>
      <c r="B125" s="1" t="s">
        <v>110</v>
      </c>
      <c r="C125" s="1" t="s">
        <v>274</v>
      </c>
      <c r="D125" s="1" t="s">
        <v>275</v>
      </c>
      <c r="E125" s="1" t="s">
        <v>151</v>
      </c>
      <c r="F125">
        <v>3</v>
      </c>
      <c r="G125" s="1" t="s">
        <v>21</v>
      </c>
      <c r="H125" s="1" t="str">
        <f>RIGHT(Zalacznik_Zadanie2_uczniowie[[#This Row],[imię]],1)</f>
        <v>l</v>
      </c>
      <c r="I125" s="1">
        <f>IF(Zalacznik_Zadanie2_uczniowie[[#This Row],[ostatnia litera imienia]]="a",1,0)</f>
        <v>0</v>
      </c>
      <c r="J125" s="1">
        <f>Zalacznik_Zadanie2_wyniki[[#This Row],[suma]]</f>
        <v>183</v>
      </c>
      <c r="L125">
        <v>124</v>
      </c>
      <c r="M125">
        <v>0</v>
      </c>
      <c r="N125">
        <v>100</v>
      </c>
      <c r="O125">
        <v>71</v>
      </c>
      <c r="P125">
        <v>12</v>
      </c>
      <c r="Q125">
        <v>0</v>
      </c>
      <c r="R125">
        <f>SUM(Zalacznik_Zadanie2_wyniki[[#This Row],[zad1]:[zad5]])</f>
        <v>183</v>
      </c>
      <c r="S125" t="str">
        <f>VLOOKUP(Zalacznik_Zadanie2_wyniki[[#This Row],[identyfikator ucznia]],Zalacznik_Zadanie2_uczniowie[[identyfikator ucznia]:[okręg]],7,FALSE)</f>
        <v xml:space="preserve"> IV</v>
      </c>
      <c r="T125" t="str">
        <f>VLOOKUP(Zalacznik_Zadanie2_wyniki[[#This Row],[identyfikator ucznia]],Zalacznik_Zadanie2_uczniowie[[identyfikator ucznia]:[nazwisko]],3,FALSE)</f>
        <v>Jarzyniewski</v>
      </c>
    </row>
    <row r="126" spans="1:20" x14ac:dyDescent="0.3">
      <c r="A126">
        <v>125</v>
      </c>
      <c r="B126" s="1" t="s">
        <v>40</v>
      </c>
      <c r="C126" s="1" t="s">
        <v>276</v>
      </c>
      <c r="D126" s="1" t="s">
        <v>83</v>
      </c>
      <c r="E126" s="1" t="s">
        <v>104</v>
      </c>
      <c r="F126">
        <v>2</v>
      </c>
      <c r="G126" s="1" t="s">
        <v>53</v>
      </c>
      <c r="H126" s="1" t="str">
        <f>RIGHT(Zalacznik_Zadanie2_uczniowie[[#This Row],[imię]],1)</f>
        <v>r</v>
      </c>
      <c r="I126" s="1">
        <f>IF(Zalacznik_Zadanie2_uczniowie[[#This Row],[ostatnia litera imienia]]="a",1,0)</f>
        <v>0</v>
      </c>
      <c r="J126" s="1">
        <f>Zalacznik_Zadanie2_wyniki[[#This Row],[suma]]</f>
        <v>319</v>
      </c>
      <c r="L126">
        <v>125</v>
      </c>
      <c r="M126">
        <v>30</v>
      </c>
      <c r="N126">
        <v>100</v>
      </c>
      <c r="O126">
        <v>90</v>
      </c>
      <c r="P126">
        <v>92</v>
      </c>
      <c r="Q126">
        <v>7</v>
      </c>
      <c r="R126">
        <f>SUM(Zalacznik_Zadanie2_wyniki[[#This Row],[zad1]:[zad5]])</f>
        <v>319</v>
      </c>
      <c r="S126" t="str">
        <f>VLOOKUP(Zalacznik_Zadanie2_wyniki[[#This Row],[identyfikator ucznia]],Zalacznik_Zadanie2_uczniowie[[identyfikator ucznia]:[okręg]],7,FALSE)</f>
        <v xml:space="preserve"> II</v>
      </c>
      <c r="T126" t="str">
        <f>VLOOKUP(Zalacznik_Zadanie2_wyniki[[#This Row],[identyfikator ucznia]],Zalacznik_Zadanie2_uczniowie[[identyfikator ucznia]:[nazwisko]],3,FALSE)</f>
        <v>Sobiak</v>
      </c>
    </row>
    <row r="127" spans="1:20" x14ac:dyDescent="0.3">
      <c r="A127">
        <v>126</v>
      </c>
      <c r="B127" s="1" t="s">
        <v>34</v>
      </c>
      <c r="C127" s="1" t="s">
        <v>277</v>
      </c>
      <c r="D127" s="1" t="s">
        <v>167</v>
      </c>
      <c r="E127" s="1" t="s">
        <v>200</v>
      </c>
      <c r="F127">
        <v>3</v>
      </c>
      <c r="G127" s="1" t="s">
        <v>65</v>
      </c>
      <c r="H127" s="1" t="str">
        <f>RIGHT(Zalacznik_Zadanie2_uczniowie[[#This Row],[imię]],1)</f>
        <v>f</v>
      </c>
      <c r="I127" s="1">
        <f>IF(Zalacznik_Zadanie2_uczniowie[[#This Row],[ostatnia litera imienia]]="a",1,0)</f>
        <v>0</v>
      </c>
      <c r="J127" s="1">
        <f>Zalacznik_Zadanie2_wyniki[[#This Row],[suma]]</f>
        <v>183</v>
      </c>
      <c r="L127">
        <v>126</v>
      </c>
      <c r="M127">
        <v>90</v>
      </c>
      <c r="N127">
        <v>34</v>
      </c>
      <c r="O127">
        <v>27</v>
      </c>
      <c r="P127">
        <v>25</v>
      </c>
      <c r="Q127">
        <v>7</v>
      </c>
      <c r="R127">
        <f>SUM(Zalacznik_Zadanie2_wyniki[[#This Row],[zad1]:[zad5]])</f>
        <v>183</v>
      </c>
      <c r="S127" t="str">
        <f>VLOOKUP(Zalacznik_Zadanie2_wyniki[[#This Row],[identyfikator ucznia]],Zalacznik_Zadanie2_uczniowie[[identyfikator ucznia]:[okręg]],7,FALSE)</f>
        <v xml:space="preserve"> III</v>
      </c>
      <c r="T127" t="str">
        <f>VLOOKUP(Zalacznik_Zadanie2_wyniki[[#This Row],[identyfikator ucznia]],Zalacznik_Zadanie2_uczniowie[[identyfikator ucznia]:[nazwisko]],3,FALSE)</f>
        <v>Kempa</v>
      </c>
    </row>
    <row r="128" spans="1:20" x14ac:dyDescent="0.3">
      <c r="A128">
        <v>127</v>
      </c>
      <c r="B128" s="1" t="s">
        <v>278</v>
      </c>
      <c r="C128" s="1" t="s">
        <v>279</v>
      </c>
      <c r="D128" s="1" t="s">
        <v>83</v>
      </c>
      <c r="E128" s="1" t="s">
        <v>207</v>
      </c>
      <c r="F128">
        <v>2</v>
      </c>
      <c r="G128" s="1" t="s">
        <v>21</v>
      </c>
      <c r="H128" s="1" t="str">
        <f>RIGHT(Zalacznik_Zadanie2_uczniowie[[#This Row],[imię]],1)</f>
        <v>m</v>
      </c>
      <c r="I128" s="1">
        <f>IF(Zalacznik_Zadanie2_uczniowie[[#This Row],[ostatnia litera imienia]]="a",1,0)</f>
        <v>0</v>
      </c>
      <c r="J128" s="1">
        <f>Zalacznik_Zadanie2_wyniki[[#This Row],[suma]]</f>
        <v>317</v>
      </c>
      <c r="L128">
        <v>127</v>
      </c>
      <c r="M128">
        <v>90</v>
      </c>
      <c r="N128">
        <v>100</v>
      </c>
      <c r="O128">
        <v>27</v>
      </c>
      <c r="P128">
        <v>100</v>
      </c>
      <c r="Q128">
        <v>0</v>
      </c>
      <c r="R128">
        <f>SUM(Zalacznik_Zadanie2_wyniki[[#This Row],[zad1]:[zad5]])</f>
        <v>317</v>
      </c>
      <c r="S128" t="str">
        <f>VLOOKUP(Zalacznik_Zadanie2_wyniki[[#This Row],[identyfikator ucznia]],Zalacznik_Zadanie2_uczniowie[[identyfikator ucznia]:[okręg]],7,FALSE)</f>
        <v xml:space="preserve"> IV</v>
      </c>
      <c r="T128" t="str">
        <f>VLOOKUP(Zalacznik_Zadanie2_wyniki[[#This Row],[identyfikator ucznia]],Zalacznik_Zadanie2_uczniowie[[identyfikator ucznia]:[nazwisko]],3,FALSE)</f>
        <v>Drzewiecki</v>
      </c>
    </row>
    <row r="129" spans="1:20" x14ac:dyDescent="0.3">
      <c r="A129">
        <v>128</v>
      </c>
      <c r="B129" s="1" t="s">
        <v>40</v>
      </c>
      <c r="C129" s="1" t="s">
        <v>247</v>
      </c>
      <c r="D129" s="1" t="s">
        <v>108</v>
      </c>
      <c r="E129" s="1" t="s">
        <v>20</v>
      </c>
      <c r="F129">
        <v>3</v>
      </c>
      <c r="G129" s="1" t="s">
        <v>21</v>
      </c>
      <c r="H129" s="1" t="str">
        <f>RIGHT(Zalacznik_Zadanie2_uczniowie[[#This Row],[imię]],1)</f>
        <v>r</v>
      </c>
      <c r="I129" s="1">
        <f>IF(Zalacznik_Zadanie2_uczniowie[[#This Row],[ostatnia litera imienia]]="a",1,0)</f>
        <v>0</v>
      </c>
      <c r="J129" s="1">
        <f>Zalacznik_Zadanie2_wyniki[[#This Row],[suma]]</f>
        <v>181</v>
      </c>
      <c r="L129">
        <v>128</v>
      </c>
      <c r="M129">
        <v>20</v>
      </c>
      <c r="N129">
        <v>100</v>
      </c>
      <c r="O129">
        <v>61</v>
      </c>
      <c r="P129">
        <v>0</v>
      </c>
      <c r="Q129">
        <v>0</v>
      </c>
      <c r="R129">
        <f>SUM(Zalacznik_Zadanie2_wyniki[[#This Row],[zad1]:[zad5]])</f>
        <v>181</v>
      </c>
      <c r="S129" t="str">
        <f>VLOOKUP(Zalacznik_Zadanie2_wyniki[[#This Row],[identyfikator ucznia]],Zalacznik_Zadanie2_uczniowie[[identyfikator ucznia]:[okręg]],7,FALSE)</f>
        <v xml:space="preserve"> IV</v>
      </c>
      <c r="T129" t="str">
        <f>VLOOKUP(Zalacznik_Zadanie2_wyniki[[#This Row],[identyfikator ucznia]],Zalacznik_Zadanie2_uczniowie[[identyfikator ucznia]:[nazwisko]],3,FALSE)</f>
        <v>Bartczak</v>
      </c>
    </row>
    <row r="130" spans="1:20" x14ac:dyDescent="0.3">
      <c r="A130">
        <v>129</v>
      </c>
      <c r="B130" s="1" t="s">
        <v>89</v>
      </c>
      <c r="C130" s="1" t="s">
        <v>280</v>
      </c>
      <c r="D130" s="1" t="s">
        <v>37</v>
      </c>
      <c r="E130" s="1" t="s">
        <v>147</v>
      </c>
      <c r="F130">
        <v>1</v>
      </c>
      <c r="G130" s="1" t="s">
        <v>16</v>
      </c>
      <c r="H130" s="1" t="str">
        <f>RIGHT(Zalacznik_Zadanie2_uczniowie[[#This Row],[imię]],1)</f>
        <v>d</v>
      </c>
      <c r="I130" s="1">
        <f>IF(Zalacznik_Zadanie2_uczniowie[[#This Row],[ostatnia litera imienia]]="a",1,0)</f>
        <v>0</v>
      </c>
      <c r="J130" s="1">
        <f>Zalacznik_Zadanie2_wyniki[[#This Row],[suma]]</f>
        <v>315</v>
      </c>
      <c r="L130">
        <v>129</v>
      </c>
      <c r="M130">
        <v>100</v>
      </c>
      <c r="N130">
        <v>100</v>
      </c>
      <c r="O130">
        <v>27</v>
      </c>
      <c r="P130">
        <v>88</v>
      </c>
      <c r="Q130">
        <v>0</v>
      </c>
      <c r="R130">
        <f>SUM(Zalacznik_Zadanie2_wyniki[[#This Row],[zad1]:[zad5]])</f>
        <v>315</v>
      </c>
      <c r="S130" t="str">
        <f>VLOOKUP(Zalacznik_Zadanie2_wyniki[[#This Row],[identyfikator ucznia]],Zalacznik_Zadanie2_uczniowie[[identyfikator ucznia]:[okręg]],7,FALSE)</f>
        <v xml:space="preserve"> VIII</v>
      </c>
      <c r="T130" t="str">
        <f>VLOOKUP(Zalacznik_Zadanie2_wyniki[[#This Row],[identyfikator ucznia]],Zalacznik_Zadanie2_uczniowie[[identyfikator ucznia]:[nazwisko]],3,FALSE)</f>
        <v>Stanisławski</v>
      </c>
    </row>
    <row r="131" spans="1:20" x14ac:dyDescent="0.3">
      <c r="A131">
        <v>130</v>
      </c>
      <c r="B131" s="1" t="s">
        <v>169</v>
      </c>
      <c r="C131" s="1" t="s">
        <v>281</v>
      </c>
      <c r="D131" s="1" t="s">
        <v>186</v>
      </c>
      <c r="E131" s="1" t="s">
        <v>140</v>
      </c>
      <c r="F131">
        <v>2</v>
      </c>
      <c r="G131" s="1" t="s">
        <v>11</v>
      </c>
      <c r="H131" s="1" t="str">
        <f>RIGHT(Zalacznik_Zadanie2_uczniowie[[#This Row],[imię]],1)</f>
        <v>a</v>
      </c>
      <c r="I131" s="1">
        <f>IF(Zalacznik_Zadanie2_uczniowie[[#This Row],[ostatnia litera imienia]]="a",1,0)</f>
        <v>1</v>
      </c>
      <c r="J131" s="1">
        <f>Zalacznik_Zadanie2_wyniki[[#This Row],[suma]]</f>
        <v>180</v>
      </c>
      <c r="L131">
        <v>130</v>
      </c>
      <c r="M131">
        <v>100</v>
      </c>
      <c r="N131">
        <v>0</v>
      </c>
      <c r="O131">
        <v>80</v>
      </c>
      <c r="P131">
        <v>0</v>
      </c>
      <c r="Q131">
        <v>0</v>
      </c>
      <c r="R131">
        <f>SUM(Zalacznik_Zadanie2_wyniki[[#This Row],[zad1]:[zad5]])</f>
        <v>180</v>
      </c>
      <c r="S131" t="str">
        <f>VLOOKUP(Zalacznik_Zadanie2_wyniki[[#This Row],[identyfikator ucznia]],Zalacznik_Zadanie2_uczniowie[[identyfikator ucznia]:[okręg]],7,FALSE)</f>
        <v xml:space="preserve"> VI</v>
      </c>
      <c r="T131" t="str">
        <f>VLOOKUP(Zalacznik_Zadanie2_wyniki[[#This Row],[identyfikator ucznia]],Zalacznik_Zadanie2_uczniowie[[identyfikator ucznia]:[nazwisko]],3,FALSE)</f>
        <v>Wesołowski</v>
      </c>
    </row>
    <row r="132" spans="1:20" x14ac:dyDescent="0.3">
      <c r="A132">
        <v>131</v>
      </c>
      <c r="B132" s="1" t="s">
        <v>163</v>
      </c>
      <c r="C132" s="1" t="s">
        <v>282</v>
      </c>
      <c r="D132" s="1" t="s">
        <v>14</v>
      </c>
      <c r="E132" s="1" t="s">
        <v>15</v>
      </c>
      <c r="F132">
        <v>2</v>
      </c>
      <c r="G132" s="1" t="s">
        <v>16</v>
      </c>
      <c r="H132" s="1" t="str">
        <f>RIGHT(Zalacznik_Zadanie2_uczniowie[[#This Row],[imię]],1)</f>
        <v>z</v>
      </c>
      <c r="I132" s="1">
        <f>IF(Zalacznik_Zadanie2_uczniowie[[#This Row],[ostatnia litera imienia]]="a",1,0)</f>
        <v>0</v>
      </c>
      <c r="J132" s="1">
        <f>Zalacznik_Zadanie2_wyniki[[#This Row],[suma]]</f>
        <v>315</v>
      </c>
      <c r="L132">
        <v>131</v>
      </c>
      <c r="M132">
        <v>80</v>
      </c>
      <c r="N132">
        <v>100</v>
      </c>
      <c r="O132">
        <v>35</v>
      </c>
      <c r="P132">
        <v>100</v>
      </c>
      <c r="Q132">
        <v>0</v>
      </c>
      <c r="R132">
        <f>SUM(Zalacznik_Zadanie2_wyniki[[#This Row],[zad1]:[zad5]])</f>
        <v>315</v>
      </c>
      <c r="S132" t="str">
        <f>VLOOKUP(Zalacznik_Zadanie2_wyniki[[#This Row],[identyfikator ucznia]],Zalacznik_Zadanie2_uczniowie[[identyfikator ucznia]:[okręg]],7,FALSE)</f>
        <v xml:space="preserve"> VIII</v>
      </c>
      <c r="T132" t="str">
        <f>VLOOKUP(Zalacznik_Zadanie2_wyniki[[#This Row],[identyfikator ucznia]],Zalacznik_Zadanie2_uczniowie[[identyfikator ucznia]:[nazwisko]],3,FALSE)</f>
        <v>Szymański</v>
      </c>
    </row>
    <row r="133" spans="1:20" x14ac:dyDescent="0.3">
      <c r="A133">
        <v>132</v>
      </c>
      <c r="B133" s="1" t="s">
        <v>283</v>
      </c>
      <c r="C133" s="1" t="s">
        <v>223</v>
      </c>
      <c r="D133" s="1" t="s">
        <v>24</v>
      </c>
      <c r="E133" s="1" t="s">
        <v>25</v>
      </c>
      <c r="F133">
        <v>3</v>
      </c>
      <c r="G133" s="1" t="s">
        <v>16</v>
      </c>
      <c r="H133" s="1" t="str">
        <f>RIGHT(Zalacznik_Zadanie2_uczniowie[[#This Row],[imię]],1)</f>
        <v>y</v>
      </c>
      <c r="I133" s="1">
        <f>IF(Zalacznik_Zadanie2_uczniowie[[#This Row],[ostatnia litera imienia]]="a",1,0)</f>
        <v>0</v>
      </c>
      <c r="J133" s="1">
        <f>Zalacznik_Zadanie2_wyniki[[#This Row],[suma]]</f>
        <v>180</v>
      </c>
      <c r="L133">
        <v>132</v>
      </c>
      <c r="M133">
        <v>50</v>
      </c>
      <c r="N133">
        <v>15</v>
      </c>
      <c r="O133">
        <v>27</v>
      </c>
      <c r="P133">
        <v>88</v>
      </c>
      <c r="Q133">
        <v>0</v>
      </c>
      <c r="R133">
        <f>SUM(Zalacznik_Zadanie2_wyniki[[#This Row],[zad1]:[zad5]])</f>
        <v>180</v>
      </c>
      <c r="S133" t="str">
        <f>VLOOKUP(Zalacznik_Zadanie2_wyniki[[#This Row],[identyfikator ucznia]],Zalacznik_Zadanie2_uczniowie[[identyfikator ucznia]:[okręg]],7,FALSE)</f>
        <v xml:space="preserve"> VIII</v>
      </c>
      <c r="T133" t="str">
        <f>VLOOKUP(Zalacznik_Zadanie2_wyniki[[#This Row],[identyfikator ucznia]],Zalacznik_Zadanie2_uczniowie[[identyfikator ucznia]:[nazwisko]],3,FALSE)</f>
        <v>Włodarczak</v>
      </c>
    </row>
    <row r="134" spans="1:20" x14ac:dyDescent="0.3">
      <c r="A134">
        <v>133</v>
      </c>
      <c r="B134" s="1" t="s">
        <v>159</v>
      </c>
      <c r="C134" s="1" t="s">
        <v>284</v>
      </c>
      <c r="D134" s="1" t="s">
        <v>150</v>
      </c>
      <c r="E134" s="1" t="s">
        <v>151</v>
      </c>
      <c r="F134">
        <v>1</v>
      </c>
      <c r="G134" s="1" t="s">
        <v>21</v>
      </c>
      <c r="H134" s="1" t="str">
        <f>RIGHT(Zalacznik_Zadanie2_uczniowie[[#This Row],[imię]],1)</f>
        <v>r</v>
      </c>
      <c r="I134" s="1">
        <f>IF(Zalacznik_Zadanie2_uczniowie[[#This Row],[ostatnia litera imienia]]="a",1,0)</f>
        <v>0</v>
      </c>
      <c r="J134" s="1">
        <f>Zalacznik_Zadanie2_wyniki[[#This Row],[suma]]</f>
        <v>315</v>
      </c>
      <c r="L134">
        <v>133</v>
      </c>
      <c r="M134">
        <v>100</v>
      </c>
      <c r="N134">
        <v>100</v>
      </c>
      <c r="O134">
        <v>27</v>
      </c>
      <c r="P134">
        <v>88</v>
      </c>
      <c r="Q134">
        <v>0</v>
      </c>
      <c r="R134">
        <f>SUM(Zalacznik_Zadanie2_wyniki[[#This Row],[zad1]:[zad5]])</f>
        <v>315</v>
      </c>
      <c r="S134" t="str">
        <f>VLOOKUP(Zalacznik_Zadanie2_wyniki[[#This Row],[identyfikator ucznia]],Zalacznik_Zadanie2_uczniowie[[identyfikator ucznia]:[okręg]],7,FALSE)</f>
        <v xml:space="preserve"> IV</v>
      </c>
      <c r="T134" t="str">
        <f>VLOOKUP(Zalacznik_Zadanie2_wyniki[[#This Row],[identyfikator ucznia]],Zalacznik_Zadanie2_uczniowie[[identyfikator ucznia]:[nazwisko]],3,FALSE)</f>
        <v>Przybylak</v>
      </c>
    </row>
    <row r="135" spans="1:20" x14ac:dyDescent="0.3">
      <c r="A135">
        <v>134</v>
      </c>
      <c r="B135" s="1" t="s">
        <v>110</v>
      </c>
      <c r="C135" s="1" t="s">
        <v>285</v>
      </c>
      <c r="D135" s="1" t="s">
        <v>286</v>
      </c>
      <c r="E135" s="1" t="s">
        <v>287</v>
      </c>
      <c r="F135">
        <v>2</v>
      </c>
      <c r="G135" s="1" t="s">
        <v>11</v>
      </c>
      <c r="H135" s="1" t="str">
        <f>RIGHT(Zalacznik_Zadanie2_uczniowie[[#This Row],[imię]],1)</f>
        <v>l</v>
      </c>
      <c r="I135" s="1">
        <f>IF(Zalacznik_Zadanie2_uczniowie[[#This Row],[ostatnia litera imienia]]="a",1,0)</f>
        <v>0</v>
      </c>
      <c r="J135" s="1">
        <f>Zalacznik_Zadanie2_wyniki[[#This Row],[suma]]</f>
        <v>180</v>
      </c>
      <c r="L135">
        <v>134</v>
      </c>
      <c r="M135">
        <v>10</v>
      </c>
      <c r="N135">
        <v>100</v>
      </c>
      <c r="O135">
        <v>70</v>
      </c>
      <c r="P135">
        <v>0</v>
      </c>
      <c r="Q135">
        <v>0</v>
      </c>
      <c r="R135">
        <f>SUM(Zalacznik_Zadanie2_wyniki[[#This Row],[zad1]:[zad5]])</f>
        <v>180</v>
      </c>
      <c r="S135" t="str">
        <f>VLOOKUP(Zalacznik_Zadanie2_wyniki[[#This Row],[identyfikator ucznia]],Zalacznik_Zadanie2_uczniowie[[identyfikator ucznia]:[okręg]],7,FALSE)</f>
        <v xml:space="preserve"> VI</v>
      </c>
      <c r="T135" t="str">
        <f>VLOOKUP(Zalacznik_Zadanie2_wyniki[[#This Row],[identyfikator ucznia]],Zalacznik_Zadanie2_uczniowie[[identyfikator ucznia]:[nazwisko]],3,FALSE)</f>
        <v>Buksakowski</v>
      </c>
    </row>
    <row r="136" spans="1:20" x14ac:dyDescent="0.3">
      <c r="A136">
        <v>135</v>
      </c>
      <c r="B136" s="1" t="s">
        <v>119</v>
      </c>
      <c r="C136" s="1" t="s">
        <v>288</v>
      </c>
      <c r="D136" s="1" t="s">
        <v>167</v>
      </c>
      <c r="E136" s="1" t="s">
        <v>168</v>
      </c>
      <c r="F136">
        <v>2</v>
      </c>
      <c r="G136" s="1" t="s">
        <v>21</v>
      </c>
      <c r="H136" s="1" t="str">
        <f>RIGHT(Zalacznik_Zadanie2_uczniowie[[#This Row],[imię]],1)</f>
        <v>z</v>
      </c>
      <c r="I136" s="1">
        <f>IF(Zalacznik_Zadanie2_uczniowie[[#This Row],[ostatnia litera imienia]]="a",1,0)</f>
        <v>0</v>
      </c>
      <c r="J136" s="1">
        <f>Zalacznik_Zadanie2_wyniki[[#This Row],[suma]]</f>
        <v>314</v>
      </c>
      <c r="L136">
        <v>135</v>
      </c>
      <c r="M136">
        <v>80</v>
      </c>
      <c r="N136">
        <v>100</v>
      </c>
      <c r="O136">
        <v>71</v>
      </c>
      <c r="P136">
        <v>63</v>
      </c>
      <c r="Q136">
        <v>0</v>
      </c>
      <c r="R136">
        <f>SUM(Zalacznik_Zadanie2_wyniki[[#This Row],[zad1]:[zad5]])</f>
        <v>314</v>
      </c>
      <c r="S136" t="str">
        <f>VLOOKUP(Zalacznik_Zadanie2_wyniki[[#This Row],[identyfikator ucznia]],Zalacznik_Zadanie2_uczniowie[[identyfikator ucznia]:[okręg]],7,FALSE)</f>
        <v xml:space="preserve"> IV</v>
      </c>
      <c r="T136" t="str">
        <f>VLOOKUP(Zalacznik_Zadanie2_wyniki[[#This Row],[identyfikator ucznia]],Zalacznik_Zadanie2_uczniowie[[identyfikator ucznia]:[nazwisko]],3,FALSE)</f>
        <v>Ludwiczak</v>
      </c>
    </row>
    <row r="137" spans="1:20" x14ac:dyDescent="0.3">
      <c r="A137">
        <v>136</v>
      </c>
      <c r="B137" s="1" t="s">
        <v>95</v>
      </c>
      <c r="C137" s="1" t="s">
        <v>289</v>
      </c>
      <c r="D137" s="1" t="s">
        <v>290</v>
      </c>
      <c r="E137" s="1" t="s">
        <v>207</v>
      </c>
      <c r="F137">
        <v>3</v>
      </c>
      <c r="G137" s="1" t="s">
        <v>21</v>
      </c>
      <c r="H137" s="1" t="str">
        <f>RIGHT(Zalacznik_Zadanie2_uczniowie[[#This Row],[imię]],1)</f>
        <v>h</v>
      </c>
      <c r="I137" s="1">
        <f>IF(Zalacznik_Zadanie2_uczniowie[[#This Row],[ostatnia litera imienia]]="a",1,0)</f>
        <v>0</v>
      </c>
      <c r="J137" s="1">
        <f>Zalacznik_Zadanie2_wyniki[[#This Row],[suma]]</f>
        <v>178</v>
      </c>
      <c r="L137">
        <v>136</v>
      </c>
      <c r="M137">
        <v>0</v>
      </c>
      <c r="N137">
        <v>29</v>
      </c>
      <c r="O137">
        <v>61</v>
      </c>
      <c r="P137">
        <v>88</v>
      </c>
      <c r="Q137">
        <v>0</v>
      </c>
      <c r="R137">
        <f>SUM(Zalacznik_Zadanie2_wyniki[[#This Row],[zad1]:[zad5]])</f>
        <v>178</v>
      </c>
      <c r="S137" t="str">
        <f>VLOOKUP(Zalacznik_Zadanie2_wyniki[[#This Row],[identyfikator ucznia]],Zalacznik_Zadanie2_uczniowie[[identyfikator ucznia]:[okręg]],7,FALSE)</f>
        <v xml:space="preserve"> IV</v>
      </c>
      <c r="T137" t="str">
        <f>VLOOKUP(Zalacznik_Zadanie2_wyniki[[#This Row],[identyfikator ucznia]],Zalacznik_Zadanie2_uczniowie[[identyfikator ucznia]:[nazwisko]],3,FALSE)</f>
        <v>Wojtyniak</v>
      </c>
    </row>
    <row r="138" spans="1:20" x14ac:dyDescent="0.3">
      <c r="A138">
        <v>137</v>
      </c>
      <c r="B138" s="1" t="s">
        <v>144</v>
      </c>
      <c r="C138" s="1" t="s">
        <v>291</v>
      </c>
      <c r="D138" s="1" t="s">
        <v>108</v>
      </c>
      <c r="E138" s="1" t="s">
        <v>125</v>
      </c>
      <c r="F138">
        <v>2</v>
      </c>
      <c r="G138" s="1" t="s">
        <v>21</v>
      </c>
      <c r="H138" s="1" t="str">
        <f>RIGHT(Zalacznik_Zadanie2_uczniowie[[#This Row],[imię]],1)</f>
        <v>r</v>
      </c>
      <c r="I138" s="1">
        <f>IF(Zalacznik_Zadanie2_uczniowie[[#This Row],[ostatnia litera imienia]]="a",1,0)</f>
        <v>0</v>
      </c>
      <c r="J138" s="1">
        <f>Zalacznik_Zadanie2_wyniki[[#This Row],[suma]]</f>
        <v>314</v>
      </c>
      <c r="L138">
        <v>137</v>
      </c>
      <c r="M138">
        <v>100</v>
      </c>
      <c r="N138">
        <v>100</v>
      </c>
      <c r="O138">
        <v>27</v>
      </c>
      <c r="P138">
        <v>87</v>
      </c>
      <c r="Q138">
        <v>0</v>
      </c>
      <c r="R138">
        <f>SUM(Zalacznik_Zadanie2_wyniki[[#This Row],[zad1]:[zad5]])</f>
        <v>314</v>
      </c>
      <c r="S138" t="str">
        <f>VLOOKUP(Zalacznik_Zadanie2_wyniki[[#This Row],[identyfikator ucznia]],Zalacznik_Zadanie2_uczniowie[[identyfikator ucznia]:[okręg]],7,FALSE)</f>
        <v xml:space="preserve"> IV</v>
      </c>
      <c r="T138" t="str">
        <f>VLOOKUP(Zalacznik_Zadanie2_wyniki[[#This Row],[identyfikator ucznia]],Zalacznik_Zadanie2_uczniowie[[identyfikator ucznia]:[nazwisko]],3,FALSE)</f>
        <v>Mańka</v>
      </c>
    </row>
    <row r="139" spans="1:20" x14ac:dyDescent="0.3">
      <c r="A139">
        <v>138</v>
      </c>
      <c r="B139" s="1" t="s">
        <v>95</v>
      </c>
      <c r="C139" s="1" t="s">
        <v>292</v>
      </c>
      <c r="D139" s="1" t="s">
        <v>264</v>
      </c>
      <c r="E139" s="1" t="s">
        <v>265</v>
      </c>
      <c r="F139">
        <v>3</v>
      </c>
      <c r="G139" s="1" t="s">
        <v>53</v>
      </c>
      <c r="H139" s="1" t="str">
        <f>RIGHT(Zalacznik_Zadanie2_uczniowie[[#This Row],[imię]],1)</f>
        <v>h</v>
      </c>
      <c r="I139" s="1">
        <f>IF(Zalacznik_Zadanie2_uczniowie[[#This Row],[ostatnia litera imienia]]="a",1,0)</f>
        <v>0</v>
      </c>
      <c r="J139" s="1">
        <f>Zalacznik_Zadanie2_wyniki[[#This Row],[suma]]</f>
        <v>175</v>
      </c>
      <c r="L139">
        <v>138</v>
      </c>
      <c r="M139">
        <v>0</v>
      </c>
      <c r="N139">
        <v>83</v>
      </c>
      <c r="O139">
        <v>0</v>
      </c>
      <c r="P139">
        <v>92</v>
      </c>
      <c r="Q139">
        <v>0</v>
      </c>
      <c r="R139">
        <f>SUM(Zalacznik_Zadanie2_wyniki[[#This Row],[zad1]:[zad5]])</f>
        <v>175</v>
      </c>
      <c r="S139" t="str">
        <f>VLOOKUP(Zalacznik_Zadanie2_wyniki[[#This Row],[identyfikator ucznia]],Zalacznik_Zadanie2_uczniowie[[identyfikator ucznia]:[okręg]],7,FALSE)</f>
        <v xml:space="preserve"> II</v>
      </c>
      <c r="T139" t="str">
        <f>VLOOKUP(Zalacznik_Zadanie2_wyniki[[#This Row],[identyfikator ucznia]],Zalacznik_Zadanie2_uczniowie[[identyfikator ucznia]:[nazwisko]],3,FALSE)</f>
        <v>Grubiński</v>
      </c>
    </row>
    <row r="140" spans="1:20" x14ac:dyDescent="0.3">
      <c r="A140">
        <v>139</v>
      </c>
      <c r="B140" s="1" t="s">
        <v>66</v>
      </c>
      <c r="C140" s="1" t="s">
        <v>293</v>
      </c>
      <c r="D140" s="1" t="s">
        <v>275</v>
      </c>
      <c r="E140" s="1" t="s">
        <v>151</v>
      </c>
      <c r="F140">
        <v>2</v>
      </c>
      <c r="G140" s="1" t="s">
        <v>21</v>
      </c>
      <c r="H140" s="1" t="str">
        <f>RIGHT(Zalacznik_Zadanie2_uczniowie[[#This Row],[imię]],1)</f>
        <v>z</v>
      </c>
      <c r="I140" s="1">
        <f>IF(Zalacznik_Zadanie2_uczniowie[[#This Row],[ostatnia litera imienia]]="a",1,0)</f>
        <v>0</v>
      </c>
      <c r="J140" s="1">
        <f>Zalacznik_Zadanie2_wyniki[[#This Row],[suma]]</f>
        <v>312</v>
      </c>
      <c r="L140">
        <v>139</v>
      </c>
      <c r="M140">
        <v>100</v>
      </c>
      <c r="N140">
        <v>100</v>
      </c>
      <c r="O140">
        <v>37</v>
      </c>
      <c r="P140">
        <v>50</v>
      </c>
      <c r="Q140">
        <v>25</v>
      </c>
      <c r="R140">
        <f>SUM(Zalacznik_Zadanie2_wyniki[[#This Row],[zad1]:[zad5]])</f>
        <v>312</v>
      </c>
      <c r="S140" t="str">
        <f>VLOOKUP(Zalacznik_Zadanie2_wyniki[[#This Row],[identyfikator ucznia]],Zalacznik_Zadanie2_uczniowie[[identyfikator ucznia]:[okręg]],7,FALSE)</f>
        <v xml:space="preserve"> IV</v>
      </c>
      <c r="T140" t="str">
        <f>VLOOKUP(Zalacznik_Zadanie2_wyniki[[#This Row],[identyfikator ucznia]],Zalacznik_Zadanie2_uczniowie[[identyfikator ucznia]:[nazwisko]],3,FALSE)</f>
        <v>Paszczak</v>
      </c>
    </row>
    <row r="141" spans="1:20" x14ac:dyDescent="0.3">
      <c r="A141">
        <v>140</v>
      </c>
      <c r="B141" s="1" t="s">
        <v>294</v>
      </c>
      <c r="C141" s="1" t="s">
        <v>295</v>
      </c>
      <c r="D141" s="1" t="s">
        <v>83</v>
      </c>
      <c r="E141" s="1" t="s">
        <v>296</v>
      </c>
      <c r="F141">
        <v>3</v>
      </c>
      <c r="G141" s="1" t="s">
        <v>53</v>
      </c>
      <c r="H141" s="1" t="str">
        <f>RIGHT(Zalacznik_Zadanie2_uczniowie[[#This Row],[imię]],1)</f>
        <v>a</v>
      </c>
      <c r="I141" s="1">
        <f>IF(Zalacznik_Zadanie2_uczniowie[[#This Row],[ostatnia litera imienia]]="a",1,0)</f>
        <v>1</v>
      </c>
      <c r="J141" s="1">
        <f>Zalacznik_Zadanie2_wyniki[[#This Row],[suma]]</f>
        <v>175</v>
      </c>
      <c r="L141">
        <v>140</v>
      </c>
      <c r="M141">
        <v>10</v>
      </c>
      <c r="N141">
        <v>38</v>
      </c>
      <c r="O141">
        <v>27</v>
      </c>
      <c r="P141">
        <v>100</v>
      </c>
      <c r="Q141">
        <v>0</v>
      </c>
      <c r="R141">
        <f>SUM(Zalacznik_Zadanie2_wyniki[[#This Row],[zad1]:[zad5]])</f>
        <v>175</v>
      </c>
      <c r="S141" t="str">
        <f>VLOOKUP(Zalacznik_Zadanie2_wyniki[[#This Row],[identyfikator ucznia]],Zalacznik_Zadanie2_uczniowie[[identyfikator ucznia]:[okręg]],7,FALSE)</f>
        <v xml:space="preserve"> II</v>
      </c>
      <c r="T141" t="str">
        <f>VLOOKUP(Zalacznik_Zadanie2_wyniki[[#This Row],[identyfikator ucznia]],Zalacznik_Zadanie2_uczniowie[[identyfikator ucznia]:[nazwisko]],3,FALSE)</f>
        <v>Bartol</v>
      </c>
    </row>
    <row r="142" spans="1:20" x14ac:dyDescent="0.3">
      <c r="A142">
        <v>141</v>
      </c>
      <c r="B142" s="1" t="s">
        <v>297</v>
      </c>
      <c r="C142" s="1" t="s">
        <v>298</v>
      </c>
      <c r="D142" s="1" t="s">
        <v>77</v>
      </c>
      <c r="E142" s="1" t="s">
        <v>299</v>
      </c>
      <c r="F142">
        <v>1</v>
      </c>
      <c r="G142" s="1" t="s">
        <v>65</v>
      </c>
      <c r="H142" s="1" t="str">
        <f>RIGHT(Zalacznik_Zadanie2_uczniowie[[#This Row],[imię]],1)</f>
        <v>j</v>
      </c>
      <c r="I142" s="1">
        <f>IF(Zalacznik_Zadanie2_uczniowie[[#This Row],[ostatnia litera imienia]]="a",1,0)</f>
        <v>0</v>
      </c>
      <c r="J142" s="1">
        <f>Zalacznik_Zadanie2_wyniki[[#This Row],[suma]]</f>
        <v>300</v>
      </c>
      <c r="L142">
        <v>141</v>
      </c>
      <c r="M142">
        <v>0</v>
      </c>
      <c r="N142">
        <v>100</v>
      </c>
      <c r="O142">
        <v>100</v>
      </c>
      <c r="P142">
        <v>100</v>
      </c>
      <c r="Q142">
        <v>0</v>
      </c>
      <c r="R142">
        <f>SUM(Zalacznik_Zadanie2_wyniki[[#This Row],[zad1]:[zad5]])</f>
        <v>300</v>
      </c>
      <c r="S142" t="str">
        <f>VLOOKUP(Zalacznik_Zadanie2_wyniki[[#This Row],[identyfikator ucznia]],Zalacznik_Zadanie2_uczniowie[[identyfikator ucznia]:[okręg]],7,FALSE)</f>
        <v xml:space="preserve"> III</v>
      </c>
      <c r="T142" t="str">
        <f>VLOOKUP(Zalacznik_Zadanie2_wyniki[[#This Row],[identyfikator ucznia]],Zalacznik_Zadanie2_uczniowie[[identyfikator ucznia]:[nazwisko]],3,FALSE)</f>
        <v>Witek</v>
      </c>
    </row>
    <row r="143" spans="1:20" x14ac:dyDescent="0.3">
      <c r="A143">
        <v>142</v>
      </c>
      <c r="B143" s="1" t="s">
        <v>12</v>
      </c>
      <c r="C143" s="1" t="s">
        <v>300</v>
      </c>
      <c r="D143" s="1" t="s">
        <v>301</v>
      </c>
      <c r="E143" s="1" t="s">
        <v>302</v>
      </c>
      <c r="F143">
        <v>2</v>
      </c>
      <c r="G143" s="1" t="s">
        <v>88</v>
      </c>
      <c r="H143" s="1" t="str">
        <f>RIGHT(Zalacznik_Zadanie2_uczniowie[[#This Row],[imię]],1)</f>
        <v>w</v>
      </c>
      <c r="I143" s="1">
        <f>IF(Zalacznik_Zadanie2_uczniowie[[#This Row],[ostatnia litera imienia]]="a",1,0)</f>
        <v>0</v>
      </c>
      <c r="J143" s="1">
        <f>Zalacznik_Zadanie2_wyniki[[#This Row],[suma]]</f>
        <v>175</v>
      </c>
      <c r="L143">
        <v>142</v>
      </c>
      <c r="M143">
        <v>30</v>
      </c>
      <c r="N143">
        <v>100</v>
      </c>
      <c r="O143">
        <v>45</v>
      </c>
      <c r="P143">
        <v>0</v>
      </c>
      <c r="Q143">
        <v>0</v>
      </c>
      <c r="R143">
        <f>SUM(Zalacznik_Zadanie2_wyniki[[#This Row],[zad1]:[zad5]])</f>
        <v>175</v>
      </c>
      <c r="S143" t="str">
        <f>VLOOKUP(Zalacznik_Zadanie2_wyniki[[#This Row],[identyfikator ucznia]],Zalacznik_Zadanie2_uczniowie[[identyfikator ucznia]:[okręg]],7,FALSE)</f>
        <v xml:space="preserve"> V</v>
      </c>
      <c r="T143" t="str">
        <f>VLOOKUP(Zalacznik_Zadanie2_wyniki[[#This Row],[identyfikator ucznia]],Zalacznik_Zadanie2_uczniowie[[identyfikator ucznia]:[nazwisko]],3,FALSE)</f>
        <v>Pogorzelec</v>
      </c>
    </row>
    <row r="144" spans="1:20" x14ac:dyDescent="0.3">
      <c r="A144">
        <v>143</v>
      </c>
      <c r="B144" s="1" t="s">
        <v>31</v>
      </c>
      <c r="C144" s="1" t="s">
        <v>303</v>
      </c>
      <c r="D144" s="1" t="s">
        <v>86</v>
      </c>
      <c r="E144" s="1" t="s">
        <v>87</v>
      </c>
      <c r="F144">
        <v>2</v>
      </c>
      <c r="G144" s="1" t="s">
        <v>88</v>
      </c>
      <c r="H144" s="1" t="str">
        <f>RIGHT(Zalacznik_Zadanie2_uczniowie[[#This Row],[imię]],1)</f>
        <v>b</v>
      </c>
      <c r="I144" s="1">
        <f>IF(Zalacznik_Zadanie2_uczniowie[[#This Row],[ostatnia litera imienia]]="a",1,0)</f>
        <v>0</v>
      </c>
      <c r="J144" s="1">
        <f>Zalacznik_Zadanie2_wyniki[[#This Row],[suma]]</f>
        <v>300</v>
      </c>
      <c r="L144">
        <v>143</v>
      </c>
      <c r="M144">
        <v>100</v>
      </c>
      <c r="N144">
        <v>100</v>
      </c>
      <c r="O144">
        <v>0</v>
      </c>
      <c r="P144">
        <v>100</v>
      </c>
      <c r="Q144">
        <v>0</v>
      </c>
      <c r="R144">
        <f>SUM(Zalacznik_Zadanie2_wyniki[[#This Row],[zad1]:[zad5]])</f>
        <v>300</v>
      </c>
      <c r="S144" t="str">
        <f>VLOOKUP(Zalacznik_Zadanie2_wyniki[[#This Row],[identyfikator ucznia]],Zalacznik_Zadanie2_uczniowie[[identyfikator ucznia]:[okręg]],7,FALSE)</f>
        <v xml:space="preserve"> V</v>
      </c>
      <c r="T144" t="str">
        <f>VLOOKUP(Zalacznik_Zadanie2_wyniki[[#This Row],[identyfikator ucznia]],Zalacznik_Zadanie2_uczniowie[[identyfikator ucznia]:[nazwisko]],3,FALSE)</f>
        <v>Jaworski</v>
      </c>
    </row>
    <row r="145" spans="1:20" x14ac:dyDescent="0.3">
      <c r="A145">
        <v>144</v>
      </c>
      <c r="B145" s="1" t="s">
        <v>304</v>
      </c>
      <c r="C145" s="1" t="s">
        <v>305</v>
      </c>
      <c r="D145" s="1" t="s">
        <v>275</v>
      </c>
      <c r="E145" s="1" t="s">
        <v>306</v>
      </c>
      <c r="F145">
        <v>3</v>
      </c>
      <c r="G145" s="1" t="s">
        <v>88</v>
      </c>
      <c r="H145" s="1" t="str">
        <f>RIGHT(Zalacznik_Zadanie2_uczniowie[[#This Row],[imię]],1)</f>
        <v>n</v>
      </c>
      <c r="I145" s="1">
        <f>IF(Zalacznik_Zadanie2_uczniowie[[#This Row],[ostatnia litera imienia]]="a",1,0)</f>
        <v>0</v>
      </c>
      <c r="J145" s="1">
        <f>Zalacznik_Zadanie2_wyniki[[#This Row],[suma]]</f>
        <v>173</v>
      </c>
      <c r="L145">
        <v>144</v>
      </c>
      <c r="M145">
        <v>0</v>
      </c>
      <c r="N145">
        <v>46</v>
      </c>
      <c r="O145">
        <v>27</v>
      </c>
      <c r="P145">
        <v>100</v>
      </c>
      <c r="Q145">
        <v>0</v>
      </c>
      <c r="R145">
        <f>SUM(Zalacznik_Zadanie2_wyniki[[#This Row],[zad1]:[zad5]])</f>
        <v>173</v>
      </c>
      <c r="S145" t="str">
        <f>VLOOKUP(Zalacznik_Zadanie2_wyniki[[#This Row],[identyfikator ucznia]],Zalacznik_Zadanie2_uczniowie[[identyfikator ucznia]:[okręg]],7,FALSE)</f>
        <v xml:space="preserve"> V</v>
      </c>
      <c r="T145" t="str">
        <f>VLOOKUP(Zalacznik_Zadanie2_wyniki[[#This Row],[identyfikator ucznia]],Zalacznik_Zadanie2_uczniowie[[identyfikator ucznia]:[nazwisko]],3,FALSE)</f>
        <v>Cegielski</v>
      </c>
    </row>
    <row r="146" spans="1:20" x14ac:dyDescent="0.3">
      <c r="A146">
        <v>145</v>
      </c>
      <c r="B146" s="1" t="s">
        <v>89</v>
      </c>
      <c r="C146" s="1" t="s">
        <v>307</v>
      </c>
      <c r="D146" s="1" t="s">
        <v>308</v>
      </c>
      <c r="E146" s="1" t="s">
        <v>52</v>
      </c>
      <c r="F146">
        <v>1</v>
      </c>
      <c r="G146" s="1" t="s">
        <v>53</v>
      </c>
      <c r="H146" s="1" t="str">
        <f>RIGHT(Zalacznik_Zadanie2_uczniowie[[#This Row],[imię]],1)</f>
        <v>d</v>
      </c>
      <c r="I146" s="1">
        <f>IF(Zalacznik_Zadanie2_uczniowie[[#This Row],[ostatnia litera imienia]]="a",1,0)</f>
        <v>0</v>
      </c>
      <c r="J146" s="1">
        <f>Zalacznik_Zadanie2_wyniki[[#This Row],[suma]]</f>
        <v>300</v>
      </c>
      <c r="L146">
        <v>145</v>
      </c>
      <c r="M146">
        <v>100</v>
      </c>
      <c r="N146">
        <v>100</v>
      </c>
      <c r="O146">
        <v>0</v>
      </c>
      <c r="P146">
        <v>100</v>
      </c>
      <c r="Q146">
        <v>0</v>
      </c>
      <c r="R146">
        <f>SUM(Zalacznik_Zadanie2_wyniki[[#This Row],[zad1]:[zad5]])</f>
        <v>300</v>
      </c>
      <c r="S146" t="str">
        <f>VLOOKUP(Zalacznik_Zadanie2_wyniki[[#This Row],[identyfikator ucznia]],Zalacznik_Zadanie2_uczniowie[[identyfikator ucznia]:[okręg]],7,FALSE)</f>
        <v xml:space="preserve"> II</v>
      </c>
      <c r="T146" t="str">
        <f>VLOOKUP(Zalacznik_Zadanie2_wyniki[[#This Row],[identyfikator ucznia]],Zalacznik_Zadanie2_uczniowie[[identyfikator ucznia]:[nazwisko]],3,FALSE)</f>
        <v>Korzeniowski</v>
      </c>
    </row>
    <row r="147" spans="1:20" x14ac:dyDescent="0.3">
      <c r="A147">
        <v>146</v>
      </c>
      <c r="B147" s="1" t="s">
        <v>309</v>
      </c>
      <c r="C147" s="1" t="s">
        <v>98</v>
      </c>
      <c r="D147" s="1" t="s">
        <v>310</v>
      </c>
      <c r="E147" s="1" t="s">
        <v>311</v>
      </c>
      <c r="F147">
        <v>2</v>
      </c>
      <c r="G147" s="1" t="s">
        <v>312</v>
      </c>
      <c r="H147" s="1" t="str">
        <f>RIGHT(Zalacznik_Zadanie2_uczniowie[[#This Row],[imię]],1)</f>
        <v>m</v>
      </c>
      <c r="I147" s="1">
        <f>IF(Zalacznik_Zadanie2_uczniowie[[#This Row],[ostatnia litera imienia]]="a",1,0)</f>
        <v>0</v>
      </c>
      <c r="J147" s="1">
        <f>Zalacznik_Zadanie2_wyniki[[#This Row],[suma]]</f>
        <v>173</v>
      </c>
      <c r="L147">
        <v>146</v>
      </c>
      <c r="M147">
        <v>0</v>
      </c>
      <c r="N147">
        <v>100</v>
      </c>
      <c r="O147">
        <v>73</v>
      </c>
      <c r="P147">
        <v>0</v>
      </c>
      <c r="Q147">
        <v>0</v>
      </c>
      <c r="R147">
        <f>SUM(Zalacznik_Zadanie2_wyniki[[#This Row],[zad1]:[zad5]])</f>
        <v>173</v>
      </c>
      <c r="S147" t="str">
        <f>VLOOKUP(Zalacznik_Zadanie2_wyniki[[#This Row],[identyfikator ucznia]],Zalacznik_Zadanie2_uczniowie[[identyfikator ucznia]:[okręg]],7,FALSE)</f>
        <v>IV</v>
      </c>
      <c r="T147" t="str">
        <f>VLOOKUP(Zalacznik_Zadanie2_wyniki[[#This Row],[identyfikator ucznia]],Zalacznik_Zadanie2_uczniowie[[identyfikator ucznia]:[nazwisko]],3,FALSE)</f>
        <v>Krawczyk</v>
      </c>
    </row>
    <row r="148" spans="1:20" x14ac:dyDescent="0.3">
      <c r="A148">
        <v>147</v>
      </c>
      <c r="B148" s="1" t="s">
        <v>105</v>
      </c>
      <c r="C148" s="1" t="s">
        <v>313</v>
      </c>
      <c r="D148" s="1" t="s">
        <v>314</v>
      </c>
      <c r="E148" s="1" t="s">
        <v>315</v>
      </c>
      <c r="F148">
        <v>2</v>
      </c>
      <c r="G148" s="1" t="s">
        <v>21</v>
      </c>
      <c r="H148" s="1" t="str">
        <f>RIGHT(Zalacznik_Zadanie2_uczniowie[[#This Row],[imię]],1)</f>
        <v>z</v>
      </c>
      <c r="I148" s="1">
        <f>IF(Zalacznik_Zadanie2_uczniowie[[#This Row],[ostatnia litera imienia]]="a",1,0)</f>
        <v>0</v>
      </c>
      <c r="J148" s="1">
        <f>Zalacznik_Zadanie2_wyniki[[#This Row],[suma]]</f>
        <v>302</v>
      </c>
      <c r="L148">
        <v>147</v>
      </c>
      <c r="M148">
        <v>2</v>
      </c>
      <c r="N148">
        <v>0</v>
      </c>
      <c r="O148">
        <v>100</v>
      </c>
      <c r="P148">
        <v>100</v>
      </c>
      <c r="Q148">
        <v>100</v>
      </c>
      <c r="R148">
        <f>SUM(Zalacznik_Zadanie2_wyniki[[#This Row],[zad1]:[zad5]])</f>
        <v>302</v>
      </c>
      <c r="S148" t="str">
        <f>VLOOKUP(Zalacznik_Zadanie2_wyniki[[#This Row],[identyfikator ucznia]],Zalacznik_Zadanie2_uczniowie[[identyfikator ucznia]:[okręg]],7,FALSE)</f>
        <v xml:space="preserve"> IV</v>
      </c>
      <c r="T148" t="str">
        <f>VLOOKUP(Zalacznik_Zadanie2_wyniki[[#This Row],[identyfikator ucznia]],Zalacznik_Zadanie2_uczniowie[[identyfikator ucznia]:[nazwisko]],3,FALSE)</f>
        <v>Janik</v>
      </c>
    </row>
    <row r="149" spans="1:20" x14ac:dyDescent="0.3">
      <c r="A149">
        <v>148</v>
      </c>
      <c r="B149" s="1" t="s">
        <v>91</v>
      </c>
      <c r="C149" s="1" t="s">
        <v>316</v>
      </c>
      <c r="D149" s="1" t="s">
        <v>101</v>
      </c>
      <c r="E149" s="1" t="s">
        <v>317</v>
      </c>
      <c r="F149">
        <v>3</v>
      </c>
      <c r="G149" s="1" t="s">
        <v>58</v>
      </c>
      <c r="H149" s="1" t="str">
        <f>RIGHT(Zalacznik_Zadanie2_uczniowie[[#This Row],[imię]],1)</f>
        <v>n</v>
      </c>
      <c r="I149" s="1">
        <f>IF(Zalacznik_Zadanie2_uczniowie[[#This Row],[ostatnia litera imienia]]="a",1,0)</f>
        <v>0</v>
      </c>
      <c r="J149" s="1">
        <f>Zalacznik_Zadanie2_wyniki[[#This Row],[suma]]</f>
        <v>171</v>
      </c>
      <c r="L149">
        <v>148</v>
      </c>
      <c r="M149">
        <v>0</v>
      </c>
      <c r="N149">
        <v>100</v>
      </c>
      <c r="O149">
        <v>71</v>
      </c>
      <c r="P149">
        <v>0</v>
      </c>
      <c r="Q149">
        <v>0</v>
      </c>
      <c r="R149">
        <f>SUM(Zalacznik_Zadanie2_wyniki[[#This Row],[zad1]:[zad5]])</f>
        <v>171</v>
      </c>
      <c r="S149" t="str">
        <f>VLOOKUP(Zalacznik_Zadanie2_wyniki[[#This Row],[identyfikator ucznia]],Zalacznik_Zadanie2_uczniowie[[identyfikator ucznia]:[okręg]],7,FALSE)</f>
        <v xml:space="preserve"> I</v>
      </c>
      <c r="T149" t="str">
        <f>VLOOKUP(Zalacznik_Zadanie2_wyniki[[#This Row],[identyfikator ucznia]],Zalacznik_Zadanie2_uczniowie[[identyfikator ucznia]:[nazwisko]],3,FALSE)</f>
        <v>Felski</v>
      </c>
    </row>
    <row r="150" spans="1:20" x14ac:dyDescent="0.3">
      <c r="A150">
        <v>149</v>
      </c>
      <c r="B150" s="1" t="s">
        <v>54</v>
      </c>
      <c r="C150" s="1" t="s">
        <v>318</v>
      </c>
      <c r="D150" s="1" t="s">
        <v>319</v>
      </c>
      <c r="E150" s="1" t="s">
        <v>320</v>
      </c>
      <c r="F150">
        <v>2</v>
      </c>
      <c r="G150" s="1" t="s">
        <v>53</v>
      </c>
      <c r="H150" s="1" t="str">
        <f>RIGHT(Zalacznik_Zadanie2_uczniowie[[#This Row],[imię]],1)</f>
        <v>ł</v>
      </c>
      <c r="I150" s="1">
        <f>IF(Zalacznik_Zadanie2_uczniowie[[#This Row],[ostatnia litera imienia]]="a",1,0)</f>
        <v>0</v>
      </c>
      <c r="J150" s="1">
        <f>Zalacznik_Zadanie2_wyniki[[#This Row],[suma]]</f>
        <v>300</v>
      </c>
      <c r="L150">
        <v>149</v>
      </c>
      <c r="M150">
        <v>0</v>
      </c>
      <c r="N150">
        <v>100</v>
      </c>
      <c r="O150">
        <v>100</v>
      </c>
      <c r="P150">
        <v>100</v>
      </c>
      <c r="Q150">
        <v>0</v>
      </c>
      <c r="R150">
        <f>SUM(Zalacznik_Zadanie2_wyniki[[#This Row],[zad1]:[zad5]])</f>
        <v>300</v>
      </c>
      <c r="S150" t="str">
        <f>VLOOKUP(Zalacznik_Zadanie2_wyniki[[#This Row],[identyfikator ucznia]],Zalacznik_Zadanie2_uczniowie[[identyfikator ucznia]:[okręg]],7,FALSE)</f>
        <v xml:space="preserve"> II</v>
      </c>
      <c r="T150" t="str">
        <f>VLOOKUP(Zalacznik_Zadanie2_wyniki[[#This Row],[identyfikator ucznia]],Zalacznik_Zadanie2_uczniowie[[identyfikator ucznia]:[nazwisko]],3,FALSE)</f>
        <v>Kokociński</v>
      </c>
    </row>
    <row r="151" spans="1:20" x14ac:dyDescent="0.3">
      <c r="A151">
        <v>150</v>
      </c>
      <c r="B151" s="1" t="s">
        <v>219</v>
      </c>
      <c r="C151" s="1" t="s">
        <v>321</v>
      </c>
      <c r="D151" s="1" t="s">
        <v>37</v>
      </c>
      <c r="E151" s="1" t="s">
        <v>20</v>
      </c>
      <c r="F151">
        <v>3</v>
      </c>
      <c r="G151" s="1" t="s">
        <v>21</v>
      </c>
      <c r="H151" s="1" t="str">
        <f>RIGHT(Zalacznik_Zadanie2_uczniowie[[#This Row],[imię]],1)</f>
        <v>a</v>
      </c>
      <c r="I151" s="1">
        <f>IF(Zalacznik_Zadanie2_uczniowie[[#This Row],[ostatnia litera imienia]]="a",1,0)</f>
        <v>1</v>
      </c>
      <c r="J151" s="1">
        <f>Zalacznik_Zadanie2_wyniki[[#This Row],[suma]]</f>
        <v>171</v>
      </c>
      <c r="L151">
        <v>150</v>
      </c>
      <c r="M151">
        <v>0</v>
      </c>
      <c r="N151">
        <v>8</v>
      </c>
      <c r="O151">
        <v>63</v>
      </c>
      <c r="P151">
        <v>100</v>
      </c>
      <c r="Q151">
        <v>0</v>
      </c>
      <c r="R151">
        <f>SUM(Zalacznik_Zadanie2_wyniki[[#This Row],[zad1]:[zad5]])</f>
        <v>171</v>
      </c>
      <c r="S151" t="str">
        <f>VLOOKUP(Zalacznik_Zadanie2_wyniki[[#This Row],[identyfikator ucznia]],Zalacznik_Zadanie2_uczniowie[[identyfikator ucznia]:[okręg]],7,FALSE)</f>
        <v xml:space="preserve"> IV</v>
      </c>
      <c r="T151" t="str">
        <f>VLOOKUP(Zalacznik_Zadanie2_wyniki[[#This Row],[identyfikator ucznia]],Zalacznik_Zadanie2_uczniowie[[identyfikator ucznia]:[nazwisko]],3,FALSE)</f>
        <v>Torczyński</v>
      </c>
    </row>
    <row r="152" spans="1:20" x14ac:dyDescent="0.3">
      <c r="A152">
        <v>151</v>
      </c>
      <c r="B152" s="1" t="s">
        <v>66</v>
      </c>
      <c r="C152" s="1" t="s">
        <v>322</v>
      </c>
      <c r="D152" s="1" t="s">
        <v>150</v>
      </c>
      <c r="E152" s="1" t="s">
        <v>323</v>
      </c>
      <c r="F152">
        <v>2</v>
      </c>
      <c r="G152" s="1" t="s">
        <v>21</v>
      </c>
      <c r="H152" s="1" t="str">
        <f>RIGHT(Zalacznik_Zadanie2_uczniowie[[#This Row],[imię]],1)</f>
        <v>z</v>
      </c>
      <c r="I152" s="1">
        <f>IF(Zalacznik_Zadanie2_uczniowie[[#This Row],[ostatnia litera imienia]]="a",1,0)</f>
        <v>0</v>
      </c>
      <c r="J152" s="1">
        <f>Zalacznik_Zadanie2_wyniki[[#This Row],[suma]]</f>
        <v>300</v>
      </c>
      <c r="L152">
        <v>151</v>
      </c>
      <c r="M152">
        <v>100</v>
      </c>
      <c r="N152">
        <v>97</v>
      </c>
      <c r="O152">
        <v>79</v>
      </c>
      <c r="P152">
        <v>24</v>
      </c>
      <c r="Q152">
        <v>0</v>
      </c>
      <c r="R152">
        <f>SUM(Zalacznik_Zadanie2_wyniki[[#This Row],[zad1]:[zad5]])</f>
        <v>300</v>
      </c>
      <c r="S152" t="str">
        <f>VLOOKUP(Zalacznik_Zadanie2_wyniki[[#This Row],[identyfikator ucznia]],Zalacznik_Zadanie2_uczniowie[[identyfikator ucznia]:[okręg]],7,FALSE)</f>
        <v xml:space="preserve"> IV</v>
      </c>
      <c r="T152" t="str">
        <f>VLOOKUP(Zalacznik_Zadanie2_wyniki[[#This Row],[identyfikator ucznia]],Zalacznik_Zadanie2_uczniowie[[identyfikator ucznia]:[nazwisko]],3,FALSE)</f>
        <v>Karwacki</v>
      </c>
    </row>
    <row r="153" spans="1:20" x14ac:dyDescent="0.3">
      <c r="A153">
        <v>152</v>
      </c>
      <c r="B153" s="1" t="s">
        <v>38</v>
      </c>
      <c r="C153" s="1" t="s">
        <v>324</v>
      </c>
      <c r="D153" s="1" t="s">
        <v>83</v>
      </c>
      <c r="E153" s="1" t="s">
        <v>269</v>
      </c>
      <c r="F153">
        <v>3</v>
      </c>
      <c r="G153" s="1" t="s">
        <v>65</v>
      </c>
      <c r="H153" s="1" t="str">
        <f>RIGHT(Zalacznik_Zadanie2_uczniowie[[#This Row],[imię]],1)</f>
        <v>m</v>
      </c>
      <c r="I153" s="1">
        <f>IF(Zalacznik_Zadanie2_uczniowie[[#This Row],[ostatnia litera imienia]]="a",1,0)</f>
        <v>0</v>
      </c>
      <c r="J153" s="1">
        <f>Zalacznik_Zadanie2_wyniki[[#This Row],[suma]]</f>
        <v>170</v>
      </c>
      <c r="L153">
        <v>152</v>
      </c>
      <c r="M153">
        <v>0</v>
      </c>
      <c r="N153">
        <v>22</v>
      </c>
      <c r="O153">
        <v>63</v>
      </c>
      <c r="P153">
        <v>85</v>
      </c>
      <c r="Q153">
        <v>0</v>
      </c>
      <c r="R153">
        <f>SUM(Zalacznik_Zadanie2_wyniki[[#This Row],[zad1]:[zad5]])</f>
        <v>170</v>
      </c>
      <c r="S153" t="str">
        <f>VLOOKUP(Zalacznik_Zadanie2_wyniki[[#This Row],[identyfikator ucznia]],Zalacznik_Zadanie2_uczniowie[[identyfikator ucznia]:[okręg]],7,FALSE)</f>
        <v xml:space="preserve"> III</v>
      </c>
      <c r="T153" t="str">
        <f>VLOOKUP(Zalacznik_Zadanie2_wyniki[[#This Row],[identyfikator ucznia]],Zalacznik_Zadanie2_uczniowie[[identyfikator ucznia]:[nazwisko]],3,FALSE)</f>
        <v>Bartkowiak</v>
      </c>
    </row>
    <row r="154" spans="1:20" x14ac:dyDescent="0.3">
      <c r="A154">
        <v>153</v>
      </c>
      <c r="B154" s="1" t="s">
        <v>34</v>
      </c>
      <c r="C154" s="1" t="s">
        <v>325</v>
      </c>
      <c r="D154" s="1" t="s">
        <v>14</v>
      </c>
      <c r="E154" s="1" t="s">
        <v>15</v>
      </c>
      <c r="F154">
        <v>1</v>
      </c>
      <c r="G154" s="1" t="s">
        <v>16</v>
      </c>
      <c r="H154" s="1" t="str">
        <f>RIGHT(Zalacznik_Zadanie2_uczniowie[[#This Row],[imię]],1)</f>
        <v>f</v>
      </c>
      <c r="I154" s="1">
        <f>IF(Zalacznik_Zadanie2_uczniowie[[#This Row],[ostatnia litera imienia]]="a",1,0)</f>
        <v>0</v>
      </c>
      <c r="J154" s="1">
        <f>Zalacznik_Zadanie2_wyniki[[#This Row],[suma]]</f>
        <v>299</v>
      </c>
      <c r="L154">
        <v>153</v>
      </c>
      <c r="M154">
        <v>10</v>
      </c>
      <c r="N154">
        <v>100</v>
      </c>
      <c r="O154">
        <v>61</v>
      </c>
      <c r="P154">
        <v>100</v>
      </c>
      <c r="Q154">
        <v>28</v>
      </c>
      <c r="R154">
        <f>SUM(Zalacznik_Zadanie2_wyniki[[#This Row],[zad1]:[zad5]])</f>
        <v>299</v>
      </c>
      <c r="S154" t="str">
        <f>VLOOKUP(Zalacznik_Zadanie2_wyniki[[#This Row],[identyfikator ucznia]],Zalacznik_Zadanie2_uczniowie[[identyfikator ucznia]:[okręg]],7,FALSE)</f>
        <v xml:space="preserve"> VIII</v>
      </c>
      <c r="T154" t="str">
        <f>VLOOKUP(Zalacznik_Zadanie2_wyniki[[#This Row],[identyfikator ucznia]],Zalacznik_Zadanie2_uczniowie[[identyfikator ucznia]:[nazwisko]],3,FALSE)</f>
        <v>Szmyt</v>
      </c>
    </row>
    <row r="155" spans="1:20" x14ac:dyDescent="0.3">
      <c r="A155">
        <v>154</v>
      </c>
      <c r="B155" s="1" t="s">
        <v>326</v>
      </c>
      <c r="C155" s="1" t="s">
        <v>327</v>
      </c>
      <c r="D155" s="1" t="s">
        <v>83</v>
      </c>
      <c r="E155" s="1" t="s">
        <v>328</v>
      </c>
      <c r="F155">
        <v>2</v>
      </c>
      <c r="G155" s="1" t="s">
        <v>53</v>
      </c>
      <c r="H155" s="1" t="str">
        <f>RIGHT(Zalacznik_Zadanie2_uczniowie[[#This Row],[imię]],1)</f>
        <v>k</v>
      </c>
      <c r="I155" s="1">
        <f>IF(Zalacznik_Zadanie2_uczniowie[[#This Row],[ostatnia litera imienia]]="a",1,0)</f>
        <v>0</v>
      </c>
      <c r="J155" s="1">
        <f>Zalacznik_Zadanie2_wyniki[[#This Row],[suma]]</f>
        <v>169</v>
      </c>
      <c r="L155">
        <v>154</v>
      </c>
      <c r="M155">
        <v>0</v>
      </c>
      <c r="N155">
        <v>91</v>
      </c>
      <c r="O155">
        <v>54</v>
      </c>
      <c r="P155">
        <v>24</v>
      </c>
      <c r="Q155">
        <v>0</v>
      </c>
      <c r="R155">
        <f>SUM(Zalacznik_Zadanie2_wyniki[[#This Row],[zad1]:[zad5]])</f>
        <v>169</v>
      </c>
      <c r="S155" t="str">
        <f>VLOOKUP(Zalacznik_Zadanie2_wyniki[[#This Row],[identyfikator ucznia]],Zalacznik_Zadanie2_uczniowie[[identyfikator ucznia]:[okręg]],7,FALSE)</f>
        <v xml:space="preserve"> II</v>
      </c>
      <c r="T155" t="str">
        <f>VLOOKUP(Zalacznik_Zadanie2_wyniki[[#This Row],[identyfikator ucznia]],Zalacznik_Zadanie2_uczniowie[[identyfikator ucznia]:[nazwisko]],3,FALSE)</f>
        <v>Polewski</v>
      </c>
    </row>
    <row r="156" spans="1:20" x14ac:dyDescent="0.3">
      <c r="A156">
        <v>155</v>
      </c>
      <c r="B156" s="1" t="s">
        <v>95</v>
      </c>
      <c r="C156" s="1" t="s">
        <v>329</v>
      </c>
      <c r="D156" s="1" t="s">
        <v>9</v>
      </c>
      <c r="E156" s="1" t="s">
        <v>10</v>
      </c>
      <c r="F156">
        <v>2</v>
      </c>
      <c r="G156" s="1" t="s">
        <v>11</v>
      </c>
      <c r="H156" s="1" t="str">
        <f>RIGHT(Zalacznik_Zadanie2_uczniowie[[#This Row],[imię]],1)</f>
        <v>h</v>
      </c>
      <c r="I156" s="1">
        <f>IF(Zalacznik_Zadanie2_uczniowie[[#This Row],[ostatnia litera imienia]]="a",1,0)</f>
        <v>0</v>
      </c>
      <c r="J156" s="1">
        <f>Zalacznik_Zadanie2_wyniki[[#This Row],[suma]]</f>
        <v>296</v>
      </c>
      <c r="L156">
        <v>155</v>
      </c>
      <c r="M156">
        <v>100</v>
      </c>
      <c r="N156">
        <v>100</v>
      </c>
      <c r="O156">
        <v>72</v>
      </c>
      <c r="P156">
        <v>24</v>
      </c>
      <c r="Q156">
        <v>0</v>
      </c>
      <c r="R156">
        <f>SUM(Zalacznik_Zadanie2_wyniki[[#This Row],[zad1]:[zad5]])</f>
        <v>296</v>
      </c>
      <c r="S156" t="str">
        <f>VLOOKUP(Zalacznik_Zadanie2_wyniki[[#This Row],[identyfikator ucznia]],Zalacznik_Zadanie2_uczniowie[[identyfikator ucznia]:[okręg]],7,FALSE)</f>
        <v xml:space="preserve"> VI</v>
      </c>
      <c r="T156" t="str">
        <f>VLOOKUP(Zalacznik_Zadanie2_wyniki[[#This Row],[identyfikator ucznia]],Zalacznik_Zadanie2_uczniowie[[identyfikator ucznia]:[nazwisko]],3,FALSE)</f>
        <v>Marciniec</v>
      </c>
    </row>
    <row r="157" spans="1:20" x14ac:dyDescent="0.3">
      <c r="A157">
        <v>156</v>
      </c>
      <c r="B157" s="1" t="s">
        <v>40</v>
      </c>
      <c r="C157" s="1" t="s">
        <v>330</v>
      </c>
      <c r="D157" s="1" t="s">
        <v>83</v>
      </c>
      <c r="E157" s="1" t="s">
        <v>125</v>
      </c>
      <c r="F157">
        <v>3</v>
      </c>
      <c r="G157" s="1" t="s">
        <v>21</v>
      </c>
      <c r="H157" s="1" t="str">
        <f>RIGHT(Zalacznik_Zadanie2_uczniowie[[#This Row],[imię]],1)</f>
        <v>r</v>
      </c>
      <c r="I157" s="1">
        <f>IF(Zalacznik_Zadanie2_uczniowie[[#This Row],[ostatnia litera imienia]]="a",1,0)</f>
        <v>0</v>
      </c>
      <c r="J157" s="1">
        <f>Zalacznik_Zadanie2_wyniki[[#This Row],[suma]]</f>
        <v>169</v>
      </c>
      <c r="L157">
        <v>156</v>
      </c>
      <c r="M157">
        <v>0</v>
      </c>
      <c r="N157">
        <v>29</v>
      </c>
      <c r="O157">
        <v>52</v>
      </c>
      <c r="P157">
        <v>88</v>
      </c>
      <c r="Q157">
        <v>0</v>
      </c>
      <c r="R157">
        <f>SUM(Zalacznik_Zadanie2_wyniki[[#This Row],[zad1]:[zad5]])</f>
        <v>169</v>
      </c>
      <c r="S157" t="str">
        <f>VLOOKUP(Zalacznik_Zadanie2_wyniki[[#This Row],[identyfikator ucznia]],Zalacznik_Zadanie2_uczniowie[[identyfikator ucznia]:[okręg]],7,FALSE)</f>
        <v xml:space="preserve"> IV</v>
      </c>
      <c r="T157" t="str">
        <f>VLOOKUP(Zalacznik_Zadanie2_wyniki[[#This Row],[identyfikator ucznia]],Zalacznik_Zadanie2_uczniowie[[identyfikator ucznia]:[nazwisko]],3,FALSE)</f>
        <v>Bukowski</v>
      </c>
    </row>
    <row r="158" spans="1:20" x14ac:dyDescent="0.3">
      <c r="A158">
        <v>157</v>
      </c>
      <c r="B158" s="1" t="s">
        <v>95</v>
      </c>
      <c r="C158" s="1" t="s">
        <v>331</v>
      </c>
      <c r="D158" s="1" t="s">
        <v>24</v>
      </c>
      <c r="E158" s="1" t="s">
        <v>25</v>
      </c>
      <c r="F158">
        <v>1</v>
      </c>
      <c r="G158" s="1" t="s">
        <v>16</v>
      </c>
      <c r="H158" s="1" t="str">
        <f>RIGHT(Zalacznik_Zadanie2_uczniowie[[#This Row],[imię]],1)</f>
        <v>h</v>
      </c>
      <c r="I158" s="1">
        <f>IF(Zalacznik_Zadanie2_uczniowie[[#This Row],[ostatnia litera imienia]]="a",1,0)</f>
        <v>0</v>
      </c>
      <c r="J158" s="1">
        <f>Zalacznik_Zadanie2_wyniki[[#This Row],[suma]]</f>
        <v>295</v>
      </c>
      <c r="L158">
        <v>157</v>
      </c>
      <c r="M158">
        <v>80</v>
      </c>
      <c r="N158">
        <v>100</v>
      </c>
      <c r="O158">
        <v>27</v>
      </c>
      <c r="P158">
        <v>88</v>
      </c>
      <c r="Q158">
        <v>0</v>
      </c>
      <c r="R158">
        <f>SUM(Zalacznik_Zadanie2_wyniki[[#This Row],[zad1]:[zad5]])</f>
        <v>295</v>
      </c>
      <c r="S158" t="str">
        <f>VLOOKUP(Zalacznik_Zadanie2_wyniki[[#This Row],[identyfikator ucznia]],Zalacznik_Zadanie2_uczniowie[[identyfikator ucznia]:[okręg]],7,FALSE)</f>
        <v xml:space="preserve"> VIII</v>
      </c>
      <c r="T158" t="str">
        <f>VLOOKUP(Zalacznik_Zadanie2_wyniki[[#This Row],[identyfikator ucznia]],Zalacznik_Zadanie2_uczniowie[[identyfikator ucznia]:[nazwisko]],3,FALSE)</f>
        <v>Bresiński</v>
      </c>
    </row>
    <row r="159" spans="1:20" x14ac:dyDescent="0.3">
      <c r="A159">
        <v>158</v>
      </c>
      <c r="B159" s="1" t="s">
        <v>332</v>
      </c>
      <c r="C159" s="1" t="s">
        <v>333</v>
      </c>
      <c r="D159" s="1" t="s">
        <v>86</v>
      </c>
      <c r="E159" s="1" t="s">
        <v>87</v>
      </c>
      <c r="F159">
        <v>2</v>
      </c>
      <c r="G159" s="1" t="s">
        <v>88</v>
      </c>
      <c r="H159" s="1" t="str">
        <f>RIGHT(Zalacznik_Zadanie2_uczniowie[[#This Row],[imię]],1)</f>
        <v>o</v>
      </c>
      <c r="I159" s="1">
        <f>IF(Zalacznik_Zadanie2_uczniowie[[#This Row],[ostatnia litera imienia]]="a",1,0)</f>
        <v>0</v>
      </c>
      <c r="J159" s="1">
        <f>Zalacznik_Zadanie2_wyniki[[#This Row],[suma]]</f>
        <v>169</v>
      </c>
      <c r="L159">
        <v>158</v>
      </c>
      <c r="M159">
        <v>0</v>
      </c>
      <c r="N159">
        <v>100</v>
      </c>
      <c r="O159">
        <v>45</v>
      </c>
      <c r="P159">
        <v>24</v>
      </c>
      <c r="Q159">
        <v>0</v>
      </c>
      <c r="R159">
        <f>SUM(Zalacznik_Zadanie2_wyniki[[#This Row],[zad1]:[zad5]])</f>
        <v>169</v>
      </c>
      <c r="S159" t="str">
        <f>VLOOKUP(Zalacznik_Zadanie2_wyniki[[#This Row],[identyfikator ucznia]],Zalacznik_Zadanie2_uczniowie[[identyfikator ucznia]:[okręg]],7,FALSE)</f>
        <v xml:space="preserve"> V</v>
      </c>
      <c r="T159" t="str">
        <f>VLOOKUP(Zalacznik_Zadanie2_wyniki[[#This Row],[identyfikator ucznia]],Zalacznik_Zadanie2_uczniowie[[identyfikator ucznia]:[nazwisko]],3,FALSE)</f>
        <v>Pertek</v>
      </c>
    </row>
    <row r="160" spans="1:20" x14ac:dyDescent="0.3">
      <c r="A160">
        <v>159</v>
      </c>
      <c r="B160" s="1" t="s">
        <v>119</v>
      </c>
      <c r="C160" s="1" t="s">
        <v>334</v>
      </c>
      <c r="D160" s="1" t="s">
        <v>335</v>
      </c>
      <c r="E160" s="1" t="s">
        <v>317</v>
      </c>
      <c r="F160">
        <v>2</v>
      </c>
      <c r="G160" s="1" t="s">
        <v>58</v>
      </c>
      <c r="H160" s="1" t="str">
        <f>RIGHT(Zalacznik_Zadanie2_uczniowie[[#This Row],[imię]],1)</f>
        <v>z</v>
      </c>
      <c r="I160" s="1">
        <f>IF(Zalacznik_Zadanie2_uczniowie[[#This Row],[ostatnia litera imienia]]="a",1,0)</f>
        <v>0</v>
      </c>
      <c r="J160" s="1">
        <f>Zalacznik_Zadanie2_wyniki[[#This Row],[suma]]</f>
        <v>295</v>
      </c>
      <c r="L160">
        <v>159</v>
      </c>
      <c r="M160">
        <v>80</v>
      </c>
      <c r="N160">
        <v>100</v>
      </c>
      <c r="O160">
        <v>27</v>
      </c>
      <c r="P160">
        <v>88</v>
      </c>
      <c r="Q160">
        <v>0</v>
      </c>
      <c r="R160">
        <f>SUM(Zalacznik_Zadanie2_wyniki[[#This Row],[zad1]:[zad5]])</f>
        <v>295</v>
      </c>
      <c r="S160" t="str">
        <f>VLOOKUP(Zalacznik_Zadanie2_wyniki[[#This Row],[identyfikator ucznia]],Zalacznik_Zadanie2_uczniowie[[identyfikator ucznia]:[okręg]],7,FALSE)</f>
        <v xml:space="preserve"> I</v>
      </c>
      <c r="T160" t="str">
        <f>VLOOKUP(Zalacznik_Zadanie2_wyniki[[#This Row],[identyfikator ucznia]],Zalacznik_Zadanie2_uczniowie[[identyfikator ucznia]:[nazwisko]],3,FALSE)</f>
        <v>Perz</v>
      </c>
    </row>
    <row r="161" spans="1:20" x14ac:dyDescent="0.3">
      <c r="A161">
        <v>160</v>
      </c>
      <c r="B161" s="1" t="s">
        <v>42</v>
      </c>
      <c r="C161" s="1" t="s">
        <v>336</v>
      </c>
      <c r="D161" s="1" t="s">
        <v>51</v>
      </c>
      <c r="E161" s="1" t="s">
        <v>52</v>
      </c>
      <c r="F161">
        <v>3</v>
      </c>
      <c r="G161" s="1" t="s">
        <v>53</v>
      </c>
      <c r="H161" s="1" t="str">
        <f>RIGHT(Zalacznik_Zadanie2_uczniowie[[#This Row],[imię]],1)</f>
        <v>ł</v>
      </c>
      <c r="I161" s="1">
        <f>IF(Zalacznik_Zadanie2_uczniowie[[#This Row],[ostatnia litera imienia]]="a",1,0)</f>
        <v>0</v>
      </c>
      <c r="J161" s="1">
        <f>Zalacznik_Zadanie2_wyniki[[#This Row],[suma]]</f>
        <v>169</v>
      </c>
      <c r="L161">
        <v>160</v>
      </c>
      <c r="M161">
        <v>0</v>
      </c>
      <c r="N161">
        <v>100</v>
      </c>
      <c r="O161">
        <v>69</v>
      </c>
      <c r="P161">
        <v>0</v>
      </c>
      <c r="Q161">
        <v>0</v>
      </c>
      <c r="R161">
        <f>SUM(Zalacznik_Zadanie2_wyniki[[#This Row],[zad1]:[zad5]])</f>
        <v>169</v>
      </c>
      <c r="S161" t="str">
        <f>VLOOKUP(Zalacznik_Zadanie2_wyniki[[#This Row],[identyfikator ucznia]],Zalacznik_Zadanie2_uczniowie[[identyfikator ucznia]:[okręg]],7,FALSE)</f>
        <v xml:space="preserve"> II</v>
      </c>
      <c r="T161" t="str">
        <f>VLOOKUP(Zalacznik_Zadanie2_wyniki[[#This Row],[identyfikator ucznia]],Zalacznik_Zadanie2_uczniowie[[identyfikator ucznia]:[nazwisko]],3,FALSE)</f>
        <v>Tomczak</v>
      </c>
    </row>
    <row r="162" spans="1:20" x14ac:dyDescent="0.3">
      <c r="A162">
        <v>161</v>
      </c>
      <c r="B162" s="1" t="s">
        <v>45</v>
      </c>
      <c r="C162" s="1" t="s">
        <v>337</v>
      </c>
      <c r="D162" s="1" t="s">
        <v>150</v>
      </c>
      <c r="E162" s="1" t="s">
        <v>240</v>
      </c>
      <c r="F162">
        <v>2</v>
      </c>
      <c r="G162" s="1" t="s">
        <v>21</v>
      </c>
      <c r="H162" s="1" t="str">
        <f>RIGHT(Zalacznik_Zadanie2_uczniowie[[#This Row],[imię]],1)</f>
        <v>n</v>
      </c>
      <c r="I162" s="1">
        <f>IF(Zalacznik_Zadanie2_uczniowie[[#This Row],[ostatnia litera imienia]]="a",1,0)</f>
        <v>0</v>
      </c>
      <c r="J162" s="1">
        <f>Zalacznik_Zadanie2_wyniki[[#This Row],[suma]]</f>
        <v>295</v>
      </c>
      <c r="L162">
        <v>161</v>
      </c>
      <c r="M162">
        <v>100</v>
      </c>
      <c r="N162">
        <v>68</v>
      </c>
      <c r="O162">
        <v>27</v>
      </c>
      <c r="P162">
        <v>100</v>
      </c>
      <c r="Q162">
        <v>0</v>
      </c>
      <c r="R162">
        <f>SUM(Zalacznik_Zadanie2_wyniki[[#This Row],[zad1]:[zad5]])</f>
        <v>295</v>
      </c>
      <c r="S162" t="str">
        <f>VLOOKUP(Zalacznik_Zadanie2_wyniki[[#This Row],[identyfikator ucznia]],Zalacznik_Zadanie2_uczniowie[[identyfikator ucznia]:[okręg]],7,FALSE)</f>
        <v xml:space="preserve"> IV</v>
      </c>
      <c r="T162" t="str">
        <f>VLOOKUP(Zalacznik_Zadanie2_wyniki[[#This Row],[identyfikator ucznia]],Zalacznik_Zadanie2_uczniowie[[identyfikator ucznia]:[nazwisko]],3,FALSE)</f>
        <v>Konik</v>
      </c>
    </row>
    <row r="163" spans="1:20" x14ac:dyDescent="0.3">
      <c r="A163">
        <v>162</v>
      </c>
      <c r="B163" s="1" t="s">
        <v>26</v>
      </c>
      <c r="C163" s="1" t="s">
        <v>338</v>
      </c>
      <c r="D163" s="1" t="s">
        <v>108</v>
      </c>
      <c r="E163" s="1" t="s">
        <v>20</v>
      </c>
      <c r="F163">
        <v>3</v>
      </c>
      <c r="G163" s="1" t="s">
        <v>21</v>
      </c>
      <c r="H163" s="1" t="str">
        <f>RIGHT(Zalacznik_Zadanie2_uczniowie[[#This Row],[imię]],1)</f>
        <v>j</v>
      </c>
      <c r="I163" s="1">
        <f>IF(Zalacznik_Zadanie2_uczniowie[[#This Row],[ostatnia litera imienia]]="a",1,0)</f>
        <v>0</v>
      </c>
      <c r="J163" s="1">
        <f>Zalacznik_Zadanie2_wyniki[[#This Row],[suma]]</f>
        <v>168</v>
      </c>
      <c r="L163">
        <v>162</v>
      </c>
      <c r="M163">
        <v>0</v>
      </c>
      <c r="N163">
        <v>100</v>
      </c>
      <c r="O163">
        <v>68</v>
      </c>
      <c r="P163">
        <v>0</v>
      </c>
      <c r="Q163">
        <v>0</v>
      </c>
      <c r="R163">
        <f>SUM(Zalacznik_Zadanie2_wyniki[[#This Row],[zad1]:[zad5]])</f>
        <v>168</v>
      </c>
      <c r="S163" t="str">
        <f>VLOOKUP(Zalacznik_Zadanie2_wyniki[[#This Row],[identyfikator ucznia]],Zalacznik_Zadanie2_uczniowie[[identyfikator ucznia]:[okręg]],7,FALSE)</f>
        <v xml:space="preserve"> IV</v>
      </c>
      <c r="T163" t="str">
        <f>VLOOKUP(Zalacznik_Zadanie2_wyniki[[#This Row],[identyfikator ucznia]],Zalacznik_Zadanie2_uczniowie[[identyfikator ucznia]:[nazwisko]],3,FALSE)</f>
        <v>Plewa</v>
      </c>
    </row>
    <row r="164" spans="1:20" x14ac:dyDescent="0.3">
      <c r="A164">
        <v>163</v>
      </c>
      <c r="B164" s="1" t="s">
        <v>34</v>
      </c>
      <c r="C164" s="1" t="s">
        <v>339</v>
      </c>
      <c r="D164" s="1" t="s">
        <v>340</v>
      </c>
      <c r="E164" s="1" t="s">
        <v>143</v>
      </c>
      <c r="F164">
        <v>2</v>
      </c>
      <c r="G164" s="1" t="s">
        <v>53</v>
      </c>
      <c r="H164" s="1" t="str">
        <f>RIGHT(Zalacznik_Zadanie2_uczniowie[[#This Row],[imię]],1)</f>
        <v>f</v>
      </c>
      <c r="I164" s="1">
        <f>IF(Zalacznik_Zadanie2_uczniowie[[#This Row],[ostatnia litera imienia]]="a",1,0)</f>
        <v>0</v>
      </c>
      <c r="J164" s="1">
        <f>Zalacznik_Zadanie2_wyniki[[#This Row],[suma]]</f>
        <v>293</v>
      </c>
      <c r="L164">
        <v>163</v>
      </c>
      <c r="M164">
        <v>50</v>
      </c>
      <c r="N164">
        <v>100</v>
      </c>
      <c r="O164">
        <v>45</v>
      </c>
      <c r="P164">
        <v>98</v>
      </c>
      <c r="Q164">
        <v>0</v>
      </c>
      <c r="R164">
        <f>SUM(Zalacznik_Zadanie2_wyniki[[#This Row],[zad1]:[zad5]])</f>
        <v>293</v>
      </c>
      <c r="S164" t="str">
        <f>VLOOKUP(Zalacznik_Zadanie2_wyniki[[#This Row],[identyfikator ucznia]],Zalacznik_Zadanie2_uczniowie[[identyfikator ucznia]:[okręg]],7,FALSE)</f>
        <v xml:space="preserve"> II</v>
      </c>
      <c r="T164" t="str">
        <f>VLOOKUP(Zalacznik_Zadanie2_wyniki[[#This Row],[identyfikator ucznia]],Zalacznik_Zadanie2_uczniowie[[identyfikator ucznia]:[nazwisko]],3,FALSE)</f>
        <v>Narożny</v>
      </c>
    </row>
    <row r="165" spans="1:20" x14ac:dyDescent="0.3">
      <c r="A165">
        <v>164</v>
      </c>
      <c r="B165" s="1" t="s">
        <v>132</v>
      </c>
      <c r="C165" s="1" t="s">
        <v>341</v>
      </c>
      <c r="D165" s="1" t="s">
        <v>310</v>
      </c>
      <c r="E165" s="1" t="s">
        <v>311</v>
      </c>
      <c r="F165">
        <v>3</v>
      </c>
      <c r="G165" s="1" t="s">
        <v>312</v>
      </c>
      <c r="H165" s="1" t="str">
        <f>RIGHT(Zalacznik_Zadanie2_uczniowie[[#This Row],[imię]],1)</f>
        <v>l</v>
      </c>
      <c r="I165" s="1">
        <f>IF(Zalacznik_Zadanie2_uczniowie[[#This Row],[ostatnia litera imienia]]="a",1,0)</f>
        <v>0</v>
      </c>
      <c r="J165" s="1">
        <f>Zalacznik_Zadanie2_wyniki[[#This Row],[suma]]</f>
        <v>168</v>
      </c>
      <c r="L165">
        <v>164</v>
      </c>
      <c r="M165">
        <v>50</v>
      </c>
      <c r="N165">
        <v>34</v>
      </c>
      <c r="O165">
        <v>72</v>
      </c>
      <c r="P165">
        <v>12</v>
      </c>
      <c r="Q165">
        <v>0</v>
      </c>
      <c r="R165">
        <f>SUM(Zalacznik_Zadanie2_wyniki[[#This Row],[zad1]:[zad5]])</f>
        <v>168</v>
      </c>
      <c r="S165" t="str">
        <f>VLOOKUP(Zalacznik_Zadanie2_wyniki[[#This Row],[identyfikator ucznia]],Zalacznik_Zadanie2_uczniowie[[identyfikator ucznia]:[okręg]],7,FALSE)</f>
        <v>IV</v>
      </c>
      <c r="T165" t="str">
        <f>VLOOKUP(Zalacznik_Zadanie2_wyniki[[#This Row],[identyfikator ucznia]],Zalacznik_Zadanie2_uczniowie[[identyfikator ucznia]:[nazwisko]],3,FALSE)</f>
        <v>Cieślik</v>
      </c>
    </row>
    <row r="166" spans="1:20" x14ac:dyDescent="0.3">
      <c r="A166">
        <v>165</v>
      </c>
      <c r="B166" s="1" t="s">
        <v>42</v>
      </c>
      <c r="C166" s="1" t="s">
        <v>288</v>
      </c>
      <c r="D166" s="1" t="s">
        <v>37</v>
      </c>
      <c r="E166" s="1" t="s">
        <v>147</v>
      </c>
      <c r="F166">
        <v>1</v>
      </c>
      <c r="G166" s="1" t="s">
        <v>16</v>
      </c>
      <c r="H166" s="1" t="str">
        <f>RIGHT(Zalacznik_Zadanie2_uczniowie[[#This Row],[imię]],1)</f>
        <v>ł</v>
      </c>
      <c r="I166" s="1">
        <f>IF(Zalacznik_Zadanie2_uczniowie[[#This Row],[ostatnia litera imienia]]="a",1,0)</f>
        <v>0</v>
      </c>
      <c r="J166" s="1">
        <f>Zalacznik_Zadanie2_wyniki[[#This Row],[suma]]</f>
        <v>291</v>
      </c>
      <c r="L166">
        <v>165</v>
      </c>
      <c r="M166">
        <v>0</v>
      </c>
      <c r="N166">
        <v>100</v>
      </c>
      <c r="O166">
        <v>91</v>
      </c>
      <c r="P166">
        <v>100</v>
      </c>
      <c r="Q166">
        <v>0</v>
      </c>
      <c r="R166">
        <f>SUM(Zalacznik_Zadanie2_wyniki[[#This Row],[zad1]:[zad5]])</f>
        <v>291</v>
      </c>
      <c r="S166" t="str">
        <f>VLOOKUP(Zalacznik_Zadanie2_wyniki[[#This Row],[identyfikator ucznia]],Zalacznik_Zadanie2_uczniowie[[identyfikator ucznia]:[okręg]],7,FALSE)</f>
        <v xml:space="preserve"> VIII</v>
      </c>
      <c r="T166" t="str">
        <f>VLOOKUP(Zalacznik_Zadanie2_wyniki[[#This Row],[identyfikator ucznia]],Zalacznik_Zadanie2_uczniowie[[identyfikator ucznia]:[nazwisko]],3,FALSE)</f>
        <v>Ludwiczak</v>
      </c>
    </row>
    <row r="167" spans="1:20" x14ac:dyDescent="0.3">
      <c r="A167">
        <v>166</v>
      </c>
      <c r="B167" s="1" t="s">
        <v>102</v>
      </c>
      <c r="C167" s="1" t="s">
        <v>342</v>
      </c>
      <c r="D167" s="1" t="s">
        <v>108</v>
      </c>
      <c r="E167" s="1" t="s">
        <v>125</v>
      </c>
      <c r="F167">
        <v>2</v>
      </c>
      <c r="G167" s="1" t="s">
        <v>21</v>
      </c>
      <c r="H167" s="1" t="str">
        <f>RIGHT(Zalacznik_Zadanie2_uczniowie[[#This Row],[imię]],1)</f>
        <v>p</v>
      </c>
      <c r="I167" s="1">
        <f>IF(Zalacznik_Zadanie2_uczniowie[[#This Row],[ostatnia litera imienia]]="a",1,0)</f>
        <v>0</v>
      </c>
      <c r="J167" s="1">
        <f>Zalacznik_Zadanie2_wyniki[[#This Row],[suma]]</f>
        <v>167</v>
      </c>
      <c r="L167">
        <v>166</v>
      </c>
      <c r="M167">
        <v>10</v>
      </c>
      <c r="N167">
        <v>100</v>
      </c>
      <c r="O167">
        <v>45</v>
      </c>
      <c r="P167">
        <v>12</v>
      </c>
      <c r="Q167">
        <v>0</v>
      </c>
      <c r="R167">
        <f>SUM(Zalacznik_Zadanie2_wyniki[[#This Row],[zad1]:[zad5]])</f>
        <v>167</v>
      </c>
      <c r="S167" t="str">
        <f>VLOOKUP(Zalacznik_Zadanie2_wyniki[[#This Row],[identyfikator ucznia]],Zalacznik_Zadanie2_uczniowie[[identyfikator ucznia]:[okręg]],7,FALSE)</f>
        <v xml:space="preserve"> IV</v>
      </c>
      <c r="T167" t="str">
        <f>VLOOKUP(Zalacznik_Zadanie2_wyniki[[#This Row],[identyfikator ucznia]],Zalacznik_Zadanie2_uczniowie[[identyfikator ucznia]:[nazwisko]],3,FALSE)</f>
        <v>Śmigaj</v>
      </c>
    </row>
    <row r="168" spans="1:20" x14ac:dyDescent="0.3">
      <c r="A168">
        <v>167</v>
      </c>
      <c r="B168" s="1" t="s">
        <v>343</v>
      </c>
      <c r="C168" s="1" t="s">
        <v>344</v>
      </c>
      <c r="D168" s="1" t="s">
        <v>83</v>
      </c>
      <c r="E168" s="1" t="s">
        <v>171</v>
      </c>
      <c r="F168">
        <v>2</v>
      </c>
      <c r="G168" s="1" t="s">
        <v>88</v>
      </c>
      <c r="H168" s="1" t="str">
        <f>RIGHT(Zalacznik_Zadanie2_uczniowie[[#This Row],[imię]],1)</f>
        <v>z</v>
      </c>
      <c r="I168" s="1">
        <f>IF(Zalacznik_Zadanie2_uczniowie[[#This Row],[ostatnia litera imienia]]="a",1,0)</f>
        <v>0</v>
      </c>
      <c r="J168" s="1">
        <f>Zalacznik_Zadanie2_wyniki[[#This Row],[suma]]</f>
        <v>289</v>
      </c>
      <c r="L168">
        <v>167</v>
      </c>
      <c r="M168">
        <v>0</v>
      </c>
      <c r="N168">
        <v>100</v>
      </c>
      <c r="O168">
        <v>91</v>
      </c>
      <c r="P168">
        <v>98</v>
      </c>
      <c r="Q168">
        <v>0</v>
      </c>
      <c r="R168">
        <f>SUM(Zalacznik_Zadanie2_wyniki[[#This Row],[zad1]:[zad5]])</f>
        <v>289</v>
      </c>
      <c r="S168" t="str">
        <f>VLOOKUP(Zalacznik_Zadanie2_wyniki[[#This Row],[identyfikator ucznia]],Zalacznik_Zadanie2_uczniowie[[identyfikator ucznia]:[okręg]],7,FALSE)</f>
        <v xml:space="preserve"> V</v>
      </c>
      <c r="T168" t="str">
        <f>VLOOKUP(Zalacznik_Zadanie2_wyniki[[#This Row],[identyfikator ucznia]],Zalacznik_Zadanie2_uczniowie[[identyfikator ucznia]:[nazwisko]],3,FALSE)</f>
        <v>Borowski</v>
      </c>
    </row>
    <row r="169" spans="1:20" x14ac:dyDescent="0.3">
      <c r="A169">
        <v>168</v>
      </c>
      <c r="B169" s="1" t="s">
        <v>95</v>
      </c>
      <c r="C169" s="1" t="s">
        <v>345</v>
      </c>
      <c r="D169" s="1" t="s">
        <v>275</v>
      </c>
      <c r="E169" s="1" t="s">
        <v>317</v>
      </c>
      <c r="F169">
        <v>3</v>
      </c>
      <c r="G169" s="1" t="s">
        <v>58</v>
      </c>
      <c r="H169" s="1" t="str">
        <f>RIGHT(Zalacznik_Zadanie2_uczniowie[[#This Row],[imię]],1)</f>
        <v>h</v>
      </c>
      <c r="I169" s="1">
        <f>IF(Zalacznik_Zadanie2_uczniowie[[#This Row],[ostatnia litera imienia]]="a",1,0)</f>
        <v>0</v>
      </c>
      <c r="J169" s="1">
        <f>Zalacznik_Zadanie2_wyniki[[#This Row],[suma]]</f>
        <v>167</v>
      </c>
      <c r="L169">
        <v>168</v>
      </c>
      <c r="M169">
        <v>20</v>
      </c>
      <c r="N169">
        <v>32</v>
      </c>
      <c r="O169">
        <v>27</v>
      </c>
      <c r="P169">
        <v>88</v>
      </c>
      <c r="Q169">
        <v>0</v>
      </c>
      <c r="R169">
        <f>SUM(Zalacznik_Zadanie2_wyniki[[#This Row],[zad1]:[zad5]])</f>
        <v>167</v>
      </c>
      <c r="S169" t="str">
        <f>VLOOKUP(Zalacznik_Zadanie2_wyniki[[#This Row],[identyfikator ucznia]],Zalacznik_Zadanie2_uczniowie[[identyfikator ucznia]:[okręg]],7,FALSE)</f>
        <v xml:space="preserve"> I</v>
      </c>
      <c r="T169" t="str">
        <f>VLOOKUP(Zalacznik_Zadanie2_wyniki[[#This Row],[identyfikator ucznia]],Zalacznik_Zadanie2_uczniowie[[identyfikator ucznia]:[nazwisko]],3,FALSE)</f>
        <v>Ciesielczyk</v>
      </c>
    </row>
    <row r="170" spans="1:20" x14ac:dyDescent="0.3">
      <c r="A170">
        <v>169</v>
      </c>
      <c r="B170" s="1" t="s">
        <v>346</v>
      </c>
      <c r="C170" s="1" t="s">
        <v>347</v>
      </c>
      <c r="D170" s="1" t="s">
        <v>310</v>
      </c>
      <c r="E170" s="1" t="s">
        <v>348</v>
      </c>
      <c r="F170">
        <v>1</v>
      </c>
      <c r="G170" s="1" t="s">
        <v>16</v>
      </c>
      <c r="H170" s="1" t="str">
        <f>RIGHT(Zalacznik_Zadanie2_uczniowie[[#This Row],[imię]],1)</f>
        <v>a</v>
      </c>
      <c r="I170" s="1">
        <f>IF(Zalacznik_Zadanie2_uczniowie[[#This Row],[ostatnia litera imienia]]="a",1,0)</f>
        <v>1</v>
      </c>
      <c r="J170" s="1">
        <f>Zalacznik_Zadanie2_wyniki[[#This Row],[suma]]</f>
        <v>288</v>
      </c>
      <c r="L170">
        <v>169</v>
      </c>
      <c r="M170">
        <v>100</v>
      </c>
      <c r="N170">
        <v>100</v>
      </c>
      <c r="O170">
        <v>0</v>
      </c>
      <c r="P170">
        <v>88</v>
      </c>
      <c r="Q170">
        <v>0</v>
      </c>
      <c r="R170">
        <f>SUM(Zalacznik_Zadanie2_wyniki[[#This Row],[zad1]:[zad5]])</f>
        <v>288</v>
      </c>
      <c r="S170" t="str">
        <f>VLOOKUP(Zalacznik_Zadanie2_wyniki[[#This Row],[identyfikator ucznia]],Zalacznik_Zadanie2_uczniowie[[identyfikator ucznia]:[okręg]],7,FALSE)</f>
        <v xml:space="preserve"> VIII</v>
      </c>
      <c r="T170" t="str">
        <f>VLOOKUP(Zalacznik_Zadanie2_wyniki[[#This Row],[identyfikator ucznia]],Zalacznik_Zadanie2_uczniowie[[identyfikator ucznia]:[nazwisko]],3,FALSE)</f>
        <v>Ozimska</v>
      </c>
    </row>
    <row r="171" spans="1:20" x14ac:dyDescent="0.3">
      <c r="A171">
        <v>170</v>
      </c>
      <c r="B171" s="1" t="s">
        <v>31</v>
      </c>
      <c r="C171" s="1" t="s">
        <v>349</v>
      </c>
      <c r="D171" s="1" t="s">
        <v>150</v>
      </c>
      <c r="E171" s="1" t="s">
        <v>350</v>
      </c>
      <c r="F171">
        <v>2</v>
      </c>
      <c r="G171" s="1" t="s">
        <v>21</v>
      </c>
      <c r="H171" s="1" t="str">
        <f>RIGHT(Zalacznik_Zadanie2_uczniowie[[#This Row],[imię]],1)</f>
        <v>b</v>
      </c>
      <c r="I171" s="1">
        <f>IF(Zalacznik_Zadanie2_uczniowie[[#This Row],[ostatnia litera imienia]]="a",1,0)</f>
        <v>0</v>
      </c>
      <c r="J171" s="1">
        <f>Zalacznik_Zadanie2_wyniki[[#This Row],[suma]]</f>
        <v>167</v>
      </c>
      <c r="L171">
        <v>170</v>
      </c>
      <c r="M171">
        <v>90</v>
      </c>
      <c r="N171">
        <v>0</v>
      </c>
      <c r="O171">
        <v>65</v>
      </c>
      <c r="P171">
        <v>12</v>
      </c>
      <c r="Q171">
        <v>0</v>
      </c>
      <c r="R171">
        <f>SUM(Zalacznik_Zadanie2_wyniki[[#This Row],[zad1]:[zad5]])</f>
        <v>167</v>
      </c>
      <c r="S171" t="str">
        <f>VLOOKUP(Zalacznik_Zadanie2_wyniki[[#This Row],[identyfikator ucznia]],Zalacznik_Zadanie2_uczniowie[[identyfikator ucznia]:[okręg]],7,FALSE)</f>
        <v xml:space="preserve"> IV</v>
      </c>
      <c r="T171" t="str">
        <f>VLOOKUP(Zalacznik_Zadanie2_wyniki[[#This Row],[identyfikator ucznia]],Zalacznik_Zadanie2_uczniowie[[identyfikator ucznia]:[nazwisko]],3,FALSE)</f>
        <v>Mikołajczak</v>
      </c>
    </row>
    <row r="172" spans="1:20" x14ac:dyDescent="0.3">
      <c r="A172">
        <v>171</v>
      </c>
      <c r="B172" s="1" t="s">
        <v>297</v>
      </c>
      <c r="C172" s="1" t="s">
        <v>351</v>
      </c>
      <c r="D172" s="1" t="s">
        <v>130</v>
      </c>
      <c r="E172" s="1" t="s">
        <v>20</v>
      </c>
      <c r="F172">
        <v>2</v>
      </c>
      <c r="G172" s="1" t="s">
        <v>21</v>
      </c>
      <c r="H172" s="1" t="str">
        <f>RIGHT(Zalacznik_Zadanie2_uczniowie[[#This Row],[imię]],1)</f>
        <v>j</v>
      </c>
      <c r="I172" s="1">
        <f>IF(Zalacznik_Zadanie2_uczniowie[[#This Row],[ostatnia litera imienia]]="a",1,0)</f>
        <v>0</v>
      </c>
      <c r="J172" s="1">
        <f>Zalacznik_Zadanie2_wyniki[[#This Row],[suma]]</f>
        <v>288</v>
      </c>
      <c r="L172">
        <v>171</v>
      </c>
      <c r="M172">
        <v>80</v>
      </c>
      <c r="N172">
        <v>100</v>
      </c>
      <c r="O172">
        <v>45</v>
      </c>
      <c r="P172">
        <v>63</v>
      </c>
      <c r="Q172">
        <v>0</v>
      </c>
      <c r="R172">
        <f>SUM(Zalacznik_Zadanie2_wyniki[[#This Row],[zad1]:[zad5]])</f>
        <v>288</v>
      </c>
      <c r="S172" t="str">
        <f>VLOOKUP(Zalacznik_Zadanie2_wyniki[[#This Row],[identyfikator ucznia]],Zalacznik_Zadanie2_uczniowie[[identyfikator ucznia]:[okręg]],7,FALSE)</f>
        <v xml:space="preserve"> IV</v>
      </c>
      <c r="T172" t="str">
        <f>VLOOKUP(Zalacznik_Zadanie2_wyniki[[#This Row],[identyfikator ucznia]],Zalacznik_Zadanie2_uczniowie[[identyfikator ucznia]:[nazwisko]],3,FALSE)</f>
        <v>Krylacki</v>
      </c>
    </row>
    <row r="173" spans="1:20" x14ac:dyDescent="0.3">
      <c r="A173">
        <v>172</v>
      </c>
      <c r="B173" s="1" t="s">
        <v>352</v>
      </c>
      <c r="C173" s="1" t="s">
        <v>353</v>
      </c>
      <c r="D173" s="1" t="s">
        <v>117</v>
      </c>
      <c r="E173" s="1" t="s">
        <v>143</v>
      </c>
      <c r="F173">
        <v>3</v>
      </c>
      <c r="G173" s="1" t="s">
        <v>53</v>
      </c>
      <c r="H173" s="1" t="str">
        <f>RIGHT(Zalacznik_Zadanie2_uczniowie[[#This Row],[imię]],1)</f>
        <v>n</v>
      </c>
      <c r="I173" s="1">
        <f>IF(Zalacznik_Zadanie2_uczniowie[[#This Row],[ostatnia litera imienia]]="a",1,0)</f>
        <v>0</v>
      </c>
      <c r="J173" s="1">
        <f>Zalacznik_Zadanie2_wyniki[[#This Row],[suma]]</f>
        <v>166</v>
      </c>
      <c r="L173">
        <v>172</v>
      </c>
      <c r="M173">
        <v>80</v>
      </c>
      <c r="N173">
        <v>29</v>
      </c>
      <c r="O173">
        <v>45</v>
      </c>
      <c r="P173">
        <v>12</v>
      </c>
      <c r="Q173">
        <v>0</v>
      </c>
      <c r="R173">
        <f>SUM(Zalacznik_Zadanie2_wyniki[[#This Row],[zad1]:[zad5]])</f>
        <v>166</v>
      </c>
      <c r="S173" t="str">
        <f>VLOOKUP(Zalacznik_Zadanie2_wyniki[[#This Row],[identyfikator ucznia]],Zalacznik_Zadanie2_uczniowie[[identyfikator ucznia]:[okręg]],7,FALSE)</f>
        <v xml:space="preserve"> II</v>
      </c>
      <c r="T173" t="str">
        <f>VLOOKUP(Zalacznik_Zadanie2_wyniki[[#This Row],[identyfikator ucznia]],Zalacznik_Zadanie2_uczniowie[[identyfikator ucznia]:[nazwisko]],3,FALSE)</f>
        <v>Ulatowski</v>
      </c>
    </row>
    <row r="174" spans="1:20" x14ac:dyDescent="0.3">
      <c r="A174">
        <v>173</v>
      </c>
      <c r="B174" s="1" t="s">
        <v>354</v>
      </c>
      <c r="C174" s="1" t="s">
        <v>355</v>
      </c>
      <c r="D174" s="1" t="s">
        <v>356</v>
      </c>
      <c r="E174" s="1" t="s">
        <v>357</v>
      </c>
      <c r="F174">
        <v>2</v>
      </c>
      <c r="G174" s="1" t="s">
        <v>65</v>
      </c>
      <c r="H174" s="1" t="str">
        <f>RIGHT(Zalacznik_Zadanie2_uczniowie[[#This Row],[imię]],1)</f>
        <v>k</v>
      </c>
      <c r="I174" s="1">
        <f>IF(Zalacznik_Zadanie2_uczniowie[[#This Row],[ostatnia litera imienia]]="a",1,0)</f>
        <v>0</v>
      </c>
      <c r="J174" s="1">
        <f>Zalacznik_Zadanie2_wyniki[[#This Row],[suma]]</f>
        <v>285</v>
      </c>
      <c r="L174">
        <v>173</v>
      </c>
      <c r="M174">
        <v>100</v>
      </c>
      <c r="N174">
        <v>100</v>
      </c>
      <c r="O174">
        <v>85</v>
      </c>
      <c r="P174">
        <v>0</v>
      </c>
      <c r="Q174">
        <v>0</v>
      </c>
      <c r="R174">
        <f>SUM(Zalacznik_Zadanie2_wyniki[[#This Row],[zad1]:[zad5]])</f>
        <v>285</v>
      </c>
      <c r="S174" t="str">
        <f>VLOOKUP(Zalacznik_Zadanie2_wyniki[[#This Row],[identyfikator ucznia]],Zalacznik_Zadanie2_uczniowie[[identyfikator ucznia]:[okręg]],7,FALSE)</f>
        <v xml:space="preserve"> III</v>
      </c>
      <c r="T174" t="str">
        <f>VLOOKUP(Zalacznik_Zadanie2_wyniki[[#This Row],[identyfikator ucznia]],Zalacznik_Zadanie2_uczniowie[[identyfikator ucznia]:[nazwisko]],3,FALSE)</f>
        <v>Szkudlarek</v>
      </c>
    </row>
    <row r="175" spans="1:20" x14ac:dyDescent="0.3">
      <c r="A175">
        <v>174</v>
      </c>
      <c r="B175" s="1" t="s">
        <v>119</v>
      </c>
      <c r="C175" s="1" t="s">
        <v>211</v>
      </c>
      <c r="D175" s="1" t="s">
        <v>249</v>
      </c>
      <c r="E175" s="1" t="s">
        <v>250</v>
      </c>
      <c r="F175">
        <v>3</v>
      </c>
      <c r="G175" s="1" t="s">
        <v>21</v>
      </c>
      <c r="H175" s="1" t="str">
        <f>RIGHT(Zalacznik_Zadanie2_uczniowie[[#This Row],[imię]],1)</f>
        <v>z</v>
      </c>
      <c r="I175" s="1">
        <f>IF(Zalacznik_Zadanie2_uczniowie[[#This Row],[ostatnia litera imienia]]="a",1,0)</f>
        <v>0</v>
      </c>
      <c r="J175" s="1">
        <f>Zalacznik_Zadanie2_wyniki[[#This Row],[suma]]</f>
        <v>166</v>
      </c>
      <c r="L175">
        <v>174</v>
      </c>
      <c r="M175">
        <v>0</v>
      </c>
      <c r="N175">
        <v>8</v>
      </c>
      <c r="O175">
        <v>70</v>
      </c>
      <c r="P175">
        <v>88</v>
      </c>
      <c r="Q175">
        <v>0</v>
      </c>
      <c r="R175">
        <f>SUM(Zalacznik_Zadanie2_wyniki[[#This Row],[zad1]:[zad5]])</f>
        <v>166</v>
      </c>
      <c r="S175" t="str">
        <f>VLOOKUP(Zalacznik_Zadanie2_wyniki[[#This Row],[identyfikator ucznia]],Zalacznik_Zadanie2_uczniowie[[identyfikator ucznia]:[okręg]],7,FALSE)</f>
        <v xml:space="preserve"> IV</v>
      </c>
      <c r="T175" t="str">
        <f>VLOOKUP(Zalacznik_Zadanie2_wyniki[[#This Row],[identyfikator ucznia]],Zalacznik_Zadanie2_uczniowie[[identyfikator ucznia]:[nazwisko]],3,FALSE)</f>
        <v>Owczarzak</v>
      </c>
    </row>
    <row r="176" spans="1:20" x14ac:dyDescent="0.3">
      <c r="A176">
        <v>175</v>
      </c>
      <c r="B176" s="1" t="s">
        <v>42</v>
      </c>
      <c r="C176" s="1" t="s">
        <v>358</v>
      </c>
      <c r="D176" s="1" t="s">
        <v>24</v>
      </c>
      <c r="E176" s="1" t="s">
        <v>25</v>
      </c>
      <c r="F176">
        <v>2</v>
      </c>
      <c r="G176" s="1" t="s">
        <v>16</v>
      </c>
      <c r="H176" s="1" t="str">
        <f>RIGHT(Zalacznik_Zadanie2_uczniowie[[#This Row],[imię]],1)</f>
        <v>ł</v>
      </c>
      <c r="I176" s="1">
        <f>IF(Zalacznik_Zadanie2_uczniowie[[#This Row],[ostatnia litera imienia]]="a",1,0)</f>
        <v>0</v>
      </c>
      <c r="J176" s="1">
        <f>Zalacznik_Zadanie2_wyniki[[#This Row],[suma]]</f>
        <v>282</v>
      </c>
      <c r="L176">
        <v>175</v>
      </c>
      <c r="M176">
        <v>100</v>
      </c>
      <c r="N176">
        <v>100</v>
      </c>
      <c r="O176">
        <v>82</v>
      </c>
      <c r="P176">
        <v>0</v>
      </c>
      <c r="Q176">
        <v>0</v>
      </c>
      <c r="R176">
        <f>SUM(Zalacznik_Zadanie2_wyniki[[#This Row],[zad1]:[zad5]])</f>
        <v>282</v>
      </c>
      <c r="S176" t="str">
        <f>VLOOKUP(Zalacznik_Zadanie2_wyniki[[#This Row],[identyfikator ucznia]],Zalacznik_Zadanie2_uczniowie[[identyfikator ucznia]:[okręg]],7,FALSE)</f>
        <v xml:space="preserve"> VIII</v>
      </c>
      <c r="T176" t="str">
        <f>VLOOKUP(Zalacznik_Zadanie2_wyniki[[#This Row],[identyfikator ucznia]],Zalacznik_Zadanie2_uczniowie[[identyfikator ucznia]:[nazwisko]],3,FALSE)</f>
        <v>Dobrzycki</v>
      </c>
    </row>
    <row r="177" spans="1:20" x14ac:dyDescent="0.3">
      <c r="A177">
        <v>176</v>
      </c>
      <c r="B177" s="1" t="s">
        <v>89</v>
      </c>
      <c r="C177" s="1" t="s">
        <v>199</v>
      </c>
      <c r="D177" s="1" t="s">
        <v>218</v>
      </c>
      <c r="E177" s="1" t="s">
        <v>15</v>
      </c>
      <c r="F177">
        <v>3</v>
      </c>
      <c r="G177" s="1" t="s">
        <v>16</v>
      </c>
      <c r="H177" s="1" t="str">
        <f>RIGHT(Zalacznik_Zadanie2_uczniowie[[#This Row],[imię]],1)</f>
        <v>d</v>
      </c>
      <c r="I177" s="1">
        <f>IF(Zalacznik_Zadanie2_uczniowie[[#This Row],[ostatnia litera imienia]]="a",1,0)</f>
        <v>0</v>
      </c>
      <c r="J177" s="1">
        <f>Zalacznik_Zadanie2_wyniki[[#This Row],[suma]]</f>
        <v>166</v>
      </c>
      <c r="L177">
        <v>176</v>
      </c>
      <c r="M177">
        <v>50</v>
      </c>
      <c r="N177">
        <v>21</v>
      </c>
      <c r="O177">
        <v>27</v>
      </c>
      <c r="P177">
        <v>68</v>
      </c>
      <c r="Q177">
        <v>0</v>
      </c>
      <c r="R177">
        <f>SUM(Zalacznik_Zadanie2_wyniki[[#This Row],[zad1]:[zad5]])</f>
        <v>166</v>
      </c>
      <c r="S177" t="str">
        <f>VLOOKUP(Zalacznik_Zadanie2_wyniki[[#This Row],[identyfikator ucznia]],Zalacznik_Zadanie2_uczniowie[[identyfikator ucznia]:[okręg]],7,FALSE)</f>
        <v xml:space="preserve"> VIII</v>
      </c>
      <c r="T177" t="str">
        <f>VLOOKUP(Zalacznik_Zadanie2_wyniki[[#This Row],[identyfikator ucznia]],Zalacznik_Zadanie2_uczniowie[[identyfikator ucznia]:[nazwisko]],3,FALSE)</f>
        <v>Kaczmarek</v>
      </c>
    </row>
    <row r="178" spans="1:20" x14ac:dyDescent="0.3">
      <c r="A178">
        <v>177</v>
      </c>
      <c r="B178" s="1" t="s">
        <v>132</v>
      </c>
      <c r="C178" s="1" t="s">
        <v>359</v>
      </c>
      <c r="D178" s="1" t="s">
        <v>360</v>
      </c>
      <c r="E178" s="1" t="s">
        <v>361</v>
      </c>
      <c r="F178">
        <v>1</v>
      </c>
      <c r="G178" s="1" t="s">
        <v>11</v>
      </c>
      <c r="H178" s="1" t="str">
        <f>RIGHT(Zalacznik_Zadanie2_uczniowie[[#This Row],[imię]],1)</f>
        <v>l</v>
      </c>
      <c r="I178" s="1">
        <f>IF(Zalacznik_Zadanie2_uczniowie[[#This Row],[ostatnia litera imienia]]="a",1,0)</f>
        <v>0</v>
      </c>
      <c r="J178" s="1">
        <f>Zalacznik_Zadanie2_wyniki[[#This Row],[suma]]</f>
        <v>280</v>
      </c>
      <c r="L178">
        <v>177</v>
      </c>
      <c r="M178">
        <v>80</v>
      </c>
      <c r="N178">
        <v>100</v>
      </c>
      <c r="O178">
        <v>0</v>
      </c>
      <c r="P178">
        <v>100</v>
      </c>
      <c r="Q178">
        <v>0</v>
      </c>
      <c r="R178">
        <f>SUM(Zalacznik_Zadanie2_wyniki[[#This Row],[zad1]:[zad5]])</f>
        <v>280</v>
      </c>
      <c r="S178" t="str">
        <f>VLOOKUP(Zalacznik_Zadanie2_wyniki[[#This Row],[identyfikator ucznia]],Zalacznik_Zadanie2_uczniowie[[identyfikator ucznia]:[okręg]],7,FALSE)</f>
        <v xml:space="preserve"> VI</v>
      </c>
      <c r="T178" t="str">
        <f>VLOOKUP(Zalacznik_Zadanie2_wyniki[[#This Row],[identyfikator ucznia]],Zalacznik_Zadanie2_uczniowie[[identyfikator ucznia]:[nazwisko]],3,FALSE)</f>
        <v>Guzy</v>
      </c>
    </row>
    <row r="179" spans="1:20" x14ac:dyDescent="0.3">
      <c r="A179">
        <v>178</v>
      </c>
      <c r="B179" s="1" t="s">
        <v>326</v>
      </c>
      <c r="C179" s="1" t="s">
        <v>362</v>
      </c>
      <c r="D179" s="1" t="s">
        <v>14</v>
      </c>
      <c r="E179" s="1" t="s">
        <v>15</v>
      </c>
      <c r="F179">
        <v>2</v>
      </c>
      <c r="G179" s="1" t="s">
        <v>16</v>
      </c>
      <c r="H179" s="1" t="str">
        <f>RIGHT(Zalacznik_Zadanie2_uczniowie[[#This Row],[imię]],1)</f>
        <v>k</v>
      </c>
      <c r="I179" s="1">
        <f>IF(Zalacznik_Zadanie2_uczniowie[[#This Row],[ostatnia litera imienia]]="a",1,0)</f>
        <v>0</v>
      </c>
      <c r="J179" s="1">
        <f>Zalacznik_Zadanie2_wyniki[[#This Row],[suma]]</f>
        <v>164</v>
      </c>
      <c r="L179">
        <v>178</v>
      </c>
      <c r="M179">
        <v>0</v>
      </c>
      <c r="N179">
        <v>100</v>
      </c>
      <c r="O179">
        <v>64</v>
      </c>
      <c r="P179">
        <v>0</v>
      </c>
      <c r="Q179">
        <v>0</v>
      </c>
      <c r="R179">
        <f>SUM(Zalacznik_Zadanie2_wyniki[[#This Row],[zad1]:[zad5]])</f>
        <v>164</v>
      </c>
      <c r="S179" t="str">
        <f>VLOOKUP(Zalacznik_Zadanie2_wyniki[[#This Row],[identyfikator ucznia]],Zalacznik_Zadanie2_uczniowie[[identyfikator ucznia]:[okręg]],7,FALSE)</f>
        <v xml:space="preserve"> VIII</v>
      </c>
      <c r="T179" t="str">
        <f>VLOOKUP(Zalacznik_Zadanie2_wyniki[[#This Row],[identyfikator ucznia]],Zalacznik_Zadanie2_uczniowie[[identyfikator ucznia]:[nazwisko]],3,FALSE)</f>
        <v>Grzeszczyk</v>
      </c>
    </row>
    <row r="180" spans="1:20" x14ac:dyDescent="0.3">
      <c r="A180">
        <v>179</v>
      </c>
      <c r="B180" s="1" t="s">
        <v>34</v>
      </c>
      <c r="C180" s="1" t="s">
        <v>363</v>
      </c>
      <c r="D180" s="1" t="s">
        <v>9</v>
      </c>
      <c r="E180" s="1" t="s">
        <v>10</v>
      </c>
      <c r="F180">
        <v>2</v>
      </c>
      <c r="G180" s="1" t="s">
        <v>11</v>
      </c>
      <c r="H180" s="1" t="str">
        <f>RIGHT(Zalacznik_Zadanie2_uczniowie[[#This Row],[imię]],1)</f>
        <v>f</v>
      </c>
      <c r="I180" s="1">
        <f>IF(Zalacznik_Zadanie2_uczniowie[[#This Row],[ostatnia litera imienia]]="a",1,0)</f>
        <v>0</v>
      </c>
      <c r="J180" s="1">
        <f>Zalacznik_Zadanie2_wyniki[[#This Row],[suma]]</f>
        <v>280</v>
      </c>
      <c r="L180">
        <v>179</v>
      </c>
      <c r="M180">
        <v>80</v>
      </c>
      <c r="N180">
        <v>100</v>
      </c>
      <c r="O180">
        <v>0</v>
      </c>
      <c r="P180">
        <v>100</v>
      </c>
      <c r="Q180">
        <v>0</v>
      </c>
      <c r="R180">
        <f>SUM(Zalacznik_Zadanie2_wyniki[[#This Row],[zad1]:[zad5]])</f>
        <v>280</v>
      </c>
      <c r="S180" t="str">
        <f>VLOOKUP(Zalacznik_Zadanie2_wyniki[[#This Row],[identyfikator ucznia]],Zalacznik_Zadanie2_uczniowie[[identyfikator ucznia]:[okręg]],7,FALSE)</f>
        <v xml:space="preserve"> VI</v>
      </c>
      <c r="T180" t="str">
        <f>VLOOKUP(Zalacznik_Zadanie2_wyniki[[#This Row],[identyfikator ucznia]],Zalacznik_Zadanie2_uczniowie[[identyfikator ucznia]:[nazwisko]],3,FALSE)</f>
        <v>Borysiak</v>
      </c>
    </row>
    <row r="181" spans="1:20" x14ac:dyDescent="0.3">
      <c r="A181">
        <v>180</v>
      </c>
      <c r="B181" s="1" t="s">
        <v>105</v>
      </c>
      <c r="C181" s="1" t="s">
        <v>364</v>
      </c>
      <c r="D181" s="1" t="s">
        <v>365</v>
      </c>
      <c r="E181" s="1" t="s">
        <v>125</v>
      </c>
      <c r="F181">
        <v>3</v>
      </c>
      <c r="G181" s="1" t="s">
        <v>21</v>
      </c>
      <c r="H181" s="1" t="str">
        <f>RIGHT(Zalacznik_Zadanie2_uczniowie[[#This Row],[imię]],1)</f>
        <v>z</v>
      </c>
      <c r="I181" s="1">
        <f>IF(Zalacznik_Zadanie2_uczniowie[[#This Row],[ostatnia litera imienia]]="a",1,0)</f>
        <v>0</v>
      </c>
      <c r="J181" s="1">
        <f>Zalacznik_Zadanie2_wyniki[[#This Row],[suma]]</f>
        <v>164</v>
      </c>
      <c r="L181">
        <v>180</v>
      </c>
      <c r="M181">
        <v>100</v>
      </c>
      <c r="N181">
        <v>7</v>
      </c>
      <c r="O181">
        <v>45</v>
      </c>
      <c r="P181">
        <v>12</v>
      </c>
      <c r="Q181">
        <v>0</v>
      </c>
      <c r="R181">
        <f>SUM(Zalacznik_Zadanie2_wyniki[[#This Row],[zad1]:[zad5]])</f>
        <v>164</v>
      </c>
      <c r="S181" t="str">
        <f>VLOOKUP(Zalacznik_Zadanie2_wyniki[[#This Row],[identyfikator ucznia]],Zalacznik_Zadanie2_uczniowie[[identyfikator ucznia]:[okręg]],7,FALSE)</f>
        <v xml:space="preserve"> IV</v>
      </c>
      <c r="T181" t="str">
        <f>VLOOKUP(Zalacznik_Zadanie2_wyniki[[#This Row],[identyfikator ucznia]],Zalacznik_Zadanie2_uczniowie[[identyfikator ucznia]:[nazwisko]],3,FALSE)</f>
        <v>Murawski</v>
      </c>
    </row>
    <row r="182" spans="1:20" x14ac:dyDescent="0.3">
      <c r="A182">
        <v>181</v>
      </c>
      <c r="B182" s="1" t="s">
        <v>119</v>
      </c>
      <c r="C182" s="1" t="s">
        <v>366</v>
      </c>
      <c r="D182" s="1" t="s">
        <v>30</v>
      </c>
      <c r="E182" s="1" t="s">
        <v>25</v>
      </c>
      <c r="F182">
        <v>1</v>
      </c>
      <c r="G182" s="1" t="s">
        <v>16</v>
      </c>
      <c r="H182" s="1" t="str">
        <f>RIGHT(Zalacznik_Zadanie2_uczniowie[[#This Row],[imię]],1)</f>
        <v>z</v>
      </c>
      <c r="I182" s="1">
        <f>IF(Zalacznik_Zadanie2_uczniowie[[#This Row],[ostatnia litera imienia]]="a",1,0)</f>
        <v>0</v>
      </c>
      <c r="J182" s="1">
        <f>Zalacznik_Zadanie2_wyniki[[#This Row],[suma]]</f>
        <v>270</v>
      </c>
      <c r="L182">
        <v>181</v>
      </c>
      <c r="M182">
        <v>100</v>
      </c>
      <c r="N182">
        <v>7</v>
      </c>
      <c r="O182">
        <v>63</v>
      </c>
      <c r="P182">
        <v>100</v>
      </c>
      <c r="Q182">
        <v>0</v>
      </c>
      <c r="R182">
        <f>SUM(Zalacznik_Zadanie2_wyniki[[#This Row],[zad1]:[zad5]])</f>
        <v>270</v>
      </c>
      <c r="S182" t="str">
        <f>VLOOKUP(Zalacznik_Zadanie2_wyniki[[#This Row],[identyfikator ucznia]],Zalacznik_Zadanie2_uczniowie[[identyfikator ucznia]:[okręg]],7,FALSE)</f>
        <v xml:space="preserve"> VIII</v>
      </c>
      <c r="T182" t="str">
        <f>VLOOKUP(Zalacznik_Zadanie2_wyniki[[#This Row],[identyfikator ucznia]],Zalacznik_Zadanie2_uczniowie[[identyfikator ucznia]:[nazwisko]],3,FALSE)</f>
        <v>Majsnerowski</v>
      </c>
    </row>
    <row r="183" spans="1:20" x14ac:dyDescent="0.3">
      <c r="A183">
        <v>182</v>
      </c>
      <c r="B183" s="1" t="s">
        <v>115</v>
      </c>
      <c r="C183" s="1" t="s">
        <v>367</v>
      </c>
      <c r="D183" s="1" t="s">
        <v>368</v>
      </c>
      <c r="E183" s="1" t="s">
        <v>230</v>
      </c>
      <c r="F183">
        <v>2</v>
      </c>
      <c r="G183" s="1" t="s">
        <v>65</v>
      </c>
      <c r="H183" s="1" t="str">
        <f>RIGHT(Zalacznik_Zadanie2_uczniowie[[#This Row],[imię]],1)</f>
        <v>t</v>
      </c>
      <c r="I183" s="1">
        <f>IF(Zalacznik_Zadanie2_uczniowie[[#This Row],[ostatnia litera imienia]]="a",1,0)</f>
        <v>0</v>
      </c>
      <c r="J183" s="1">
        <f>Zalacznik_Zadanie2_wyniki[[#This Row],[suma]]</f>
        <v>164</v>
      </c>
      <c r="L183">
        <v>182</v>
      </c>
      <c r="M183">
        <v>0</v>
      </c>
      <c r="N183">
        <v>100</v>
      </c>
      <c r="O183">
        <v>52</v>
      </c>
      <c r="P183">
        <v>12</v>
      </c>
      <c r="Q183">
        <v>0</v>
      </c>
      <c r="R183">
        <f>SUM(Zalacznik_Zadanie2_wyniki[[#This Row],[zad1]:[zad5]])</f>
        <v>164</v>
      </c>
      <c r="S183" t="str">
        <f>VLOOKUP(Zalacznik_Zadanie2_wyniki[[#This Row],[identyfikator ucznia]],Zalacznik_Zadanie2_uczniowie[[identyfikator ucznia]:[okręg]],7,FALSE)</f>
        <v xml:space="preserve"> III</v>
      </c>
      <c r="T183" t="str">
        <f>VLOOKUP(Zalacznik_Zadanie2_wyniki[[#This Row],[identyfikator ucznia]],Zalacznik_Zadanie2_uczniowie[[identyfikator ucznia]:[nazwisko]],3,FALSE)</f>
        <v>Nowak</v>
      </c>
    </row>
    <row r="184" spans="1:20" x14ac:dyDescent="0.3">
      <c r="A184">
        <v>183</v>
      </c>
      <c r="B184" s="1" t="s">
        <v>102</v>
      </c>
      <c r="C184" s="1" t="s">
        <v>369</v>
      </c>
      <c r="D184" s="1" t="s">
        <v>83</v>
      </c>
      <c r="E184" s="1" t="s">
        <v>269</v>
      </c>
      <c r="F184">
        <v>2</v>
      </c>
      <c r="G184" s="1" t="s">
        <v>65</v>
      </c>
      <c r="H184" s="1" t="str">
        <f>RIGHT(Zalacznik_Zadanie2_uczniowie[[#This Row],[imię]],1)</f>
        <v>p</v>
      </c>
      <c r="I184" s="1">
        <f>IF(Zalacznik_Zadanie2_uczniowie[[#This Row],[ostatnia litera imienia]]="a",1,0)</f>
        <v>0</v>
      </c>
      <c r="J184" s="1">
        <f>Zalacznik_Zadanie2_wyniki[[#This Row],[suma]]</f>
        <v>269</v>
      </c>
      <c r="L184">
        <v>183</v>
      </c>
      <c r="M184">
        <v>0</v>
      </c>
      <c r="N184">
        <v>100</v>
      </c>
      <c r="O184">
        <v>69</v>
      </c>
      <c r="P184">
        <v>100</v>
      </c>
      <c r="Q184">
        <v>0</v>
      </c>
      <c r="R184">
        <f>SUM(Zalacznik_Zadanie2_wyniki[[#This Row],[zad1]:[zad5]])</f>
        <v>269</v>
      </c>
      <c r="S184" t="str">
        <f>VLOOKUP(Zalacznik_Zadanie2_wyniki[[#This Row],[identyfikator ucznia]],Zalacznik_Zadanie2_uczniowie[[identyfikator ucznia]:[okręg]],7,FALSE)</f>
        <v xml:space="preserve"> III</v>
      </c>
      <c r="T184" t="str">
        <f>VLOOKUP(Zalacznik_Zadanie2_wyniki[[#This Row],[identyfikator ucznia]],Zalacznik_Zadanie2_uczniowie[[identyfikator ucznia]:[nazwisko]],3,FALSE)</f>
        <v>Michalak</v>
      </c>
    </row>
    <row r="185" spans="1:20" x14ac:dyDescent="0.3">
      <c r="A185">
        <v>184</v>
      </c>
      <c r="B185" s="1" t="s">
        <v>40</v>
      </c>
      <c r="C185" s="1" t="s">
        <v>370</v>
      </c>
      <c r="D185" s="1" t="s">
        <v>130</v>
      </c>
      <c r="E185" s="1" t="s">
        <v>20</v>
      </c>
      <c r="F185">
        <v>3</v>
      </c>
      <c r="G185" s="1" t="s">
        <v>21</v>
      </c>
      <c r="H185" s="1" t="str">
        <f>RIGHT(Zalacznik_Zadanie2_uczniowie[[#This Row],[imię]],1)</f>
        <v>r</v>
      </c>
      <c r="I185" s="1">
        <f>IF(Zalacznik_Zadanie2_uczniowie[[#This Row],[ostatnia litera imienia]]="a",1,0)</f>
        <v>0</v>
      </c>
      <c r="J185" s="1">
        <f>Zalacznik_Zadanie2_wyniki[[#This Row],[suma]]</f>
        <v>163</v>
      </c>
      <c r="L185">
        <v>184</v>
      </c>
      <c r="M185">
        <v>0</v>
      </c>
      <c r="N185">
        <v>100</v>
      </c>
      <c r="O185">
        <v>63</v>
      </c>
      <c r="P185">
        <v>0</v>
      </c>
      <c r="Q185">
        <v>0</v>
      </c>
      <c r="R185">
        <f>SUM(Zalacznik_Zadanie2_wyniki[[#This Row],[zad1]:[zad5]])</f>
        <v>163</v>
      </c>
      <c r="S185" t="str">
        <f>VLOOKUP(Zalacznik_Zadanie2_wyniki[[#This Row],[identyfikator ucznia]],Zalacznik_Zadanie2_uczniowie[[identyfikator ucznia]:[okręg]],7,FALSE)</f>
        <v xml:space="preserve"> IV</v>
      </c>
      <c r="T185" t="str">
        <f>VLOOKUP(Zalacznik_Zadanie2_wyniki[[#This Row],[identyfikator ucznia]],Zalacznik_Zadanie2_uczniowie[[identyfikator ucznia]:[nazwisko]],3,FALSE)</f>
        <v>Filusz</v>
      </c>
    </row>
    <row r="186" spans="1:20" x14ac:dyDescent="0.3">
      <c r="A186">
        <v>185</v>
      </c>
      <c r="B186" s="1" t="s">
        <v>371</v>
      </c>
      <c r="C186" s="1" t="s">
        <v>272</v>
      </c>
      <c r="D186" s="1" t="s">
        <v>264</v>
      </c>
      <c r="E186" s="1" t="s">
        <v>265</v>
      </c>
      <c r="F186">
        <v>2</v>
      </c>
      <c r="G186" s="1" t="s">
        <v>53</v>
      </c>
      <c r="H186" s="1" t="str">
        <f>RIGHT(Zalacznik_Zadanie2_uczniowie[[#This Row],[imię]],1)</f>
        <v>k</v>
      </c>
      <c r="I186" s="1">
        <f>IF(Zalacznik_Zadanie2_uczniowie[[#This Row],[ostatnia litera imienia]]="a",1,0)</f>
        <v>0</v>
      </c>
      <c r="J186" s="1">
        <f>Zalacznik_Zadanie2_wyniki[[#This Row],[suma]]</f>
        <v>268</v>
      </c>
      <c r="L186">
        <v>185</v>
      </c>
      <c r="M186">
        <v>0</v>
      </c>
      <c r="N186">
        <v>100</v>
      </c>
      <c r="O186">
        <v>68</v>
      </c>
      <c r="P186">
        <v>100</v>
      </c>
      <c r="Q186">
        <v>0</v>
      </c>
      <c r="R186">
        <f>SUM(Zalacznik_Zadanie2_wyniki[[#This Row],[zad1]:[zad5]])</f>
        <v>268</v>
      </c>
      <c r="S186" t="str">
        <f>VLOOKUP(Zalacznik_Zadanie2_wyniki[[#This Row],[identyfikator ucznia]],Zalacznik_Zadanie2_uczniowie[[identyfikator ucznia]:[okręg]],7,FALSE)</f>
        <v xml:space="preserve"> II</v>
      </c>
      <c r="T186" t="str">
        <f>VLOOKUP(Zalacznik_Zadanie2_wyniki[[#This Row],[identyfikator ucznia]],Zalacznik_Zadanie2_uczniowie[[identyfikator ucznia]:[nazwisko]],3,FALSE)</f>
        <v>Manicki</v>
      </c>
    </row>
    <row r="187" spans="1:20" x14ac:dyDescent="0.3">
      <c r="A187">
        <v>186</v>
      </c>
      <c r="B187" s="1" t="s">
        <v>40</v>
      </c>
      <c r="C187" s="1" t="s">
        <v>372</v>
      </c>
      <c r="D187" s="1" t="s">
        <v>150</v>
      </c>
      <c r="E187" s="1" t="s">
        <v>323</v>
      </c>
      <c r="F187">
        <v>3</v>
      </c>
      <c r="G187" s="1" t="s">
        <v>21</v>
      </c>
      <c r="H187" s="1" t="str">
        <f>RIGHT(Zalacznik_Zadanie2_uczniowie[[#This Row],[imię]],1)</f>
        <v>r</v>
      </c>
      <c r="I187" s="1">
        <f>IF(Zalacznik_Zadanie2_uczniowie[[#This Row],[ostatnia litera imienia]]="a",1,0)</f>
        <v>0</v>
      </c>
      <c r="J187" s="1">
        <f>Zalacznik_Zadanie2_wyniki[[#This Row],[suma]]</f>
        <v>163</v>
      </c>
      <c r="L187">
        <v>186</v>
      </c>
      <c r="M187">
        <v>0</v>
      </c>
      <c r="N187">
        <v>100</v>
      </c>
      <c r="O187">
        <v>63</v>
      </c>
      <c r="P187">
        <v>0</v>
      </c>
      <c r="Q187">
        <v>0</v>
      </c>
      <c r="R187">
        <f>SUM(Zalacznik_Zadanie2_wyniki[[#This Row],[zad1]:[zad5]])</f>
        <v>163</v>
      </c>
      <c r="S187" t="str">
        <f>VLOOKUP(Zalacznik_Zadanie2_wyniki[[#This Row],[identyfikator ucznia]],Zalacznik_Zadanie2_uczniowie[[identyfikator ucznia]:[okręg]],7,FALSE)</f>
        <v xml:space="preserve"> IV</v>
      </c>
      <c r="T187" t="str">
        <f>VLOOKUP(Zalacznik_Zadanie2_wyniki[[#This Row],[identyfikator ucznia]],Zalacznik_Zadanie2_uczniowie[[identyfikator ucznia]:[nazwisko]],3,FALSE)</f>
        <v>Olejnik</v>
      </c>
    </row>
    <row r="188" spans="1:20" x14ac:dyDescent="0.3">
      <c r="A188">
        <v>187</v>
      </c>
      <c r="B188" s="1" t="s">
        <v>47</v>
      </c>
      <c r="C188" s="1" t="s">
        <v>373</v>
      </c>
      <c r="D188" s="1" t="s">
        <v>374</v>
      </c>
      <c r="E188" s="1" t="s">
        <v>320</v>
      </c>
      <c r="F188">
        <v>2</v>
      </c>
      <c r="G188" s="1" t="s">
        <v>53</v>
      </c>
      <c r="H188" s="1" t="str">
        <f>RIGHT(Zalacznik_Zadanie2_uczniowie[[#This Row],[imię]],1)</f>
        <v>ł</v>
      </c>
      <c r="I188" s="1">
        <f>IF(Zalacznik_Zadanie2_uczniowie[[#This Row],[ostatnia litera imienia]]="a",1,0)</f>
        <v>0</v>
      </c>
      <c r="J188" s="1">
        <f>Zalacznik_Zadanie2_wyniki[[#This Row],[suma]]</f>
        <v>267</v>
      </c>
      <c r="L188">
        <v>187</v>
      </c>
      <c r="M188">
        <v>80</v>
      </c>
      <c r="N188">
        <v>100</v>
      </c>
      <c r="O188">
        <v>0</v>
      </c>
      <c r="P188">
        <v>87</v>
      </c>
      <c r="Q188">
        <v>0</v>
      </c>
      <c r="R188">
        <f>SUM(Zalacznik_Zadanie2_wyniki[[#This Row],[zad1]:[zad5]])</f>
        <v>267</v>
      </c>
      <c r="S188" t="str">
        <f>VLOOKUP(Zalacznik_Zadanie2_wyniki[[#This Row],[identyfikator ucznia]],Zalacznik_Zadanie2_uczniowie[[identyfikator ucznia]:[okręg]],7,FALSE)</f>
        <v xml:space="preserve"> II</v>
      </c>
      <c r="T188" t="str">
        <f>VLOOKUP(Zalacznik_Zadanie2_wyniki[[#This Row],[identyfikator ucznia]],Zalacznik_Zadanie2_uczniowie[[identyfikator ucznia]:[nazwisko]],3,FALSE)</f>
        <v>Maćkowiak</v>
      </c>
    </row>
    <row r="189" spans="1:20" x14ac:dyDescent="0.3">
      <c r="A189">
        <v>188</v>
      </c>
      <c r="B189" s="1" t="s">
        <v>40</v>
      </c>
      <c r="C189" s="1" t="s">
        <v>375</v>
      </c>
      <c r="D189" s="1" t="s">
        <v>376</v>
      </c>
      <c r="E189" s="1" t="s">
        <v>377</v>
      </c>
      <c r="F189">
        <v>3</v>
      </c>
      <c r="G189" s="1" t="s">
        <v>21</v>
      </c>
      <c r="H189" s="1" t="str">
        <f>RIGHT(Zalacznik_Zadanie2_uczniowie[[#This Row],[imię]],1)</f>
        <v>r</v>
      </c>
      <c r="I189" s="1">
        <f>IF(Zalacznik_Zadanie2_uczniowie[[#This Row],[ostatnia litera imienia]]="a",1,0)</f>
        <v>0</v>
      </c>
      <c r="J189" s="1">
        <f>Zalacznik_Zadanie2_wyniki[[#This Row],[suma]]</f>
        <v>163</v>
      </c>
      <c r="L189">
        <v>188</v>
      </c>
      <c r="M189">
        <v>0</v>
      </c>
      <c r="N189">
        <v>100</v>
      </c>
      <c r="O189">
        <v>63</v>
      </c>
      <c r="P189">
        <v>0</v>
      </c>
      <c r="Q189">
        <v>0</v>
      </c>
      <c r="R189">
        <f>SUM(Zalacznik_Zadanie2_wyniki[[#This Row],[zad1]:[zad5]])</f>
        <v>163</v>
      </c>
      <c r="S189" t="str">
        <f>VLOOKUP(Zalacznik_Zadanie2_wyniki[[#This Row],[identyfikator ucznia]],Zalacznik_Zadanie2_uczniowie[[identyfikator ucznia]:[okręg]],7,FALSE)</f>
        <v xml:space="preserve"> IV</v>
      </c>
      <c r="T189" t="str">
        <f>VLOOKUP(Zalacznik_Zadanie2_wyniki[[#This Row],[identyfikator ucznia]],Zalacznik_Zadanie2_uczniowie[[identyfikator ucznia]:[nazwisko]],3,FALSE)</f>
        <v>Królik</v>
      </c>
    </row>
    <row r="190" spans="1:20" x14ac:dyDescent="0.3">
      <c r="A190">
        <v>189</v>
      </c>
      <c r="B190" s="1" t="s">
        <v>47</v>
      </c>
      <c r="C190" s="1" t="s">
        <v>217</v>
      </c>
      <c r="D190" s="1" t="s">
        <v>378</v>
      </c>
      <c r="E190" s="1" t="s">
        <v>379</v>
      </c>
      <c r="F190">
        <v>1</v>
      </c>
      <c r="G190" s="1" t="s">
        <v>21</v>
      </c>
      <c r="H190" s="1" t="str">
        <f>RIGHT(Zalacznik_Zadanie2_uczniowie[[#This Row],[imię]],1)</f>
        <v>ł</v>
      </c>
      <c r="I190" s="1">
        <f>IF(Zalacznik_Zadanie2_uczniowie[[#This Row],[ostatnia litera imienia]]="a",1,0)</f>
        <v>0</v>
      </c>
      <c r="J190" s="1">
        <f>Zalacznik_Zadanie2_wyniki[[#This Row],[suma]]</f>
        <v>266</v>
      </c>
      <c r="L190">
        <v>189</v>
      </c>
      <c r="M190">
        <v>0</v>
      </c>
      <c r="N190">
        <v>100</v>
      </c>
      <c r="O190">
        <v>70</v>
      </c>
      <c r="P190">
        <v>96</v>
      </c>
      <c r="Q190">
        <v>0</v>
      </c>
      <c r="R190">
        <f>SUM(Zalacznik_Zadanie2_wyniki[[#This Row],[zad1]:[zad5]])</f>
        <v>266</v>
      </c>
      <c r="S190" t="str">
        <f>VLOOKUP(Zalacznik_Zadanie2_wyniki[[#This Row],[identyfikator ucznia]],Zalacznik_Zadanie2_uczniowie[[identyfikator ucznia]:[okręg]],7,FALSE)</f>
        <v xml:space="preserve"> IV</v>
      </c>
      <c r="T190" t="str">
        <f>VLOOKUP(Zalacznik_Zadanie2_wyniki[[#This Row],[identyfikator ucznia]],Zalacznik_Zadanie2_uczniowie[[identyfikator ucznia]:[nazwisko]],3,FALSE)</f>
        <v>Nobik</v>
      </c>
    </row>
    <row r="191" spans="1:20" x14ac:dyDescent="0.3">
      <c r="A191">
        <v>190</v>
      </c>
      <c r="B191" s="1" t="s">
        <v>47</v>
      </c>
      <c r="C191" s="1" t="s">
        <v>380</v>
      </c>
      <c r="D191" s="1" t="s">
        <v>381</v>
      </c>
      <c r="E191" s="1" t="s">
        <v>320</v>
      </c>
      <c r="F191">
        <v>2</v>
      </c>
      <c r="G191" s="1" t="s">
        <v>53</v>
      </c>
      <c r="H191" s="1" t="str">
        <f>RIGHT(Zalacznik_Zadanie2_uczniowie[[#This Row],[imię]],1)</f>
        <v>ł</v>
      </c>
      <c r="I191" s="1">
        <f>IF(Zalacznik_Zadanie2_uczniowie[[#This Row],[ostatnia litera imienia]]="a",1,0)</f>
        <v>0</v>
      </c>
      <c r="J191" s="1">
        <f>Zalacznik_Zadanie2_wyniki[[#This Row],[suma]]</f>
        <v>163</v>
      </c>
      <c r="L191">
        <v>190</v>
      </c>
      <c r="M191">
        <v>100</v>
      </c>
      <c r="N191">
        <v>0</v>
      </c>
      <c r="O191">
        <v>63</v>
      </c>
      <c r="P191">
        <v>0</v>
      </c>
      <c r="Q191">
        <v>0</v>
      </c>
      <c r="R191">
        <f>SUM(Zalacznik_Zadanie2_wyniki[[#This Row],[zad1]:[zad5]])</f>
        <v>163</v>
      </c>
      <c r="S191" t="str">
        <f>VLOOKUP(Zalacznik_Zadanie2_wyniki[[#This Row],[identyfikator ucznia]],Zalacznik_Zadanie2_uczniowie[[identyfikator ucznia]:[okręg]],7,FALSE)</f>
        <v xml:space="preserve"> II</v>
      </c>
      <c r="T191" t="str">
        <f>VLOOKUP(Zalacznik_Zadanie2_wyniki[[#This Row],[identyfikator ucznia]],Zalacznik_Zadanie2_uczniowie[[identyfikator ucznia]:[nazwisko]],3,FALSE)</f>
        <v>Bąk</v>
      </c>
    </row>
    <row r="192" spans="1:20" x14ac:dyDescent="0.3">
      <c r="A192">
        <v>191</v>
      </c>
      <c r="B192" s="1" t="s">
        <v>91</v>
      </c>
      <c r="C192" s="1" t="s">
        <v>382</v>
      </c>
      <c r="D192" s="1" t="s">
        <v>167</v>
      </c>
      <c r="E192" s="1" t="s">
        <v>200</v>
      </c>
      <c r="F192">
        <v>2</v>
      </c>
      <c r="G192" s="1" t="s">
        <v>65</v>
      </c>
      <c r="H192" s="1" t="str">
        <f>RIGHT(Zalacznik_Zadanie2_uczniowie[[#This Row],[imię]],1)</f>
        <v>n</v>
      </c>
      <c r="I192" s="1">
        <f>IF(Zalacznik_Zadanie2_uczniowie[[#This Row],[ostatnia litera imienia]]="a",1,0)</f>
        <v>0</v>
      </c>
      <c r="J192" s="1">
        <f>Zalacznik_Zadanie2_wyniki[[#This Row],[suma]]</f>
        <v>264</v>
      </c>
      <c r="L192">
        <v>191</v>
      </c>
      <c r="M192">
        <v>0</v>
      </c>
      <c r="N192">
        <v>100</v>
      </c>
      <c r="O192">
        <v>64</v>
      </c>
      <c r="P192">
        <v>100</v>
      </c>
      <c r="Q192">
        <v>0</v>
      </c>
      <c r="R192">
        <f>SUM(Zalacznik_Zadanie2_wyniki[[#This Row],[zad1]:[zad5]])</f>
        <v>264</v>
      </c>
      <c r="S192" t="str">
        <f>VLOOKUP(Zalacznik_Zadanie2_wyniki[[#This Row],[identyfikator ucznia]],Zalacznik_Zadanie2_uczniowie[[identyfikator ucznia]:[okręg]],7,FALSE)</f>
        <v xml:space="preserve"> III</v>
      </c>
      <c r="T192" t="str">
        <f>VLOOKUP(Zalacznik_Zadanie2_wyniki[[#This Row],[identyfikator ucznia]],Zalacznik_Zadanie2_uczniowie[[identyfikator ucznia]:[nazwisko]],3,FALSE)</f>
        <v>Kapski</v>
      </c>
    </row>
    <row r="193" spans="1:20" x14ac:dyDescent="0.3">
      <c r="A193">
        <v>192</v>
      </c>
      <c r="B193" s="1" t="s">
        <v>181</v>
      </c>
      <c r="C193" s="1" t="s">
        <v>383</v>
      </c>
      <c r="D193" s="1" t="s">
        <v>83</v>
      </c>
      <c r="E193" s="1" t="s">
        <v>230</v>
      </c>
      <c r="F193">
        <v>3</v>
      </c>
      <c r="G193" s="1" t="s">
        <v>65</v>
      </c>
      <c r="H193" s="1" t="str">
        <f>RIGHT(Zalacznik_Zadanie2_uczniowie[[#This Row],[imię]],1)</f>
        <v>k</v>
      </c>
      <c r="I193" s="1">
        <f>IF(Zalacznik_Zadanie2_uczniowie[[#This Row],[ostatnia litera imienia]]="a",1,0)</f>
        <v>0</v>
      </c>
      <c r="J193" s="1">
        <f>Zalacznik_Zadanie2_wyniki[[#This Row],[suma]]</f>
        <v>163</v>
      </c>
      <c r="L193">
        <v>192</v>
      </c>
      <c r="M193">
        <v>0</v>
      </c>
      <c r="N193">
        <v>100</v>
      </c>
      <c r="O193">
        <v>63</v>
      </c>
      <c r="P193">
        <v>0</v>
      </c>
      <c r="Q193">
        <v>0</v>
      </c>
      <c r="R193">
        <f>SUM(Zalacznik_Zadanie2_wyniki[[#This Row],[zad1]:[zad5]])</f>
        <v>163</v>
      </c>
      <c r="S193" t="str">
        <f>VLOOKUP(Zalacznik_Zadanie2_wyniki[[#This Row],[identyfikator ucznia]],Zalacznik_Zadanie2_uczniowie[[identyfikator ucznia]:[okręg]],7,FALSE)</f>
        <v xml:space="preserve"> III</v>
      </c>
      <c r="T193" t="str">
        <f>VLOOKUP(Zalacznik_Zadanie2_wyniki[[#This Row],[identyfikator ucznia]],Zalacznik_Zadanie2_uczniowie[[identyfikator ucznia]:[nazwisko]],3,FALSE)</f>
        <v>Kruk</v>
      </c>
    </row>
    <row r="194" spans="1:20" x14ac:dyDescent="0.3">
      <c r="A194">
        <v>193</v>
      </c>
      <c r="B194" s="1" t="s">
        <v>119</v>
      </c>
      <c r="C194" s="1" t="s">
        <v>384</v>
      </c>
      <c r="D194" s="1" t="s">
        <v>19</v>
      </c>
      <c r="E194" s="1" t="s">
        <v>20</v>
      </c>
      <c r="F194">
        <v>1</v>
      </c>
      <c r="G194" s="1" t="s">
        <v>21</v>
      </c>
      <c r="H194" s="1" t="str">
        <f>RIGHT(Zalacznik_Zadanie2_uczniowie[[#This Row],[imię]],1)</f>
        <v>z</v>
      </c>
      <c r="I194" s="1">
        <f>IF(Zalacznik_Zadanie2_uczniowie[[#This Row],[ostatnia litera imienia]]="a",1,0)</f>
        <v>0</v>
      </c>
      <c r="J194" s="1">
        <f>Zalacznik_Zadanie2_wyniki[[#This Row],[suma]]</f>
        <v>264</v>
      </c>
      <c r="L194">
        <v>193</v>
      </c>
      <c r="M194">
        <v>100</v>
      </c>
      <c r="N194">
        <v>100</v>
      </c>
      <c r="O194">
        <v>64</v>
      </c>
      <c r="P194">
        <v>0</v>
      </c>
      <c r="Q194">
        <v>0</v>
      </c>
      <c r="R194">
        <f>SUM(Zalacznik_Zadanie2_wyniki[[#This Row],[zad1]:[zad5]])</f>
        <v>264</v>
      </c>
      <c r="S194" t="str">
        <f>VLOOKUP(Zalacznik_Zadanie2_wyniki[[#This Row],[identyfikator ucznia]],Zalacznik_Zadanie2_uczniowie[[identyfikator ucznia]:[okręg]],7,FALSE)</f>
        <v xml:space="preserve"> IV</v>
      </c>
      <c r="T194" t="str">
        <f>VLOOKUP(Zalacznik_Zadanie2_wyniki[[#This Row],[identyfikator ucznia]],Zalacznik_Zadanie2_uczniowie[[identyfikator ucznia]:[nazwisko]],3,FALSE)</f>
        <v>Cudo</v>
      </c>
    </row>
    <row r="195" spans="1:20" x14ac:dyDescent="0.3">
      <c r="A195">
        <v>194</v>
      </c>
      <c r="B195" s="1" t="s">
        <v>12</v>
      </c>
      <c r="C195" s="1" t="s">
        <v>271</v>
      </c>
      <c r="D195" s="1" t="s">
        <v>385</v>
      </c>
      <c r="E195" s="1" t="s">
        <v>230</v>
      </c>
      <c r="F195">
        <v>2</v>
      </c>
      <c r="G195" s="1" t="s">
        <v>65</v>
      </c>
      <c r="H195" s="1" t="str">
        <f>RIGHT(Zalacznik_Zadanie2_uczniowie[[#This Row],[imię]],1)</f>
        <v>w</v>
      </c>
      <c r="I195" s="1">
        <f>IF(Zalacznik_Zadanie2_uczniowie[[#This Row],[ostatnia litera imienia]]="a",1,0)</f>
        <v>0</v>
      </c>
      <c r="J195" s="1">
        <f>Zalacznik_Zadanie2_wyniki[[#This Row],[suma]]</f>
        <v>161</v>
      </c>
      <c r="L195">
        <v>194</v>
      </c>
      <c r="M195">
        <v>0</v>
      </c>
      <c r="N195">
        <v>34</v>
      </c>
      <c r="O195">
        <v>27</v>
      </c>
      <c r="P195">
        <v>100</v>
      </c>
      <c r="Q195">
        <v>0</v>
      </c>
      <c r="R195">
        <f>SUM(Zalacznik_Zadanie2_wyniki[[#This Row],[zad1]:[zad5]])</f>
        <v>161</v>
      </c>
      <c r="S195" t="str">
        <f>VLOOKUP(Zalacznik_Zadanie2_wyniki[[#This Row],[identyfikator ucznia]],Zalacznik_Zadanie2_uczniowie[[identyfikator ucznia]:[okręg]],7,FALSE)</f>
        <v xml:space="preserve"> III</v>
      </c>
      <c r="T195" t="str">
        <f>VLOOKUP(Zalacznik_Zadanie2_wyniki[[#This Row],[identyfikator ucznia]],Zalacznik_Zadanie2_uczniowie[[identyfikator ucznia]:[nazwisko]],3,FALSE)</f>
        <v>Ożarowski</v>
      </c>
    </row>
    <row r="196" spans="1:20" x14ac:dyDescent="0.3">
      <c r="A196">
        <v>195</v>
      </c>
      <c r="B196" s="1" t="s">
        <v>386</v>
      </c>
      <c r="C196" s="1" t="s">
        <v>387</v>
      </c>
      <c r="D196" s="1" t="s">
        <v>388</v>
      </c>
      <c r="E196" s="1" t="s">
        <v>320</v>
      </c>
      <c r="F196">
        <v>2</v>
      </c>
      <c r="G196" s="1" t="s">
        <v>53</v>
      </c>
      <c r="H196" s="1" t="str">
        <f>RIGHT(Zalacznik_Zadanie2_uczniowie[[#This Row],[imię]],1)</f>
        <v>n</v>
      </c>
      <c r="I196" s="1">
        <f>IF(Zalacznik_Zadanie2_uczniowie[[#This Row],[ostatnia litera imienia]]="a",1,0)</f>
        <v>0</v>
      </c>
      <c r="J196" s="1">
        <f>Zalacznik_Zadanie2_wyniki[[#This Row],[suma]]</f>
        <v>263</v>
      </c>
      <c r="L196">
        <v>195</v>
      </c>
      <c r="M196">
        <v>100</v>
      </c>
      <c r="N196">
        <v>100</v>
      </c>
      <c r="O196">
        <v>27</v>
      </c>
      <c r="P196">
        <v>36</v>
      </c>
      <c r="Q196">
        <v>0</v>
      </c>
      <c r="R196">
        <f>SUM(Zalacznik_Zadanie2_wyniki[[#This Row],[zad1]:[zad5]])</f>
        <v>263</v>
      </c>
      <c r="S196" t="str">
        <f>VLOOKUP(Zalacznik_Zadanie2_wyniki[[#This Row],[identyfikator ucznia]],Zalacznik_Zadanie2_uczniowie[[identyfikator ucznia]:[okręg]],7,FALSE)</f>
        <v xml:space="preserve"> II</v>
      </c>
      <c r="T196" t="str">
        <f>VLOOKUP(Zalacznik_Zadanie2_wyniki[[#This Row],[identyfikator ucznia]],Zalacznik_Zadanie2_uczniowie[[identyfikator ucznia]:[nazwisko]],3,FALSE)</f>
        <v>Karolak</v>
      </c>
    </row>
    <row r="197" spans="1:20" x14ac:dyDescent="0.3">
      <c r="A197">
        <v>196</v>
      </c>
      <c r="B197" s="1" t="s">
        <v>119</v>
      </c>
      <c r="C197" s="1" t="s">
        <v>389</v>
      </c>
      <c r="D197" s="1" t="s">
        <v>14</v>
      </c>
      <c r="E197" s="1" t="s">
        <v>15</v>
      </c>
      <c r="F197">
        <v>3</v>
      </c>
      <c r="G197" s="1" t="s">
        <v>16</v>
      </c>
      <c r="H197" s="1" t="str">
        <f>RIGHT(Zalacznik_Zadanie2_uczniowie[[#This Row],[imię]],1)</f>
        <v>z</v>
      </c>
      <c r="I197" s="1">
        <f>IF(Zalacznik_Zadanie2_uczniowie[[#This Row],[ostatnia litera imienia]]="a",1,0)</f>
        <v>0</v>
      </c>
      <c r="J197" s="1">
        <f>Zalacznik_Zadanie2_wyniki[[#This Row],[suma]]</f>
        <v>160</v>
      </c>
      <c r="L197">
        <v>196</v>
      </c>
      <c r="M197">
        <v>0</v>
      </c>
      <c r="N197">
        <v>100</v>
      </c>
      <c r="O197">
        <v>60</v>
      </c>
      <c r="P197">
        <v>0</v>
      </c>
      <c r="Q197">
        <v>0</v>
      </c>
      <c r="R197">
        <f>SUM(Zalacznik_Zadanie2_wyniki[[#This Row],[zad1]:[zad5]])</f>
        <v>160</v>
      </c>
      <c r="S197" t="str">
        <f>VLOOKUP(Zalacznik_Zadanie2_wyniki[[#This Row],[identyfikator ucznia]],Zalacznik_Zadanie2_uczniowie[[identyfikator ucznia]:[okręg]],7,FALSE)</f>
        <v xml:space="preserve"> VIII</v>
      </c>
      <c r="T197" t="str">
        <f>VLOOKUP(Zalacznik_Zadanie2_wyniki[[#This Row],[identyfikator ucznia]],Zalacznik_Zadanie2_uczniowie[[identyfikator ucznia]:[nazwisko]],3,FALSE)</f>
        <v>Karasiński</v>
      </c>
    </row>
    <row r="198" spans="1:20" x14ac:dyDescent="0.3">
      <c r="A198">
        <v>197</v>
      </c>
      <c r="B198" s="1" t="s">
        <v>26</v>
      </c>
      <c r="C198" s="1" t="s">
        <v>390</v>
      </c>
      <c r="D198" s="1" t="s">
        <v>391</v>
      </c>
      <c r="E198" s="1" t="s">
        <v>20</v>
      </c>
      <c r="F198">
        <v>2</v>
      </c>
      <c r="G198" s="1" t="s">
        <v>21</v>
      </c>
      <c r="H198" s="1" t="str">
        <f>RIGHT(Zalacznik_Zadanie2_uczniowie[[#This Row],[imię]],1)</f>
        <v>j</v>
      </c>
      <c r="I198" s="1">
        <f>IF(Zalacznik_Zadanie2_uczniowie[[#This Row],[ostatnia litera imienia]]="a",1,0)</f>
        <v>0</v>
      </c>
      <c r="J198" s="1">
        <f>Zalacznik_Zadanie2_wyniki[[#This Row],[suma]]</f>
        <v>263</v>
      </c>
      <c r="L198">
        <v>197</v>
      </c>
      <c r="M198">
        <v>0</v>
      </c>
      <c r="N198">
        <v>100</v>
      </c>
      <c r="O198">
        <v>63</v>
      </c>
      <c r="P198">
        <v>100</v>
      </c>
      <c r="Q198">
        <v>0</v>
      </c>
      <c r="R198">
        <f>SUM(Zalacznik_Zadanie2_wyniki[[#This Row],[zad1]:[zad5]])</f>
        <v>263</v>
      </c>
      <c r="S198" t="str">
        <f>VLOOKUP(Zalacznik_Zadanie2_wyniki[[#This Row],[identyfikator ucznia]],Zalacznik_Zadanie2_uczniowie[[identyfikator ucznia]:[okręg]],7,FALSE)</f>
        <v xml:space="preserve"> IV</v>
      </c>
      <c r="T198" t="str">
        <f>VLOOKUP(Zalacznik_Zadanie2_wyniki[[#This Row],[identyfikator ucznia]],Zalacznik_Zadanie2_uczniowie[[identyfikator ucznia]:[nazwisko]],3,FALSE)</f>
        <v>Jakolewski</v>
      </c>
    </row>
    <row r="199" spans="1:20" x14ac:dyDescent="0.3">
      <c r="A199">
        <v>198</v>
      </c>
      <c r="B199" s="1" t="s">
        <v>40</v>
      </c>
      <c r="C199" s="1" t="s">
        <v>211</v>
      </c>
      <c r="D199" s="1" t="s">
        <v>9</v>
      </c>
      <c r="E199" s="1" t="s">
        <v>10</v>
      </c>
      <c r="F199">
        <v>3</v>
      </c>
      <c r="G199" s="1" t="s">
        <v>11</v>
      </c>
      <c r="H199" s="1" t="str">
        <f>RIGHT(Zalacznik_Zadanie2_uczniowie[[#This Row],[imię]],1)</f>
        <v>r</v>
      </c>
      <c r="I199" s="1">
        <f>IF(Zalacznik_Zadanie2_uczniowie[[#This Row],[ostatnia litera imienia]]="a",1,0)</f>
        <v>0</v>
      </c>
      <c r="J199" s="1">
        <f>Zalacznik_Zadanie2_wyniki[[#This Row],[suma]]</f>
        <v>160</v>
      </c>
      <c r="L199">
        <v>198</v>
      </c>
      <c r="M199">
        <v>0</v>
      </c>
      <c r="N199">
        <v>33</v>
      </c>
      <c r="O199">
        <v>27</v>
      </c>
      <c r="P199">
        <v>100</v>
      </c>
      <c r="Q199">
        <v>0</v>
      </c>
      <c r="R199">
        <f>SUM(Zalacznik_Zadanie2_wyniki[[#This Row],[zad1]:[zad5]])</f>
        <v>160</v>
      </c>
      <c r="S199" t="str">
        <f>VLOOKUP(Zalacznik_Zadanie2_wyniki[[#This Row],[identyfikator ucznia]],Zalacznik_Zadanie2_uczniowie[[identyfikator ucznia]:[okręg]],7,FALSE)</f>
        <v xml:space="preserve"> VI</v>
      </c>
      <c r="T199" t="str">
        <f>VLOOKUP(Zalacznik_Zadanie2_wyniki[[#This Row],[identyfikator ucznia]],Zalacznik_Zadanie2_uczniowie[[identyfikator ucznia]:[nazwisko]],3,FALSE)</f>
        <v>Owczarzak</v>
      </c>
    </row>
    <row r="200" spans="1:20" x14ac:dyDescent="0.3">
      <c r="A200">
        <v>199</v>
      </c>
      <c r="B200" s="1" t="s">
        <v>28</v>
      </c>
      <c r="C200" s="1" t="s">
        <v>392</v>
      </c>
      <c r="D200" s="1" t="s">
        <v>393</v>
      </c>
      <c r="E200" s="1" t="s">
        <v>230</v>
      </c>
      <c r="F200">
        <v>2</v>
      </c>
      <c r="G200" s="1" t="s">
        <v>65</v>
      </c>
      <c r="H200" s="1" t="str">
        <f>RIGHT(Zalacznik_Zadanie2_uczniowie[[#This Row],[imię]],1)</f>
        <v>r</v>
      </c>
      <c r="I200" s="1">
        <f>IF(Zalacznik_Zadanie2_uczniowie[[#This Row],[ostatnia litera imienia]]="a",1,0)</f>
        <v>0</v>
      </c>
      <c r="J200" s="1">
        <f>Zalacznik_Zadanie2_wyniki[[#This Row],[suma]]</f>
        <v>261</v>
      </c>
      <c r="L200">
        <v>199</v>
      </c>
      <c r="M200">
        <v>0</v>
      </c>
      <c r="N200">
        <v>100</v>
      </c>
      <c r="O200">
        <v>69</v>
      </c>
      <c r="P200">
        <v>0</v>
      </c>
      <c r="Q200">
        <v>92</v>
      </c>
      <c r="R200">
        <f>SUM(Zalacznik_Zadanie2_wyniki[[#This Row],[zad1]:[zad5]])</f>
        <v>261</v>
      </c>
      <c r="S200" t="str">
        <f>VLOOKUP(Zalacznik_Zadanie2_wyniki[[#This Row],[identyfikator ucznia]],Zalacznik_Zadanie2_uczniowie[[identyfikator ucznia]:[okręg]],7,FALSE)</f>
        <v xml:space="preserve"> III</v>
      </c>
      <c r="T200" t="str">
        <f>VLOOKUP(Zalacznik_Zadanie2_wyniki[[#This Row],[identyfikator ucznia]],Zalacznik_Zadanie2_uczniowie[[identyfikator ucznia]:[nazwisko]],3,FALSE)</f>
        <v>Czechowski</v>
      </c>
    </row>
    <row r="201" spans="1:20" x14ac:dyDescent="0.3">
      <c r="A201">
        <v>200</v>
      </c>
      <c r="B201" s="1" t="s">
        <v>42</v>
      </c>
      <c r="C201" s="1" t="s">
        <v>394</v>
      </c>
      <c r="D201" s="1" t="s">
        <v>395</v>
      </c>
      <c r="E201" s="1" t="s">
        <v>396</v>
      </c>
      <c r="F201">
        <v>3</v>
      </c>
      <c r="G201" s="1" t="s">
        <v>53</v>
      </c>
      <c r="H201" s="1" t="str">
        <f>RIGHT(Zalacznik_Zadanie2_uczniowie[[#This Row],[imię]],1)</f>
        <v>ł</v>
      </c>
      <c r="I201" s="1">
        <f>IF(Zalacznik_Zadanie2_uczniowie[[#This Row],[ostatnia litera imienia]]="a",1,0)</f>
        <v>0</v>
      </c>
      <c r="J201" s="1">
        <f>Zalacznik_Zadanie2_wyniki[[#This Row],[suma]]</f>
        <v>159</v>
      </c>
      <c r="L201">
        <v>200</v>
      </c>
      <c r="M201">
        <v>0</v>
      </c>
      <c r="N201">
        <v>100</v>
      </c>
      <c r="O201">
        <v>54</v>
      </c>
      <c r="P201">
        <v>5</v>
      </c>
      <c r="Q201">
        <v>0</v>
      </c>
      <c r="R201">
        <f>SUM(Zalacznik_Zadanie2_wyniki[[#This Row],[zad1]:[zad5]])</f>
        <v>159</v>
      </c>
      <c r="S201" t="str">
        <f>VLOOKUP(Zalacznik_Zadanie2_wyniki[[#This Row],[identyfikator ucznia]],Zalacznik_Zadanie2_uczniowie[[identyfikator ucznia]:[okręg]],7,FALSE)</f>
        <v xml:space="preserve"> II</v>
      </c>
      <c r="T201" t="str">
        <f>VLOOKUP(Zalacznik_Zadanie2_wyniki[[#This Row],[identyfikator ucznia]],Zalacznik_Zadanie2_uczniowie[[identyfikator ucznia]:[nazwisko]],3,FALSE)</f>
        <v>Kosicki</v>
      </c>
    </row>
    <row r="202" spans="1:20" x14ac:dyDescent="0.3">
      <c r="A202">
        <v>201</v>
      </c>
      <c r="B202" s="1" t="s">
        <v>34</v>
      </c>
      <c r="C202" s="1" t="s">
        <v>397</v>
      </c>
      <c r="D202" s="1" t="s">
        <v>24</v>
      </c>
      <c r="E202" s="1" t="s">
        <v>25</v>
      </c>
      <c r="F202">
        <v>1</v>
      </c>
      <c r="G202" s="1" t="s">
        <v>16</v>
      </c>
      <c r="H202" s="1" t="str">
        <f>RIGHT(Zalacznik_Zadanie2_uczniowie[[#This Row],[imię]],1)</f>
        <v>f</v>
      </c>
      <c r="I202" s="1">
        <f>IF(Zalacznik_Zadanie2_uczniowie[[#This Row],[ostatnia litera imienia]]="a",1,0)</f>
        <v>0</v>
      </c>
      <c r="J202" s="1">
        <f>Zalacznik_Zadanie2_wyniki[[#This Row],[suma]]</f>
        <v>261</v>
      </c>
      <c r="L202">
        <v>201</v>
      </c>
      <c r="M202">
        <v>0</v>
      </c>
      <c r="N202">
        <v>100</v>
      </c>
      <c r="O202">
        <v>61</v>
      </c>
      <c r="P202">
        <v>100</v>
      </c>
      <c r="Q202">
        <v>0</v>
      </c>
      <c r="R202">
        <f>SUM(Zalacznik_Zadanie2_wyniki[[#This Row],[zad1]:[zad5]])</f>
        <v>261</v>
      </c>
      <c r="S202" t="str">
        <f>VLOOKUP(Zalacznik_Zadanie2_wyniki[[#This Row],[identyfikator ucznia]],Zalacznik_Zadanie2_uczniowie[[identyfikator ucznia]:[okręg]],7,FALSE)</f>
        <v xml:space="preserve"> VIII</v>
      </c>
      <c r="T202" t="str">
        <f>VLOOKUP(Zalacznik_Zadanie2_wyniki[[#This Row],[identyfikator ucznia]],Zalacznik_Zadanie2_uczniowie[[identyfikator ucznia]:[nazwisko]],3,FALSE)</f>
        <v>Kurach</v>
      </c>
    </row>
    <row r="203" spans="1:20" x14ac:dyDescent="0.3">
      <c r="A203">
        <v>202</v>
      </c>
      <c r="B203" s="1" t="s">
        <v>115</v>
      </c>
      <c r="C203" s="1" t="s">
        <v>398</v>
      </c>
      <c r="D203" s="1" t="s">
        <v>399</v>
      </c>
      <c r="E203" s="1" t="s">
        <v>320</v>
      </c>
      <c r="F203">
        <v>2</v>
      </c>
      <c r="G203" s="1" t="s">
        <v>53</v>
      </c>
      <c r="H203" s="1" t="str">
        <f>RIGHT(Zalacznik_Zadanie2_uczniowie[[#This Row],[imię]],1)</f>
        <v>t</v>
      </c>
      <c r="I203" s="1">
        <f>IF(Zalacznik_Zadanie2_uczniowie[[#This Row],[ostatnia litera imienia]]="a",1,0)</f>
        <v>0</v>
      </c>
      <c r="J203" s="1">
        <f>Zalacznik_Zadanie2_wyniki[[#This Row],[suma]]</f>
        <v>158</v>
      </c>
      <c r="L203">
        <v>202</v>
      </c>
      <c r="M203">
        <v>80</v>
      </c>
      <c r="N203">
        <v>8</v>
      </c>
      <c r="O203">
        <v>70</v>
      </c>
      <c r="P203">
        <v>0</v>
      </c>
      <c r="Q203">
        <v>0</v>
      </c>
      <c r="R203">
        <f>SUM(Zalacznik_Zadanie2_wyniki[[#This Row],[zad1]:[zad5]])</f>
        <v>158</v>
      </c>
      <c r="S203" t="str">
        <f>VLOOKUP(Zalacznik_Zadanie2_wyniki[[#This Row],[identyfikator ucznia]],Zalacznik_Zadanie2_uczniowie[[identyfikator ucznia]:[okręg]],7,FALSE)</f>
        <v xml:space="preserve"> II</v>
      </c>
      <c r="T203" t="str">
        <f>VLOOKUP(Zalacznik_Zadanie2_wyniki[[#This Row],[identyfikator ucznia]],Zalacznik_Zadanie2_uczniowie[[identyfikator ucznia]:[nazwisko]],3,FALSE)</f>
        <v>Furmaniuk</v>
      </c>
    </row>
    <row r="204" spans="1:20" x14ac:dyDescent="0.3">
      <c r="A204">
        <v>203</v>
      </c>
      <c r="B204" s="1" t="s">
        <v>66</v>
      </c>
      <c r="C204" s="1" t="s">
        <v>400</v>
      </c>
      <c r="D204" s="1" t="s">
        <v>51</v>
      </c>
      <c r="E204" s="1" t="s">
        <v>52</v>
      </c>
      <c r="F204">
        <v>2</v>
      </c>
      <c r="G204" s="1" t="s">
        <v>53</v>
      </c>
      <c r="H204" s="1" t="str">
        <f>RIGHT(Zalacznik_Zadanie2_uczniowie[[#This Row],[imię]],1)</f>
        <v>z</v>
      </c>
      <c r="I204" s="1">
        <f>IF(Zalacznik_Zadanie2_uczniowie[[#This Row],[ostatnia litera imienia]]="a",1,0)</f>
        <v>0</v>
      </c>
      <c r="J204" s="1">
        <f>Zalacznik_Zadanie2_wyniki[[#This Row],[suma]]</f>
        <v>261</v>
      </c>
      <c r="L204">
        <v>203</v>
      </c>
      <c r="M204">
        <v>50</v>
      </c>
      <c r="N204">
        <v>100</v>
      </c>
      <c r="O204">
        <v>27</v>
      </c>
      <c r="P204">
        <v>24</v>
      </c>
      <c r="Q204">
        <v>60</v>
      </c>
      <c r="R204">
        <f>SUM(Zalacznik_Zadanie2_wyniki[[#This Row],[zad1]:[zad5]])</f>
        <v>261</v>
      </c>
      <c r="S204" t="str">
        <f>VLOOKUP(Zalacznik_Zadanie2_wyniki[[#This Row],[identyfikator ucznia]],Zalacznik_Zadanie2_uczniowie[[identyfikator ucznia]:[okręg]],7,FALSE)</f>
        <v xml:space="preserve"> II</v>
      </c>
      <c r="T204" t="str">
        <f>VLOOKUP(Zalacznik_Zadanie2_wyniki[[#This Row],[identyfikator ucznia]],Zalacznik_Zadanie2_uczniowie[[identyfikator ucznia]:[nazwisko]],3,FALSE)</f>
        <v>Janicki</v>
      </c>
    </row>
    <row r="205" spans="1:20" x14ac:dyDescent="0.3">
      <c r="A205">
        <v>204</v>
      </c>
      <c r="B205" s="1" t="s">
        <v>401</v>
      </c>
      <c r="C205" s="1" t="s">
        <v>402</v>
      </c>
      <c r="D205" s="1" t="s">
        <v>385</v>
      </c>
      <c r="E205" s="1" t="s">
        <v>230</v>
      </c>
      <c r="F205">
        <v>3</v>
      </c>
      <c r="G205" s="1" t="s">
        <v>65</v>
      </c>
      <c r="H205" s="1" t="str">
        <f>RIGHT(Zalacznik_Zadanie2_uczniowie[[#This Row],[imię]],1)</f>
        <v>a</v>
      </c>
      <c r="I205" s="1">
        <f>IF(Zalacznik_Zadanie2_uczniowie[[#This Row],[ostatnia litera imienia]]="a",1,0)</f>
        <v>1</v>
      </c>
      <c r="J205" s="1">
        <f>Zalacznik_Zadanie2_wyniki[[#This Row],[suma]]</f>
        <v>157</v>
      </c>
      <c r="L205">
        <v>204</v>
      </c>
      <c r="M205">
        <v>30</v>
      </c>
      <c r="N205">
        <v>100</v>
      </c>
      <c r="O205">
        <v>27</v>
      </c>
      <c r="P205">
        <v>0</v>
      </c>
      <c r="Q205">
        <v>0</v>
      </c>
      <c r="R205">
        <f>SUM(Zalacznik_Zadanie2_wyniki[[#This Row],[zad1]:[zad5]])</f>
        <v>157</v>
      </c>
      <c r="S205" t="str">
        <f>VLOOKUP(Zalacznik_Zadanie2_wyniki[[#This Row],[identyfikator ucznia]],Zalacznik_Zadanie2_uczniowie[[identyfikator ucznia]:[okręg]],7,FALSE)</f>
        <v xml:space="preserve"> III</v>
      </c>
      <c r="T205" t="str">
        <f>VLOOKUP(Zalacznik_Zadanie2_wyniki[[#This Row],[identyfikator ucznia]],Zalacznik_Zadanie2_uczniowie[[identyfikator ucznia]:[nazwisko]],3,FALSE)</f>
        <v>Wojciechowska</v>
      </c>
    </row>
    <row r="206" spans="1:20" x14ac:dyDescent="0.3">
      <c r="A206">
        <v>205</v>
      </c>
      <c r="B206" s="1" t="s">
        <v>47</v>
      </c>
      <c r="C206" s="1" t="s">
        <v>403</v>
      </c>
      <c r="D206" s="1" t="s">
        <v>81</v>
      </c>
      <c r="E206" s="1" t="s">
        <v>71</v>
      </c>
      <c r="F206">
        <v>1</v>
      </c>
      <c r="G206" s="1" t="s">
        <v>58</v>
      </c>
      <c r="H206" s="1" t="str">
        <f>RIGHT(Zalacznik_Zadanie2_uczniowie[[#This Row],[imię]],1)</f>
        <v>ł</v>
      </c>
      <c r="I206" s="1">
        <f>IF(Zalacznik_Zadanie2_uczniowie[[#This Row],[ostatnia litera imienia]]="a",1,0)</f>
        <v>0</v>
      </c>
      <c r="J206" s="1">
        <f>Zalacznik_Zadanie2_wyniki[[#This Row],[suma]]</f>
        <v>261</v>
      </c>
      <c r="L206">
        <v>205</v>
      </c>
      <c r="M206">
        <v>80</v>
      </c>
      <c r="N206">
        <v>100</v>
      </c>
      <c r="O206">
        <v>45</v>
      </c>
      <c r="P206">
        <v>36</v>
      </c>
      <c r="Q206">
        <v>0</v>
      </c>
      <c r="R206">
        <f>SUM(Zalacznik_Zadanie2_wyniki[[#This Row],[zad1]:[zad5]])</f>
        <v>261</v>
      </c>
      <c r="S206" t="str">
        <f>VLOOKUP(Zalacznik_Zadanie2_wyniki[[#This Row],[identyfikator ucznia]],Zalacznik_Zadanie2_uczniowie[[identyfikator ucznia]:[okręg]],7,FALSE)</f>
        <v xml:space="preserve"> I</v>
      </c>
      <c r="T206" t="str">
        <f>VLOOKUP(Zalacznik_Zadanie2_wyniki[[#This Row],[identyfikator ucznia]],Zalacznik_Zadanie2_uczniowie[[identyfikator ucznia]:[nazwisko]],3,FALSE)</f>
        <v>Borowczyk</v>
      </c>
    </row>
    <row r="207" spans="1:20" x14ac:dyDescent="0.3">
      <c r="A207">
        <v>206</v>
      </c>
      <c r="B207" s="1" t="s">
        <v>47</v>
      </c>
      <c r="C207" s="1" t="s">
        <v>404</v>
      </c>
      <c r="D207" s="1" t="s">
        <v>83</v>
      </c>
      <c r="E207" s="1" t="s">
        <v>125</v>
      </c>
      <c r="F207">
        <v>2</v>
      </c>
      <c r="G207" s="1" t="s">
        <v>21</v>
      </c>
      <c r="H207" s="1" t="str">
        <f>RIGHT(Zalacznik_Zadanie2_uczniowie[[#This Row],[imię]],1)</f>
        <v>ł</v>
      </c>
      <c r="I207" s="1">
        <f>IF(Zalacznik_Zadanie2_uczniowie[[#This Row],[ostatnia litera imienia]]="a",1,0)</f>
        <v>0</v>
      </c>
      <c r="J207" s="1">
        <f>Zalacznik_Zadanie2_wyniki[[#This Row],[suma]]</f>
        <v>156</v>
      </c>
      <c r="L207">
        <v>206</v>
      </c>
      <c r="M207">
        <v>0</v>
      </c>
      <c r="N207">
        <v>32</v>
      </c>
      <c r="O207">
        <v>36</v>
      </c>
      <c r="P207">
        <v>88</v>
      </c>
      <c r="Q207">
        <v>0</v>
      </c>
      <c r="R207">
        <f>SUM(Zalacznik_Zadanie2_wyniki[[#This Row],[zad1]:[zad5]])</f>
        <v>156</v>
      </c>
      <c r="S207" t="str">
        <f>VLOOKUP(Zalacznik_Zadanie2_wyniki[[#This Row],[identyfikator ucznia]],Zalacznik_Zadanie2_uczniowie[[identyfikator ucznia]:[okręg]],7,FALSE)</f>
        <v xml:space="preserve"> IV</v>
      </c>
      <c r="T207" t="str">
        <f>VLOOKUP(Zalacznik_Zadanie2_wyniki[[#This Row],[identyfikator ucznia]],Zalacznik_Zadanie2_uczniowie[[identyfikator ucznia]:[nazwisko]],3,FALSE)</f>
        <v>Ozimski</v>
      </c>
    </row>
    <row r="208" spans="1:20" x14ac:dyDescent="0.3">
      <c r="A208">
        <v>207</v>
      </c>
      <c r="B208" s="1" t="s">
        <v>405</v>
      </c>
      <c r="C208" s="1" t="s">
        <v>406</v>
      </c>
      <c r="D208" s="1" t="s">
        <v>264</v>
      </c>
      <c r="E208" s="1" t="s">
        <v>265</v>
      </c>
      <c r="F208">
        <v>2</v>
      </c>
      <c r="G208" s="1" t="s">
        <v>53</v>
      </c>
      <c r="H208" s="1" t="str">
        <f>RIGHT(Zalacznik_Zadanie2_uczniowie[[#This Row],[imię]],1)</f>
        <v>a</v>
      </c>
      <c r="I208" s="1">
        <f>IF(Zalacznik_Zadanie2_uczniowie[[#This Row],[ostatnia litera imienia]]="a",1,0)</f>
        <v>1</v>
      </c>
      <c r="J208" s="1">
        <f>Zalacznik_Zadanie2_wyniki[[#This Row],[suma]]</f>
        <v>258</v>
      </c>
      <c r="L208">
        <v>207</v>
      </c>
      <c r="M208">
        <v>0</v>
      </c>
      <c r="N208">
        <v>100</v>
      </c>
      <c r="O208">
        <v>65</v>
      </c>
      <c r="P208">
        <v>93</v>
      </c>
      <c r="Q208">
        <v>0</v>
      </c>
      <c r="R208">
        <f>SUM(Zalacznik_Zadanie2_wyniki[[#This Row],[zad1]:[zad5]])</f>
        <v>258</v>
      </c>
      <c r="S208" t="str">
        <f>VLOOKUP(Zalacznik_Zadanie2_wyniki[[#This Row],[identyfikator ucznia]],Zalacznik_Zadanie2_uczniowie[[identyfikator ucznia]:[okręg]],7,FALSE)</f>
        <v xml:space="preserve"> II</v>
      </c>
      <c r="T208" t="str">
        <f>VLOOKUP(Zalacznik_Zadanie2_wyniki[[#This Row],[identyfikator ucznia]],Zalacznik_Zadanie2_uczniowie[[identyfikator ucznia]:[nazwisko]],3,FALSE)</f>
        <v>Cicha</v>
      </c>
    </row>
    <row r="209" spans="1:20" x14ac:dyDescent="0.3">
      <c r="A209">
        <v>208</v>
      </c>
      <c r="B209" s="1" t="s">
        <v>157</v>
      </c>
      <c r="C209" s="1" t="s">
        <v>407</v>
      </c>
      <c r="D209" s="1" t="s">
        <v>408</v>
      </c>
      <c r="E209" s="1" t="s">
        <v>409</v>
      </c>
      <c r="F209">
        <v>3</v>
      </c>
      <c r="G209" s="1" t="s">
        <v>53</v>
      </c>
      <c r="H209" s="1" t="str">
        <f>RIGHT(Zalacznik_Zadanie2_uczniowie[[#This Row],[imię]],1)</f>
        <v>z</v>
      </c>
      <c r="I209" s="1">
        <f>IF(Zalacznik_Zadanie2_uczniowie[[#This Row],[ostatnia litera imienia]]="a",1,0)</f>
        <v>0</v>
      </c>
      <c r="J209" s="1">
        <f>Zalacznik_Zadanie2_wyniki[[#This Row],[suma]]</f>
        <v>156</v>
      </c>
      <c r="L209">
        <v>208</v>
      </c>
      <c r="M209">
        <v>0</v>
      </c>
      <c r="N209">
        <v>29</v>
      </c>
      <c r="O209">
        <v>27</v>
      </c>
      <c r="P209">
        <v>100</v>
      </c>
      <c r="Q209">
        <v>0</v>
      </c>
      <c r="R209">
        <f>SUM(Zalacznik_Zadanie2_wyniki[[#This Row],[zad1]:[zad5]])</f>
        <v>156</v>
      </c>
      <c r="S209" t="str">
        <f>VLOOKUP(Zalacznik_Zadanie2_wyniki[[#This Row],[identyfikator ucznia]],Zalacznik_Zadanie2_uczniowie[[identyfikator ucznia]:[okręg]],7,FALSE)</f>
        <v xml:space="preserve"> II</v>
      </c>
      <c r="T209" t="str">
        <f>VLOOKUP(Zalacznik_Zadanie2_wyniki[[#This Row],[identyfikator ucznia]],Zalacznik_Zadanie2_uczniowie[[identyfikator ucznia]:[nazwisko]],3,FALSE)</f>
        <v>Szymkowiak</v>
      </c>
    </row>
    <row r="210" spans="1:20" x14ac:dyDescent="0.3">
      <c r="A210">
        <v>209</v>
      </c>
      <c r="B210" s="1" t="s">
        <v>66</v>
      </c>
      <c r="C210" s="1" t="s">
        <v>349</v>
      </c>
      <c r="D210" s="1" t="s">
        <v>108</v>
      </c>
      <c r="E210" s="1" t="s">
        <v>20</v>
      </c>
      <c r="F210">
        <v>2</v>
      </c>
      <c r="G210" s="1" t="s">
        <v>21</v>
      </c>
      <c r="H210" s="1" t="str">
        <f>RIGHT(Zalacznik_Zadanie2_uczniowie[[#This Row],[imię]],1)</f>
        <v>z</v>
      </c>
      <c r="I210" s="1">
        <f>IF(Zalacznik_Zadanie2_uczniowie[[#This Row],[ostatnia litera imienia]]="a",1,0)</f>
        <v>0</v>
      </c>
      <c r="J210" s="1">
        <f>Zalacznik_Zadanie2_wyniki[[#This Row],[suma]]</f>
        <v>258</v>
      </c>
      <c r="L210">
        <v>209</v>
      </c>
      <c r="M210">
        <v>0</v>
      </c>
      <c r="N210">
        <v>79</v>
      </c>
      <c r="O210">
        <v>79</v>
      </c>
      <c r="P210">
        <v>100</v>
      </c>
      <c r="Q210">
        <v>0</v>
      </c>
      <c r="R210">
        <f>SUM(Zalacznik_Zadanie2_wyniki[[#This Row],[zad1]:[zad5]])</f>
        <v>258</v>
      </c>
      <c r="S210" t="str">
        <f>VLOOKUP(Zalacznik_Zadanie2_wyniki[[#This Row],[identyfikator ucznia]],Zalacznik_Zadanie2_uczniowie[[identyfikator ucznia]:[okręg]],7,FALSE)</f>
        <v xml:space="preserve"> IV</v>
      </c>
      <c r="T210" t="str">
        <f>VLOOKUP(Zalacznik_Zadanie2_wyniki[[#This Row],[identyfikator ucznia]],Zalacznik_Zadanie2_uczniowie[[identyfikator ucznia]:[nazwisko]],3,FALSE)</f>
        <v>Mikołajczak</v>
      </c>
    </row>
    <row r="211" spans="1:20" x14ac:dyDescent="0.3">
      <c r="A211">
        <v>210</v>
      </c>
      <c r="B211" s="1" t="s">
        <v>40</v>
      </c>
      <c r="C211" s="1" t="s">
        <v>410</v>
      </c>
      <c r="D211" s="1" t="s">
        <v>14</v>
      </c>
      <c r="E211" s="1" t="s">
        <v>15</v>
      </c>
      <c r="F211">
        <v>3</v>
      </c>
      <c r="G211" s="1" t="s">
        <v>16</v>
      </c>
      <c r="H211" s="1" t="str">
        <f>RIGHT(Zalacznik_Zadanie2_uczniowie[[#This Row],[imię]],1)</f>
        <v>r</v>
      </c>
      <c r="I211" s="1">
        <f>IF(Zalacznik_Zadanie2_uczniowie[[#This Row],[ostatnia litera imienia]]="a",1,0)</f>
        <v>0</v>
      </c>
      <c r="J211" s="1">
        <f>Zalacznik_Zadanie2_wyniki[[#This Row],[suma]]</f>
        <v>154</v>
      </c>
      <c r="L211">
        <v>210</v>
      </c>
      <c r="M211">
        <v>0</v>
      </c>
      <c r="N211">
        <v>100</v>
      </c>
      <c r="O211">
        <v>54</v>
      </c>
      <c r="P211">
        <v>0</v>
      </c>
      <c r="Q211">
        <v>0</v>
      </c>
      <c r="R211">
        <f>SUM(Zalacznik_Zadanie2_wyniki[[#This Row],[zad1]:[zad5]])</f>
        <v>154</v>
      </c>
      <c r="S211" t="str">
        <f>VLOOKUP(Zalacznik_Zadanie2_wyniki[[#This Row],[identyfikator ucznia]],Zalacznik_Zadanie2_uczniowie[[identyfikator ucznia]:[okręg]],7,FALSE)</f>
        <v xml:space="preserve"> VIII</v>
      </c>
      <c r="T211" t="str">
        <f>VLOOKUP(Zalacznik_Zadanie2_wyniki[[#This Row],[identyfikator ucznia]],Zalacznik_Zadanie2_uczniowie[[identyfikator ucznia]:[nazwisko]],3,FALSE)</f>
        <v>Musiał</v>
      </c>
    </row>
    <row r="212" spans="1:20" x14ac:dyDescent="0.3">
      <c r="A212">
        <v>211</v>
      </c>
      <c r="B212" s="1" t="s">
        <v>42</v>
      </c>
      <c r="C212" s="1" t="s">
        <v>411</v>
      </c>
      <c r="D212" s="1" t="s">
        <v>24</v>
      </c>
      <c r="E212" s="1" t="s">
        <v>25</v>
      </c>
      <c r="F212">
        <v>2</v>
      </c>
      <c r="G212" s="1" t="s">
        <v>16</v>
      </c>
      <c r="H212" s="1" t="str">
        <f>RIGHT(Zalacznik_Zadanie2_uczniowie[[#This Row],[imię]],1)</f>
        <v>ł</v>
      </c>
      <c r="I212" s="1">
        <f>IF(Zalacznik_Zadanie2_uczniowie[[#This Row],[ostatnia litera imienia]]="a",1,0)</f>
        <v>0</v>
      </c>
      <c r="J212" s="1">
        <f>Zalacznik_Zadanie2_wyniki[[#This Row],[suma]]</f>
        <v>257</v>
      </c>
      <c r="L212">
        <v>211</v>
      </c>
      <c r="M212">
        <v>0</v>
      </c>
      <c r="N212">
        <v>100</v>
      </c>
      <c r="O212">
        <v>63</v>
      </c>
      <c r="P212">
        <v>94</v>
      </c>
      <c r="Q212">
        <v>0</v>
      </c>
      <c r="R212">
        <f>SUM(Zalacznik_Zadanie2_wyniki[[#This Row],[zad1]:[zad5]])</f>
        <v>257</v>
      </c>
      <c r="S212" t="str">
        <f>VLOOKUP(Zalacznik_Zadanie2_wyniki[[#This Row],[identyfikator ucznia]],Zalacznik_Zadanie2_uczniowie[[identyfikator ucznia]:[okręg]],7,FALSE)</f>
        <v xml:space="preserve"> VIII</v>
      </c>
      <c r="T212" t="str">
        <f>VLOOKUP(Zalacznik_Zadanie2_wyniki[[#This Row],[identyfikator ucznia]],Zalacznik_Zadanie2_uczniowie[[identyfikator ucznia]:[nazwisko]],3,FALSE)</f>
        <v>Lipiński</v>
      </c>
    </row>
    <row r="213" spans="1:20" x14ac:dyDescent="0.3">
      <c r="A213">
        <v>212</v>
      </c>
      <c r="B213" s="1" t="s">
        <v>31</v>
      </c>
      <c r="C213" s="1" t="s">
        <v>412</v>
      </c>
      <c r="D213" s="1" t="s">
        <v>83</v>
      </c>
      <c r="E213" s="1" t="s">
        <v>413</v>
      </c>
      <c r="F213">
        <v>3</v>
      </c>
      <c r="G213" s="1" t="s">
        <v>53</v>
      </c>
      <c r="H213" s="1" t="str">
        <f>RIGHT(Zalacznik_Zadanie2_uczniowie[[#This Row],[imię]],1)</f>
        <v>b</v>
      </c>
      <c r="I213" s="1">
        <f>IF(Zalacznik_Zadanie2_uczniowie[[#This Row],[ostatnia litera imienia]]="a",1,0)</f>
        <v>0</v>
      </c>
      <c r="J213" s="1">
        <f>Zalacznik_Zadanie2_wyniki[[#This Row],[suma]]</f>
        <v>154</v>
      </c>
      <c r="L213">
        <v>212</v>
      </c>
      <c r="M213">
        <v>0</v>
      </c>
      <c r="N213">
        <v>100</v>
      </c>
      <c r="O213">
        <v>54</v>
      </c>
      <c r="P213">
        <v>0</v>
      </c>
      <c r="Q213">
        <v>0</v>
      </c>
      <c r="R213">
        <f>SUM(Zalacznik_Zadanie2_wyniki[[#This Row],[zad1]:[zad5]])</f>
        <v>154</v>
      </c>
      <c r="S213" t="str">
        <f>VLOOKUP(Zalacznik_Zadanie2_wyniki[[#This Row],[identyfikator ucznia]],Zalacznik_Zadanie2_uczniowie[[identyfikator ucznia]:[okręg]],7,FALSE)</f>
        <v xml:space="preserve"> II</v>
      </c>
      <c r="T213" t="str">
        <f>VLOOKUP(Zalacznik_Zadanie2_wyniki[[#This Row],[identyfikator ucznia]],Zalacznik_Zadanie2_uczniowie[[identyfikator ucznia]:[nazwisko]],3,FALSE)</f>
        <v>Wieczorek</v>
      </c>
    </row>
    <row r="214" spans="1:20" x14ac:dyDescent="0.3">
      <c r="A214">
        <v>213</v>
      </c>
      <c r="B214" s="1" t="s">
        <v>34</v>
      </c>
      <c r="C214" s="1" t="s">
        <v>414</v>
      </c>
      <c r="D214" s="1" t="s">
        <v>86</v>
      </c>
      <c r="E214" s="1" t="s">
        <v>87</v>
      </c>
      <c r="F214">
        <v>1</v>
      </c>
      <c r="G214" s="1" t="s">
        <v>88</v>
      </c>
      <c r="H214" s="1" t="str">
        <f>RIGHT(Zalacznik_Zadanie2_uczniowie[[#This Row],[imię]],1)</f>
        <v>f</v>
      </c>
      <c r="I214" s="1">
        <f>IF(Zalacznik_Zadanie2_uczniowie[[#This Row],[ostatnia litera imienia]]="a",1,0)</f>
        <v>0</v>
      </c>
      <c r="J214" s="1">
        <f>Zalacznik_Zadanie2_wyniki[[#This Row],[suma]]</f>
        <v>256</v>
      </c>
      <c r="L214">
        <v>213</v>
      </c>
      <c r="M214">
        <v>0</v>
      </c>
      <c r="N214">
        <v>100</v>
      </c>
      <c r="O214">
        <v>56</v>
      </c>
      <c r="P214">
        <v>100</v>
      </c>
      <c r="Q214">
        <v>0</v>
      </c>
      <c r="R214">
        <f>SUM(Zalacznik_Zadanie2_wyniki[[#This Row],[zad1]:[zad5]])</f>
        <v>256</v>
      </c>
      <c r="S214" t="str">
        <f>VLOOKUP(Zalacznik_Zadanie2_wyniki[[#This Row],[identyfikator ucznia]],Zalacznik_Zadanie2_uczniowie[[identyfikator ucznia]:[okręg]],7,FALSE)</f>
        <v xml:space="preserve"> V</v>
      </c>
      <c r="T214" t="str">
        <f>VLOOKUP(Zalacznik_Zadanie2_wyniki[[#This Row],[identyfikator ucznia]],Zalacznik_Zadanie2_uczniowie[[identyfikator ucznia]:[nazwisko]],3,FALSE)</f>
        <v>Trzaskawka</v>
      </c>
    </row>
    <row r="215" spans="1:20" x14ac:dyDescent="0.3">
      <c r="A215">
        <v>214</v>
      </c>
      <c r="B215" s="1" t="s">
        <v>42</v>
      </c>
      <c r="C215" s="1" t="s">
        <v>415</v>
      </c>
      <c r="D215" s="1" t="s">
        <v>416</v>
      </c>
      <c r="E215" s="1" t="s">
        <v>417</v>
      </c>
      <c r="F215">
        <v>2</v>
      </c>
      <c r="G215" s="1" t="s">
        <v>58</v>
      </c>
      <c r="H215" s="1" t="str">
        <f>RIGHT(Zalacznik_Zadanie2_uczniowie[[#This Row],[imię]],1)</f>
        <v>ł</v>
      </c>
      <c r="I215" s="1">
        <f>IF(Zalacznik_Zadanie2_uczniowie[[#This Row],[ostatnia litera imienia]]="a",1,0)</f>
        <v>0</v>
      </c>
      <c r="J215" s="1">
        <f>Zalacznik_Zadanie2_wyniki[[#This Row],[suma]]</f>
        <v>152</v>
      </c>
      <c r="L215">
        <v>214</v>
      </c>
      <c r="M215">
        <v>50</v>
      </c>
      <c r="N215">
        <v>14</v>
      </c>
      <c r="O215">
        <v>27</v>
      </c>
      <c r="P215">
        <v>61</v>
      </c>
      <c r="Q215">
        <v>0</v>
      </c>
      <c r="R215">
        <f>SUM(Zalacznik_Zadanie2_wyniki[[#This Row],[zad1]:[zad5]])</f>
        <v>152</v>
      </c>
      <c r="S215" t="str">
        <f>VLOOKUP(Zalacznik_Zadanie2_wyniki[[#This Row],[identyfikator ucznia]],Zalacznik_Zadanie2_uczniowie[[identyfikator ucznia]:[okręg]],7,FALSE)</f>
        <v xml:space="preserve"> I</v>
      </c>
      <c r="T215" t="str">
        <f>VLOOKUP(Zalacznik_Zadanie2_wyniki[[#This Row],[identyfikator ucznia]],Zalacznik_Zadanie2_uczniowie[[identyfikator ucznia]:[nazwisko]],3,FALSE)</f>
        <v>Jarmużkiewicz</v>
      </c>
    </row>
    <row r="216" spans="1:20" x14ac:dyDescent="0.3">
      <c r="A216">
        <v>215</v>
      </c>
      <c r="B216" s="1" t="s">
        <v>418</v>
      </c>
      <c r="C216" s="1" t="s">
        <v>419</v>
      </c>
      <c r="D216" s="1" t="s">
        <v>51</v>
      </c>
      <c r="E216" s="1" t="s">
        <v>52</v>
      </c>
      <c r="F216">
        <v>2</v>
      </c>
      <c r="G216" s="1" t="s">
        <v>53</v>
      </c>
      <c r="H216" s="1" t="str">
        <f>RIGHT(Zalacznik_Zadanie2_uczniowie[[#This Row],[imię]],1)</f>
        <v>a</v>
      </c>
      <c r="I216" s="1">
        <f>IF(Zalacznik_Zadanie2_uczniowie[[#This Row],[ostatnia litera imienia]]="a",1,0)</f>
        <v>1</v>
      </c>
      <c r="J216" s="1">
        <f>Zalacznik_Zadanie2_wyniki[[#This Row],[suma]]</f>
        <v>256</v>
      </c>
      <c r="L216">
        <v>215</v>
      </c>
      <c r="M216">
        <v>10</v>
      </c>
      <c r="N216">
        <v>100</v>
      </c>
      <c r="O216">
        <v>58</v>
      </c>
      <c r="P216">
        <v>88</v>
      </c>
      <c r="Q216">
        <v>0</v>
      </c>
      <c r="R216">
        <f>SUM(Zalacznik_Zadanie2_wyniki[[#This Row],[zad1]:[zad5]])</f>
        <v>256</v>
      </c>
      <c r="S216" t="str">
        <f>VLOOKUP(Zalacznik_Zadanie2_wyniki[[#This Row],[identyfikator ucznia]],Zalacznik_Zadanie2_uczniowie[[identyfikator ucznia]:[okręg]],7,FALSE)</f>
        <v xml:space="preserve"> II</v>
      </c>
      <c r="T216" t="str">
        <f>VLOOKUP(Zalacznik_Zadanie2_wyniki[[#This Row],[identyfikator ucznia]],Zalacznik_Zadanie2_uczniowie[[identyfikator ucznia]:[nazwisko]],3,FALSE)</f>
        <v>Wiatrowska</v>
      </c>
    </row>
    <row r="217" spans="1:20" x14ac:dyDescent="0.3">
      <c r="A217">
        <v>216</v>
      </c>
      <c r="B217" s="1" t="s">
        <v>66</v>
      </c>
      <c r="C217" s="1" t="s">
        <v>420</v>
      </c>
      <c r="D217" s="1" t="s">
        <v>150</v>
      </c>
      <c r="E217" s="1" t="s">
        <v>20</v>
      </c>
      <c r="F217">
        <v>3</v>
      </c>
      <c r="G217" s="1" t="s">
        <v>21</v>
      </c>
      <c r="H217" s="1" t="str">
        <f>RIGHT(Zalacznik_Zadanie2_uczniowie[[#This Row],[imię]],1)</f>
        <v>z</v>
      </c>
      <c r="I217" s="1">
        <f>IF(Zalacznik_Zadanie2_uczniowie[[#This Row],[ostatnia litera imienia]]="a",1,0)</f>
        <v>0</v>
      </c>
      <c r="J217" s="1">
        <f>Zalacznik_Zadanie2_wyniki[[#This Row],[suma]]</f>
        <v>151</v>
      </c>
      <c r="L217">
        <v>216</v>
      </c>
      <c r="M217">
        <v>0</v>
      </c>
      <c r="N217">
        <v>100</v>
      </c>
      <c r="O217">
        <v>27</v>
      </c>
      <c r="P217">
        <v>24</v>
      </c>
      <c r="Q217">
        <v>0</v>
      </c>
      <c r="R217">
        <f>SUM(Zalacznik_Zadanie2_wyniki[[#This Row],[zad1]:[zad5]])</f>
        <v>151</v>
      </c>
      <c r="S217" t="str">
        <f>VLOOKUP(Zalacznik_Zadanie2_wyniki[[#This Row],[identyfikator ucznia]],Zalacznik_Zadanie2_uczniowie[[identyfikator ucznia]:[okręg]],7,FALSE)</f>
        <v xml:space="preserve"> IV</v>
      </c>
      <c r="T217" t="str">
        <f>VLOOKUP(Zalacznik_Zadanie2_wyniki[[#This Row],[identyfikator ucznia]],Zalacznik_Zadanie2_uczniowie[[identyfikator ucznia]:[nazwisko]],3,FALSE)</f>
        <v>Karolczyk</v>
      </c>
    </row>
    <row r="218" spans="1:20" x14ac:dyDescent="0.3">
      <c r="A218">
        <v>217</v>
      </c>
      <c r="B218" s="1" t="s">
        <v>421</v>
      </c>
      <c r="C218" s="1" t="s">
        <v>410</v>
      </c>
      <c r="D218" s="1" t="s">
        <v>9</v>
      </c>
      <c r="E218" s="1" t="s">
        <v>10</v>
      </c>
      <c r="F218">
        <v>1</v>
      </c>
      <c r="G218" s="1" t="s">
        <v>11</v>
      </c>
      <c r="H218" s="1" t="str">
        <f>RIGHT(Zalacznik_Zadanie2_uczniowie[[#This Row],[imię]],1)</f>
        <v>k</v>
      </c>
      <c r="I218" s="1">
        <f>IF(Zalacznik_Zadanie2_uczniowie[[#This Row],[ostatnia litera imienia]]="a",1,0)</f>
        <v>0</v>
      </c>
      <c r="J218" s="1">
        <f>Zalacznik_Zadanie2_wyniki[[#This Row],[suma]]</f>
        <v>256</v>
      </c>
      <c r="L218">
        <v>217</v>
      </c>
      <c r="M218">
        <v>0</v>
      </c>
      <c r="N218">
        <v>100</v>
      </c>
      <c r="O218">
        <v>72</v>
      </c>
      <c r="P218">
        <v>84</v>
      </c>
      <c r="Q218">
        <v>0</v>
      </c>
      <c r="R218">
        <f>SUM(Zalacznik_Zadanie2_wyniki[[#This Row],[zad1]:[zad5]])</f>
        <v>256</v>
      </c>
      <c r="S218" t="str">
        <f>VLOOKUP(Zalacznik_Zadanie2_wyniki[[#This Row],[identyfikator ucznia]],Zalacznik_Zadanie2_uczniowie[[identyfikator ucznia]:[okręg]],7,FALSE)</f>
        <v xml:space="preserve"> VI</v>
      </c>
      <c r="T218" t="str">
        <f>VLOOKUP(Zalacznik_Zadanie2_wyniki[[#This Row],[identyfikator ucznia]],Zalacznik_Zadanie2_uczniowie[[identyfikator ucznia]:[nazwisko]],3,FALSE)</f>
        <v>Musiał</v>
      </c>
    </row>
    <row r="219" spans="1:20" x14ac:dyDescent="0.3">
      <c r="A219">
        <v>218</v>
      </c>
      <c r="B219" s="1" t="s">
        <v>66</v>
      </c>
      <c r="C219" s="1" t="s">
        <v>422</v>
      </c>
      <c r="D219" s="1" t="s">
        <v>117</v>
      </c>
      <c r="E219" s="1" t="s">
        <v>423</v>
      </c>
      <c r="F219">
        <v>2</v>
      </c>
      <c r="G219" s="1" t="s">
        <v>58</v>
      </c>
      <c r="H219" s="1" t="str">
        <f>RIGHT(Zalacznik_Zadanie2_uczniowie[[#This Row],[imię]],1)</f>
        <v>z</v>
      </c>
      <c r="I219" s="1">
        <f>IF(Zalacznik_Zadanie2_uczniowie[[#This Row],[ostatnia litera imienia]]="a",1,0)</f>
        <v>0</v>
      </c>
      <c r="J219" s="1">
        <f>Zalacznik_Zadanie2_wyniki[[#This Row],[suma]]</f>
        <v>151</v>
      </c>
      <c r="L219">
        <v>218</v>
      </c>
      <c r="M219">
        <v>10</v>
      </c>
      <c r="N219">
        <v>8</v>
      </c>
      <c r="O219">
        <v>33</v>
      </c>
      <c r="P219">
        <v>100</v>
      </c>
      <c r="Q219">
        <v>0</v>
      </c>
      <c r="R219">
        <f>SUM(Zalacznik_Zadanie2_wyniki[[#This Row],[zad1]:[zad5]])</f>
        <v>151</v>
      </c>
      <c r="S219" t="str">
        <f>VLOOKUP(Zalacznik_Zadanie2_wyniki[[#This Row],[identyfikator ucznia]],Zalacznik_Zadanie2_uczniowie[[identyfikator ucznia]:[okręg]],7,FALSE)</f>
        <v xml:space="preserve"> I</v>
      </c>
      <c r="T219" t="str">
        <f>VLOOKUP(Zalacznik_Zadanie2_wyniki[[#This Row],[identyfikator ucznia]],Zalacznik_Zadanie2_uczniowie[[identyfikator ucznia]:[nazwisko]],3,FALSE)</f>
        <v>Duda</v>
      </c>
    </row>
    <row r="220" spans="1:20" x14ac:dyDescent="0.3">
      <c r="A220">
        <v>219</v>
      </c>
      <c r="B220" s="1" t="s">
        <v>148</v>
      </c>
      <c r="C220" s="1" t="s">
        <v>424</v>
      </c>
      <c r="D220" s="1" t="s">
        <v>9</v>
      </c>
      <c r="E220" s="1" t="s">
        <v>10</v>
      </c>
      <c r="F220">
        <v>2</v>
      </c>
      <c r="G220" s="1" t="s">
        <v>11</v>
      </c>
      <c r="H220" s="1" t="str">
        <f>RIGHT(Zalacznik_Zadanie2_uczniowie[[#This Row],[imię]],1)</f>
        <v>n</v>
      </c>
      <c r="I220" s="1">
        <f>IF(Zalacznik_Zadanie2_uczniowie[[#This Row],[ostatnia litera imienia]]="a",1,0)</f>
        <v>0</v>
      </c>
      <c r="J220" s="1">
        <f>Zalacznik_Zadanie2_wyniki[[#This Row],[suma]]</f>
        <v>255</v>
      </c>
      <c r="L220">
        <v>219</v>
      </c>
      <c r="M220">
        <v>100</v>
      </c>
      <c r="N220">
        <v>29</v>
      </c>
      <c r="O220">
        <v>77</v>
      </c>
      <c r="P220">
        <v>49</v>
      </c>
      <c r="Q220">
        <v>0</v>
      </c>
      <c r="R220">
        <f>SUM(Zalacznik_Zadanie2_wyniki[[#This Row],[zad1]:[zad5]])</f>
        <v>255</v>
      </c>
      <c r="S220" t="str">
        <f>VLOOKUP(Zalacznik_Zadanie2_wyniki[[#This Row],[identyfikator ucznia]],Zalacznik_Zadanie2_uczniowie[[identyfikator ucznia]:[okręg]],7,FALSE)</f>
        <v xml:space="preserve"> VI</v>
      </c>
      <c r="T220" t="str">
        <f>VLOOKUP(Zalacznik_Zadanie2_wyniki[[#This Row],[identyfikator ucznia]],Zalacznik_Zadanie2_uczniowie[[identyfikator ucznia]:[nazwisko]],3,FALSE)</f>
        <v>Mendelewski</v>
      </c>
    </row>
    <row r="221" spans="1:20" x14ac:dyDescent="0.3">
      <c r="A221">
        <v>220</v>
      </c>
      <c r="B221" s="1" t="s">
        <v>42</v>
      </c>
      <c r="C221" s="1" t="s">
        <v>425</v>
      </c>
      <c r="D221" s="1" t="s">
        <v>14</v>
      </c>
      <c r="E221" s="1" t="s">
        <v>15</v>
      </c>
      <c r="F221">
        <v>3</v>
      </c>
      <c r="G221" s="1" t="s">
        <v>16</v>
      </c>
      <c r="H221" s="1" t="str">
        <f>RIGHT(Zalacznik_Zadanie2_uczniowie[[#This Row],[imię]],1)</f>
        <v>ł</v>
      </c>
      <c r="I221" s="1">
        <f>IF(Zalacznik_Zadanie2_uczniowie[[#This Row],[ostatnia litera imienia]]="a",1,0)</f>
        <v>0</v>
      </c>
      <c r="J221" s="1">
        <f>Zalacznik_Zadanie2_wyniki[[#This Row],[suma]]</f>
        <v>150</v>
      </c>
      <c r="L221">
        <v>220</v>
      </c>
      <c r="M221">
        <v>0</v>
      </c>
      <c r="N221">
        <v>100</v>
      </c>
      <c r="O221">
        <v>0</v>
      </c>
      <c r="P221">
        <v>50</v>
      </c>
      <c r="Q221">
        <v>0</v>
      </c>
      <c r="R221">
        <f>SUM(Zalacznik_Zadanie2_wyniki[[#This Row],[zad1]:[zad5]])</f>
        <v>150</v>
      </c>
      <c r="S221" t="str">
        <f>VLOOKUP(Zalacznik_Zadanie2_wyniki[[#This Row],[identyfikator ucznia]],Zalacznik_Zadanie2_uczniowie[[identyfikator ucznia]:[okręg]],7,FALSE)</f>
        <v xml:space="preserve"> VIII</v>
      </c>
      <c r="T221" t="str">
        <f>VLOOKUP(Zalacznik_Zadanie2_wyniki[[#This Row],[identyfikator ucznia]],Zalacznik_Zadanie2_uczniowie[[identyfikator ucznia]:[nazwisko]],3,FALSE)</f>
        <v>Kłossowski</v>
      </c>
    </row>
    <row r="222" spans="1:20" x14ac:dyDescent="0.3">
      <c r="A222">
        <v>221</v>
      </c>
      <c r="B222" s="1" t="s">
        <v>66</v>
      </c>
      <c r="C222" s="1" t="s">
        <v>426</v>
      </c>
      <c r="D222" s="1" t="s">
        <v>37</v>
      </c>
      <c r="E222" s="1" t="s">
        <v>20</v>
      </c>
      <c r="F222">
        <v>2</v>
      </c>
      <c r="G222" s="1" t="s">
        <v>21</v>
      </c>
      <c r="H222" s="1" t="str">
        <f>RIGHT(Zalacznik_Zadanie2_uczniowie[[#This Row],[imię]],1)</f>
        <v>z</v>
      </c>
      <c r="I222" s="1">
        <f>IF(Zalacznik_Zadanie2_uczniowie[[#This Row],[ostatnia litera imienia]]="a",1,0)</f>
        <v>0</v>
      </c>
      <c r="J222" s="1">
        <f>Zalacznik_Zadanie2_wyniki[[#This Row],[suma]]</f>
        <v>254</v>
      </c>
      <c r="L222">
        <v>221</v>
      </c>
      <c r="M222">
        <v>0</v>
      </c>
      <c r="N222">
        <v>100</v>
      </c>
      <c r="O222">
        <v>54</v>
      </c>
      <c r="P222">
        <v>100</v>
      </c>
      <c r="Q222">
        <v>0</v>
      </c>
      <c r="R222">
        <f>SUM(Zalacznik_Zadanie2_wyniki[[#This Row],[zad1]:[zad5]])</f>
        <v>254</v>
      </c>
      <c r="S222" t="str">
        <f>VLOOKUP(Zalacznik_Zadanie2_wyniki[[#This Row],[identyfikator ucznia]],Zalacznik_Zadanie2_uczniowie[[identyfikator ucznia]:[okręg]],7,FALSE)</f>
        <v xml:space="preserve"> IV</v>
      </c>
      <c r="T222" t="str">
        <f>VLOOKUP(Zalacznik_Zadanie2_wyniki[[#This Row],[identyfikator ucznia]],Zalacznik_Zadanie2_uczniowie[[identyfikator ucznia]:[nazwisko]],3,FALSE)</f>
        <v>Stefański</v>
      </c>
    </row>
    <row r="223" spans="1:20" x14ac:dyDescent="0.3">
      <c r="A223">
        <v>222</v>
      </c>
      <c r="B223" s="1" t="s">
        <v>34</v>
      </c>
      <c r="C223" s="1" t="s">
        <v>427</v>
      </c>
      <c r="D223" s="1" t="s">
        <v>19</v>
      </c>
      <c r="E223" s="1" t="s">
        <v>20</v>
      </c>
      <c r="F223">
        <v>3</v>
      </c>
      <c r="G223" s="1" t="s">
        <v>21</v>
      </c>
      <c r="H223" s="1" t="str">
        <f>RIGHT(Zalacznik_Zadanie2_uczniowie[[#This Row],[imię]],1)</f>
        <v>f</v>
      </c>
      <c r="I223" s="1">
        <f>IF(Zalacznik_Zadanie2_uczniowie[[#This Row],[ostatnia litera imienia]]="a",1,0)</f>
        <v>0</v>
      </c>
      <c r="J223" s="1">
        <f>Zalacznik_Zadanie2_wyniki[[#This Row],[suma]]</f>
        <v>150</v>
      </c>
      <c r="L223">
        <v>222</v>
      </c>
      <c r="M223">
        <v>0</v>
      </c>
      <c r="N223">
        <v>100</v>
      </c>
      <c r="O223">
        <v>38</v>
      </c>
      <c r="P223">
        <v>12</v>
      </c>
      <c r="Q223">
        <v>0</v>
      </c>
      <c r="R223">
        <f>SUM(Zalacznik_Zadanie2_wyniki[[#This Row],[zad1]:[zad5]])</f>
        <v>150</v>
      </c>
      <c r="S223" t="str">
        <f>VLOOKUP(Zalacznik_Zadanie2_wyniki[[#This Row],[identyfikator ucznia]],Zalacznik_Zadanie2_uczniowie[[identyfikator ucznia]:[okręg]],7,FALSE)</f>
        <v xml:space="preserve"> IV</v>
      </c>
      <c r="T223" t="str">
        <f>VLOOKUP(Zalacznik_Zadanie2_wyniki[[#This Row],[identyfikator ucznia]],Zalacznik_Zadanie2_uczniowie[[identyfikator ucznia]:[nazwisko]],3,FALSE)</f>
        <v>Dłutkowski</v>
      </c>
    </row>
    <row r="224" spans="1:20" x14ac:dyDescent="0.3">
      <c r="A224">
        <v>223</v>
      </c>
      <c r="B224" s="1" t="s">
        <v>105</v>
      </c>
      <c r="C224" s="1" t="s">
        <v>428</v>
      </c>
      <c r="D224" s="1" t="s">
        <v>30</v>
      </c>
      <c r="E224" s="1" t="s">
        <v>25</v>
      </c>
      <c r="F224">
        <v>2</v>
      </c>
      <c r="G224" s="1" t="s">
        <v>16</v>
      </c>
      <c r="H224" s="1" t="str">
        <f>RIGHT(Zalacznik_Zadanie2_uczniowie[[#This Row],[imię]],1)</f>
        <v>z</v>
      </c>
      <c r="I224" s="1">
        <f>IF(Zalacznik_Zadanie2_uczniowie[[#This Row],[ostatnia litera imienia]]="a",1,0)</f>
        <v>0</v>
      </c>
      <c r="J224" s="1">
        <f>Zalacznik_Zadanie2_wyniki[[#This Row],[suma]]</f>
        <v>254</v>
      </c>
      <c r="L224">
        <v>223</v>
      </c>
      <c r="M224">
        <v>100</v>
      </c>
      <c r="N224">
        <v>100</v>
      </c>
      <c r="O224">
        <v>54</v>
      </c>
      <c r="P224">
        <v>0</v>
      </c>
      <c r="Q224">
        <v>0</v>
      </c>
      <c r="R224">
        <f>SUM(Zalacznik_Zadanie2_wyniki[[#This Row],[zad1]:[zad5]])</f>
        <v>254</v>
      </c>
      <c r="S224" t="str">
        <f>VLOOKUP(Zalacznik_Zadanie2_wyniki[[#This Row],[identyfikator ucznia]],Zalacznik_Zadanie2_uczniowie[[identyfikator ucznia]:[okręg]],7,FALSE)</f>
        <v xml:space="preserve"> VIII</v>
      </c>
      <c r="T224" t="str">
        <f>VLOOKUP(Zalacznik_Zadanie2_wyniki[[#This Row],[identyfikator ucznia]],Zalacznik_Zadanie2_uczniowie[[identyfikator ucznia]:[nazwisko]],3,FALSE)</f>
        <v>Okoński</v>
      </c>
    </row>
    <row r="225" spans="1:20" x14ac:dyDescent="0.3">
      <c r="A225">
        <v>224</v>
      </c>
      <c r="B225" s="1" t="s">
        <v>181</v>
      </c>
      <c r="C225" s="1" t="s">
        <v>429</v>
      </c>
      <c r="D225" s="1" t="s">
        <v>234</v>
      </c>
      <c r="E225" s="1" t="s">
        <v>235</v>
      </c>
      <c r="F225">
        <v>3</v>
      </c>
      <c r="G225" s="1" t="s">
        <v>53</v>
      </c>
      <c r="H225" s="1" t="str">
        <f>RIGHT(Zalacznik_Zadanie2_uczniowie[[#This Row],[imię]],1)</f>
        <v>k</v>
      </c>
      <c r="I225" s="1">
        <f>IF(Zalacznik_Zadanie2_uczniowie[[#This Row],[ostatnia litera imienia]]="a",1,0)</f>
        <v>0</v>
      </c>
      <c r="J225" s="1">
        <f>Zalacznik_Zadanie2_wyniki[[#This Row],[suma]]</f>
        <v>150</v>
      </c>
      <c r="L225">
        <v>224</v>
      </c>
      <c r="M225">
        <v>0</v>
      </c>
      <c r="N225">
        <v>86</v>
      </c>
      <c r="O225">
        <v>27</v>
      </c>
      <c r="P225">
        <v>37</v>
      </c>
      <c r="Q225">
        <v>0</v>
      </c>
      <c r="R225">
        <f>SUM(Zalacznik_Zadanie2_wyniki[[#This Row],[zad1]:[zad5]])</f>
        <v>150</v>
      </c>
      <c r="S225" t="str">
        <f>VLOOKUP(Zalacznik_Zadanie2_wyniki[[#This Row],[identyfikator ucznia]],Zalacznik_Zadanie2_uczniowie[[identyfikator ucznia]:[okręg]],7,FALSE)</f>
        <v xml:space="preserve"> II</v>
      </c>
      <c r="T225" t="str">
        <f>VLOOKUP(Zalacznik_Zadanie2_wyniki[[#This Row],[identyfikator ucznia]],Zalacznik_Zadanie2_uczniowie[[identyfikator ucznia]:[nazwisko]],3,FALSE)</f>
        <v>Szyler</v>
      </c>
    </row>
    <row r="226" spans="1:20" x14ac:dyDescent="0.3">
      <c r="A226">
        <v>225</v>
      </c>
      <c r="B226" s="1" t="s">
        <v>47</v>
      </c>
      <c r="C226" s="1" t="s">
        <v>430</v>
      </c>
      <c r="D226" s="1" t="s">
        <v>19</v>
      </c>
      <c r="E226" s="1" t="s">
        <v>20</v>
      </c>
      <c r="F226">
        <v>1</v>
      </c>
      <c r="G226" s="1" t="s">
        <v>21</v>
      </c>
      <c r="H226" s="1" t="str">
        <f>RIGHT(Zalacznik_Zadanie2_uczniowie[[#This Row],[imię]],1)</f>
        <v>ł</v>
      </c>
      <c r="I226" s="1">
        <f>IF(Zalacznik_Zadanie2_uczniowie[[#This Row],[ostatnia litera imienia]]="a",1,0)</f>
        <v>0</v>
      </c>
      <c r="J226" s="1">
        <f>Zalacznik_Zadanie2_wyniki[[#This Row],[suma]]</f>
        <v>254</v>
      </c>
      <c r="L226">
        <v>225</v>
      </c>
      <c r="M226">
        <v>0</v>
      </c>
      <c r="N226">
        <v>100</v>
      </c>
      <c r="O226">
        <v>54</v>
      </c>
      <c r="P226">
        <v>100</v>
      </c>
      <c r="Q226">
        <v>0</v>
      </c>
      <c r="R226">
        <f>SUM(Zalacznik_Zadanie2_wyniki[[#This Row],[zad1]:[zad5]])</f>
        <v>254</v>
      </c>
      <c r="S226" t="str">
        <f>VLOOKUP(Zalacznik_Zadanie2_wyniki[[#This Row],[identyfikator ucznia]],Zalacznik_Zadanie2_uczniowie[[identyfikator ucznia]:[okręg]],7,FALSE)</f>
        <v xml:space="preserve"> IV</v>
      </c>
      <c r="T226" t="str">
        <f>VLOOKUP(Zalacznik_Zadanie2_wyniki[[#This Row],[identyfikator ucznia]],Zalacznik_Zadanie2_uczniowie[[identyfikator ucznia]:[nazwisko]],3,FALSE)</f>
        <v>Hofmann</v>
      </c>
    </row>
    <row r="227" spans="1:20" x14ac:dyDescent="0.3">
      <c r="A227">
        <v>226</v>
      </c>
      <c r="B227" s="1" t="s">
        <v>326</v>
      </c>
      <c r="C227" s="1" t="s">
        <v>373</v>
      </c>
      <c r="D227" s="1" t="s">
        <v>431</v>
      </c>
      <c r="E227" s="1" t="s">
        <v>432</v>
      </c>
      <c r="F227">
        <v>2</v>
      </c>
      <c r="G227" s="1" t="s">
        <v>11</v>
      </c>
      <c r="H227" s="1" t="str">
        <f>RIGHT(Zalacznik_Zadanie2_uczniowie[[#This Row],[imię]],1)</f>
        <v>k</v>
      </c>
      <c r="I227" s="1">
        <f>IF(Zalacznik_Zadanie2_uczniowie[[#This Row],[ostatnia litera imienia]]="a",1,0)</f>
        <v>0</v>
      </c>
      <c r="J227" s="1">
        <f>Zalacznik_Zadanie2_wyniki[[#This Row],[suma]]</f>
        <v>149</v>
      </c>
      <c r="L227">
        <v>226</v>
      </c>
      <c r="M227">
        <v>0</v>
      </c>
      <c r="N227">
        <v>2</v>
      </c>
      <c r="O227">
        <v>59</v>
      </c>
      <c r="P227">
        <v>88</v>
      </c>
      <c r="Q227">
        <v>0</v>
      </c>
      <c r="R227">
        <f>SUM(Zalacznik_Zadanie2_wyniki[[#This Row],[zad1]:[zad5]])</f>
        <v>149</v>
      </c>
      <c r="S227" t="str">
        <f>VLOOKUP(Zalacznik_Zadanie2_wyniki[[#This Row],[identyfikator ucznia]],Zalacznik_Zadanie2_uczniowie[[identyfikator ucznia]:[okręg]],7,FALSE)</f>
        <v xml:space="preserve"> VI</v>
      </c>
      <c r="T227" t="str">
        <f>VLOOKUP(Zalacznik_Zadanie2_wyniki[[#This Row],[identyfikator ucznia]],Zalacznik_Zadanie2_uczniowie[[identyfikator ucznia]:[nazwisko]],3,FALSE)</f>
        <v>Maćkowiak</v>
      </c>
    </row>
    <row r="228" spans="1:20" x14ac:dyDescent="0.3">
      <c r="A228">
        <v>227</v>
      </c>
      <c r="B228" s="1" t="s">
        <v>79</v>
      </c>
      <c r="C228" s="1" t="s">
        <v>433</v>
      </c>
      <c r="D228" s="1" t="s">
        <v>193</v>
      </c>
      <c r="E228" s="1" t="s">
        <v>52</v>
      </c>
      <c r="F228">
        <v>2</v>
      </c>
      <c r="G228" s="1" t="s">
        <v>53</v>
      </c>
      <c r="H228" s="1" t="str">
        <f>RIGHT(Zalacznik_Zadanie2_uczniowie[[#This Row],[imię]],1)</f>
        <v>z</v>
      </c>
      <c r="I228" s="1">
        <f>IF(Zalacznik_Zadanie2_uczniowie[[#This Row],[ostatnia litera imienia]]="a",1,0)</f>
        <v>0</v>
      </c>
      <c r="J228" s="1">
        <f>Zalacznik_Zadanie2_wyniki[[#This Row],[suma]]</f>
        <v>252</v>
      </c>
      <c r="L228">
        <v>227</v>
      </c>
      <c r="M228">
        <v>40</v>
      </c>
      <c r="N228">
        <v>30</v>
      </c>
      <c r="O228">
        <v>68</v>
      </c>
      <c r="P228">
        <v>100</v>
      </c>
      <c r="Q228">
        <v>14</v>
      </c>
      <c r="R228">
        <f>SUM(Zalacznik_Zadanie2_wyniki[[#This Row],[zad1]:[zad5]])</f>
        <v>252</v>
      </c>
      <c r="S228" t="str">
        <f>VLOOKUP(Zalacznik_Zadanie2_wyniki[[#This Row],[identyfikator ucznia]],Zalacznik_Zadanie2_uczniowie[[identyfikator ucznia]:[okręg]],7,FALSE)</f>
        <v xml:space="preserve"> II</v>
      </c>
      <c r="T228" t="str">
        <f>VLOOKUP(Zalacznik_Zadanie2_wyniki[[#This Row],[identyfikator ucznia]],Zalacznik_Zadanie2_uczniowie[[identyfikator ucznia]:[nazwisko]],3,FALSE)</f>
        <v>Krakowski</v>
      </c>
    </row>
    <row r="229" spans="1:20" x14ac:dyDescent="0.3">
      <c r="A229">
        <v>228</v>
      </c>
      <c r="B229" s="1" t="s">
        <v>7</v>
      </c>
      <c r="C229" s="1" t="s">
        <v>434</v>
      </c>
      <c r="D229" s="1" t="s">
        <v>83</v>
      </c>
      <c r="E229" s="1" t="s">
        <v>20</v>
      </c>
      <c r="F229">
        <v>3</v>
      </c>
      <c r="G229" s="1" t="s">
        <v>21</v>
      </c>
      <c r="H229" s="1" t="str">
        <f>RIGHT(Zalacznik_Zadanie2_uczniowie[[#This Row],[imię]],1)</f>
        <v>r</v>
      </c>
      <c r="I229" s="1">
        <f>IF(Zalacznik_Zadanie2_uczniowie[[#This Row],[ostatnia litera imienia]]="a",1,0)</f>
        <v>0</v>
      </c>
      <c r="J229" s="1">
        <f>Zalacznik_Zadanie2_wyniki[[#This Row],[suma]]</f>
        <v>148</v>
      </c>
      <c r="L229">
        <v>228</v>
      </c>
      <c r="M229">
        <v>0</v>
      </c>
      <c r="N229">
        <v>21</v>
      </c>
      <c r="O229">
        <v>27</v>
      </c>
      <c r="P229">
        <v>100</v>
      </c>
      <c r="Q229">
        <v>0</v>
      </c>
      <c r="R229">
        <f>SUM(Zalacznik_Zadanie2_wyniki[[#This Row],[zad1]:[zad5]])</f>
        <v>148</v>
      </c>
      <c r="S229" t="str">
        <f>VLOOKUP(Zalacznik_Zadanie2_wyniki[[#This Row],[identyfikator ucznia]],Zalacznik_Zadanie2_uczniowie[[identyfikator ucznia]:[okręg]],7,FALSE)</f>
        <v xml:space="preserve"> IV</v>
      </c>
      <c r="T229" t="str">
        <f>VLOOKUP(Zalacznik_Zadanie2_wyniki[[#This Row],[identyfikator ucznia]],Zalacznik_Zadanie2_uczniowie[[identyfikator ucznia]:[nazwisko]],3,FALSE)</f>
        <v>Gilewicz</v>
      </c>
    </row>
    <row r="230" spans="1:20" x14ac:dyDescent="0.3">
      <c r="A230">
        <v>229</v>
      </c>
      <c r="B230" s="1" t="s">
        <v>352</v>
      </c>
      <c r="C230" s="1" t="s">
        <v>199</v>
      </c>
      <c r="D230" s="1" t="s">
        <v>33</v>
      </c>
      <c r="E230" s="1" t="s">
        <v>25</v>
      </c>
      <c r="F230">
        <v>1</v>
      </c>
      <c r="G230" s="1" t="s">
        <v>16</v>
      </c>
      <c r="H230" s="1" t="str">
        <f>RIGHT(Zalacznik_Zadanie2_uczniowie[[#This Row],[imię]],1)</f>
        <v>n</v>
      </c>
      <c r="I230" s="1">
        <f>IF(Zalacznik_Zadanie2_uczniowie[[#This Row],[ostatnia litera imienia]]="a",1,0)</f>
        <v>0</v>
      </c>
      <c r="J230" s="1">
        <f>Zalacznik_Zadanie2_wyniki[[#This Row],[suma]]</f>
        <v>251</v>
      </c>
      <c r="L230">
        <v>229</v>
      </c>
      <c r="M230">
        <v>0</v>
      </c>
      <c r="N230">
        <v>100</v>
      </c>
      <c r="O230">
        <v>63</v>
      </c>
      <c r="P230">
        <v>88</v>
      </c>
      <c r="Q230">
        <v>0</v>
      </c>
      <c r="R230">
        <f>SUM(Zalacznik_Zadanie2_wyniki[[#This Row],[zad1]:[zad5]])</f>
        <v>251</v>
      </c>
      <c r="S230" t="str">
        <f>VLOOKUP(Zalacznik_Zadanie2_wyniki[[#This Row],[identyfikator ucznia]],Zalacznik_Zadanie2_uczniowie[[identyfikator ucznia]:[okręg]],7,FALSE)</f>
        <v xml:space="preserve"> VIII</v>
      </c>
      <c r="T230" t="str">
        <f>VLOOKUP(Zalacznik_Zadanie2_wyniki[[#This Row],[identyfikator ucznia]],Zalacznik_Zadanie2_uczniowie[[identyfikator ucznia]:[nazwisko]],3,FALSE)</f>
        <v>Kaczmarek</v>
      </c>
    </row>
    <row r="231" spans="1:20" x14ac:dyDescent="0.3">
      <c r="A231">
        <v>230</v>
      </c>
      <c r="B231" s="1" t="s">
        <v>435</v>
      </c>
      <c r="C231" s="1" t="s">
        <v>293</v>
      </c>
      <c r="D231" s="1" t="s">
        <v>83</v>
      </c>
      <c r="E231" s="1" t="s">
        <v>296</v>
      </c>
      <c r="F231">
        <v>2</v>
      </c>
      <c r="G231" s="1" t="s">
        <v>53</v>
      </c>
      <c r="H231" s="1" t="str">
        <f>RIGHT(Zalacznik_Zadanie2_uczniowie[[#This Row],[imię]],1)</f>
        <v>j</v>
      </c>
      <c r="I231" s="1">
        <f>IF(Zalacznik_Zadanie2_uczniowie[[#This Row],[ostatnia litera imienia]]="a",1,0)</f>
        <v>0</v>
      </c>
      <c r="J231" s="1">
        <f>Zalacznik_Zadanie2_wyniki[[#This Row],[suma]]</f>
        <v>139</v>
      </c>
      <c r="L231">
        <v>230</v>
      </c>
      <c r="M231">
        <v>0</v>
      </c>
      <c r="N231">
        <v>100</v>
      </c>
      <c r="O231">
        <v>27</v>
      </c>
      <c r="P231">
        <v>12</v>
      </c>
      <c r="Q231">
        <v>0</v>
      </c>
      <c r="R231">
        <f>SUM(Zalacznik_Zadanie2_wyniki[[#This Row],[zad1]:[zad5]])</f>
        <v>139</v>
      </c>
      <c r="S231" t="str">
        <f>VLOOKUP(Zalacznik_Zadanie2_wyniki[[#This Row],[identyfikator ucznia]],Zalacznik_Zadanie2_uczniowie[[identyfikator ucznia]:[okręg]],7,FALSE)</f>
        <v xml:space="preserve"> II</v>
      </c>
      <c r="T231" t="str">
        <f>VLOOKUP(Zalacznik_Zadanie2_wyniki[[#This Row],[identyfikator ucznia]],Zalacznik_Zadanie2_uczniowie[[identyfikator ucznia]:[nazwisko]],3,FALSE)</f>
        <v>Paszczak</v>
      </c>
    </row>
    <row r="232" spans="1:20" x14ac:dyDescent="0.3">
      <c r="A232">
        <v>231</v>
      </c>
      <c r="B232" s="1" t="s">
        <v>45</v>
      </c>
      <c r="C232" s="1" t="s">
        <v>436</v>
      </c>
      <c r="D232" s="1" t="s">
        <v>24</v>
      </c>
      <c r="E232" s="1" t="s">
        <v>25</v>
      </c>
      <c r="F232">
        <v>2</v>
      </c>
      <c r="G232" s="1" t="s">
        <v>16</v>
      </c>
      <c r="H232" s="1" t="str">
        <f>RIGHT(Zalacznik_Zadanie2_uczniowie[[#This Row],[imię]],1)</f>
        <v>n</v>
      </c>
      <c r="I232" s="1">
        <f>IF(Zalacznik_Zadanie2_uczniowie[[#This Row],[ostatnia litera imienia]]="a",1,0)</f>
        <v>0</v>
      </c>
      <c r="J232" s="1">
        <f>Zalacznik_Zadanie2_wyniki[[#This Row],[suma]]</f>
        <v>251</v>
      </c>
      <c r="L232">
        <v>231</v>
      </c>
      <c r="M232">
        <v>100</v>
      </c>
      <c r="N232">
        <v>0</v>
      </c>
      <c r="O232">
        <v>63</v>
      </c>
      <c r="P232">
        <v>88</v>
      </c>
      <c r="Q232">
        <v>0</v>
      </c>
      <c r="R232">
        <f>SUM(Zalacznik_Zadanie2_wyniki[[#This Row],[zad1]:[zad5]])</f>
        <v>251</v>
      </c>
      <c r="S232" t="str">
        <f>VLOOKUP(Zalacznik_Zadanie2_wyniki[[#This Row],[identyfikator ucznia]],Zalacznik_Zadanie2_uczniowie[[identyfikator ucznia]:[okręg]],7,FALSE)</f>
        <v xml:space="preserve"> VIII</v>
      </c>
      <c r="T232" t="str">
        <f>VLOOKUP(Zalacznik_Zadanie2_wyniki[[#This Row],[identyfikator ucznia]],Zalacznik_Zadanie2_uczniowie[[identyfikator ucznia]:[nazwisko]],3,FALSE)</f>
        <v>Roszczka</v>
      </c>
    </row>
    <row r="233" spans="1:20" x14ac:dyDescent="0.3">
      <c r="A233">
        <v>232</v>
      </c>
      <c r="B233" s="1" t="s">
        <v>132</v>
      </c>
      <c r="C233" s="1" t="s">
        <v>199</v>
      </c>
      <c r="D233" s="1" t="s">
        <v>30</v>
      </c>
      <c r="E233" s="1" t="s">
        <v>25</v>
      </c>
      <c r="F233">
        <v>3</v>
      </c>
      <c r="G233" s="1" t="s">
        <v>16</v>
      </c>
      <c r="H233" s="1" t="str">
        <f>RIGHT(Zalacznik_Zadanie2_uczniowie[[#This Row],[imię]],1)</f>
        <v>l</v>
      </c>
      <c r="I233" s="1">
        <f>IF(Zalacznik_Zadanie2_uczniowie[[#This Row],[ostatnia litera imienia]]="a",1,0)</f>
        <v>0</v>
      </c>
      <c r="J233" s="1">
        <f>Zalacznik_Zadanie2_wyniki[[#This Row],[suma]]</f>
        <v>138</v>
      </c>
      <c r="L233">
        <v>232</v>
      </c>
      <c r="M233">
        <v>0</v>
      </c>
      <c r="N233">
        <v>32</v>
      </c>
      <c r="O233">
        <v>45</v>
      </c>
      <c r="P233">
        <v>61</v>
      </c>
      <c r="Q233">
        <v>0</v>
      </c>
      <c r="R233">
        <f>SUM(Zalacznik_Zadanie2_wyniki[[#This Row],[zad1]:[zad5]])</f>
        <v>138</v>
      </c>
      <c r="S233" t="str">
        <f>VLOOKUP(Zalacznik_Zadanie2_wyniki[[#This Row],[identyfikator ucznia]],Zalacznik_Zadanie2_uczniowie[[identyfikator ucznia]:[okręg]],7,FALSE)</f>
        <v xml:space="preserve"> VIII</v>
      </c>
      <c r="T233" t="str">
        <f>VLOOKUP(Zalacznik_Zadanie2_wyniki[[#This Row],[identyfikator ucznia]],Zalacznik_Zadanie2_uczniowie[[identyfikator ucznia]:[nazwisko]],3,FALSE)</f>
        <v>Kaczmarek</v>
      </c>
    </row>
    <row r="234" spans="1:20" x14ac:dyDescent="0.3">
      <c r="A234">
        <v>233</v>
      </c>
      <c r="B234" s="1" t="s">
        <v>105</v>
      </c>
      <c r="C234" s="1" t="s">
        <v>437</v>
      </c>
      <c r="D234" s="1" t="s">
        <v>408</v>
      </c>
      <c r="E234" s="1" t="s">
        <v>409</v>
      </c>
      <c r="F234">
        <v>2</v>
      </c>
      <c r="G234" s="1" t="s">
        <v>53</v>
      </c>
      <c r="H234" s="1" t="str">
        <f>RIGHT(Zalacznik_Zadanie2_uczniowie[[#This Row],[imię]],1)</f>
        <v>z</v>
      </c>
      <c r="I234" s="1">
        <f>IF(Zalacznik_Zadanie2_uczniowie[[#This Row],[ostatnia litera imienia]]="a",1,0)</f>
        <v>0</v>
      </c>
      <c r="J234" s="1">
        <f>Zalacznik_Zadanie2_wyniki[[#This Row],[suma]]</f>
        <v>251</v>
      </c>
      <c r="L234">
        <v>233</v>
      </c>
      <c r="M234">
        <v>0</v>
      </c>
      <c r="N234">
        <v>100</v>
      </c>
      <c r="O234">
        <v>63</v>
      </c>
      <c r="P234">
        <v>88</v>
      </c>
      <c r="Q234">
        <v>0</v>
      </c>
      <c r="R234">
        <f>SUM(Zalacznik_Zadanie2_wyniki[[#This Row],[zad1]:[zad5]])</f>
        <v>251</v>
      </c>
      <c r="S234" t="str">
        <f>VLOOKUP(Zalacznik_Zadanie2_wyniki[[#This Row],[identyfikator ucznia]],Zalacznik_Zadanie2_uczniowie[[identyfikator ucznia]:[okręg]],7,FALSE)</f>
        <v xml:space="preserve"> II</v>
      </c>
      <c r="T234" t="str">
        <f>VLOOKUP(Zalacznik_Zadanie2_wyniki[[#This Row],[identyfikator ucznia]],Zalacznik_Zadanie2_uczniowie[[identyfikator ucznia]:[nazwisko]],3,FALSE)</f>
        <v>Chojnacki</v>
      </c>
    </row>
    <row r="235" spans="1:20" x14ac:dyDescent="0.3">
      <c r="A235">
        <v>234</v>
      </c>
      <c r="B235" s="1" t="s">
        <v>105</v>
      </c>
      <c r="C235" s="1" t="s">
        <v>438</v>
      </c>
      <c r="D235" s="1" t="s">
        <v>37</v>
      </c>
      <c r="E235" s="1" t="s">
        <v>20</v>
      </c>
      <c r="F235">
        <v>3</v>
      </c>
      <c r="G235" s="1" t="s">
        <v>21</v>
      </c>
      <c r="H235" s="1" t="str">
        <f>RIGHT(Zalacznik_Zadanie2_uczniowie[[#This Row],[imię]],1)</f>
        <v>z</v>
      </c>
      <c r="I235" s="1">
        <f>IF(Zalacznik_Zadanie2_uczniowie[[#This Row],[ostatnia litera imienia]]="a",1,0)</f>
        <v>0</v>
      </c>
      <c r="J235" s="1">
        <f>Zalacznik_Zadanie2_wyniki[[#This Row],[suma]]</f>
        <v>137</v>
      </c>
      <c r="L235">
        <v>234</v>
      </c>
      <c r="M235">
        <v>10</v>
      </c>
      <c r="N235">
        <v>100</v>
      </c>
      <c r="O235">
        <v>27</v>
      </c>
      <c r="P235">
        <v>0</v>
      </c>
      <c r="Q235">
        <v>0</v>
      </c>
      <c r="R235">
        <f>SUM(Zalacznik_Zadanie2_wyniki[[#This Row],[zad1]:[zad5]])</f>
        <v>137</v>
      </c>
      <c r="S235" t="str">
        <f>VLOOKUP(Zalacznik_Zadanie2_wyniki[[#This Row],[identyfikator ucznia]],Zalacznik_Zadanie2_uczniowie[[identyfikator ucznia]:[okręg]],7,FALSE)</f>
        <v xml:space="preserve"> IV</v>
      </c>
      <c r="T235" t="str">
        <f>VLOOKUP(Zalacznik_Zadanie2_wyniki[[#This Row],[identyfikator ucznia]],Zalacznik_Zadanie2_uczniowie[[identyfikator ucznia]:[nazwisko]],3,FALSE)</f>
        <v>Zimiński</v>
      </c>
    </row>
    <row r="236" spans="1:20" x14ac:dyDescent="0.3">
      <c r="A236">
        <v>235</v>
      </c>
      <c r="B236" s="1" t="s">
        <v>34</v>
      </c>
      <c r="C236" s="1" t="s">
        <v>439</v>
      </c>
      <c r="D236" s="1" t="s">
        <v>51</v>
      </c>
      <c r="E236" s="1" t="s">
        <v>52</v>
      </c>
      <c r="F236">
        <v>2</v>
      </c>
      <c r="G236" s="1" t="s">
        <v>53</v>
      </c>
      <c r="H236" s="1" t="str">
        <f>RIGHT(Zalacznik_Zadanie2_uczniowie[[#This Row],[imię]],1)</f>
        <v>f</v>
      </c>
      <c r="I236" s="1">
        <f>IF(Zalacznik_Zadanie2_uczniowie[[#This Row],[ostatnia litera imienia]]="a",1,0)</f>
        <v>0</v>
      </c>
      <c r="J236" s="1">
        <f>Zalacznik_Zadanie2_wyniki[[#This Row],[suma]]</f>
        <v>251</v>
      </c>
      <c r="L236">
        <v>235</v>
      </c>
      <c r="M236">
        <v>0</v>
      </c>
      <c r="N236">
        <v>100</v>
      </c>
      <c r="O236">
        <v>51</v>
      </c>
      <c r="P236">
        <v>100</v>
      </c>
      <c r="Q236">
        <v>0</v>
      </c>
      <c r="R236">
        <f>SUM(Zalacznik_Zadanie2_wyniki[[#This Row],[zad1]:[zad5]])</f>
        <v>251</v>
      </c>
      <c r="S236" t="str">
        <f>VLOOKUP(Zalacznik_Zadanie2_wyniki[[#This Row],[identyfikator ucznia]],Zalacznik_Zadanie2_uczniowie[[identyfikator ucznia]:[okręg]],7,FALSE)</f>
        <v xml:space="preserve"> II</v>
      </c>
      <c r="T236" t="str">
        <f>VLOOKUP(Zalacznik_Zadanie2_wyniki[[#This Row],[identyfikator ucznia]],Zalacznik_Zadanie2_uczniowie[[identyfikator ucznia]:[nazwisko]],3,FALSE)</f>
        <v>Dyrdał</v>
      </c>
    </row>
    <row r="237" spans="1:20" x14ac:dyDescent="0.3">
      <c r="A237">
        <v>236</v>
      </c>
      <c r="B237" s="1" t="s">
        <v>66</v>
      </c>
      <c r="C237" s="1" t="s">
        <v>411</v>
      </c>
      <c r="D237" s="1" t="s">
        <v>440</v>
      </c>
      <c r="E237" s="1" t="s">
        <v>441</v>
      </c>
      <c r="F237">
        <v>3</v>
      </c>
      <c r="G237" s="1" t="s">
        <v>442</v>
      </c>
      <c r="H237" s="1" t="str">
        <f>RIGHT(Zalacznik_Zadanie2_uczniowie[[#This Row],[imię]],1)</f>
        <v>z</v>
      </c>
      <c r="I237" s="1">
        <f>IF(Zalacznik_Zadanie2_uczniowie[[#This Row],[ostatnia litera imienia]]="a",1,0)</f>
        <v>0</v>
      </c>
      <c r="J237" s="1">
        <f>Zalacznik_Zadanie2_wyniki[[#This Row],[suma]]</f>
        <v>137</v>
      </c>
      <c r="L237">
        <v>236</v>
      </c>
      <c r="M237">
        <v>10</v>
      </c>
      <c r="N237">
        <v>100</v>
      </c>
      <c r="O237">
        <v>27</v>
      </c>
      <c r="P237">
        <v>0</v>
      </c>
      <c r="Q237">
        <v>0</v>
      </c>
      <c r="R237">
        <f>SUM(Zalacznik_Zadanie2_wyniki[[#This Row],[zad1]:[zad5]])</f>
        <v>137</v>
      </c>
      <c r="S237" t="str">
        <f>VLOOKUP(Zalacznik_Zadanie2_wyniki[[#This Row],[identyfikator ucznia]],Zalacznik_Zadanie2_uczniowie[[identyfikator ucznia]:[okręg]],7,FALSE)</f>
        <v>VII</v>
      </c>
      <c r="T237" t="str">
        <f>VLOOKUP(Zalacznik_Zadanie2_wyniki[[#This Row],[identyfikator ucznia]],Zalacznik_Zadanie2_uczniowie[[identyfikator ucznia]:[nazwisko]],3,FALSE)</f>
        <v>Lipiński</v>
      </c>
    </row>
    <row r="238" spans="1:20" x14ac:dyDescent="0.3">
      <c r="A238">
        <v>237</v>
      </c>
      <c r="B238" s="1" t="s">
        <v>102</v>
      </c>
      <c r="C238" s="1" t="s">
        <v>443</v>
      </c>
      <c r="D238" s="1" t="s">
        <v>86</v>
      </c>
      <c r="E238" s="1" t="s">
        <v>87</v>
      </c>
      <c r="F238">
        <v>1</v>
      </c>
      <c r="G238" s="1" t="s">
        <v>88</v>
      </c>
      <c r="H238" s="1" t="str">
        <f>RIGHT(Zalacznik_Zadanie2_uczniowie[[#This Row],[imię]],1)</f>
        <v>p</v>
      </c>
      <c r="I238" s="1">
        <f>IF(Zalacznik_Zadanie2_uczniowie[[#This Row],[ostatnia litera imienia]]="a",1,0)</f>
        <v>0</v>
      </c>
      <c r="J238" s="1">
        <f>Zalacznik_Zadanie2_wyniki[[#This Row],[suma]]</f>
        <v>250</v>
      </c>
      <c r="L238">
        <v>237</v>
      </c>
      <c r="M238">
        <v>0</v>
      </c>
      <c r="N238">
        <v>100</v>
      </c>
      <c r="O238">
        <v>100</v>
      </c>
      <c r="P238">
        <v>50</v>
      </c>
      <c r="Q238">
        <v>0</v>
      </c>
      <c r="R238">
        <f>SUM(Zalacznik_Zadanie2_wyniki[[#This Row],[zad1]:[zad5]])</f>
        <v>250</v>
      </c>
      <c r="S238" t="str">
        <f>VLOOKUP(Zalacznik_Zadanie2_wyniki[[#This Row],[identyfikator ucznia]],Zalacznik_Zadanie2_uczniowie[[identyfikator ucznia]:[okręg]],7,FALSE)</f>
        <v xml:space="preserve"> V</v>
      </c>
      <c r="T238" t="str">
        <f>VLOOKUP(Zalacznik_Zadanie2_wyniki[[#This Row],[identyfikator ucznia]],Zalacznik_Zadanie2_uczniowie[[identyfikator ucznia]:[nazwisko]],3,FALSE)</f>
        <v>Ciupka</v>
      </c>
    </row>
    <row r="239" spans="1:20" x14ac:dyDescent="0.3">
      <c r="A239">
        <v>238</v>
      </c>
      <c r="B239" s="1" t="s">
        <v>40</v>
      </c>
      <c r="C239" s="1" t="s">
        <v>444</v>
      </c>
      <c r="D239" s="1" t="s">
        <v>83</v>
      </c>
      <c r="E239" s="1" t="s">
        <v>84</v>
      </c>
      <c r="F239">
        <v>2</v>
      </c>
      <c r="G239" s="1" t="s">
        <v>21</v>
      </c>
      <c r="H239" s="1" t="str">
        <f>RIGHT(Zalacznik_Zadanie2_uczniowie[[#This Row],[imię]],1)</f>
        <v>r</v>
      </c>
      <c r="I239" s="1">
        <f>IF(Zalacznik_Zadanie2_uczniowie[[#This Row],[ostatnia litera imienia]]="a",1,0)</f>
        <v>0</v>
      </c>
      <c r="J239" s="1">
        <f>Zalacznik_Zadanie2_wyniki[[#This Row],[suma]]</f>
        <v>136</v>
      </c>
      <c r="L239">
        <v>238</v>
      </c>
      <c r="M239">
        <v>0</v>
      </c>
      <c r="N239">
        <v>100</v>
      </c>
      <c r="O239">
        <v>36</v>
      </c>
      <c r="P239">
        <v>0</v>
      </c>
      <c r="Q239">
        <v>0</v>
      </c>
      <c r="R239">
        <f>SUM(Zalacznik_Zadanie2_wyniki[[#This Row],[zad1]:[zad5]])</f>
        <v>136</v>
      </c>
      <c r="S239" t="str">
        <f>VLOOKUP(Zalacznik_Zadanie2_wyniki[[#This Row],[identyfikator ucznia]],Zalacznik_Zadanie2_uczniowie[[identyfikator ucznia]:[okręg]],7,FALSE)</f>
        <v xml:space="preserve"> IV</v>
      </c>
      <c r="T239" t="str">
        <f>VLOOKUP(Zalacznik_Zadanie2_wyniki[[#This Row],[identyfikator ucznia]],Zalacznik_Zadanie2_uczniowie[[identyfikator ucznia]:[nazwisko]],3,FALSE)</f>
        <v>Michalski</v>
      </c>
    </row>
    <row r="240" spans="1:20" x14ac:dyDescent="0.3">
      <c r="A240">
        <v>239</v>
      </c>
      <c r="B240" s="1" t="s">
        <v>163</v>
      </c>
      <c r="C240" s="1" t="s">
        <v>445</v>
      </c>
      <c r="D240" s="1" t="s">
        <v>14</v>
      </c>
      <c r="E240" s="1" t="s">
        <v>15</v>
      </c>
      <c r="F240">
        <v>2</v>
      </c>
      <c r="G240" s="1" t="s">
        <v>16</v>
      </c>
      <c r="H240" s="1" t="str">
        <f>RIGHT(Zalacznik_Zadanie2_uczniowie[[#This Row],[imię]],1)</f>
        <v>z</v>
      </c>
      <c r="I240" s="1">
        <f>IF(Zalacznik_Zadanie2_uczniowie[[#This Row],[ostatnia litera imienia]]="a",1,0)</f>
        <v>0</v>
      </c>
      <c r="J240" s="1">
        <f>Zalacznik_Zadanie2_wyniki[[#This Row],[suma]]</f>
        <v>248</v>
      </c>
      <c r="L240">
        <v>239</v>
      </c>
      <c r="M240">
        <v>0</v>
      </c>
      <c r="N240">
        <v>82</v>
      </c>
      <c r="O240">
        <v>66</v>
      </c>
      <c r="P240">
        <v>100</v>
      </c>
      <c r="Q240">
        <v>0</v>
      </c>
      <c r="R240">
        <f>SUM(Zalacznik_Zadanie2_wyniki[[#This Row],[zad1]:[zad5]])</f>
        <v>248</v>
      </c>
      <c r="S240" t="str">
        <f>VLOOKUP(Zalacznik_Zadanie2_wyniki[[#This Row],[identyfikator ucznia]],Zalacznik_Zadanie2_uczniowie[[identyfikator ucznia]:[okręg]],7,FALSE)</f>
        <v xml:space="preserve"> VIII</v>
      </c>
      <c r="T240" t="str">
        <f>VLOOKUP(Zalacznik_Zadanie2_wyniki[[#This Row],[identyfikator ucznia]],Zalacznik_Zadanie2_uczniowie[[identyfikator ucznia]:[nazwisko]],3,FALSE)</f>
        <v>Duszyński</v>
      </c>
    </row>
    <row r="241" spans="1:20" x14ac:dyDescent="0.3">
      <c r="A241">
        <v>240</v>
      </c>
      <c r="B241" s="1" t="s">
        <v>446</v>
      </c>
      <c r="C241" s="1" t="s">
        <v>447</v>
      </c>
      <c r="D241" s="1" t="s">
        <v>83</v>
      </c>
      <c r="E241" s="1" t="s">
        <v>171</v>
      </c>
      <c r="F241">
        <v>3</v>
      </c>
      <c r="G241" s="1" t="s">
        <v>88</v>
      </c>
      <c r="H241" s="1" t="str">
        <f>RIGHT(Zalacznik_Zadanie2_uczniowie[[#This Row],[imię]],1)</f>
        <v>ł</v>
      </c>
      <c r="I241" s="1">
        <f>IF(Zalacznik_Zadanie2_uczniowie[[#This Row],[ostatnia litera imienia]]="a",1,0)</f>
        <v>0</v>
      </c>
      <c r="J241" s="1">
        <f>Zalacznik_Zadanie2_wyniki[[#This Row],[suma]]</f>
        <v>136</v>
      </c>
      <c r="L241">
        <v>240</v>
      </c>
      <c r="M241">
        <v>0</v>
      </c>
      <c r="N241">
        <v>100</v>
      </c>
      <c r="O241">
        <v>36</v>
      </c>
      <c r="P241">
        <v>0</v>
      </c>
      <c r="Q241">
        <v>0</v>
      </c>
      <c r="R241">
        <f>SUM(Zalacznik_Zadanie2_wyniki[[#This Row],[zad1]:[zad5]])</f>
        <v>136</v>
      </c>
      <c r="S241" t="str">
        <f>VLOOKUP(Zalacznik_Zadanie2_wyniki[[#This Row],[identyfikator ucznia]],Zalacznik_Zadanie2_uczniowie[[identyfikator ucznia]:[okręg]],7,FALSE)</f>
        <v xml:space="preserve"> V</v>
      </c>
      <c r="T241" t="str">
        <f>VLOOKUP(Zalacznik_Zadanie2_wyniki[[#This Row],[identyfikator ucznia]],Zalacznik_Zadanie2_uczniowie[[identyfikator ucznia]:[nazwisko]],3,FALSE)</f>
        <v>Strasz</v>
      </c>
    </row>
    <row r="242" spans="1:20" x14ac:dyDescent="0.3">
      <c r="A242">
        <v>241</v>
      </c>
      <c r="B242" s="1" t="s">
        <v>95</v>
      </c>
      <c r="C242" s="1" t="s">
        <v>210</v>
      </c>
      <c r="D242" s="1" t="s">
        <v>376</v>
      </c>
      <c r="E242" s="1" t="s">
        <v>377</v>
      </c>
      <c r="F242">
        <v>1</v>
      </c>
      <c r="G242" s="1" t="s">
        <v>21</v>
      </c>
      <c r="H242" s="1" t="str">
        <f>RIGHT(Zalacznik_Zadanie2_uczniowie[[#This Row],[imię]],1)</f>
        <v>h</v>
      </c>
      <c r="I242" s="1">
        <f>IF(Zalacznik_Zadanie2_uczniowie[[#This Row],[ostatnia litera imienia]]="a",1,0)</f>
        <v>0</v>
      </c>
      <c r="J242" s="1">
        <f>Zalacznik_Zadanie2_wyniki[[#This Row],[suma]]</f>
        <v>248</v>
      </c>
      <c r="L242">
        <v>241</v>
      </c>
      <c r="M242">
        <v>0</v>
      </c>
      <c r="N242">
        <v>100</v>
      </c>
      <c r="O242">
        <v>48</v>
      </c>
      <c r="P242">
        <v>100</v>
      </c>
      <c r="Q242">
        <v>0</v>
      </c>
      <c r="R242">
        <f>SUM(Zalacznik_Zadanie2_wyniki[[#This Row],[zad1]:[zad5]])</f>
        <v>248</v>
      </c>
      <c r="S242" t="str">
        <f>VLOOKUP(Zalacznik_Zadanie2_wyniki[[#This Row],[identyfikator ucznia]],Zalacznik_Zadanie2_uczniowie[[identyfikator ucznia]:[okręg]],7,FALSE)</f>
        <v xml:space="preserve"> IV</v>
      </c>
      <c r="T242" t="str">
        <f>VLOOKUP(Zalacznik_Zadanie2_wyniki[[#This Row],[identyfikator ucznia]],Zalacznik_Zadanie2_uczniowie[[identyfikator ucznia]:[nazwisko]],3,FALSE)</f>
        <v>Kabaciński</v>
      </c>
    </row>
    <row r="243" spans="1:20" x14ac:dyDescent="0.3">
      <c r="A243">
        <v>242</v>
      </c>
      <c r="B243" s="1" t="s">
        <v>47</v>
      </c>
      <c r="C243" s="1" t="s">
        <v>448</v>
      </c>
      <c r="D243" s="1" t="s">
        <v>9</v>
      </c>
      <c r="E243" s="1" t="s">
        <v>10</v>
      </c>
      <c r="F243">
        <v>2</v>
      </c>
      <c r="G243" s="1" t="s">
        <v>11</v>
      </c>
      <c r="H243" s="1" t="str">
        <f>RIGHT(Zalacznik_Zadanie2_uczniowie[[#This Row],[imię]],1)</f>
        <v>ł</v>
      </c>
      <c r="I243" s="1">
        <f>IF(Zalacznik_Zadanie2_uczniowie[[#This Row],[ostatnia litera imienia]]="a",1,0)</f>
        <v>0</v>
      </c>
      <c r="J243" s="1">
        <f>Zalacznik_Zadanie2_wyniki[[#This Row],[suma]]</f>
        <v>136</v>
      </c>
      <c r="L243">
        <v>242</v>
      </c>
      <c r="M243">
        <v>0</v>
      </c>
      <c r="N243">
        <v>22</v>
      </c>
      <c r="O243">
        <v>27</v>
      </c>
      <c r="P243">
        <v>87</v>
      </c>
      <c r="Q243">
        <v>0</v>
      </c>
      <c r="R243">
        <f>SUM(Zalacznik_Zadanie2_wyniki[[#This Row],[zad1]:[zad5]])</f>
        <v>136</v>
      </c>
      <c r="S243" t="str">
        <f>VLOOKUP(Zalacznik_Zadanie2_wyniki[[#This Row],[identyfikator ucznia]],Zalacznik_Zadanie2_uczniowie[[identyfikator ucznia]:[okręg]],7,FALSE)</f>
        <v xml:space="preserve"> VI</v>
      </c>
      <c r="T243" t="str">
        <f>VLOOKUP(Zalacznik_Zadanie2_wyniki[[#This Row],[identyfikator ucznia]],Zalacznik_Zadanie2_uczniowie[[identyfikator ucznia]:[nazwisko]],3,FALSE)</f>
        <v>Wendland</v>
      </c>
    </row>
    <row r="244" spans="1:20" x14ac:dyDescent="0.3">
      <c r="A244">
        <v>243</v>
      </c>
      <c r="B244" s="1" t="s">
        <v>31</v>
      </c>
      <c r="C244" s="1" t="s">
        <v>449</v>
      </c>
      <c r="D244" s="1" t="s">
        <v>450</v>
      </c>
      <c r="E244" s="1" t="s">
        <v>451</v>
      </c>
      <c r="F244">
        <v>2</v>
      </c>
      <c r="G244" s="1" t="s">
        <v>21</v>
      </c>
      <c r="H244" s="1" t="str">
        <f>RIGHT(Zalacznik_Zadanie2_uczniowie[[#This Row],[imię]],1)</f>
        <v>b</v>
      </c>
      <c r="I244" s="1">
        <f>IF(Zalacznik_Zadanie2_uczniowie[[#This Row],[ostatnia litera imienia]]="a",1,0)</f>
        <v>0</v>
      </c>
      <c r="J244" s="1">
        <f>Zalacznik_Zadanie2_wyniki[[#This Row],[suma]]</f>
        <v>247</v>
      </c>
      <c r="L244">
        <v>243</v>
      </c>
      <c r="M244">
        <v>40</v>
      </c>
      <c r="N244">
        <v>100</v>
      </c>
      <c r="O244">
        <v>63</v>
      </c>
      <c r="P244">
        <v>0</v>
      </c>
      <c r="Q244">
        <v>44</v>
      </c>
      <c r="R244">
        <f>SUM(Zalacznik_Zadanie2_wyniki[[#This Row],[zad1]:[zad5]])</f>
        <v>247</v>
      </c>
      <c r="S244" t="str">
        <f>VLOOKUP(Zalacznik_Zadanie2_wyniki[[#This Row],[identyfikator ucznia]],Zalacznik_Zadanie2_uczniowie[[identyfikator ucznia]:[okręg]],7,FALSE)</f>
        <v xml:space="preserve"> IV</v>
      </c>
      <c r="T244" t="str">
        <f>VLOOKUP(Zalacznik_Zadanie2_wyniki[[#This Row],[identyfikator ucznia]],Zalacznik_Zadanie2_uczniowie[[identyfikator ucznia]:[nazwisko]],3,FALSE)</f>
        <v>Lotka</v>
      </c>
    </row>
    <row r="245" spans="1:20" x14ac:dyDescent="0.3">
      <c r="A245">
        <v>244</v>
      </c>
      <c r="B245" s="1" t="s">
        <v>452</v>
      </c>
      <c r="C245" s="1" t="s">
        <v>453</v>
      </c>
      <c r="D245" s="1" t="s">
        <v>30</v>
      </c>
      <c r="E245" s="1" t="s">
        <v>25</v>
      </c>
      <c r="F245">
        <v>3</v>
      </c>
      <c r="G245" s="1" t="s">
        <v>16</v>
      </c>
      <c r="H245" s="1" t="str">
        <f>RIGHT(Zalacznik_Zadanie2_uczniowie[[#This Row],[imię]],1)</f>
        <v>z</v>
      </c>
      <c r="I245" s="1">
        <f>IF(Zalacznik_Zadanie2_uczniowie[[#This Row],[ostatnia litera imienia]]="a",1,0)</f>
        <v>0</v>
      </c>
      <c r="J245" s="1">
        <f>Zalacznik_Zadanie2_wyniki[[#This Row],[suma]]</f>
        <v>136</v>
      </c>
      <c r="L245">
        <v>244</v>
      </c>
      <c r="M245">
        <v>0</v>
      </c>
      <c r="N245">
        <v>72</v>
      </c>
      <c r="O245">
        <v>64</v>
      </c>
      <c r="P245">
        <v>0</v>
      </c>
      <c r="Q245">
        <v>0</v>
      </c>
      <c r="R245">
        <f>SUM(Zalacznik_Zadanie2_wyniki[[#This Row],[zad1]:[zad5]])</f>
        <v>136</v>
      </c>
      <c r="S245" t="str">
        <f>VLOOKUP(Zalacznik_Zadanie2_wyniki[[#This Row],[identyfikator ucznia]],Zalacznik_Zadanie2_uczniowie[[identyfikator ucznia]:[okręg]],7,FALSE)</f>
        <v xml:space="preserve"> VIII</v>
      </c>
      <c r="T245" t="str">
        <f>VLOOKUP(Zalacznik_Zadanie2_wyniki[[#This Row],[identyfikator ucznia]],Zalacznik_Zadanie2_uczniowie[[identyfikator ucznia]:[nazwisko]],3,FALSE)</f>
        <v>Wróblewski</v>
      </c>
    </row>
    <row r="246" spans="1:20" x14ac:dyDescent="0.3">
      <c r="A246">
        <v>245</v>
      </c>
      <c r="B246" s="1" t="s">
        <v>119</v>
      </c>
      <c r="C246" s="1" t="s">
        <v>375</v>
      </c>
      <c r="D246" s="1" t="s">
        <v>83</v>
      </c>
      <c r="E246" s="1" t="s">
        <v>171</v>
      </c>
      <c r="F246">
        <v>2</v>
      </c>
      <c r="G246" s="1" t="s">
        <v>88</v>
      </c>
      <c r="H246" s="1" t="str">
        <f>RIGHT(Zalacznik_Zadanie2_uczniowie[[#This Row],[imię]],1)</f>
        <v>z</v>
      </c>
      <c r="I246" s="1">
        <f>IF(Zalacznik_Zadanie2_uczniowie[[#This Row],[ostatnia litera imienia]]="a",1,0)</f>
        <v>0</v>
      </c>
      <c r="J246" s="1">
        <f>Zalacznik_Zadanie2_wyniki[[#This Row],[suma]]</f>
        <v>246</v>
      </c>
      <c r="L246">
        <v>245</v>
      </c>
      <c r="M246">
        <v>80</v>
      </c>
      <c r="N246">
        <v>100</v>
      </c>
      <c r="O246">
        <v>27</v>
      </c>
      <c r="P246">
        <v>24</v>
      </c>
      <c r="Q246">
        <v>15</v>
      </c>
      <c r="R246">
        <f>SUM(Zalacznik_Zadanie2_wyniki[[#This Row],[zad1]:[zad5]])</f>
        <v>246</v>
      </c>
      <c r="S246" t="str">
        <f>VLOOKUP(Zalacznik_Zadanie2_wyniki[[#This Row],[identyfikator ucznia]],Zalacznik_Zadanie2_uczniowie[[identyfikator ucznia]:[okręg]],7,FALSE)</f>
        <v xml:space="preserve"> V</v>
      </c>
      <c r="T246" t="str">
        <f>VLOOKUP(Zalacznik_Zadanie2_wyniki[[#This Row],[identyfikator ucznia]],Zalacznik_Zadanie2_uczniowie[[identyfikator ucznia]:[nazwisko]],3,FALSE)</f>
        <v>Królik</v>
      </c>
    </row>
    <row r="247" spans="1:20" x14ac:dyDescent="0.3">
      <c r="A247">
        <v>246</v>
      </c>
      <c r="B247" s="1" t="s">
        <v>105</v>
      </c>
      <c r="C247" s="1" t="s">
        <v>454</v>
      </c>
      <c r="D247" s="1" t="s">
        <v>385</v>
      </c>
      <c r="E247" s="1" t="s">
        <v>230</v>
      </c>
      <c r="F247">
        <v>3</v>
      </c>
      <c r="G247" s="1" t="s">
        <v>65</v>
      </c>
      <c r="H247" s="1" t="str">
        <f>RIGHT(Zalacznik_Zadanie2_uczniowie[[#This Row],[imię]],1)</f>
        <v>z</v>
      </c>
      <c r="I247" s="1">
        <f>IF(Zalacznik_Zadanie2_uczniowie[[#This Row],[ostatnia litera imienia]]="a",1,0)</f>
        <v>0</v>
      </c>
      <c r="J247" s="1">
        <f>Zalacznik_Zadanie2_wyniki[[#This Row],[suma]]</f>
        <v>135</v>
      </c>
      <c r="L247">
        <v>246</v>
      </c>
      <c r="M247">
        <v>0</v>
      </c>
      <c r="N247">
        <v>7</v>
      </c>
      <c r="O247">
        <v>45</v>
      </c>
      <c r="P247">
        <v>83</v>
      </c>
      <c r="Q247">
        <v>0</v>
      </c>
      <c r="R247">
        <f>SUM(Zalacznik_Zadanie2_wyniki[[#This Row],[zad1]:[zad5]])</f>
        <v>135</v>
      </c>
      <c r="S247" t="str">
        <f>VLOOKUP(Zalacznik_Zadanie2_wyniki[[#This Row],[identyfikator ucznia]],Zalacznik_Zadanie2_uczniowie[[identyfikator ucznia]:[okręg]],7,FALSE)</f>
        <v xml:space="preserve"> III</v>
      </c>
      <c r="T247" t="str">
        <f>VLOOKUP(Zalacznik_Zadanie2_wyniki[[#This Row],[identyfikator ucznia]],Zalacznik_Zadanie2_uczniowie[[identyfikator ucznia]:[nazwisko]],3,FALSE)</f>
        <v>Bąkowski</v>
      </c>
    </row>
    <row r="248" spans="1:20" x14ac:dyDescent="0.3">
      <c r="A248">
        <v>247</v>
      </c>
      <c r="B248" s="1" t="s">
        <v>148</v>
      </c>
      <c r="C248" s="1" t="s">
        <v>382</v>
      </c>
      <c r="D248" s="1" t="s">
        <v>150</v>
      </c>
      <c r="E248" s="1" t="s">
        <v>350</v>
      </c>
      <c r="F248">
        <v>2</v>
      </c>
      <c r="G248" s="1" t="s">
        <v>21</v>
      </c>
      <c r="H248" s="1" t="str">
        <f>RIGHT(Zalacznik_Zadanie2_uczniowie[[#This Row],[imię]],1)</f>
        <v>n</v>
      </c>
      <c r="I248" s="1">
        <f>IF(Zalacznik_Zadanie2_uczniowie[[#This Row],[ostatnia litera imienia]]="a",1,0)</f>
        <v>0</v>
      </c>
      <c r="J248" s="1">
        <f>Zalacznik_Zadanie2_wyniki[[#This Row],[suma]]</f>
        <v>245</v>
      </c>
      <c r="L248">
        <v>247</v>
      </c>
      <c r="M248">
        <v>0</v>
      </c>
      <c r="N248">
        <v>100</v>
      </c>
      <c r="O248">
        <v>45</v>
      </c>
      <c r="P248">
        <v>100</v>
      </c>
      <c r="Q248">
        <v>0</v>
      </c>
      <c r="R248">
        <f>SUM(Zalacznik_Zadanie2_wyniki[[#This Row],[zad1]:[zad5]])</f>
        <v>245</v>
      </c>
      <c r="S248" t="str">
        <f>VLOOKUP(Zalacznik_Zadanie2_wyniki[[#This Row],[identyfikator ucznia]],Zalacznik_Zadanie2_uczniowie[[identyfikator ucznia]:[okręg]],7,FALSE)</f>
        <v xml:space="preserve"> IV</v>
      </c>
      <c r="T248" t="str">
        <f>VLOOKUP(Zalacznik_Zadanie2_wyniki[[#This Row],[identyfikator ucznia]],Zalacznik_Zadanie2_uczniowie[[identyfikator ucznia]:[nazwisko]],3,FALSE)</f>
        <v>Kapski</v>
      </c>
    </row>
    <row r="249" spans="1:20" x14ac:dyDescent="0.3">
      <c r="A249">
        <v>248</v>
      </c>
      <c r="B249" s="1" t="s">
        <v>455</v>
      </c>
      <c r="C249" s="1" t="s">
        <v>383</v>
      </c>
      <c r="D249" s="1" t="s">
        <v>14</v>
      </c>
      <c r="E249" s="1" t="s">
        <v>15</v>
      </c>
      <c r="F249">
        <v>3</v>
      </c>
      <c r="G249" s="1" t="s">
        <v>16</v>
      </c>
      <c r="H249" s="1" t="str">
        <f>RIGHT(Zalacznik_Zadanie2_uczniowie[[#This Row],[imię]],1)</f>
        <v>a</v>
      </c>
      <c r="I249" s="1">
        <f>IF(Zalacznik_Zadanie2_uczniowie[[#This Row],[ostatnia litera imienia]]="a",1,0)</f>
        <v>1</v>
      </c>
      <c r="J249" s="1">
        <f>Zalacznik_Zadanie2_wyniki[[#This Row],[suma]]</f>
        <v>135</v>
      </c>
      <c r="L249">
        <v>248</v>
      </c>
      <c r="M249">
        <v>0</v>
      </c>
      <c r="N249">
        <v>72</v>
      </c>
      <c r="O249">
        <v>63</v>
      </c>
      <c r="P249">
        <v>0</v>
      </c>
      <c r="Q249">
        <v>0</v>
      </c>
      <c r="R249">
        <f>SUM(Zalacznik_Zadanie2_wyniki[[#This Row],[zad1]:[zad5]])</f>
        <v>135</v>
      </c>
      <c r="S249" t="str">
        <f>VLOOKUP(Zalacznik_Zadanie2_wyniki[[#This Row],[identyfikator ucznia]],Zalacznik_Zadanie2_uczniowie[[identyfikator ucznia]:[okręg]],7,FALSE)</f>
        <v xml:space="preserve"> VIII</v>
      </c>
      <c r="T249" t="str">
        <f>VLOOKUP(Zalacznik_Zadanie2_wyniki[[#This Row],[identyfikator ucznia]],Zalacznik_Zadanie2_uczniowie[[identyfikator ucznia]:[nazwisko]],3,FALSE)</f>
        <v>Kruk</v>
      </c>
    </row>
    <row r="250" spans="1:20" x14ac:dyDescent="0.3">
      <c r="A250">
        <v>249</v>
      </c>
      <c r="B250" s="1" t="s">
        <v>40</v>
      </c>
      <c r="C250" s="1" t="s">
        <v>384</v>
      </c>
      <c r="D250" s="1" t="s">
        <v>356</v>
      </c>
      <c r="E250" s="1" t="s">
        <v>357</v>
      </c>
      <c r="F250">
        <v>1</v>
      </c>
      <c r="G250" s="1" t="s">
        <v>65</v>
      </c>
      <c r="H250" s="1" t="str">
        <f>RIGHT(Zalacznik_Zadanie2_uczniowie[[#This Row],[imię]],1)</f>
        <v>r</v>
      </c>
      <c r="I250" s="1">
        <f>IF(Zalacznik_Zadanie2_uczniowie[[#This Row],[ostatnia litera imienia]]="a",1,0)</f>
        <v>0</v>
      </c>
      <c r="J250" s="1">
        <f>Zalacznik_Zadanie2_wyniki[[#This Row],[suma]]</f>
        <v>245</v>
      </c>
      <c r="L250">
        <v>249</v>
      </c>
      <c r="M250">
        <v>0</v>
      </c>
      <c r="N250">
        <v>100</v>
      </c>
      <c r="O250">
        <v>45</v>
      </c>
      <c r="P250">
        <v>100</v>
      </c>
      <c r="Q250">
        <v>0</v>
      </c>
      <c r="R250">
        <f>SUM(Zalacznik_Zadanie2_wyniki[[#This Row],[zad1]:[zad5]])</f>
        <v>245</v>
      </c>
      <c r="S250" t="str">
        <f>VLOOKUP(Zalacznik_Zadanie2_wyniki[[#This Row],[identyfikator ucznia]],Zalacznik_Zadanie2_uczniowie[[identyfikator ucznia]:[okręg]],7,FALSE)</f>
        <v xml:space="preserve"> III</v>
      </c>
      <c r="T250" t="str">
        <f>VLOOKUP(Zalacznik_Zadanie2_wyniki[[#This Row],[identyfikator ucznia]],Zalacznik_Zadanie2_uczniowie[[identyfikator ucznia]:[nazwisko]],3,FALSE)</f>
        <v>Cudo</v>
      </c>
    </row>
    <row r="251" spans="1:20" x14ac:dyDescent="0.3">
      <c r="A251">
        <v>250</v>
      </c>
      <c r="B251" s="1" t="s">
        <v>456</v>
      </c>
      <c r="C251" s="1" t="s">
        <v>457</v>
      </c>
      <c r="D251" s="1" t="s">
        <v>33</v>
      </c>
      <c r="E251" s="1" t="s">
        <v>25</v>
      </c>
      <c r="F251">
        <v>2</v>
      </c>
      <c r="G251" s="1" t="s">
        <v>16</v>
      </c>
      <c r="H251" s="1" t="str">
        <f>RIGHT(Zalacznik_Zadanie2_uczniowie[[#This Row],[imię]],1)</f>
        <v>a</v>
      </c>
      <c r="I251" s="1">
        <f>IF(Zalacznik_Zadanie2_uczniowie[[#This Row],[ostatnia litera imienia]]="a",1,0)</f>
        <v>1</v>
      </c>
      <c r="J251" s="1">
        <f>Zalacznik_Zadanie2_wyniki[[#This Row],[suma]]</f>
        <v>134</v>
      </c>
      <c r="L251">
        <v>250</v>
      </c>
      <c r="M251">
        <v>0</v>
      </c>
      <c r="N251">
        <v>7</v>
      </c>
      <c r="O251">
        <v>27</v>
      </c>
      <c r="P251">
        <v>100</v>
      </c>
      <c r="Q251">
        <v>0</v>
      </c>
      <c r="R251">
        <f>SUM(Zalacznik_Zadanie2_wyniki[[#This Row],[zad1]:[zad5]])</f>
        <v>134</v>
      </c>
      <c r="S251" t="str">
        <f>VLOOKUP(Zalacznik_Zadanie2_wyniki[[#This Row],[identyfikator ucznia]],Zalacznik_Zadanie2_uczniowie[[identyfikator ucznia]:[okręg]],7,FALSE)</f>
        <v xml:space="preserve"> VIII</v>
      </c>
      <c r="T251" t="str">
        <f>VLOOKUP(Zalacznik_Zadanie2_wyniki[[#This Row],[identyfikator ucznia]],Zalacznik_Zadanie2_uczniowie[[identyfikator ucznia]:[nazwisko]],3,FALSE)</f>
        <v>Ożarowska</v>
      </c>
    </row>
    <row r="252" spans="1:20" x14ac:dyDescent="0.3">
      <c r="A252">
        <v>251</v>
      </c>
      <c r="B252" s="1" t="s">
        <v>42</v>
      </c>
      <c r="C252" s="1" t="s">
        <v>387</v>
      </c>
      <c r="D252" s="1" t="s">
        <v>314</v>
      </c>
      <c r="E252" s="1" t="s">
        <v>315</v>
      </c>
      <c r="F252">
        <v>2</v>
      </c>
      <c r="G252" s="1" t="s">
        <v>21</v>
      </c>
      <c r="H252" s="1" t="str">
        <f>RIGHT(Zalacznik_Zadanie2_uczniowie[[#This Row],[imię]],1)</f>
        <v>ł</v>
      </c>
      <c r="I252" s="1">
        <f>IF(Zalacznik_Zadanie2_uczniowie[[#This Row],[ostatnia litera imienia]]="a",1,0)</f>
        <v>0</v>
      </c>
      <c r="J252" s="1">
        <f>Zalacznik_Zadanie2_wyniki[[#This Row],[suma]]</f>
        <v>245</v>
      </c>
      <c r="L252">
        <v>251</v>
      </c>
      <c r="M252">
        <v>100</v>
      </c>
      <c r="N252">
        <v>100</v>
      </c>
      <c r="O252">
        <v>45</v>
      </c>
      <c r="P252">
        <v>0</v>
      </c>
      <c r="Q252">
        <v>0</v>
      </c>
      <c r="R252">
        <f>SUM(Zalacznik_Zadanie2_wyniki[[#This Row],[zad1]:[zad5]])</f>
        <v>245</v>
      </c>
      <c r="S252" t="str">
        <f>VLOOKUP(Zalacznik_Zadanie2_wyniki[[#This Row],[identyfikator ucznia]],Zalacznik_Zadanie2_uczniowie[[identyfikator ucznia]:[okręg]],7,FALSE)</f>
        <v xml:space="preserve"> IV</v>
      </c>
      <c r="T252" t="str">
        <f>VLOOKUP(Zalacznik_Zadanie2_wyniki[[#This Row],[identyfikator ucznia]],Zalacznik_Zadanie2_uczniowie[[identyfikator ucznia]:[nazwisko]],3,FALSE)</f>
        <v>Karolak</v>
      </c>
    </row>
    <row r="253" spans="1:20" x14ac:dyDescent="0.3">
      <c r="A253">
        <v>252</v>
      </c>
      <c r="B253" s="1" t="s">
        <v>458</v>
      </c>
      <c r="C253" s="1" t="s">
        <v>459</v>
      </c>
      <c r="D253" s="1" t="s">
        <v>310</v>
      </c>
      <c r="E253" s="1" t="s">
        <v>348</v>
      </c>
      <c r="F253">
        <v>3</v>
      </c>
      <c r="G253" s="1" t="s">
        <v>16</v>
      </c>
      <c r="H253" s="1" t="str">
        <f>RIGHT(Zalacznik_Zadanie2_uczniowie[[#This Row],[imię]],1)</f>
        <v>y</v>
      </c>
      <c r="I253" s="1">
        <f>IF(Zalacznik_Zadanie2_uczniowie[[#This Row],[ostatnia litera imienia]]="a",1,0)</f>
        <v>0</v>
      </c>
      <c r="J253" s="1">
        <f>Zalacznik_Zadanie2_wyniki[[#This Row],[suma]]</f>
        <v>134</v>
      </c>
      <c r="L253">
        <v>252</v>
      </c>
      <c r="M253">
        <v>0</v>
      </c>
      <c r="N253">
        <v>7</v>
      </c>
      <c r="O253">
        <v>27</v>
      </c>
      <c r="P253">
        <v>100</v>
      </c>
      <c r="Q253">
        <v>0</v>
      </c>
      <c r="R253">
        <f>SUM(Zalacznik_Zadanie2_wyniki[[#This Row],[zad1]:[zad5]])</f>
        <v>134</v>
      </c>
      <c r="S253" t="str">
        <f>VLOOKUP(Zalacznik_Zadanie2_wyniki[[#This Row],[identyfikator ucznia]],Zalacznik_Zadanie2_uczniowie[[identyfikator ucznia]:[okręg]],7,FALSE)</f>
        <v xml:space="preserve"> VIII</v>
      </c>
      <c r="T253" t="str">
        <f>VLOOKUP(Zalacznik_Zadanie2_wyniki[[#This Row],[identyfikator ucznia]],Zalacznik_Zadanie2_uczniowie[[identyfikator ucznia]:[nazwisko]],3,FALSE)</f>
        <v>Król</v>
      </c>
    </row>
    <row r="254" spans="1:20" x14ac:dyDescent="0.3">
      <c r="A254">
        <v>253</v>
      </c>
      <c r="B254" s="1" t="s">
        <v>460</v>
      </c>
      <c r="C254" s="1" t="s">
        <v>461</v>
      </c>
      <c r="D254" s="1" t="s">
        <v>378</v>
      </c>
      <c r="E254" s="1" t="s">
        <v>379</v>
      </c>
      <c r="F254">
        <v>1</v>
      </c>
      <c r="G254" s="1" t="s">
        <v>21</v>
      </c>
      <c r="H254" s="1" t="str">
        <f>RIGHT(Zalacznik_Zadanie2_uczniowie[[#This Row],[imię]],1)</f>
        <v>t</v>
      </c>
      <c r="I254" s="1">
        <f>IF(Zalacznik_Zadanie2_uczniowie[[#This Row],[ostatnia litera imienia]]="a",1,0)</f>
        <v>0</v>
      </c>
      <c r="J254" s="1">
        <f>Zalacznik_Zadanie2_wyniki[[#This Row],[suma]]</f>
        <v>245</v>
      </c>
      <c r="L254">
        <v>253</v>
      </c>
      <c r="M254">
        <v>0</v>
      </c>
      <c r="N254">
        <v>100</v>
      </c>
      <c r="O254">
        <v>45</v>
      </c>
      <c r="P254">
        <v>100</v>
      </c>
      <c r="Q254">
        <v>0</v>
      </c>
      <c r="R254">
        <f>SUM(Zalacznik_Zadanie2_wyniki[[#This Row],[zad1]:[zad5]])</f>
        <v>245</v>
      </c>
      <c r="S254" t="str">
        <f>VLOOKUP(Zalacznik_Zadanie2_wyniki[[#This Row],[identyfikator ucznia]],Zalacznik_Zadanie2_uczniowie[[identyfikator ucznia]:[okręg]],7,FALSE)</f>
        <v xml:space="preserve"> IV</v>
      </c>
      <c r="T254" t="str">
        <f>VLOOKUP(Zalacznik_Zadanie2_wyniki[[#This Row],[identyfikator ucznia]],Zalacznik_Zadanie2_uczniowie[[identyfikator ucznia]:[nazwisko]],3,FALSE)</f>
        <v>Majewski</v>
      </c>
    </row>
    <row r="255" spans="1:20" x14ac:dyDescent="0.3">
      <c r="A255">
        <v>254</v>
      </c>
      <c r="B255" s="1" t="s">
        <v>42</v>
      </c>
      <c r="C255" s="1" t="s">
        <v>211</v>
      </c>
      <c r="D255" s="1" t="s">
        <v>83</v>
      </c>
      <c r="E255" s="1" t="s">
        <v>230</v>
      </c>
      <c r="F255">
        <v>2</v>
      </c>
      <c r="G255" s="1" t="s">
        <v>65</v>
      </c>
      <c r="H255" s="1" t="str">
        <f>RIGHT(Zalacznik_Zadanie2_uczniowie[[#This Row],[imię]],1)</f>
        <v>ł</v>
      </c>
      <c r="I255" s="1">
        <f>IF(Zalacznik_Zadanie2_uczniowie[[#This Row],[ostatnia litera imienia]]="a",1,0)</f>
        <v>0</v>
      </c>
      <c r="J255" s="1">
        <f>Zalacznik_Zadanie2_wyniki[[#This Row],[suma]]</f>
        <v>134</v>
      </c>
      <c r="L255">
        <v>254</v>
      </c>
      <c r="M255">
        <v>0</v>
      </c>
      <c r="N255">
        <v>7</v>
      </c>
      <c r="O255">
        <v>27</v>
      </c>
      <c r="P255">
        <v>100</v>
      </c>
      <c r="Q255">
        <v>0</v>
      </c>
      <c r="R255">
        <f>SUM(Zalacznik_Zadanie2_wyniki[[#This Row],[zad1]:[zad5]])</f>
        <v>134</v>
      </c>
      <c r="S255" t="str">
        <f>VLOOKUP(Zalacznik_Zadanie2_wyniki[[#This Row],[identyfikator ucznia]],Zalacznik_Zadanie2_uczniowie[[identyfikator ucznia]:[okręg]],7,FALSE)</f>
        <v xml:space="preserve"> III</v>
      </c>
      <c r="T255" t="str">
        <f>VLOOKUP(Zalacznik_Zadanie2_wyniki[[#This Row],[identyfikator ucznia]],Zalacznik_Zadanie2_uczniowie[[identyfikator ucznia]:[nazwisko]],3,FALSE)</f>
        <v>Owczarzak</v>
      </c>
    </row>
    <row r="256" spans="1:20" x14ac:dyDescent="0.3">
      <c r="A256">
        <v>255</v>
      </c>
      <c r="B256" s="1" t="s">
        <v>95</v>
      </c>
      <c r="C256" s="1" t="s">
        <v>462</v>
      </c>
      <c r="D256" s="1" t="s">
        <v>24</v>
      </c>
      <c r="E256" s="1" t="s">
        <v>25</v>
      </c>
      <c r="F256">
        <v>2</v>
      </c>
      <c r="G256" s="1" t="s">
        <v>16</v>
      </c>
      <c r="H256" s="1" t="str">
        <f>RIGHT(Zalacznik_Zadanie2_uczniowie[[#This Row],[imię]],1)</f>
        <v>h</v>
      </c>
      <c r="I256" s="1">
        <f>IF(Zalacznik_Zadanie2_uczniowie[[#This Row],[ostatnia litera imienia]]="a",1,0)</f>
        <v>0</v>
      </c>
      <c r="J256" s="1">
        <f>Zalacznik_Zadanie2_wyniki[[#This Row],[suma]]</f>
        <v>244</v>
      </c>
      <c r="L256">
        <v>255</v>
      </c>
      <c r="M256">
        <v>0</v>
      </c>
      <c r="N256">
        <v>81</v>
      </c>
      <c r="O256">
        <v>63</v>
      </c>
      <c r="P256">
        <v>100</v>
      </c>
      <c r="Q256">
        <v>0</v>
      </c>
      <c r="R256">
        <f>SUM(Zalacznik_Zadanie2_wyniki[[#This Row],[zad1]:[zad5]])</f>
        <v>244</v>
      </c>
      <c r="S256" t="str">
        <f>VLOOKUP(Zalacznik_Zadanie2_wyniki[[#This Row],[identyfikator ucznia]],Zalacznik_Zadanie2_uczniowie[[identyfikator ucznia]:[okręg]],7,FALSE)</f>
        <v xml:space="preserve"> VIII</v>
      </c>
      <c r="T256" t="str">
        <f>VLOOKUP(Zalacznik_Zadanie2_wyniki[[#This Row],[identyfikator ucznia]],Zalacznik_Zadanie2_uczniowie[[identyfikator ucznia]:[nazwisko]],3,FALSE)</f>
        <v>Czeszewski</v>
      </c>
    </row>
    <row r="257" spans="1:20" x14ac:dyDescent="0.3">
      <c r="A257">
        <v>256</v>
      </c>
      <c r="B257" s="1" t="s">
        <v>105</v>
      </c>
      <c r="C257" s="1" t="s">
        <v>463</v>
      </c>
      <c r="D257" s="1" t="s">
        <v>450</v>
      </c>
      <c r="E257" s="1" t="s">
        <v>379</v>
      </c>
      <c r="F257">
        <v>3</v>
      </c>
      <c r="G257" s="1" t="s">
        <v>21</v>
      </c>
      <c r="H257" s="1" t="str">
        <f>RIGHT(Zalacznik_Zadanie2_uczniowie[[#This Row],[imię]],1)</f>
        <v>z</v>
      </c>
      <c r="I257" s="1">
        <f>IF(Zalacznik_Zadanie2_uczniowie[[#This Row],[ostatnia litera imienia]]="a",1,0)</f>
        <v>0</v>
      </c>
      <c r="J257" s="1">
        <f>Zalacznik_Zadanie2_wyniki[[#This Row],[suma]]</f>
        <v>131</v>
      </c>
      <c r="L257">
        <v>256</v>
      </c>
      <c r="M257">
        <v>0</v>
      </c>
      <c r="N257">
        <v>7</v>
      </c>
      <c r="O257">
        <v>36</v>
      </c>
      <c r="P257">
        <v>88</v>
      </c>
      <c r="Q257">
        <v>0</v>
      </c>
      <c r="R257">
        <f>SUM(Zalacznik_Zadanie2_wyniki[[#This Row],[zad1]:[zad5]])</f>
        <v>131</v>
      </c>
      <c r="S257" t="str">
        <f>VLOOKUP(Zalacznik_Zadanie2_wyniki[[#This Row],[identyfikator ucznia]],Zalacznik_Zadanie2_uczniowie[[identyfikator ucznia]:[okręg]],7,FALSE)</f>
        <v xml:space="preserve"> IV</v>
      </c>
      <c r="T257" t="str">
        <f>VLOOKUP(Zalacznik_Zadanie2_wyniki[[#This Row],[identyfikator ucznia]],Zalacznik_Zadanie2_uczniowie[[identyfikator ucznia]:[nazwisko]],3,FALSE)</f>
        <v>Piotrowski</v>
      </c>
    </row>
    <row r="258" spans="1:20" x14ac:dyDescent="0.3">
      <c r="A258">
        <v>257</v>
      </c>
      <c r="B258" s="1" t="s">
        <v>460</v>
      </c>
      <c r="C258" s="1" t="s">
        <v>464</v>
      </c>
      <c r="D258" s="1" t="s">
        <v>14</v>
      </c>
      <c r="E258" s="1" t="s">
        <v>15</v>
      </c>
      <c r="F258">
        <v>2</v>
      </c>
      <c r="G258" s="1" t="s">
        <v>16</v>
      </c>
      <c r="H258" s="1" t="str">
        <f>RIGHT(Zalacznik_Zadanie2_uczniowie[[#This Row],[imię]],1)</f>
        <v>t</v>
      </c>
      <c r="I258" s="1">
        <f>IF(Zalacznik_Zadanie2_uczniowie[[#This Row],[ostatnia litera imienia]]="a",1,0)</f>
        <v>0</v>
      </c>
      <c r="J258" s="1">
        <f>Zalacznik_Zadanie2_wyniki[[#This Row],[suma]]</f>
        <v>244</v>
      </c>
      <c r="L258">
        <v>257</v>
      </c>
      <c r="M258">
        <v>0</v>
      </c>
      <c r="N258">
        <v>92</v>
      </c>
      <c r="O258">
        <v>69</v>
      </c>
      <c r="P258">
        <v>83</v>
      </c>
      <c r="Q258">
        <v>0</v>
      </c>
      <c r="R258">
        <f>SUM(Zalacznik_Zadanie2_wyniki[[#This Row],[zad1]:[zad5]])</f>
        <v>244</v>
      </c>
      <c r="S258" t="str">
        <f>VLOOKUP(Zalacznik_Zadanie2_wyniki[[#This Row],[identyfikator ucznia]],Zalacznik_Zadanie2_uczniowie[[identyfikator ucznia]:[okręg]],7,FALSE)</f>
        <v xml:space="preserve"> VIII</v>
      </c>
      <c r="T258" t="str">
        <f>VLOOKUP(Zalacznik_Zadanie2_wyniki[[#This Row],[identyfikator ucznia]],Zalacznik_Zadanie2_uczniowie[[identyfikator ucznia]:[nazwisko]],3,FALSE)</f>
        <v>Polański</v>
      </c>
    </row>
    <row r="259" spans="1:20" x14ac:dyDescent="0.3">
      <c r="A259">
        <v>258</v>
      </c>
      <c r="B259" s="1" t="s">
        <v>42</v>
      </c>
      <c r="C259" s="1" t="s">
        <v>398</v>
      </c>
      <c r="D259" s="1" t="s">
        <v>51</v>
      </c>
      <c r="E259" s="1" t="s">
        <v>52</v>
      </c>
      <c r="F259">
        <v>3</v>
      </c>
      <c r="G259" s="1" t="s">
        <v>53</v>
      </c>
      <c r="H259" s="1" t="str">
        <f>RIGHT(Zalacznik_Zadanie2_uczniowie[[#This Row],[imię]],1)</f>
        <v>ł</v>
      </c>
      <c r="I259" s="1">
        <f>IF(Zalacznik_Zadanie2_uczniowie[[#This Row],[ostatnia litera imienia]]="a",1,0)</f>
        <v>0</v>
      </c>
      <c r="J259" s="1">
        <f>Zalacznik_Zadanie2_wyniki[[#This Row],[suma]]</f>
        <v>131</v>
      </c>
      <c r="L259">
        <v>258</v>
      </c>
      <c r="M259">
        <v>0</v>
      </c>
      <c r="N259">
        <v>29</v>
      </c>
      <c r="O259">
        <v>32</v>
      </c>
      <c r="P259">
        <v>70</v>
      </c>
      <c r="Q259">
        <v>0</v>
      </c>
      <c r="R259">
        <f>SUM(Zalacznik_Zadanie2_wyniki[[#This Row],[zad1]:[zad5]])</f>
        <v>131</v>
      </c>
      <c r="S259" t="str">
        <f>VLOOKUP(Zalacznik_Zadanie2_wyniki[[#This Row],[identyfikator ucznia]],Zalacznik_Zadanie2_uczniowie[[identyfikator ucznia]:[okręg]],7,FALSE)</f>
        <v xml:space="preserve"> II</v>
      </c>
      <c r="T259" t="str">
        <f>VLOOKUP(Zalacznik_Zadanie2_wyniki[[#This Row],[identyfikator ucznia]],Zalacznik_Zadanie2_uczniowie[[identyfikator ucznia]:[nazwisko]],3,FALSE)</f>
        <v>Furmaniuk</v>
      </c>
    </row>
    <row r="260" spans="1:20" x14ac:dyDescent="0.3">
      <c r="A260">
        <v>259</v>
      </c>
      <c r="B260" s="1" t="s">
        <v>38</v>
      </c>
      <c r="C260" s="1" t="s">
        <v>465</v>
      </c>
      <c r="D260" s="1" t="s">
        <v>9</v>
      </c>
      <c r="E260" s="1" t="s">
        <v>10</v>
      </c>
      <c r="F260">
        <v>2</v>
      </c>
      <c r="G260" s="1" t="s">
        <v>11</v>
      </c>
      <c r="H260" s="1" t="str">
        <f>RIGHT(Zalacznik_Zadanie2_uczniowie[[#This Row],[imię]],1)</f>
        <v>m</v>
      </c>
      <c r="I260" s="1">
        <f>IF(Zalacznik_Zadanie2_uczniowie[[#This Row],[ostatnia litera imienia]]="a",1,0)</f>
        <v>0</v>
      </c>
      <c r="J260" s="1">
        <f>Zalacznik_Zadanie2_wyniki[[#This Row],[suma]]</f>
        <v>243</v>
      </c>
      <c r="L260">
        <v>259</v>
      </c>
      <c r="M260">
        <v>0</v>
      </c>
      <c r="N260">
        <v>100</v>
      </c>
      <c r="O260">
        <v>45</v>
      </c>
      <c r="P260">
        <v>98</v>
      </c>
      <c r="Q260">
        <v>0</v>
      </c>
      <c r="R260">
        <f>SUM(Zalacznik_Zadanie2_wyniki[[#This Row],[zad1]:[zad5]])</f>
        <v>243</v>
      </c>
      <c r="S260" t="str">
        <f>VLOOKUP(Zalacznik_Zadanie2_wyniki[[#This Row],[identyfikator ucznia]],Zalacznik_Zadanie2_uczniowie[[identyfikator ucznia]:[okręg]],7,FALSE)</f>
        <v xml:space="preserve"> VI</v>
      </c>
      <c r="T260" t="str">
        <f>VLOOKUP(Zalacznik_Zadanie2_wyniki[[#This Row],[identyfikator ucznia]],Zalacznik_Zadanie2_uczniowie[[identyfikator ucznia]:[nazwisko]],3,FALSE)</f>
        <v>Janowski</v>
      </c>
    </row>
    <row r="261" spans="1:20" x14ac:dyDescent="0.3">
      <c r="A261">
        <v>260</v>
      </c>
      <c r="B261" s="1" t="s">
        <v>66</v>
      </c>
      <c r="C261" s="1" t="s">
        <v>466</v>
      </c>
      <c r="D261" s="1" t="s">
        <v>24</v>
      </c>
      <c r="E261" s="1" t="s">
        <v>25</v>
      </c>
      <c r="F261">
        <v>3</v>
      </c>
      <c r="G261" s="1" t="s">
        <v>16</v>
      </c>
      <c r="H261" s="1" t="str">
        <f>RIGHT(Zalacznik_Zadanie2_uczniowie[[#This Row],[imię]],1)</f>
        <v>z</v>
      </c>
      <c r="I261" s="1">
        <f>IF(Zalacznik_Zadanie2_uczniowie[[#This Row],[ostatnia litera imienia]]="a",1,0)</f>
        <v>0</v>
      </c>
      <c r="J261" s="1">
        <f>Zalacznik_Zadanie2_wyniki[[#This Row],[suma]]</f>
        <v>130</v>
      </c>
      <c r="L261">
        <v>260</v>
      </c>
      <c r="M261">
        <v>0</v>
      </c>
      <c r="N261">
        <v>35</v>
      </c>
      <c r="O261">
        <v>27</v>
      </c>
      <c r="P261">
        <v>68</v>
      </c>
      <c r="Q261">
        <v>0</v>
      </c>
      <c r="R261">
        <f>SUM(Zalacznik_Zadanie2_wyniki[[#This Row],[zad1]:[zad5]])</f>
        <v>130</v>
      </c>
      <c r="S261" t="str">
        <f>VLOOKUP(Zalacznik_Zadanie2_wyniki[[#This Row],[identyfikator ucznia]],Zalacznik_Zadanie2_uczniowie[[identyfikator ucznia]:[okręg]],7,FALSE)</f>
        <v xml:space="preserve"> VIII</v>
      </c>
      <c r="T261" t="str">
        <f>VLOOKUP(Zalacznik_Zadanie2_wyniki[[#This Row],[identyfikator ucznia]],Zalacznik_Zadanie2_uczniowie[[identyfikator ucznia]:[nazwisko]],3,FALSE)</f>
        <v>Wojciechowski</v>
      </c>
    </row>
    <row r="262" spans="1:20" x14ac:dyDescent="0.3">
      <c r="A262">
        <v>261</v>
      </c>
      <c r="B262" s="1" t="s">
        <v>105</v>
      </c>
      <c r="C262" s="1" t="s">
        <v>467</v>
      </c>
      <c r="D262" s="1" t="s">
        <v>468</v>
      </c>
      <c r="E262" s="1" t="s">
        <v>52</v>
      </c>
      <c r="F262">
        <v>1</v>
      </c>
      <c r="G262" s="1" t="s">
        <v>53</v>
      </c>
      <c r="H262" s="1" t="str">
        <f>RIGHT(Zalacznik_Zadanie2_uczniowie[[#This Row],[imię]],1)</f>
        <v>z</v>
      </c>
      <c r="I262" s="1">
        <f>IF(Zalacznik_Zadanie2_uczniowie[[#This Row],[ostatnia litera imienia]]="a",1,0)</f>
        <v>0</v>
      </c>
      <c r="J262" s="1">
        <f>Zalacznik_Zadanie2_wyniki[[#This Row],[suma]]</f>
        <v>243</v>
      </c>
      <c r="L262">
        <v>261</v>
      </c>
      <c r="M262">
        <v>80</v>
      </c>
      <c r="N262">
        <v>100</v>
      </c>
      <c r="O262">
        <v>63</v>
      </c>
      <c r="P262">
        <v>0</v>
      </c>
      <c r="Q262">
        <v>0</v>
      </c>
      <c r="R262">
        <f>SUM(Zalacznik_Zadanie2_wyniki[[#This Row],[zad1]:[zad5]])</f>
        <v>243</v>
      </c>
      <c r="S262" t="str">
        <f>VLOOKUP(Zalacznik_Zadanie2_wyniki[[#This Row],[identyfikator ucznia]],Zalacznik_Zadanie2_uczniowie[[identyfikator ucznia]:[okręg]],7,FALSE)</f>
        <v xml:space="preserve"> II</v>
      </c>
      <c r="T262" t="str">
        <f>VLOOKUP(Zalacznik_Zadanie2_wyniki[[#This Row],[identyfikator ucznia]],Zalacznik_Zadanie2_uczniowie[[identyfikator ucznia]:[nazwisko]],3,FALSE)</f>
        <v>Borowiak</v>
      </c>
    </row>
    <row r="263" spans="1:20" x14ac:dyDescent="0.3">
      <c r="A263">
        <v>262</v>
      </c>
      <c r="B263" s="1" t="s">
        <v>469</v>
      </c>
      <c r="C263" s="1" t="s">
        <v>404</v>
      </c>
      <c r="D263" s="1" t="s">
        <v>150</v>
      </c>
      <c r="E263" s="1" t="s">
        <v>350</v>
      </c>
      <c r="F263">
        <v>2</v>
      </c>
      <c r="G263" s="1" t="s">
        <v>21</v>
      </c>
      <c r="H263" s="1" t="str">
        <f>RIGHT(Zalacznik_Zadanie2_uczniowie[[#This Row],[imię]],1)</f>
        <v>n</v>
      </c>
      <c r="I263" s="1">
        <f>IF(Zalacznik_Zadanie2_uczniowie[[#This Row],[ostatnia litera imienia]]="a",1,0)</f>
        <v>0</v>
      </c>
      <c r="J263" s="1">
        <f>Zalacznik_Zadanie2_wyniki[[#This Row],[suma]]</f>
        <v>129</v>
      </c>
      <c r="L263">
        <v>262</v>
      </c>
      <c r="M263">
        <v>0</v>
      </c>
      <c r="N263">
        <v>100</v>
      </c>
      <c r="O263">
        <v>29</v>
      </c>
      <c r="P263">
        <v>0</v>
      </c>
      <c r="Q263">
        <v>0</v>
      </c>
      <c r="R263">
        <f>SUM(Zalacznik_Zadanie2_wyniki[[#This Row],[zad1]:[zad5]])</f>
        <v>129</v>
      </c>
      <c r="S263" t="str">
        <f>VLOOKUP(Zalacznik_Zadanie2_wyniki[[#This Row],[identyfikator ucznia]],Zalacznik_Zadanie2_uczniowie[[identyfikator ucznia]:[okręg]],7,FALSE)</f>
        <v xml:space="preserve"> IV</v>
      </c>
      <c r="T263" t="str">
        <f>VLOOKUP(Zalacznik_Zadanie2_wyniki[[#This Row],[identyfikator ucznia]],Zalacznik_Zadanie2_uczniowie[[identyfikator ucznia]:[nazwisko]],3,FALSE)</f>
        <v>Ozimski</v>
      </c>
    </row>
    <row r="264" spans="1:20" x14ac:dyDescent="0.3">
      <c r="A264">
        <v>263</v>
      </c>
      <c r="B264" s="1" t="s">
        <v>470</v>
      </c>
      <c r="C264" s="1" t="s">
        <v>471</v>
      </c>
      <c r="D264" s="1" t="s">
        <v>472</v>
      </c>
      <c r="E264" s="1" t="s">
        <v>52</v>
      </c>
      <c r="F264">
        <v>2</v>
      </c>
      <c r="G264" s="1" t="s">
        <v>53</v>
      </c>
      <c r="H264" s="1" t="str">
        <f>RIGHT(Zalacznik_Zadanie2_uczniowie[[#This Row],[imię]],1)</f>
        <v>l</v>
      </c>
      <c r="I264" s="1">
        <f>IF(Zalacznik_Zadanie2_uczniowie[[#This Row],[ostatnia litera imienia]]="a",1,0)</f>
        <v>0</v>
      </c>
      <c r="J264" s="1">
        <f>Zalacznik_Zadanie2_wyniki[[#This Row],[suma]]</f>
        <v>243</v>
      </c>
      <c r="L264">
        <v>263</v>
      </c>
      <c r="M264">
        <v>10</v>
      </c>
      <c r="N264">
        <v>100</v>
      </c>
      <c r="O264">
        <v>45</v>
      </c>
      <c r="P264">
        <v>88</v>
      </c>
      <c r="Q264">
        <v>0</v>
      </c>
      <c r="R264">
        <f>SUM(Zalacznik_Zadanie2_wyniki[[#This Row],[zad1]:[zad5]])</f>
        <v>243</v>
      </c>
      <c r="S264" t="str">
        <f>VLOOKUP(Zalacznik_Zadanie2_wyniki[[#This Row],[identyfikator ucznia]],Zalacznik_Zadanie2_uczniowie[[identyfikator ucznia]:[okręg]],7,FALSE)</f>
        <v xml:space="preserve"> II</v>
      </c>
      <c r="T264" t="str">
        <f>VLOOKUP(Zalacznik_Zadanie2_wyniki[[#This Row],[identyfikator ucznia]],Zalacznik_Zadanie2_uczniowie[[identyfikator ucznia]:[nazwisko]],3,FALSE)</f>
        <v>Cichy</v>
      </c>
    </row>
    <row r="265" spans="1:20" x14ac:dyDescent="0.3">
      <c r="A265">
        <v>264</v>
      </c>
      <c r="B265" s="1" t="s">
        <v>473</v>
      </c>
      <c r="C265" s="1" t="s">
        <v>407</v>
      </c>
      <c r="D265" s="1" t="s">
        <v>83</v>
      </c>
      <c r="E265" s="1" t="s">
        <v>84</v>
      </c>
      <c r="F265">
        <v>3</v>
      </c>
      <c r="G265" s="1" t="s">
        <v>21</v>
      </c>
      <c r="H265" s="1" t="str">
        <f>RIGHT(Zalacznik_Zadanie2_uczniowie[[#This Row],[imię]],1)</f>
        <v>r</v>
      </c>
      <c r="I265" s="1">
        <f>IF(Zalacznik_Zadanie2_uczniowie[[#This Row],[ostatnia litera imienia]]="a",1,0)</f>
        <v>0</v>
      </c>
      <c r="J265" s="1">
        <f>Zalacznik_Zadanie2_wyniki[[#This Row],[suma]]</f>
        <v>127</v>
      </c>
      <c r="L265">
        <v>264</v>
      </c>
      <c r="M265">
        <v>0</v>
      </c>
      <c r="N265">
        <v>100</v>
      </c>
      <c r="O265">
        <v>27</v>
      </c>
      <c r="P265">
        <v>0</v>
      </c>
      <c r="Q265">
        <v>0</v>
      </c>
      <c r="R265">
        <f>SUM(Zalacznik_Zadanie2_wyniki[[#This Row],[zad1]:[zad5]])</f>
        <v>127</v>
      </c>
      <c r="S265" t="str">
        <f>VLOOKUP(Zalacznik_Zadanie2_wyniki[[#This Row],[identyfikator ucznia]],Zalacznik_Zadanie2_uczniowie[[identyfikator ucznia]:[okręg]],7,FALSE)</f>
        <v xml:space="preserve"> IV</v>
      </c>
      <c r="T265" t="str">
        <f>VLOOKUP(Zalacznik_Zadanie2_wyniki[[#This Row],[identyfikator ucznia]],Zalacznik_Zadanie2_uczniowie[[identyfikator ucznia]:[nazwisko]],3,FALSE)</f>
        <v>Szymkowiak</v>
      </c>
    </row>
    <row r="266" spans="1:20" x14ac:dyDescent="0.3">
      <c r="A266">
        <v>265</v>
      </c>
      <c r="B266" s="1" t="s">
        <v>326</v>
      </c>
      <c r="C266" s="1" t="s">
        <v>349</v>
      </c>
      <c r="D266" s="1" t="s">
        <v>474</v>
      </c>
      <c r="E266" s="1" t="s">
        <v>52</v>
      </c>
      <c r="F266">
        <v>1</v>
      </c>
      <c r="G266" s="1" t="s">
        <v>53</v>
      </c>
      <c r="H266" s="1" t="str">
        <f>RIGHT(Zalacznik_Zadanie2_uczniowie[[#This Row],[imię]],1)</f>
        <v>k</v>
      </c>
      <c r="I266" s="1">
        <f>IF(Zalacznik_Zadanie2_uczniowie[[#This Row],[ostatnia litera imienia]]="a",1,0)</f>
        <v>0</v>
      </c>
      <c r="J266" s="1">
        <f>Zalacznik_Zadanie2_wyniki[[#This Row],[suma]]</f>
        <v>242</v>
      </c>
      <c r="L266">
        <v>265</v>
      </c>
      <c r="M266">
        <v>90</v>
      </c>
      <c r="N266">
        <v>100</v>
      </c>
      <c r="O266">
        <v>27</v>
      </c>
      <c r="P266">
        <v>25</v>
      </c>
      <c r="Q266">
        <v>0</v>
      </c>
      <c r="R266">
        <f>SUM(Zalacznik_Zadanie2_wyniki[[#This Row],[zad1]:[zad5]])</f>
        <v>242</v>
      </c>
      <c r="S266" t="str">
        <f>VLOOKUP(Zalacznik_Zadanie2_wyniki[[#This Row],[identyfikator ucznia]],Zalacznik_Zadanie2_uczniowie[[identyfikator ucznia]:[okręg]],7,FALSE)</f>
        <v xml:space="preserve"> II</v>
      </c>
      <c r="T266" t="str">
        <f>VLOOKUP(Zalacznik_Zadanie2_wyniki[[#This Row],[identyfikator ucznia]],Zalacznik_Zadanie2_uczniowie[[identyfikator ucznia]:[nazwisko]],3,FALSE)</f>
        <v>Mikołajczak</v>
      </c>
    </row>
    <row r="267" spans="1:20" x14ac:dyDescent="0.3">
      <c r="A267">
        <v>266</v>
      </c>
      <c r="B267" s="1" t="s">
        <v>435</v>
      </c>
      <c r="C267" s="1" t="s">
        <v>475</v>
      </c>
      <c r="D267" s="1" t="s">
        <v>374</v>
      </c>
      <c r="E267" s="1" t="s">
        <v>320</v>
      </c>
      <c r="F267">
        <v>2</v>
      </c>
      <c r="G267" s="1" t="s">
        <v>53</v>
      </c>
      <c r="H267" s="1" t="str">
        <f>RIGHT(Zalacznik_Zadanie2_uczniowie[[#This Row],[imię]],1)</f>
        <v>j</v>
      </c>
      <c r="I267" s="1">
        <f>IF(Zalacznik_Zadanie2_uczniowie[[#This Row],[ostatnia litera imienia]]="a",1,0)</f>
        <v>0</v>
      </c>
      <c r="J267" s="1">
        <f>Zalacznik_Zadanie2_wyniki[[#This Row],[suma]]</f>
        <v>127</v>
      </c>
      <c r="L267">
        <v>266</v>
      </c>
      <c r="M267">
        <v>0</v>
      </c>
      <c r="N267">
        <v>100</v>
      </c>
      <c r="O267">
        <v>27</v>
      </c>
      <c r="P267">
        <v>0</v>
      </c>
      <c r="Q267">
        <v>0</v>
      </c>
      <c r="R267">
        <f>SUM(Zalacznik_Zadanie2_wyniki[[#This Row],[zad1]:[zad5]])</f>
        <v>127</v>
      </c>
      <c r="S267" t="str">
        <f>VLOOKUP(Zalacznik_Zadanie2_wyniki[[#This Row],[identyfikator ucznia]],Zalacznik_Zadanie2_uczniowie[[identyfikator ucznia]:[okręg]],7,FALSE)</f>
        <v xml:space="preserve"> II</v>
      </c>
      <c r="T267" t="str">
        <f>VLOOKUP(Zalacznik_Zadanie2_wyniki[[#This Row],[identyfikator ucznia]],Zalacznik_Zadanie2_uczniowie[[identyfikator ucznia]:[nazwisko]],3,FALSE)</f>
        <v>Musiałowski</v>
      </c>
    </row>
    <row r="268" spans="1:20" x14ac:dyDescent="0.3">
      <c r="A268">
        <v>267</v>
      </c>
      <c r="B268" s="1" t="s">
        <v>42</v>
      </c>
      <c r="C268" s="1" t="s">
        <v>411</v>
      </c>
      <c r="D268" s="1" t="s">
        <v>37</v>
      </c>
      <c r="E268" s="1" t="s">
        <v>20</v>
      </c>
      <c r="F268">
        <v>2</v>
      </c>
      <c r="G268" s="1" t="s">
        <v>21</v>
      </c>
      <c r="H268" s="1" t="str">
        <f>RIGHT(Zalacznik_Zadanie2_uczniowie[[#This Row],[imię]],1)</f>
        <v>ł</v>
      </c>
      <c r="I268" s="1">
        <f>IF(Zalacznik_Zadanie2_uczniowie[[#This Row],[ostatnia litera imienia]]="a",1,0)</f>
        <v>0</v>
      </c>
      <c r="J268" s="1">
        <f>Zalacznik_Zadanie2_wyniki[[#This Row],[suma]]</f>
        <v>242</v>
      </c>
      <c r="L268">
        <v>267</v>
      </c>
      <c r="M268">
        <v>100</v>
      </c>
      <c r="N268">
        <v>100</v>
      </c>
      <c r="O268">
        <v>42</v>
      </c>
      <c r="P268">
        <v>0</v>
      </c>
      <c r="Q268">
        <v>0</v>
      </c>
      <c r="R268">
        <f>SUM(Zalacznik_Zadanie2_wyniki[[#This Row],[zad1]:[zad5]])</f>
        <v>242</v>
      </c>
      <c r="S268" t="str">
        <f>VLOOKUP(Zalacznik_Zadanie2_wyniki[[#This Row],[identyfikator ucznia]],Zalacznik_Zadanie2_uczniowie[[identyfikator ucznia]:[okręg]],7,FALSE)</f>
        <v xml:space="preserve"> IV</v>
      </c>
      <c r="T268" t="str">
        <f>VLOOKUP(Zalacznik_Zadanie2_wyniki[[#This Row],[identyfikator ucznia]],Zalacznik_Zadanie2_uczniowie[[identyfikator ucznia]:[nazwisko]],3,FALSE)</f>
        <v>Lipiński</v>
      </c>
    </row>
    <row r="269" spans="1:20" x14ac:dyDescent="0.3">
      <c r="A269">
        <v>268</v>
      </c>
      <c r="B269" s="1" t="s">
        <v>105</v>
      </c>
      <c r="C269" s="1" t="s">
        <v>412</v>
      </c>
      <c r="D269" s="1" t="s">
        <v>476</v>
      </c>
      <c r="E269" s="1" t="s">
        <v>52</v>
      </c>
      <c r="F269">
        <v>3</v>
      </c>
      <c r="G269" s="1" t="s">
        <v>53</v>
      </c>
      <c r="H269" s="1" t="str">
        <f>RIGHT(Zalacznik_Zadanie2_uczniowie[[#This Row],[imię]],1)</f>
        <v>z</v>
      </c>
      <c r="I269" s="1">
        <f>IF(Zalacznik_Zadanie2_uczniowie[[#This Row],[ostatnia litera imienia]]="a",1,0)</f>
        <v>0</v>
      </c>
      <c r="J269" s="1">
        <f>Zalacznik_Zadanie2_wyniki[[#This Row],[suma]]</f>
        <v>127</v>
      </c>
      <c r="L269">
        <v>268</v>
      </c>
      <c r="M269">
        <v>0</v>
      </c>
      <c r="N269">
        <v>100</v>
      </c>
      <c r="O269">
        <v>27</v>
      </c>
      <c r="P269">
        <v>0</v>
      </c>
      <c r="Q269">
        <v>0</v>
      </c>
      <c r="R269">
        <f>SUM(Zalacznik_Zadanie2_wyniki[[#This Row],[zad1]:[zad5]])</f>
        <v>127</v>
      </c>
      <c r="S269" t="str">
        <f>VLOOKUP(Zalacznik_Zadanie2_wyniki[[#This Row],[identyfikator ucznia]],Zalacznik_Zadanie2_uczniowie[[identyfikator ucznia]:[okręg]],7,FALSE)</f>
        <v xml:space="preserve"> II</v>
      </c>
      <c r="T269" t="str">
        <f>VLOOKUP(Zalacznik_Zadanie2_wyniki[[#This Row],[identyfikator ucznia]],Zalacznik_Zadanie2_uczniowie[[identyfikator ucznia]:[nazwisko]],3,FALSE)</f>
        <v>Wieczorek</v>
      </c>
    </row>
    <row r="270" spans="1:20" x14ac:dyDescent="0.3">
      <c r="A270">
        <v>269</v>
      </c>
      <c r="B270" s="1" t="s">
        <v>132</v>
      </c>
      <c r="C270" s="1" t="s">
        <v>477</v>
      </c>
      <c r="D270" s="1" t="s">
        <v>86</v>
      </c>
      <c r="E270" s="1" t="s">
        <v>87</v>
      </c>
      <c r="F270">
        <v>2</v>
      </c>
      <c r="G270" s="1" t="s">
        <v>88</v>
      </c>
      <c r="H270" s="1" t="str">
        <f>RIGHT(Zalacznik_Zadanie2_uczniowie[[#This Row],[imię]],1)</f>
        <v>l</v>
      </c>
      <c r="I270" s="1">
        <f>IF(Zalacznik_Zadanie2_uczniowie[[#This Row],[ostatnia litera imienia]]="a",1,0)</f>
        <v>0</v>
      </c>
      <c r="J270" s="1">
        <f>Zalacznik_Zadanie2_wyniki[[#This Row],[suma]]</f>
        <v>242</v>
      </c>
      <c r="L270">
        <v>269</v>
      </c>
      <c r="M270">
        <v>90</v>
      </c>
      <c r="N270">
        <v>37</v>
      </c>
      <c r="O270">
        <v>27</v>
      </c>
      <c r="P270">
        <v>88</v>
      </c>
      <c r="Q270">
        <v>0</v>
      </c>
      <c r="R270">
        <f>SUM(Zalacznik_Zadanie2_wyniki[[#This Row],[zad1]:[zad5]])</f>
        <v>242</v>
      </c>
      <c r="S270" t="str">
        <f>VLOOKUP(Zalacznik_Zadanie2_wyniki[[#This Row],[identyfikator ucznia]],Zalacznik_Zadanie2_uczniowie[[identyfikator ucznia]:[okręg]],7,FALSE)</f>
        <v xml:space="preserve"> V</v>
      </c>
      <c r="T270" t="str">
        <f>VLOOKUP(Zalacznik_Zadanie2_wyniki[[#This Row],[identyfikator ucznia]],Zalacznik_Zadanie2_uczniowie[[identyfikator ucznia]:[nazwisko]],3,FALSE)</f>
        <v>Trzaskowski</v>
      </c>
    </row>
    <row r="271" spans="1:20" x14ac:dyDescent="0.3">
      <c r="A271">
        <v>270</v>
      </c>
      <c r="B271" s="1" t="s">
        <v>478</v>
      </c>
      <c r="C271" s="1" t="s">
        <v>479</v>
      </c>
      <c r="D271" s="1" t="s">
        <v>253</v>
      </c>
      <c r="E271" s="1" t="s">
        <v>245</v>
      </c>
      <c r="F271">
        <v>3</v>
      </c>
      <c r="G271" s="1" t="s">
        <v>53</v>
      </c>
      <c r="H271" s="1" t="str">
        <f>RIGHT(Zalacznik_Zadanie2_uczniowie[[#This Row],[imię]],1)</f>
        <v>n</v>
      </c>
      <c r="I271" s="1">
        <f>IF(Zalacznik_Zadanie2_uczniowie[[#This Row],[ostatnia litera imienia]]="a",1,0)</f>
        <v>0</v>
      </c>
      <c r="J271" s="1">
        <f>Zalacznik_Zadanie2_wyniki[[#This Row],[suma]]</f>
        <v>127</v>
      </c>
      <c r="L271">
        <v>270</v>
      </c>
      <c r="M271">
        <v>0</v>
      </c>
      <c r="N271">
        <v>100</v>
      </c>
      <c r="O271">
        <v>27</v>
      </c>
      <c r="P271">
        <v>0</v>
      </c>
      <c r="Q271">
        <v>0</v>
      </c>
      <c r="R271">
        <f>SUM(Zalacznik_Zadanie2_wyniki[[#This Row],[zad1]:[zad5]])</f>
        <v>127</v>
      </c>
      <c r="S271" t="str">
        <f>VLOOKUP(Zalacznik_Zadanie2_wyniki[[#This Row],[identyfikator ucznia]],Zalacznik_Zadanie2_uczniowie[[identyfikator ucznia]:[okręg]],7,FALSE)</f>
        <v xml:space="preserve"> II</v>
      </c>
      <c r="T271" t="str">
        <f>VLOOKUP(Zalacznik_Zadanie2_wyniki[[#This Row],[identyfikator ucznia]],Zalacznik_Zadanie2_uczniowie[[identyfikator ucznia]:[nazwisko]],3,FALSE)</f>
        <v>Jarmulewicz</v>
      </c>
    </row>
    <row r="272" spans="1:20" x14ac:dyDescent="0.3">
      <c r="A272">
        <v>271</v>
      </c>
      <c r="B272" s="1" t="s">
        <v>42</v>
      </c>
      <c r="C272" s="1" t="s">
        <v>480</v>
      </c>
      <c r="D272" s="1" t="s">
        <v>150</v>
      </c>
      <c r="E272" s="1" t="s">
        <v>20</v>
      </c>
      <c r="F272">
        <v>2</v>
      </c>
      <c r="G272" s="1" t="s">
        <v>21</v>
      </c>
      <c r="H272" s="1" t="str">
        <f>RIGHT(Zalacznik_Zadanie2_uczniowie[[#This Row],[imię]],1)</f>
        <v>ł</v>
      </c>
      <c r="I272" s="1">
        <f>IF(Zalacznik_Zadanie2_uczniowie[[#This Row],[ostatnia litera imienia]]="a",1,0)</f>
        <v>0</v>
      </c>
      <c r="J272" s="1">
        <f>Zalacznik_Zadanie2_wyniki[[#This Row],[suma]]</f>
        <v>241</v>
      </c>
      <c r="L272">
        <v>271</v>
      </c>
      <c r="M272">
        <v>0</v>
      </c>
      <c r="N272">
        <v>100</v>
      </c>
      <c r="O272">
        <v>54</v>
      </c>
      <c r="P272">
        <v>87</v>
      </c>
      <c r="Q272">
        <v>0</v>
      </c>
      <c r="R272">
        <f>SUM(Zalacznik_Zadanie2_wyniki[[#This Row],[zad1]:[zad5]])</f>
        <v>241</v>
      </c>
      <c r="S272" t="str">
        <f>VLOOKUP(Zalacznik_Zadanie2_wyniki[[#This Row],[identyfikator ucznia]],Zalacznik_Zadanie2_uczniowie[[identyfikator ucznia]:[okręg]],7,FALSE)</f>
        <v xml:space="preserve"> IV</v>
      </c>
      <c r="T272" t="str">
        <f>VLOOKUP(Zalacznik_Zadanie2_wyniki[[#This Row],[identyfikator ucznia]],Zalacznik_Zadanie2_uczniowie[[identyfikator ucznia]:[nazwisko]],3,FALSE)</f>
        <v>Wiatrowski</v>
      </c>
    </row>
    <row r="273" spans="1:20" x14ac:dyDescent="0.3">
      <c r="A273">
        <v>272</v>
      </c>
      <c r="B273" s="1" t="s">
        <v>42</v>
      </c>
      <c r="C273" s="1" t="s">
        <v>481</v>
      </c>
      <c r="D273" s="1" t="s">
        <v>482</v>
      </c>
      <c r="E273" s="1" t="s">
        <v>52</v>
      </c>
      <c r="F273">
        <v>3</v>
      </c>
      <c r="G273" s="1" t="s">
        <v>53</v>
      </c>
      <c r="H273" s="1" t="str">
        <f>RIGHT(Zalacznik_Zadanie2_uczniowie[[#This Row],[imię]],1)</f>
        <v>ł</v>
      </c>
      <c r="I273" s="1">
        <f>IF(Zalacznik_Zadanie2_uczniowie[[#This Row],[ostatnia litera imienia]]="a",1,0)</f>
        <v>0</v>
      </c>
      <c r="J273" s="1">
        <f>Zalacznik_Zadanie2_wyniki[[#This Row],[suma]]</f>
        <v>127</v>
      </c>
      <c r="L273">
        <v>272</v>
      </c>
      <c r="M273">
        <v>0</v>
      </c>
      <c r="N273">
        <v>100</v>
      </c>
      <c r="O273">
        <v>27</v>
      </c>
      <c r="P273">
        <v>0</v>
      </c>
      <c r="Q273">
        <v>0</v>
      </c>
      <c r="R273">
        <f>SUM(Zalacznik_Zadanie2_wyniki[[#This Row],[zad1]:[zad5]])</f>
        <v>127</v>
      </c>
      <c r="S273" t="str">
        <f>VLOOKUP(Zalacznik_Zadanie2_wyniki[[#This Row],[identyfikator ucznia]],Zalacznik_Zadanie2_uczniowie[[identyfikator ucznia]:[okręg]],7,FALSE)</f>
        <v xml:space="preserve"> II</v>
      </c>
      <c r="T273" t="str">
        <f>VLOOKUP(Zalacznik_Zadanie2_wyniki[[#This Row],[identyfikator ucznia]],Zalacznik_Zadanie2_uczniowie[[identyfikator ucznia]:[nazwisko]],3,FALSE)</f>
        <v>Karolczak</v>
      </c>
    </row>
    <row r="274" spans="1:20" x14ac:dyDescent="0.3">
      <c r="A274">
        <v>273</v>
      </c>
      <c r="B274" s="1" t="s">
        <v>163</v>
      </c>
      <c r="C274" s="1" t="s">
        <v>475</v>
      </c>
      <c r="D274" s="1" t="s">
        <v>51</v>
      </c>
      <c r="E274" s="1" t="s">
        <v>52</v>
      </c>
      <c r="F274">
        <v>1</v>
      </c>
      <c r="G274" s="1" t="s">
        <v>53</v>
      </c>
      <c r="H274" s="1" t="str">
        <f>RIGHT(Zalacznik_Zadanie2_uczniowie[[#This Row],[imię]],1)</f>
        <v>z</v>
      </c>
      <c r="I274" s="1">
        <f>IF(Zalacznik_Zadanie2_uczniowie[[#This Row],[ostatnia litera imienia]]="a",1,0)</f>
        <v>0</v>
      </c>
      <c r="J274" s="1">
        <f>Zalacznik_Zadanie2_wyniki[[#This Row],[suma]]</f>
        <v>240</v>
      </c>
      <c r="L274">
        <v>273</v>
      </c>
      <c r="M274">
        <v>0</v>
      </c>
      <c r="N274">
        <v>100</v>
      </c>
      <c r="O274">
        <v>65</v>
      </c>
      <c r="P274">
        <v>75</v>
      </c>
      <c r="Q274">
        <v>0</v>
      </c>
      <c r="R274">
        <f>SUM(Zalacznik_Zadanie2_wyniki[[#This Row],[zad1]:[zad5]])</f>
        <v>240</v>
      </c>
      <c r="S274" t="str">
        <f>VLOOKUP(Zalacznik_Zadanie2_wyniki[[#This Row],[identyfikator ucznia]],Zalacznik_Zadanie2_uczniowie[[identyfikator ucznia]:[okręg]],7,FALSE)</f>
        <v xml:space="preserve"> II</v>
      </c>
      <c r="T274" t="str">
        <f>VLOOKUP(Zalacznik_Zadanie2_wyniki[[#This Row],[identyfikator ucznia]],Zalacznik_Zadanie2_uczniowie[[identyfikator ucznia]:[nazwisko]],3,FALSE)</f>
        <v>Musiałowski</v>
      </c>
    </row>
    <row r="275" spans="1:20" x14ac:dyDescent="0.3">
      <c r="A275">
        <v>274</v>
      </c>
      <c r="B275" s="1" t="s">
        <v>42</v>
      </c>
      <c r="C275" s="1" t="s">
        <v>422</v>
      </c>
      <c r="D275" s="1" t="s">
        <v>203</v>
      </c>
      <c r="E275" s="1" t="s">
        <v>204</v>
      </c>
      <c r="F275">
        <v>2</v>
      </c>
      <c r="G275" s="1" t="s">
        <v>205</v>
      </c>
      <c r="H275" s="1" t="str">
        <f>RIGHT(Zalacznik_Zadanie2_uczniowie[[#This Row],[imię]],1)</f>
        <v>ł</v>
      </c>
      <c r="I275" s="1">
        <f>IF(Zalacznik_Zadanie2_uczniowie[[#This Row],[ostatnia litera imienia]]="a",1,0)</f>
        <v>0</v>
      </c>
      <c r="J275" s="1">
        <f>Zalacznik_Zadanie2_wyniki[[#This Row],[suma]]</f>
        <v>127</v>
      </c>
      <c r="L275">
        <v>274</v>
      </c>
      <c r="M275">
        <v>0</v>
      </c>
      <c r="N275">
        <v>100</v>
      </c>
      <c r="O275">
        <v>27</v>
      </c>
      <c r="P275">
        <v>0</v>
      </c>
      <c r="Q275">
        <v>0</v>
      </c>
      <c r="R275">
        <f>SUM(Zalacznik_Zadanie2_wyniki[[#This Row],[zad1]:[zad5]])</f>
        <v>127</v>
      </c>
      <c r="S275" t="str">
        <f>VLOOKUP(Zalacznik_Zadanie2_wyniki[[#This Row],[identyfikator ucznia]],Zalacznik_Zadanie2_uczniowie[[identyfikator ucznia]:[okręg]],7,FALSE)</f>
        <v xml:space="preserve"> VII</v>
      </c>
      <c r="T275" t="str">
        <f>VLOOKUP(Zalacznik_Zadanie2_wyniki[[#This Row],[identyfikator ucznia]],Zalacznik_Zadanie2_uczniowie[[identyfikator ucznia]:[nazwisko]],3,FALSE)</f>
        <v>Duda</v>
      </c>
    </row>
    <row r="276" spans="1:20" x14ac:dyDescent="0.3">
      <c r="A276">
        <v>275</v>
      </c>
      <c r="B276" s="1" t="s">
        <v>89</v>
      </c>
      <c r="C276" s="1" t="s">
        <v>424</v>
      </c>
      <c r="D276" s="1" t="s">
        <v>483</v>
      </c>
      <c r="E276" s="1" t="s">
        <v>52</v>
      </c>
      <c r="F276">
        <v>2</v>
      </c>
      <c r="G276" s="1" t="s">
        <v>53</v>
      </c>
      <c r="H276" s="1" t="str">
        <f>RIGHT(Zalacznik_Zadanie2_uczniowie[[#This Row],[imię]],1)</f>
        <v>d</v>
      </c>
      <c r="I276" s="1">
        <f>IF(Zalacznik_Zadanie2_uczniowie[[#This Row],[ostatnia litera imienia]]="a",1,0)</f>
        <v>0</v>
      </c>
      <c r="J276" s="1">
        <f>Zalacznik_Zadanie2_wyniki[[#This Row],[suma]]</f>
        <v>239</v>
      </c>
      <c r="L276">
        <v>275</v>
      </c>
      <c r="M276">
        <v>0</v>
      </c>
      <c r="N276">
        <v>100</v>
      </c>
      <c r="O276">
        <v>90</v>
      </c>
      <c r="P276">
        <v>49</v>
      </c>
      <c r="Q276">
        <v>0</v>
      </c>
      <c r="R276">
        <f>SUM(Zalacznik_Zadanie2_wyniki[[#This Row],[zad1]:[zad5]])</f>
        <v>239</v>
      </c>
      <c r="S276" t="str">
        <f>VLOOKUP(Zalacznik_Zadanie2_wyniki[[#This Row],[identyfikator ucznia]],Zalacznik_Zadanie2_uczniowie[[identyfikator ucznia]:[okręg]],7,FALSE)</f>
        <v xml:space="preserve"> II</v>
      </c>
      <c r="T276" t="str">
        <f>VLOOKUP(Zalacznik_Zadanie2_wyniki[[#This Row],[identyfikator ucznia]],Zalacznik_Zadanie2_uczniowie[[identyfikator ucznia]:[nazwisko]],3,FALSE)</f>
        <v>Mendelewski</v>
      </c>
    </row>
    <row r="277" spans="1:20" x14ac:dyDescent="0.3">
      <c r="A277">
        <v>276</v>
      </c>
      <c r="B277" s="1" t="s">
        <v>47</v>
      </c>
      <c r="C277" s="1" t="s">
        <v>484</v>
      </c>
      <c r="D277" s="1" t="s">
        <v>161</v>
      </c>
      <c r="E277" s="1" t="s">
        <v>162</v>
      </c>
      <c r="F277">
        <v>3</v>
      </c>
      <c r="G277" s="1" t="s">
        <v>65</v>
      </c>
      <c r="H277" s="1" t="str">
        <f>RIGHT(Zalacznik_Zadanie2_uczniowie[[#This Row],[imię]],1)</f>
        <v>ł</v>
      </c>
      <c r="I277" s="1">
        <f>IF(Zalacznik_Zadanie2_uczniowie[[#This Row],[ostatnia litera imienia]]="a",1,0)</f>
        <v>0</v>
      </c>
      <c r="J277" s="1">
        <f>Zalacznik_Zadanie2_wyniki[[#This Row],[suma]]</f>
        <v>127</v>
      </c>
      <c r="L277">
        <v>276</v>
      </c>
      <c r="M277">
        <v>0</v>
      </c>
      <c r="N277">
        <v>100</v>
      </c>
      <c r="O277">
        <v>27</v>
      </c>
      <c r="P277">
        <v>0</v>
      </c>
      <c r="Q277">
        <v>0</v>
      </c>
      <c r="R277">
        <f>SUM(Zalacznik_Zadanie2_wyniki[[#This Row],[zad1]:[zad5]])</f>
        <v>127</v>
      </c>
      <c r="S277" t="str">
        <f>VLOOKUP(Zalacznik_Zadanie2_wyniki[[#This Row],[identyfikator ucznia]],Zalacznik_Zadanie2_uczniowie[[identyfikator ucznia]:[okręg]],7,FALSE)</f>
        <v xml:space="preserve"> III</v>
      </c>
      <c r="T277" t="str">
        <f>VLOOKUP(Zalacznik_Zadanie2_wyniki[[#This Row],[identyfikator ucznia]],Zalacznik_Zadanie2_uczniowie[[identyfikator ucznia]:[nazwisko]],3,FALSE)</f>
        <v>Talarczyk</v>
      </c>
    </row>
    <row r="278" spans="1:20" x14ac:dyDescent="0.3">
      <c r="A278">
        <v>277</v>
      </c>
      <c r="B278" s="1" t="s">
        <v>28</v>
      </c>
      <c r="C278" s="1" t="s">
        <v>485</v>
      </c>
      <c r="D278" s="1" t="s">
        <v>77</v>
      </c>
      <c r="E278" s="1" t="s">
        <v>78</v>
      </c>
      <c r="F278">
        <v>1</v>
      </c>
      <c r="G278" s="1" t="s">
        <v>58</v>
      </c>
      <c r="H278" s="1" t="str">
        <f>RIGHT(Zalacznik_Zadanie2_uczniowie[[#This Row],[imię]],1)</f>
        <v>r</v>
      </c>
      <c r="I278" s="1">
        <f>IF(Zalacznik_Zadanie2_uczniowie[[#This Row],[ostatnia litera imienia]]="a",1,0)</f>
        <v>0</v>
      </c>
      <c r="J278" s="1">
        <f>Zalacznik_Zadanie2_wyniki[[#This Row],[suma]]</f>
        <v>239</v>
      </c>
      <c r="L278">
        <v>277</v>
      </c>
      <c r="M278">
        <v>100</v>
      </c>
      <c r="N278">
        <v>100</v>
      </c>
      <c r="O278">
        <v>27</v>
      </c>
      <c r="P278">
        <v>12</v>
      </c>
      <c r="Q278">
        <v>0</v>
      </c>
      <c r="R278">
        <f>SUM(Zalacznik_Zadanie2_wyniki[[#This Row],[zad1]:[zad5]])</f>
        <v>239</v>
      </c>
      <c r="S278" t="str">
        <f>VLOOKUP(Zalacznik_Zadanie2_wyniki[[#This Row],[identyfikator ucznia]],Zalacznik_Zadanie2_uczniowie[[identyfikator ucznia]:[okręg]],7,FALSE)</f>
        <v xml:space="preserve"> I</v>
      </c>
      <c r="T278" t="str">
        <f>VLOOKUP(Zalacznik_Zadanie2_wyniki[[#This Row],[identyfikator ucznia]],Zalacznik_Zadanie2_uczniowie[[identyfikator ucznia]:[nazwisko]],3,FALSE)</f>
        <v>Wawrzyniak</v>
      </c>
    </row>
    <row r="279" spans="1:20" x14ac:dyDescent="0.3">
      <c r="A279">
        <v>278</v>
      </c>
      <c r="B279" s="1" t="s">
        <v>40</v>
      </c>
      <c r="C279" s="1" t="s">
        <v>407</v>
      </c>
      <c r="D279" s="1" t="s">
        <v>83</v>
      </c>
      <c r="E279" s="1" t="s">
        <v>486</v>
      </c>
      <c r="F279">
        <v>2</v>
      </c>
      <c r="G279" s="1" t="s">
        <v>65</v>
      </c>
      <c r="H279" s="1" t="str">
        <f>RIGHT(Zalacznik_Zadanie2_uczniowie[[#This Row],[imię]],1)</f>
        <v>r</v>
      </c>
      <c r="I279" s="1">
        <f>IF(Zalacznik_Zadanie2_uczniowie[[#This Row],[ostatnia litera imienia]]="a",1,0)</f>
        <v>0</v>
      </c>
      <c r="J279" s="1">
        <f>Zalacznik_Zadanie2_wyniki[[#This Row],[suma]]</f>
        <v>127</v>
      </c>
      <c r="L279">
        <v>278</v>
      </c>
      <c r="M279">
        <v>0</v>
      </c>
      <c r="N279">
        <v>100</v>
      </c>
      <c r="O279">
        <v>27</v>
      </c>
      <c r="P279">
        <v>0</v>
      </c>
      <c r="Q279">
        <v>0</v>
      </c>
      <c r="R279">
        <f>SUM(Zalacznik_Zadanie2_wyniki[[#This Row],[zad1]:[zad5]])</f>
        <v>127</v>
      </c>
      <c r="S279" t="str">
        <f>VLOOKUP(Zalacznik_Zadanie2_wyniki[[#This Row],[identyfikator ucznia]],Zalacznik_Zadanie2_uczniowie[[identyfikator ucznia]:[okręg]],7,FALSE)</f>
        <v xml:space="preserve"> III</v>
      </c>
      <c r="T279" t="str">
        <f>VLOOKUP(Zalacznik_Zadanie2_wyniki[[#This Row],[identyfikator ucznia]],Zalacznik_Zadanie2_uczniowie[[identyfikator ucznia]:[nazwisko]],3,FALSE)</f>
        <v>Szymkowiak</v>
      </c>
    </row>
    <row r="280" spans="1:20" x14ac:dyDescent="0.3">
      <c r="A280">
        <v>279</v>
      </c>
      <c r="B280" s="1" t="s">
        <v>26</v>
      </c>
      <c r="C280" s="1" t="s">
        <v>487</v>
      </c>
      <c r="D280" s="1" t="s">
        <v>488</v>
      </c>
      <c r="E280" s="1" t="s">
        <v>87</v>
      </c>
      <c r="F280">
        <v>2</v>
      </c>
      <c r="G280" s="1" t="s">
        <v>88</v>
      </c>
      <c r="H280" s="1" t="str">
        <f>RIGHT(Zalacznik_Zadanie2_uczniowie[[#This Row],[imię]],1)</f>
        <v>j</v>
      </c>
      <c r="I280" s="1">
        <f>IF(Zalacznik_Zadanie2_uczniowie[[#This Row],[ostatnia litera imienia]]="a",1,0)</f>
        <v>0</v>
      </c>
      <c r="J280" s="1">
        <f>Zalacznik_Zadanie2_wyniki[[#This Row],[suma]]</f>
        <v>237</v>
      </c>
      <c r="L280">
        <v>279</v>
      </c>
      <c r="M280">
        <v>0</v>
      </c>
      <c r="N280">
        <v>100</v>
      </c>
      <c r="O280">
        <v>49</v>
      </c>
      <c r="P280">
        <v>88</v>
      </c>
      <c r="Q280">
        <v>0</v>
      </c>
      <c r="R280">
        <f>SUM(Zalacznik_Zadanie2_wyniki[[#This Row],[zad1]:[zad5]])</f>
        <v>237</v>
      </c>
      <c r="S280" t="str">
        <f>VLOOKUP(Zalacznik_Zadanie2_wyniki[[#This Row],[identyfikator ucznia]],Zalacznik_Zadanie2_uczniowie[[identyfikator ucznia]:[okręg]],7,FALSE)</f>
        <v xml:space="preserve"> V</v>
      </c>
      <c r="T280" t="str">
        <f>VLOOKUP(Zalacznik_Zadanie2_wyniki[[#This Row],[identyfikator ucznia]],Zalacznik_Zadanie2_uczniowie[[identyfikator ucznia]:[nazwisko]],3,FALSE)</f>
        <v>Hayto</v>
      </c>
    </row>
    <row r="281" spans="1:20" x14ac:dyDescent="0.3">
      <c r="A281">
        <v>280</v>
      </c>
      <c r="B281" s="1" t="s">
        <v>31</v>
      </c>
      <c r="C281" s="1" t="s">
        <v>489</v>
      </c>
      <c r="D281" s="1" t="s">
        <v>83</v>
      </c>
      <c r="E281" s="1" t="s">
        <v>328</v>
      </c>
      <c r="F281">
        <v>3</v>
      </c>
      <c r="G281" s="1" t="s">
        <v>53</v>
      </c>
      <c r="H281" s="1" t="str">
        <f>RIGHT(Zalacznik_Zadanie2_uczniowie[[#This Row],[imię]],1)</f>
        <v>b</v>
      </c>
      <c r="I281" s="1">
        <f>IF(Zalacznik_Zadanie2_uczniowie[[#This Row],[ostatnia litera imienia]]="a",1,0)</f>
        <v>0</v>
      </c>
      <c r="J281" s="1">
        <f>Zalacznik_Zadanie2_wyniki[[#This Row],[suma]]</f>
        <v>127</v>
      </c>
      <c r="L281">
        <v>280</v>
      </c>
      <c r="M281">
        <v>0</v>
      </c>
      <c r="N281">
        <v>100</v>
      </c>
      <c r="O281">
        <v>27</v>
      </c>
      <c r="P281">
        <v>0</v>
      </c>
      <c r="Q281">
        <v>0</v>
      </c>
      <c r="R281">
        <f>SUM(Zalacznik_Zadanie2_wyniki[[#This Row],[zad1]:[zad5]])</f>
        <v>127</v>
      </c>
      <c r="S281" t="str">
        <f>VLOOKUP(Zalacznik_Zadanie2_wyniki[[#This Row],[identyfikator ucznia]],Zalacznik_Zadanie2_uczniowie[[identyfikator ucznia]:[okręg]],7,FALSE)</f>
        <v xml:space="preserve"> II</v>
      </c>
      <c r="T281" t="str">
        <f>VLOOKUP(Zalacznik_Zadanie2_wyniki[[#This Row],[identyfikator ucznia]],Zalacznik_Zadanie2_uczniowie[[identyfikator ucznia]:[nazwisko]],3,FALSE)</f>
        <v>Jałukowicz</v>
      </c>
    </row>
    <row r="282" spans="1:20" x14ac:dyDescent="0.3">
      <c r="A282">
        <v>281</v>
      </c>
      <c r="B282" s="1" t="s">
        <v>91</v>
      </c>
      <c r="C282" s="1" t="s">
        <v>223</v>
      </c>
      <c r="D282" s="1" t="s">
        <v>490</v>
      </c>
      <c r="E282" s="1" t="s">
        <v>52</v>
      </c>
      <c r="F282">
        <v>2</v>
      </c>
      <c r="G282" s="1" t="s">
        <v>53</v>
      </c>
      <c r="H282" s="1" t="str">
        <f>RIGHT(Zalacznik_Zadanie2_uczniowie[[#This Row],[imię]],1)</f>
        <v>n</v>
      </c>
      <c r="I282" s="1">
        <f>IF(Zalacznik_Zadanie2_uczniowie[[#This Row],[ostatnia litera imienia]]="a",1,0)</f>
        <v>0</v>
      </c>
      <c r="J282" s="1">
        <f>Zalacznik_Zadanie2_wyniki[[#This Row],[suma]]</f>
        <v>237</v>
      </c>
      <c r="L282">
        <v>281</v>
      </c>
      <c r="M282">
        <v>10</v>
      </c>
      <c r="N282">
        <v>100</v>
      </c>
      <c r="O282">
        <v>27</v>
      </c>
      <c r="P282">
        <v>100</v>
      </c>
      <c r="Q282">
        <v>0</v>
      </c>
      <c r="R282">
        <f>SUM(Zalacznik_Zadanie2_wyniki[[#This Row],[zad1]:[zad5]])</f>
        <v>237</v>
      </c>
      <c r="S282" t="str">
        <f>VLOOKUP(Zalacznik_Zadanie2_wyniki[[#This Row],[identyfikator ucznia]],Zalacznik_Zadanie2_uczniowie[[identyfikator ucznia]:[okręg]],7,FALSE)</f>
        <v xml:space="preserve"> II</v>
      </c>
      <c r="T282" t="str">
        <f>VLOOKUP(Zalacznik_Zadanie2_wyniki[[#This Row],[identyfikator ucznia]],Zalacznik_Zadanie2_uczniowie[[identyfikator ucznia]:[nazwisko]],3,FALSE)</f>
        <v>Włodarczak</v>
      </c>
    </row>
    <row r="283" spans="1:20" x14ac:dyDescent="0.3">
      <c r="A283">
        <v>282</v>
      </c>
      <c r="B283" s="1" t="s">
        <v>42</v>
      </c>
      <c r="C283" s="1" t="s">
        <v>491</v>
      </c>
      <c r="D283" s="1" t="s">
        <v>108</v>
      </c>
      <c r="E283" s="1" t="s">
        <v>125</v>
      </c>
      <c r="F283">
        <v>3</v>
      </c>
      <c r="G283" s="1" t="s">
        <v>21</v>
      </c>
      <c r="H283" s="1" t="str">
        <f>RIGHT(Zalacznik_Zadanie2_uczniowie[[#This Row],[imię]],1)</f>
        <v>ł</v>
      </c>
      <c r="I283" s="1">
        <f>IF(Zalacznik_Zadanie2_uczniowie[[#This Row],[ostatnia litera imienia]]="a",1,0)</f>
        <v>0</v>
      </c>
      <c r="J283" s="1">
        <f>Zalacznik_Zadanie2_wyniki[[#This Row],[suma]]</f>
        <v>127</v>
      </c>
      <c r="L283">
        <v>282</v>
      </c>
      <c r="M283">
        <v>0</v>
      </c>
      <c r="N283">
        <v>100</v>
      </c>
      <c r="O283">
        <v>27</v>
      </c>
      <c r="P283">
        <v>0</v>
      </c>
      <c r="Q283">
        <v>0</v>
      </c>
      <c r="R283">
        <f>SUM(Zalacznik_Zadanie2_wyniki[[#This Row],[zad1]:[zad5]])</f>
        <v>127</v>
      </c>
      <c r="S283" t="str">
        <f>VLOOKUP(Zalacznik_Zadanie2_wyniki[[#This Row],[identyfikator ucznia]],Zalacznik_Zadanie2_uczniowie[[identyfikator ucznia]:[okręg]],7,FALSE)</f>
        <v xml:space="preserve"> IV</v>
      </c>
      <c r="T283" t="str">
        <f>VLOOKUP(Zalacznik_Zadanie2_wyniki[[#This Row],[identyfikator ucznia]],Zalacznik_Zadanie2_uczniowie[[identyfikator ucznia]:[nazwisko]],3,FALSE)</f>
        <v>Przybylski</v>
      </c>
    </row>
    <row r="284" spans="1:20" x14ac:dyDescent="0.3">
      <c r="A284">
        <v>283</v>
      </c>
      <c r="B284" s="1" t="s">
        <v>95</v>
      </c>
      <c r="C284" s="1" t="s">
        <v>492</v>
      </c>
      <c r="D284" s="1" t="s">
        <v>314</v>
      </c>
      <c r="E284" s="1" t="s">
        <v>315</v>
      </c>
      <c r="F284">
        <v>2</v>
      </c>
      <c r="G284" s="1" t="s">
        <v>21</v>
      </c>
      <c r="H284" s="1" t="str">
        <f>RIGHT(Zalacznik_Zadanie2_uczniowie[[#This Row],[imię]],1)</f>
        <v>h</v>
      </c>
      <c r="I284" s="1">
        <f>IF(Zalacznik_Zadanie2_uczniowie[[#This Row],[ostatnia litera imienia]]="a",1,0)</f>
        <v>0</v>
      </c>
      <c r="J284" s="1">
        <f>Zalacznik_Zadanie2_wyniki[[#This Row],[suma]]</f>
        <v>236</v>
      </c>
      <c r="L284">
        <v>283</v>
      </c>
      <c r="M284">
        <v>0</v>
      </c>
      <c r="N284">
        <v>91</v>
      </c>
      <c r="O284">
        <v>45</v>
      </c>
      <c r="P284">
        <v>100</v>
      </c>
      <c r="Q284">
        <v>0</v>
      </c>
      <c r="R284">
        <f>SUM(Zalacznik_Zadanie2_wyniki[[#This Row],[zad1]:[zad5]])</f>
        <v>236</v>
      </c>
      <c r="S284" t="str">
        <f>VLOOKUP(Zalacznik_Zadanie2_wyniki[[#This Row],[identyfikator ucznia]],Zalacznik_Zadanie2_uczniowie[[identyfikator ucznia]:[okręg]],7,FALSE)</f>
        <v xml:space="preserve"> IV</v>
      </c>
      <c r="T284" t="str">
        <f>VLOOKUP(Zalacznik_Zadanie2_wyniki[[#This Row],[identyfikator ucznia]],Zalacznik_Zadanie2_uczniowie[[identyfikator ucznia]:[nazwisko]],3,FALSE)</f>
        <v>Daniszewski</v>
      </c>
    </row>
    <row r="285" spans="1:20" x14ac:dyDescent="0.3">
      <c r="A285">
        <v>284</v>
      </c>
      <c r="B285" s="1" t="s">
        <v>132</v>
      </c>
      <c r="C285" s="1" t="s">
        <v>493</v>
      </c>
      <c r="D285" s="1" t="s">
        <v>14</v>
      </c>
      <c r="E285" s="1" t="s">
        <v>15</v>
      </c>
      <c r="F285">
        <v>3</v>
      </c>
      <c r="G285" s="1" t="s">
        <v>16</v>
      </c>
      <c r="H285" s="1" t="str">
        <f>RIGHT(Zalacznik_Zadanie2_uczniowie[[#This Row],[imię]],1)</f>
        <v>l</v>
      </c>
      <c r="I285" s="1">
        <f>IF(Zalacznik_Zadanie2_uczniowie[[#This Row],[ostatnia litera imienia]]="a",1,0)</f>
        <v>0</v>
      </c>
      <c r="J285" s="1">
        <f>Zalacznik_Zadanie2_wyniki[[#This Row],[suma]]</f>
        <v>127</v>
      </c>
      <c r="L285">
        <v>284</v>
      </c>
      <c r="M285">
        <v>0</v>
      </c>
      <c r="N285">
        <v>100</v>
      </c>
      <c r="O285">
        <v>27</v>
      </c>
      <c r="P285">
        <v>0</v>
      </c>
      <c r="Q285">
        <v>0</v>
      </c>
      <c r="R285">
        <f>SUM(Zalacznik_Zadanie2_wyniki[[#This Row],[zad1]:[zad5]])</f>
        <v>127</v>
      </c>
      <c r="S285" t="str">
        <f>VLOOKUP(Zalacznik_Zadanie2_wyniki[[#This Row],[identyfikator ucznia]],Zalacznik_Zadanie2_uczniowie[[identyfikator ucznia]:[okręg]],7,FALSE)</f>
        <v xml:space="preserve"> VIII</v>
      </c>
      <c r="T285" t="str">
        <f>VLOOKUP(Zalacznik_Zadanie2_wyniki[[#This Row],[identyfikator ucznia]],Zalacznik_Zadanie2_uczniowie[[identyfikator ucznia]:[nazwisko]],3,FALSE)</f>
        <v>Wyszkowski</v>
      </c>
    </row>
    <row r="286" spans="1:20" x14ac:dyDescent="0.3">
      <c r="A286">
        <v>285</v>
      </c>
      <c r="B286" s="1" t="s">
        <v>34</v>
      </c>
      <c r="C286" s="1" t="s">
        <v>494</v>
      </c>
      <c r="D286" s="1" t="s">
        <v>24</v>
      </c>
      <c r="E286" s="1" t="s">
        <v>25</v>
      </c>
      <c r="F286">
        <v>1</v>
      </c>
      <c r="G286" s="1" t="s">
        <v>16</v>
      </c>
      <c r="H286" s="1" t="str">
        <f>RIGHT(Zalacznik_Zadanie2_uczniowie[[#This Row],[imię]],1)</f>
        <v>f</v>
      </c>
      <c r="I286" s="1">
        <f>IF(Zalacznik_Zadanie2_uczniowie[[#This Row],[ostatnia litera imienia]]="a",1,0)</f>
        <v>0</v>
      </c>
      <c r="J286" s="1">
        <f>Zalacznik_Zadanie2_wyniki[[#This Row],[suma]]</f>
        <v>236</v>
      </c>
      <c r="L286">
        <v>285</v>
      </c>
      <c r="M286">
        <v>80</v>
      </c>
      <c r="N286">
        <v>29</v>
      </c>
      <c r="O286">
        <v>27</v>
      </c>
      <c r="P286">
        <v>100</v>
      </c>
      <c r="Q286">
        <v>0</v>
      </c>
      <c r="R286">
        <f>SUM(Zalacznik_Zadanie2_wyniki[[#This Row],[zad1]:[zad5]])</f>
        <v>236</v>
      </c>
      <c r="S286" t="str">
        <f>VLOOKUP(Zalacznik_Zadanie2_wyniki[[#This Row],[identyfikator ucznia]],Zalacznik_Zadanie2_uczniowie[[identyfikator ucznia]:[okręg]],7,FALSE)</f>
        <v xml:space="preserve"> VIII</v>
      </c>
      <c r="T286" t="str">
        <f>VLOOKUP(Zalacznik_Zadanie2_wyniki[[#This Row],[identyfikator ucznia]],Zalacznik_Zadanie2_uczniowie[[identyfikator ucznia]:[nazwisko]],3,FALSE)</f>
        <v>Wosiński</v>
      </c>
    </row>
    <row r="287" spans="1:20" x14ac:dyDescent="0.3">
      <c r="A287">
        <v>286</v>
      </c>
      <c r="B287" s="1" t="s">
        <v>31</v>
      </c>
      <c r="C287" s="1" t="s">
        <v>495</v>
      </c>
      <c r="D287" s="1" t="s">
        <v>496</v>
      </c>
      <c r="E287" s="1" t="s">
        <v>497</v>
      </c>
      <c r="F287">
        <v>2</v>
      </c>
      <c r="G287" s="1" t="s">
        <v>21</v>
      </c>
      <c r="H287" s="1" t="str">
        <f>RIGHT(Zalacznik_Zadanie2_uczniowie[[#This Row],[imię]],1)</f>
        <v>b</v>
      </c>
      <c r="I287" s="1">
        <f>IF(Zalacznik_Zadanie2_uczniowie[[#This Row],[ostatnia litera imienia]]="a",1,0)</f>
        <v>0</v>
      </c>
      <c r="J287" s="1">
        <f>Zalacznik_Zadanie2_wyniki[[#This Row],[suma]]</f>
        <v>127</v>
      </c>
      <c r="L287">
        <v>286</v>
      </c>
      <c r="M287">
        <v>0</v>
      </c>
      <c r="N287">
        <v>100</v>
      </c>
      <c r="O287">
        <v>27</v>
      </c>
      <c r="P287">
        <v>0</v>
      </c>
      <c r="Q287">
        <v>0</v>
      </c>
      <c r="R287">
        <f>SUM(Zalacznik_Zadanie2_wyniki[[#This Row],[zad1]:[zad5]])</f>
        <v>127</v>
      </c>
      <c r="S287" t="str">
        <f>VLOOKUP(Zalacznik_Zadanie2_wyniki[[#This Row],[identyfikator ucznia]],Zalacznik_Zadanie2_uczniowie[[identyfikator ucznia]:[okręg]],7,FALSE)</f>
        <v xml:space="preserve"> IV</v>
      </c>
      <c r="T287" t="str">
        <f>VLOOKUP(Zalacznik_Zadanie2_wyniki[[#This Row],[identyfikator ucznia]],Zalacznik_Zadanie2_uczniowie[[identyfikator ucznia]:[nazwisko]],3,FALSE)</f>
        <v>Czapla</v>
      </c>
    </row>
    <row r="288" spans="1:20" x14ac:dyDescent="0.3">
      <c r="A288">
        <v>287</v>
      </c>
      <c r="B288" s="1" t="s">
        <v>12</v>
      </c>
      <c r="C288" s="1" t="s">
        <v>498</v>
      </c>
      <c r="D288" s="1" t="s">
        <v>108</v>
      </c>
      <c r="E288" s="1" t="s">
        <v>171</v>
      </c>
      <c r="F288">
        <v>2</v>
      </c>
      <c r="G288" s="1" t="s">
        <v>88</v>
      </c>
      <c r="H288" s="1" t="str">
        <f>RIGHT(Zalacznik_Zadanie2_uczniowie[[#This Row],[imię]],1)</f>
        <v>w</v>
      </c>
      <c r="I288" s="1">
        <f>IF(Zalacznik_Zadanie2_uczniowie[[#This Row],[ostatnia litera imienia]]="a",1,0)</f>
        <v>0</v>
      </c>
      <c r="J288" s="1">
        <f>Zalacznik_Zadanie2_wyniki[[#This Row],[suma]]</f>
        <v>236</v>
      </c>
      <c r="L288">
        <v>287</v>
      </c>
      <c r="M288">
        <v>100</v>
      </c>
      <c r="N288">
        <v>100</v>
      </c>
      <c r="O288">
        <v>36</v>
      </c>
      <c r="P288">
        <v>0</v>
      </c>
      <c r="Q288">
        <v>0</v>
      </c>
      <c r="R288">
        <f>SUM(Zalacznik_Zadanie2_wyniki[[#This Row],[zad1]:[zad5]])</f>
        <v>236</v>
      </c>
      <c r="S288" t="str">
        <f>VLOOKUP(Zalacznik_Zadanie2_wyniki[[#This Row],[identyfikator ucznia]],Zalacznik_Zadanie2_uczniowie[[identyfikator ucznia]:[okręg]],7,FALSE)</f>
        <v xml:space="preserve"> V</v>
      </c>
      <c r="T288" t="str">
        <f>VLOOKUP(Zalacznik_Zadanie2_wyniki[[#This Row],[identyfikator ucznia]],Zalacznik_Zadanie2_uczniowie[[identyfikator ucznia]:[nazwisko]],3,FALSE)</f>
        <v>Szofer</v>
      </c>
    </row>
    <row r="289" spans="1:20" x14ac:dyDescent="0.3">
      <c r="A289">
        <v>288</v>
      </c>
      <c r="B289" s="1" t="s">
        <v>66</v>
      </c>
      <c r="C289" s="1" t="s">
        <v>499</v>
      </c>
      <c r="D289" s="1" t="s">
        <v>500</v>
      </c>
      <c r="E289" s="1" t="s">
        <v>52</v>
      </c>
      <c r="F289">
        <v>3</v>
      </c>
      <c r="G289" s="1" t="s">
        <v>53</v>
      </c>
      <c r="H289" s="1" t="str">
        <f>RIGHT(Zalacznik_Zadanie2_uczniowie[[#This Row],[imię]],1)</f>
        <v>z</v>
      </c>
      <c r="I289" s="1">
        <f>IF(Zalacznik_Zadanie2_uczniowie[[#This Row],[ostatnia litera imienia]]="a",1,0)</f>
        <v>0</v>
      </c>
      <c r="J289" s="1">
        <f>Zalacznik_Zadanie2_wyniki[[#This Row],[suma]]</f>
        <v>127</v>
      </c>
      <c r="L289">
        <v>288</v>
      </c>
      <c r="M289">
        <v>0</v>
      </c>
      <c r="N289">
        <v>100</v>
      </c>
      <c r="O289">
        <v>27</v>
      </c>
      <c r="P289">
        <v>0</v>
      </c>
      <c r="Q289">
        <v>0</v>
      </c>
      <c r="R289">
        <f>SUM(Zalacznik_Zadanie2_wyniki[[#This Row],[zad1]:[zad5]])</f>
        <v>127</v>
      </c>
      <c r="S289" t="str">
        <f>VLOOKUP(Zalacznik_Zadanie2_wyniki[[#This Row],[identyfikator ucznia]],Zalacznik_Zadanie2_uczniowie[[identyfikator ucznia]:[okręg]],7,FALSE)</f>
        <v xml:space="preserve"> II</v>
      </c>
      <c r="T289" t="str">
        <f>VLOOKUP(Zalacznik_Zadanie2_wyniki[[#This Row],[identyfikator ucznia]],Zalacznik_Zadanie2_uczniowie[[identyfikator ucznia]:[nazwisko]],3,FALSE)</f>
        <v>Zaworski</v>
      </c>
    </row>
    <row r="290" spans="1:20" x14ac:dyDescent="0.3">
      <c r="A290">
        <v>289</v>
      </c>
      <c r="B290" s="1" t="s">
        <v>66</v>
      </c>
      <c r="C290" s="1" t="s">
        <v>501</v>
      </c>
      <c r="D290" s="1" t="s">
        <v>150</v>
      </c>
      <c r="E290" s="1" t="s">
        <v>151</v>
      </c>
      <c r="F290">
        <v>1</v>
      </c>
      <c r="G290" s="1" t="s">
        <v>21</v>
      </c>
      <c r="H290" s="1" t="str">
        <f>RIGHT(Zalacznik_Zadanie2_uczniowie[[#This Row],[imię]],1)</f>
        <v>z</v>
      </c>
      <c r="I290" s="1">
        <f>IF(Zalacznik_Zadanie2_uczniowie[[#This Row],[ostatnia litera imienia]]="a",1,0)</f>
        <v>0</v>
      </c>
      <c r="J290" s="1">
        <f>Zalacznik_Zadanie2_wyniki[[#This Row],[suma]]</f>
        <v>236</v>
      </c>
      <c r="L290">
        <v>289</v>
      </c>
      <c r="M290">
        <v>0</v>
      </c>
      <c r="N290">
        <v>100</v>
      </c>
      <c r="O290">
        <v>100</v>
      </c>
      <c r="P290">
        <v>36</v>
      </c>
      <c r="Q290">
        <v>0</v>
      </c>
      <c r="R290">
        <f>SUM(Zalacznik_Zadanie2_wyniki[[#This Row],[zad1]:[zad5]])</f>
        <v>236</v>
      </c>
      <c r="S290" t="str">
        <f>VLOOKUP(Zalacznik_Zadanie2_wyniki[[#This Row],[identyfikator ucznia]],Zalacznik_Zadanie2_uczniowie[[identyfikator ucznia]:[okręg]],7,FALSE)</f>
        <v xml:space="preserve"> IV</v>
      </c>
      <c r="T290" t="str">
        <f>VLOOKUP(Zalacznik_Zadanie2_wyniki[[#This Row],[identyfikator ucznia]],Zalacznik_Zadanie2_uczniowie[[identyfikator ucznia]:[nazwisko]],3,FALSE)</f>
        <v>Stawiarz</v>
      </c>
    </row>
    <row r="291" spans="1:20" x14ac:dyDescent="0.3">
      <c r="A291">
        <v>290</v>
      </c>
      <c r="B291" s="1" t="s">
        <v>502</v>
      </c>
      <c r="C291" s="1" t="s">
        <v>367</v>
      </c>
      <c r="D291" s="1" t="s">
        <v>253</v>
      </c>
      <c r="E291" s="1" t="s">
        <v>245</v>
      </c>
      <c r="F291">
        <v>2</v>
      </c>
      <c r="G291" s="1" t="s">
        <v>53</v>
      </c>
      <c r="H291" s="1" t="str">
        <f>RIGHT(Zalacznik_Zadanie2_uczniowie[[#This Row],[imię]],1)</f>
        <v>a</v>
      </c>
      <c r="I291" s="1">
        <f>IF(Zalacznik_Zadanie2_uczniowie[[#This Row],[ostatnia litera imienia]]="a",1,0)</f>
        <v>1</v>
      </c>
      <c r="J291" s="1">
        <f>Zalacznik_Zadanie2_wyniki[[#This Row],[suma]]</f>
        <v>127</v>
      </c>
      <c r="L291">
        <v>290</v>
      </c>
      <c r="M291">
        <v>0</v>
      </c>
      <c r="N291">
        <v>34</v>
      </c>
      <c r="O291">
        <v>45</v>
      </c>
      <c r="P291">
        <v>48</v>
      </c>
      <c r="Q291">
        <v>0</v>
      </c>
      <c r="R291">
        <f>SUM(Zalacznik_Zadanie2_wyniki[[#This Row],[zad1]:[zad5]])</f>
        <v>127</v>
      </c>
      <c r="S291" t="str">
        <f>VLOOKUP(Zalacznik_Zadanie2_wyniki[[#This Row],[identyfikator ucznia]],Zalacznik_Zadanie2_uczniowie[[identyfikator ucznia]:[okręg]],7,FALSE)</f>
        <v xml:space="preserve"> II</v>
      </c>
      <c r="T291" t="str">
        <f>VLOOKUP(Zalacznik_Zadanie2_wyniki[[#This Row],[identyfikator ucznia]],Zalacznik_Zadanie2_uczniowie[[identyfikator ucznia]:[nazwisko]],3,FALSE)</f>
        <v>Nowak</v>
      </c>
    </row>
    <row r="292" spans="1:20" x14ac:dyDescent="0.3">
      <c r="A292">
        <v>291</v>
      </c>
      <c r="B292" s="1" t="s">
        <v>181</v>
      </c>
      <c r="C292" s="1" t="s">
        <v>503</v>
      </c>
      <c r="D292" s="1" t="s">
        <v>308</v>
      </c>
      <c r="E292" s="1" t="s">
        <v>52</v>
      </c>
      <c r="F292">
        <v>2</v>
      </c>
      <c r="G292" s="1" t="s">
        <v>53</v>
      </c>
      <c r="H292" s="1" t="str">
        <f>RIGHT(Zalacznik_Zadanie2_uczniowie[[#This Row],[imię]],1)</f>
        <v>k</v>
      </c>
      <c r="I292" s="1">
        <f>IF(Zalacznik_Zadanie2_uczniowie[[#This Row],[ostatnia litera imienia]]="a",1,0)</f>
        <v>0</v>
      </c>
      <c r="J292" s="1">
        <f>Zalacznik_Zadanie2_wyniki[[#This Row],[suma]]</f>
        <v>235</v>
      </c>
      <c r="L292">
        <v>291</v>
      </c>
      <c r="M292">
        <v>40</v>
      </c>
      <c r="N292">
        <v>100</v>
      </c>
      <c r="O292">
        <v>45</v>
      </c>
      <c r="P292">
        <v>50</v>
      </c>
      <c r="Q292">
        <v>0</v>
      </c>
      <c r="R292">
        <f>SUM(Zalacznik_Zadanie2_wyniki[[#This Row],[zad1]:[zad5]])</f>
        <v>235</v>
      </c>
      <c r="S292" t="str">
        <f>VLOOKUP(Zalacznik_Zadanie2_wyniki[[#This Row],[identyfikator ucznia]],Zalacznik_Zadanie2_uczniowie[[identyfikator ucznia]:[okręg]],7,FALSE)</f>
        <v xml:space="preserve"> II</v>
      </c>
      <c r="T292" t="str">
        <f>VLOOKUP(Zalacznik_Zadanie2_wyniki[[#This Row],[identyfikator ucznia]],Zalacznik_Zadanie2_uczniowie[[identyfikator ucznia]:[nazwisko]],3,FALSE)</f>
        <v>Kotecki</v>
      </c>
    </row>
    <row r="293" spans="1:20" x14ac:dyDescent="0.3">
      <c r="A293">
        <v>292</v>
      </c>
      <c r="B293" s="1" t="s">
        <v>26</v>
      </c>
      <c r="C293" s="1" t="s">
        <v>504</v>
      </c>
      <c r="D293" s="1" t="s">
        <v>108</v>
      </c>
      <c r="E293" s="1" t="s">
        <v>171</v>
      </c>
      <c r="F293">
        <v>3</v>
      </c>
      <c r="G293" s="1" t="s">
        <v>88</v>
      </c>
      <c r="H293" s="1" t="str">
        <f>RIGHT(Zalacznik_Zadanie2_uczniowie[[#This Row],[imię]],1)</f>
        <v>j</v>
      </c>
      <c r="I293" s="1">
        <f>IF(Zalacznik_Zadanie2_uczniowie[[#This Row],[ostatnia litera imienia]]="a",1,0)</f>
        <v>0</v>
      </c>
      <c r="J293" s="1">
        <f>Zalacznik_Zadanie2_wyniki[[#This Row],[suma]]</f>
        <v>127</v>
      </c>
      <c r="L293">
        <v>292</v>
      </c>
      <c r="M293">
        <v>0</v>
      </c>
      <c r="N293">
        <v>100</v>
      </c>
      <c r="O293">
        <v>27</v>
      </c>
      <c r="P293">
        <v>0</v>
      </c>
      <c r="Q293">
        <v>0</v>
      </c>
      <c r="R293">
        <f>SUM(Zalacznik_Zadanie2_wyniki[[#This Row],[zad1]:[zad5]])</f>
        <v>127</v>
      </c>
      <c r="S293" t="str">
        <f>VLOOKUP(Zalacznik_Zadanie2_wyniki[[#This Row],[identyfikator ucznia]],Zalacznik_Zadanie2_uczniowie[[identyfikator ucznia]:[okręg]],7,FALSE)</f>
        <v xml:space="preserve"> V</v>
      </c>
      <c r="T293" t="str">
        <f>VLOOKUP(Zalacznik_Zadanie2_wyniki[[#This Row],[identyfikator ucznia]],Zalacznik_Zadanie2_uczniowie[[identyfikator ucznia]:[nazwisko]],3,FALSE)</f>
        <v>Osika</v>
      </c>
    </row>
    <row r="294" spans="1:20" x14ac:dyDescent="0.3">
      <c r="A294">
        <v>293</v>
      </c>
      <c r="B294" s="1" t="s">
        <v>110</v>
      </c>
      <c r="C294" s="1" t="s">
        <v>505</v>
      </c>
      <c r="D294" s="1" t="s">
        <v>99</v>
      </c>
      <c r="E294" s="1" t="s">
        <v>20</v>
      </c>
      <c r="F294">
        <v>2</v>
      </c>
      <c r="G294" s="1" t="s">
        <v>21</v>
      </c>
      <c r="H294" s="1" t="str">
        <f>RIGHT(Zalacznik_Zadanie2_uczniowie[[#This Row],[imię]],1)</f>
        <v>l</v>
      </c>
      <c r="I294" s="1">
        <f>IF(Zalacznik_Zadanie2_uczniowie[[#This Row],[ostatnia litera imienia]]="a",1,0)</f>
        <v>0</v>
      </c>
      <c r="J294" s="1">
        <f>Zalacznik_Zadanie2_wyniki[[#This Row],[suma]]</f>
        <v>235</v>
      </c>
      <c r="L294">
        <v>293</v>
      </c>
      <c r="M294">
        <v>100</v>
      </c>
      <c r="N294">
        <v>8</v>
      </c>
      <c r="O294">
        <v>27</v>
      </c>
      <c r="P294">
        <v>100</v>
      </c>
      <c r="Q294">
        <v>0</v>
      </c>
      <c r="R294">
        <f>SUM(Zalacznik_Zadanie2_wyniki[[#This Row],[zad1]:[zad5]])</f>
        <v>235</v>
      </c>
      <c r="S294" t="str">
        <f>VLOOKUP(Zalacznik_Zadanie2_wyniki[[#This Row],[identyfikator ucznia]],Zalacznik_Zadanie2_uczniowie[[identyfikator ucznia]:[okręg]],7,FALSE)</f>
        <v xml:space="preserve"> IV</v>
      </c>
      <c r="T294" t="str">
        <f>VLOOKUP(Zalacznik_Zadanie2_wyniki[[#This Row],[identyfikator ucznia]],Zalacznik_Zadanie2_uczniowie[[identyfikator ucznia]:[nazwisko]],3,FALSE)</f>
        <v>Kalecki</v>
      </c>
    </row>
    <row r="295" spans="1:20" x14ac:dyDescent="0.3">
      <c r="A295">
        <v>294</v>
      </c>
      <c r="B295" s="1" t="s">
        <v>22</v>
      </c>
      <c r="C295" s="1" t="s">
        <v>506</v>
      </c>
      <c r="D295" s="1" t="s">
        <v>310</v>
      </c>
      <c r="E295" s="1" t="s">
        <v>311</v>
      </c>
      <c r="F295">
        <v>3</v>
      </c>
      <c r="G295" s="1" t="s">
        <v>312</v>
      </c>
      <c r="H295" s="1" t="str">
        <f>RIGHT(Zalacznik_Zadanie2_uczniowie[[#This Row],[imię]],1)</f>
        <v>j</v>
      </c>
      <c r="I295" s="1">
        <f>IF(Zalacznik_Zadanie2_uczniowie[[#This Row],[ostatnia litera imienia]]="a",1,0)</f>
        <v>0</v>
      </c>
      <c r="J295" s="1">
        <f>Zalacznik_Zadanie2_wyniki[[#This Row],[suma]]</f>
        <v>127</v>
      </c>
      <c r="L295">
        <v>294</v>
      </c>
      <c r="M295">
        <v>90</v>
      </c>
      <c r="N295">
        <v>37</v>
      </c>
      <c r="O295">
        <v>0</v>
      </c>
      <c r="P295">
        <v>0</v>
      </c>
      <c r="Q295">
        <v>0</v>
      </c>
      <c r="R295">
        <f>SUM(Zalacznik_Zadanie2_wyniki[[#This Row],[zad1]:[zad5]])</f>
        <v>127</v>
      </c>
      <c r="S295" t="str">
        <f>VLOOKUP(Zalacznik_Zadanie2_wyniki[[#This Row],[identyfikator ucznia]],Zalacznik_Zadanie2_uczniowie[[identyfikator ucznia]:[okręg]],7,FALSE)</f>
        <v>IV</v>
      </c>
      <c r="T295" t="str">
        <f>VLOOKUP(Zalacznik_Zadanie2_wyniki[[#This Row],[identyfikator ucznia]],Zalacznik_Zadanie2_uczniowie[[identyfikator ucznia]:[nazwisko]],3,FALSE)</f>
        <v>Woźniak</v>
      </c>
    </row>
    <row r="296" spans="1:20" x14ac:dyDescent="0.3">
      <c r="A296">
        <v>295</v>
      </c>
      <c r="B296" s="1" t="s">
        <v>507</v>
      </c>
      <c r="C296" s="1" t="s">
        <v>508</v>
      </c>
      <c r="D296" s="1" t="s">
        <v>500</v>
      </c>
      <c r="E296" s="1" t="s">
        <v>52</v>
      </c>
      <c r="F296">
        <v>2</v>
      </c>
      <c r="G296" s="1" t="s">
        <v>53</v>
      </c>
      <c r="H296" s="1" t="str">
        <f>RIGHT(Zalacznik_Zadanie2_uczniowie[[#This Row],[imię]],1)</f>
        <v>d</v>
      </c>
      <c r="I296" s="1">
        <f>IF(Zalacznik_Zadanie2_uczniowie[[#This Row],[ostatnia litera imienia]]="a",1,0)</f>
        <v>0</v>
      </c>
      <c r="J296" s="1">
        <f>Zalacznik_Zadanie2_wyniki[[#This Row],[suma]]</f>
        <v>234</v>
      </c>
      <c r="L296">
        <v>295</v>
      </c>
      <c r="M296">
        <v>100</v>
      </c>
      <c r="N296">
        <v>7</v>
      </c>
      <c r="O296">
        <v>27</v>
      </c>
      <c r="P296">
        <v>100</v>
      </c>
      <c r="Q296">
        <v>0</v>
      </c>
      <c r="R296">
        <f>SUM(Zalacznik_Zadanie2_wyniki[[#This Row],[zad1]:[zad5]])</f>
        <v>234</v>
      </c>
      <c r="S296" t="str">
        <f>VLOOKUP(Zalacznik_Zadanie2_wyniki[[#This Row],[identyfikator ucznia]],Zalacznik_Zadanie2_uczniowie[[identyfikator ucznia]:[okręg]],7,FALSE)</f>
        <v xml:space="preserve"> II</v>
      </c>
      <c r="T296" t="str">
        <f>VLOOKUP(Zalacznik_Zadanie2_wyniki[[#This Row],[identyfikator ucznia]],Zalacznik_Zadanie2_uczniowie[[identyfikator ucznia]:[nazwisko]],3,FALSE)</f>
        <v>Gierczyński</v>
      </c>
    </row>
    <row r="297" spans="1:20" x14ac:dyDescent="0.3">
      <c r="A297">
        <v>296</v>
      </c>
      <c r="B297" s="1" t="s">
        <v>105</v>
      </c>
      <c r="C297" s="1" t="s">
        <v>509</v>
      </c>
      <c r="D297" s="1" t="s">
        <v>510</v>
      </c>
      <c r="E297" s="1" t="s">
        <v>511</v>
      </c>
      <c r="F297">
        <v>3</v>
      </c>
      <c r="G297" s="1" t="s">
        <v>58</v>
      </c>
      <c r="H297" s="1" t="str">
        <f>RIGHT(Zalacznik_Zadanie2_uczniowie[[#This Row],[imię]],1)</f>
        <v>z</v>
      </c>
      <c r="I297" s="1">
        <f>IF(Zalacznik_Zadanie2_uczniowie[[#This Row],[ostatnia litera imienia]]="a",1,0)</f>
        <v>0</v>
      </c>
      <c r="J297" s="1">
        <f>Zalacznik_Zadanie2_wyniki[[#This Row],[suma]]</f>
        <v>126</v>
      </c>
      <c r="L297">
        <v>296</v>
      </c>
      <c r="M297">
        <v>0</v>
      </c>
      <c r="N297">
        <v>29</v>
      </c>
      <c r="O297">
        <v>36</v>
      </c>
      <c r="P297">
        <v>61</v>
      </c>
      <c r="Q297">
        <v>0</v>
      </c>
      <c r="R297">
        <f>SUM(Zalacznik_Zadanie2_wyniki[[#This Row],[zad1]:[zad5]])</f>
        <v>126</v>
      </c>
      <c r="S297" t="str">
        <f>VLOOKUP(Zalacznik_Zadanie2_wyniki[[#This Row],[identyfikator ucznia]],Zalacznik_Zadanie2_uczniowie[[identyfikator ucznia]:[okręg]],7,FALSE)</f>
        <v xml:space="preserve"> I</v>
      </c>
      <c r="T297" t="str">
        <f>VLOOKUP(Zalacznik_Zadanie2_wyniki[[#This Row],[identyfikator ucznia]],Zalacznik_Zadanie2_uczniowie[[identyfikator ucznia]:[nazwisko]],3,FALSE)</f>
        <v>Puk</v>
      </c>
    </row>
    <row r="298" spans="1:20" x14ac:dyDescent="0.3">
      <c r="A298">
        <v>297</v>
      </c>
      <c r="B298" s="1" t="s">
        <v>34</v>
      </c>
      <c r="C298" s="1" t="s">
        <v>199</v>
      </c>
      <c r="D298" s="1" t="s">
        <v>256</v>
      </c>
      <c r="E298" s="1" t="s">
        <v>104</v>
      </c>
      <c r="F298">
        <v>1</v>
      </c>
      <c r="G298" s="1" t="s">
        <v>53</v>
      </c>
      <c r="H298" s="1" t="str">
        <f>RIGHT(Zalacznik_Zadanie2_uczniowie[[#This Row],[imię]],1)</f>
        <v>f</v>
      </c>
      <c r="I298" s="1">
        <f>IF(Zalacznik_Zadanie2_uczniowie[[#This Row],[ostatnia litera imienia]]="a",1,0)</f>
        <v>0</v>
      </c>
      <c r="J298" s="1">
        <f>Zalacznik_Zadanie2_wyniki[[#This Row],[suma]]</f>
        <v>234</v>
      </c>
      <c r="L298">
        <v>297</v>
      </c>
      <c r="M298">
        <v>90</v>
      </c>
      <c r="N298">
        <v>29</v>
      </c>
      <c r="O298">
        <v>27</v>
      </c>
      <c r="P298">
        <v>88</v>
      </c>
      <c r="Q298">
        <v>0</v>
      </c>
      <c r="R298">
        <f>SUM(Zalacznik_Zadanie2_wyniki[[#This Row],[zad1]:[zad5]])</f>
        <v>234</v>
      </c>
      <c r="S298" t="str">
        <f>VLOOKUP(Zalacznik_Zadanie2_wyniki[[#This Row],[identyfikator ucznia]],Zalacznik_Zadanie2_uczniowie[[identyfikator ucznia]:[okręg]],7,FALSE)</f>
        <v xml:space="preserve"> II</v>
      </c>
      <c r="T298" t="str">
        <f>VLOOKUP(Zalacznik_Zadanie2_wyniki[[#This Row],[identyfikator ucznia]],Zalacznik_Zadanie2_uczniowie[[identyfikator ucznia]:[nazwisko]],3,FALSE)</f>
        <v>Kaczmarek</v>
      </c>
    </row>
    <row r="299" spans="1:20" x14ac:dyDescent="0.3">
      <c r="A299">
        <v>298</v>
      </c>
      <c r="B299" s="1" t="s">
        <v>512</v>
      </c>
      <c r="C299" s="1" t="s">
        <v>513</v>
      </c>
      <c r="D299" s="1" t="s">
        <v>440</v>
      </c>
      <c r="E299" s="1" t="s">
        <v>20</v>
      </c>
      <c r="F299">
        <v>2</v>
      </c>
      <c r="G299" s="1" t="s">
        <v>21</v>
      </c>
      <c r="H299" s="1" t="str">
        <f>RIGHT(Zalacznik_Zadanie2_uczniowie[[#This Row],[imię]],1)</f>
        <v>a</v>
      </c>
      <c r="I299" s="1">
        <f>IF(Zalacznik_Zadanie2_uczniowie[[#This Row],[ostatnia litera imienia]]="a",1,0)</f>
        <v>1</v>
      </c>
      <c r="J299" s="1">
        <f>Zalacznik_Zadanie2_wyniki[[#This Row],[suma]]</f>
        <v>126</v>
      </c>
      <c r="L299">
        <v>298</v>
      </c>
      <c r="M299">
        <v>80</v>
      </c>
      <c r="N299">
        <v>37</v>
      </c>
      <c r="O299">
        <v>9</v>
      </c>
      <c r="P299">
        <v>0</v>
      </c>
      <c r="Q299">
        <v>0</v>
      </c>
      <c r="R299">
        <f>SUM(Zalacznik_Zadanie2_wyniki[[#This Row],[zad1]:[zad5]])</f>
        <v>126</v>
      </c>
      <c r="S299" t="str">
        <f>VLOOKUP(Zalacznik_Zadanie2_wyniki[[#This Row],[identyfikator ucznia]],Zalacznik_Zadanie2_uczniowie[[identyfikator ucznia]:[okręg]],7,FALSE)</f>
        <v xml:space="preserve"> IV</v>
      </c>
      <c r="T299" t="str">
        <f>VLOOKUP(Zalacznik_Zadanie2_wyniki[[#This Row],[identyfikator ucznia]],Zalacznik_Zadanie2_uczniowie[[identyfikator ucznia]:[nazwisko]],3,FALSE)</f>
        <v>Socha</v>
      </c>
    </row>
    <row r="300" spans="1:20" x14ac:dyDescent="0.3">
      <c r="A300">
        <v>299</v>
      </c>
      <c r="B300" s="1" t="s">
        <v>34</v>
      </c>
      <c r="C300" s="1" t="s">
        <v>447</v>
      </c>
      <c r="D300" s="1" t="s">
        <v>450</v>
      </c>
      <c r="E300" s="1" t="s">
        <v>451</v>
      </c>
      <c r="F300">
        <v>2</v>
      </c>
      <c r="G300" s="1" t="s">
        <v>21</v>
      </c>
      <c r="H300" s="1" t="str">
        <f>RIGHT(Zalacznik_Zadanie2_uczniowie[[#This Row],[imię]],1)</f>
        <v>f</v>
      </c>
      <c r="I300" s="1">
        <f>IF(Zalacznik_Zadanie2_uczniowie[[#This Row],[ostatnia litera imienia]]="a",1,0)</f>
        <v>0</v>
      </c>
      <c r="J300" s="1">
        <f>Zalacznik_Zadanie2_wyniki[[#This Row],[suma]]</f>
        <v>233</v>
      </c>
      <c r="L300">
        <v>299</v>
      </c>
      <c r="M300">
        <v>0</v>
      </c>
      <c r="N300">
        <v>100</v>
      </c>
      <c r="O300">
        <v>45</v>
      </c>
      <c r="P300">
        <v>88</v>
      </c>
      <c r="Q300">
        <v>0</v>
      </c>
      <c r="R300">
        <f>SUM(Zalacznik_Zadanie2_wyniki[[#This Row],[zad1]:[zad5]])</f>
        <v>233</v>
      </c>
      <c r="S300" t="str">
        <f>VLOOKUP(Zalacznik_Zadanie2_wyniki[[#This Row],[identyfikator ucznia]],Zalacznik_Zadanie2_uczniowie[[identyfikator ucznia]:[okręg]],7,FALSE)</f>
        <v xml:space="preserve"> IV</v>
      </c>
      <c r="T300" t="str">
        <f>VLOOKUP(Zalacznik_Zadanie2_wyniki[[#This Row],[identyfikator ucznia]],Zalacznik_Zadanie2_uczniowie[[identyfikator ucznia]:[nazwisko]],3,FALSE)</f>
        <v>Strasz</v>
      </c>
    </row>
    <row r="301" spans="1:20" x14ac:dyDescent="0.3">
      <c r="A301">
        <v>300</v>
      </c>
      <c r="B301" s="1" t="s">
        <v>115</v>
      </c>
      <c r="C301" s="1" t="s">
        <v>514</v>
      </c>
      <c r="D301" s="1" t="s">
        <v>75</v>
      </c>
      <c r="E301" s="1" t="s">
        <v>52</v>
      </c>
      <c r="F301">
        <v>3</v>
      </c>
      <c r="G301" s="1" t="s">
        <v>53</v>
      </c>
      <c r="H301" s="1" t="str">
        <f>RIGHT(Zalacznik_Zadanie2_uczniowie[[#This Row],[imię]],1)</f>
        <v>t</v>
      </c>
      <c r="I301" s="1">
        <f>IF(Zalacznik_Zadanie2_uczniowie[[#This Row],[ostatnia litera imienia]]="a",1,0)</f>
        <v>0</v>
      </c>
      <c r="J301" s="1">
        <f>Zalacznik_Zadanie2_wyniki[[#This Row],[suma]]</f>
        <v>125</v>
      </c>
      <c r="L301">
        <v>300</v>
      </c>
      <c r="M301">
        <v>0</v>
      </c>
      <c r="N301">
        <v>80</v>
      </c>
      <c r="O301">
        <v>45</v>
      </c>
      <c r="P301">
        <v>0</v>
      </c>
      <c r="Q301">
        <v>0</v>
      </c>
      <c r="R301">
        <f>SUM(Zalacznik_Zadanie2_wyniki[[#This Row],[zad1]:[zad5]])</f>
        <v>125</v>
      </c>
      <c r="S301" t="str">
        <f>VLOOKUP(Zalacznik_Zadanie2_wyniki[[#This Row],[identyfikator ucznia]],Zalacznik_Zadanie2_uczniowie[[identyfikator ucznia]:[okręg]],7,FALSE)</f>
        <v xml:space="preserve"> II</v>
      </c>
      <c r="T301" t="str">
        <f>VLOOKUP(Zalacznik_Zadanie2_wyniki[[#This Row],[identyfikator ucznia]],Zalacznik_Zadanie2_uczniowie[[identyfikator ucznia]:[nazwisko]],3,FALSE)</f>
        <v>Pawlak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E182-3848-48EC-9D43-2F687263197B}">
  <dimension ref="A1:AA301"/>
  <sheetViews>
    <sheetView tabSelected="1" workbookViewId="0">
      <selection activeCell="P24" sqref="P24:U29"/>
    </sheetView>
  </sheetViews>
  <sheetFormatPr defaultRowHeight="14.4" x14ac:dyDescent="0.3"/>
  <cols>
    <col min="1" max="1" width="20.109375" customWidth="1"/>
    <col min="2" max="2" width="11.5546875" customWidth="1"/>
    <col min="3" max="3" width="13.88671875" customWidth="1"/>
    <col min="4" max="4" width="21.44140625" customWidth="1"/>
    <col min="26" max="26" width="12.21875" bestFit="1" customWidth="1"/>
  </cols>
  <sheetData>
    <row r="1" spans="1:27" ht="14.4" customHeight="1" x14ac:dyDescent="0.3">
      <c r="A1" t="s">
        <v>0</v>
      </c>
      <c r="B1" t="s">
        <v>1</v>
      </c>
      <c r="C1" t="s">
        <v>2</v>
      </c>
      <c r="D1" t="s">
        <v>532</v>
      </c>
      <c r="G1" s="19" t="s">
        <v>549</v>
      </c>
      <c r="H1" s="19"/>
      <c r="I1" s="19"/>
      <c r="J1" s="19"/>
      <c r="K1" s="19"/>
      <c r="L1" s="20">
        <v>300</v>
      </c>
      <c r="M1" s="20"/>
      <c r="N1" s="20"/>
      <c r="O1" s="18" t="str">
        <f>"Uczeń o identyfikatorze "&amp;L1&amp;" "&amp;AA2</f>
        <v>Uczeń o identyfikatorze 300 zakwalifikował się do kolejnego etapu</v>
      </c>
      <c r="P1" s="18"/>
      <c r="Q1" s="18"/>
      <c r="R1" s="18"/>
      <c r="S1" s="18"/>
      <c r="T1" s="18"/>
      <c r="U1" s="18"/>
      <c r="Z1" t="s">
        <v>551</v>
      </c>
    </row>
    <row r="2" spans="1:27" ht="14.4" customHeight="1" x14ac:dyDescent="0.3">
      <c r="A2">
        <v>1</v>
      </c>
      <c r="B2" s="1" t="s">
        <v>7</v>
      </c>
      <c r="C2" s="1" t="s">
        <v>8</v>
      </c>
      <c r="D2" s="1">
        <f>Zalacznik_Zadanie2_wyniki[[#This Row],[suma]]</f>
        <v>500</v>
      </c>
      <c r="G2" s="19"/>
      <c r="H2" s="19"/>
      <c r="I2" s="19"/>
      <c r="J2" s="19"/>
      <c r="K2" s="19"/>
      <c r="L2" s="20"/>
      <c r="M2" s="20"/>
      <c r="N2" s="20"/>
      <c r="O2" s="18"/>
      <c r="P2" s="18"/>
      <c r="Q2" s="18"/>
      <c r="R2" s="18"/>
      <c r="S2" s="18"/>
      <c r="T2" s="18"/>
      <c r="U2" s="18"/>
      <c r="Z2">
        <f>VLOOKUP(L1,A2:D301,4,FALSE)</f>
        <v>125</v>
      </c>
      <c r="AA2" t="str">
        <f>IF(Z2&gt;=L12,"zakwalifikował się do kolejnego etapu","NIE zakwalifikował się do kolejnego etapu")</f>
        <v>zakwalifikował się do kolejnego etapu</v>
      </c>
    </row>
    <row r="3" spans="1:27" ht="14.4" customHeight="1" x14ac:dyDescent="0.3">
      <c r="A3">
        <v>2</v>
      </c>
      <c r="B3" s="1" t="s">
        <v>12</v>
      </c>
      <c r="C3" s="1" t="s">
        <v>13</v>
      </c>
      <c r="D3" s="1">
        <f>Zalacznik_Zadanie2_wyniki[[#This Row],[suma]]</f>
        <v>232</v>
      </c>
      <c r="G3" s="19"/>
      <c r="H3" s="19"/>
      <c r="I3" s="19"/>
      <c r="J3" s="19"/>
      <c r="K3" s="19"/>
      <c r="L3" s="20"/>
      <c r="M3" s="20"/>
      <c r="N3" s="20"/>
      <c r="O3" s="18"/>
      <c r="P3" s="18"/>
      <c r="Q3" s="18"/>
      <c r="R3" s="18"/>
      <c r="S3" s="18"/>
      <c r="T3" s="18"/>
      <c r="U3" s="18"/>
    </row>
    <row r="4" spans="1:27" ht="14.4" customHeight="1" x14ac:dyDescent="0.3">
      <c r="A4">
        <v>3</v>
      </c>
      <c r="B4" s="1" t="s">
        <v>17</v>
      </c>
      <c r="C4" s="1" t="s">
        <v>18</v>
      </c>
      <c r="D4" s="1">
        <f>Zalacznik_Zadanie2_wyniki[[#This Row],[suma]]</f>
        <v>500</v>
      </c>
      <c r="G4" s="19"/>
      <c r="H4" s="19"/>
      <c r="I4" s="19"/>
      <c r="J4" s="19"/>
      <c r="K4" s="19"/>
      <c r="L4" s="20"/>
      <c r="M4" s="20"/>
      <c r="N4" s="20"/>
      <c r="O4" s="18"/>
      <c r="P4" s="18"/>
      <c r="Q4" s="18"/>
      <c r="R4" s="18"/>
      <c r="S4" s="18"/>
      <c r="T4" s="18"/>
      <c r="U4" s="18"/>
    </row>
    <row r="5" spans="1:27" ht="14.4" customHeight="1" x14ac:dyDescent="0.3">
      <c r="A5">
        <v>4</v>
      </c>
      <c r="B5" s="1" t="s">
        <v>22</v>
      </c>
      <c r="C5" s="1" t="s">
        <v>23</v>
      </c>
      <c r="D5" s="1">
        <f>Zalacznik_Zadanie2_wyniki[[#This Row],[suma]]</f>
        <v>232</v>
      </c>
      <c r="G5" s="19"/>
      <c r="H5" s="19"/>
      <c r="I5" s="19"/>
      <c r="J5" s="19"/>
      <c r="K5" s="19"/>
      <c r="L5" s="20"/>
      <c r="M5" s="20"/>
      <c r="N5" s="20"/>
      <c r="O5" s="18"/>
      <c r="P5" s="18"/>
      <c r="Q5" s="18"/>
      <c r="R5" s="18"/>
      <c r="S5" s="18"/>
      <c r="T5" s="18"/>
      <c r="U5" s="18"/>
    </row>
    <row r="6" spans="1:27" ht="14.4" customHeight="1" x14ac:dyDescent="0.3">
      <c r="A6">
        <v>5</v>
      </c>
      <c r="B6" s="1" t="s">
        <v>26</v>
      </c>
      <c r="C6" s="1" t="s">
        <v>27</v>
      </c>
      <c r="D6" s="1">
        <f>Zalacznik_Zadanie2_wyniki[[#This Row],[suma]]</f>
        <v>491</v>
      </c>
      <c r="G6" s="19"/>
      <c r="H6" s="19"/>
      <c r="I6" s="19"/>
      <c r="J6" s="19"/>
      <c r="K6" s="19"/>
      <c r="L6" s="20"/>
      <c r="M6" s="20"/>
      <c r="N6" s="20"/>
      <c r="O6" s="18"/>
      <c r="P6" s="18"/>
      <c r="Q6" s="18"/>
      <c r="R6" s="18"/>
      <c r="S6" s="18"/>
      <c r="T6" s="18"/>
      <c r="U6" s="18"/>
    </row>
    <row r="7" spans="1:27" ht="14.4" customHeight="1" x14ac:dyDescent="0.3">
      <c r="A7">
        <v>6</v>
      </c>
      <c r="B7" s="1" t="s">
        <v>28</v>
      </c>
      <c r="C7" s="1" t="s">
        <v>29</v>
      </c>
      <c r="D7" s="1">
        <f>Zalacznik_Zadanie2_wyniki[[#This Row],[suma]]</f>
        <v>232</v>
      </c>
      <c r="G7" s="19"/>
      <c r="H7" s="19"/>
      <c r="I7" s="19"/>
      <c r="J7" s="19"/>
      <c r="K7" s="19"/>
      <c r="L7" s="20"/>
      <c r="M7" s="20"/>
      <c r="N7" s="20"/>
      <c r="O7" s="18"/>
      <c r="P7" s="18"/>
      <c r="Q7" s="18"/>
      <c r="R7" s="18"/>
      <c r="S7" s="18"/>
      <c r="T7" s="18"/>
      <c r="U7" s="18"/>
    </row>
    <row r="8" spans="1:27" ht="14.4" customHeight="1" x14ac:dyDescent="0.3">
      <c r="A8">
        <v>7</v>
      </c>
      <c r="B8" s="1" t="s">
        <v>31</v>
      </c>
      <c r="C8" s="1" t="s">
        <v>32</v>
      </c>
      <c r="D8" s="1">
        <f>Zalacznik_Zadanie2_wyniki[[#This Row],[suma]]</f>
        <v>488</v>
      </c>
      <c r="G8" s="19"/>
      <c r="H8" s="19"/>
      <c r="I8" s="19"/>
      <c r="J8" s="19"/>
      <c r="K8" s="19"/>
      <c r="L8" s="20"/>
      <c r="M8" s="20"/>
      <c r="N8" s="20"/>
      <c r="O8" s="18"/>
      <c r="P8" s="18"/>
      <c r="Q8" s="18"/>
      <c r="R8" s="18"/>
      <c r="S8" s="18"/>
      <c r="T8" s="18"/>
      <c r="U8" s="18"/>
    </row>
    <row r="9" spans="1:27" ht="14.4" customHeight="1" x14ac:dyDescent="0.3">
      <c r="A9">
        <v>8</v>
      </c>
      <c r="B9" s="1" t="s">
        <v>34</v>
      </c>
      <c r="C9" s="1" t="s">
        <v>35</v>
      </c>
      <c r="D9" s="1">
        <f>Zalacznik_Zadanie2_wyniki[[#This Row],[suma]]</f>
        <v>230</v>
      </c>
      <c r="G9" s="19"/>
      <c r="H9" s="19"/>
      <c r="I9" s="19"/>
      <c r="J9" s="19"/>
      <c r="K9" s="19"/>
      <c r="L9" s="20"/>
      <c r="M9" s="20"/>
      <c r="N9" s="20"/>
      <c r="O9" s="18"/>
      <c r="P9" s="18"/>
      <c r="Q9" s="18"/>
      <c r="R9" s="18"/>
      <c r="S9" s="18"/>
      <c r="T9" s="18"/>
      <c r="U9" s="18"/>
    </row>
    <row r="10" spans="1:27" ht="14.4" customHeight="1" x14ac:dyDescent="0.3">
      <c r="A10">
        <v>9</v>
      </c>
      <c r="B10" s="1" t="s">
        <v>34</v>
      </c>
      <c r="C10" s="1" t="s">
        <v>36</v>
      </c>
      <c r="D10" s="1">
        <f>Zalacznik_Zadanie2_wyniki[[#This Row],[suma]]</f>
        <v>484</v>
      </c>
      <c r="G10" s="19"/>
      <c r="H10" s="19"/>
      <c r="I10" s="19"/>
      <c r="J10" s="19"/>
      <c r="K10" s="19"/>
      <c r="L10" s="20"/>
      <c r="M10" s="20"/>
      <c r="N10" s="20"/>
      <c r="O10" s="18"/>
      <c r="P10" s="18"/>
      <c r="Q10" s="18"/>
      <c r="R10" s="18"/>
      <c r="S10" s="18"/>
      <c r="T10" s="18"/>
      <c r="U10" s="18"/>
    </row>
    <row r="11" spans="1:27" ht="14.4" customHeight="1" x14ac:dyDescent="0.3">
      <c r="A11">
        <v>10</v>
      </c>
      <c r="B11" s="1" t="s">
        <v>38</v>
      </c>
      <c r="C11" s="1" t="s">
        <v>39</v>
      </c>
      <c r="D11" s="1">
        <f>Zalacznik_Zadanie2_wyniki[[#This Row],[suma]]</f>
        <v>230</v>
      </c>
      <c r="G11" s="22"/>
      <c r="H11" s="22"/>
      <c r="I11" s="22"/>
      <c r="J11" s="22"/>
      <c r="K11" s="22"/>
      <c r="L11" s="22"/>
      <c r="M11" s="22"/>
      <c r="N11" s="22"/>
      <c r="O11" s="18"/>
      <c r="P11" s="18"/>
      <c r="Q11" s="18"/>
      <c r="R11" s="18"/>
      <c r="S11" s="18"/>
      <c r="T11" s="18"/>
      <c r="U11" s="18"/>
    </row>
    <row r="12" spans="1:27" ht="14.4" customHeight="1" x14ac:dyDescent="0.3">
      <c r="A12">
        <v>11</v>
      </c>
      <c r="B12" s="1" t="s">
        <v>40</v>
      </c>
      <c r="C12" s="1" t="s">
        <v>41</v>
      </c>
      <c r="D12" s="1">
        <f>Zalacznik_Zadanie2_wyniki[[#This Row],[suma]]</f>
        <v>484</v>
      </c>
      <c r="G12" s="19" t="s">
        <v>550</v>
      </c>
      <c r="H12" s="19"/>
      <c r="I12" s="19"/>
      <c r="J12" s="19"/>
      <c r="K12" s="19"/>
      <c r="L12" s="21">
        <v>100</v>
      </c>
      <c r="M12" s="21"/>
      <c r="N12" s="21"/>
      <c r="O12" s="18"/>
      <c r="P12" s="18"/>
      <c r="Q12" s="18"/>
      <c r="R12" s="18"/>
      <c r="S12" s="18"/>
      <c r="T12" s="18"/>
      <c r="U12" s="18"/>
    </row>
    <row r="13" spans="1:27" ht="14.4" customHeight="1" x14ac:dyDescent="0.3">
      <c r="A13">
        <v>12</v>
      </c>
      <c r="B13" s="1" t="s">
        <v>42</v>
      </c>
      <c r="C13" s="1" t="s">
        <v>43</v>
      </c>
      <c r="D13" s="1">
        <f>Zalacznik_Zadanie2_wyniki[[#This Row],[suma]]</f>
        <v>230</v>
      </c>
      <c r="G13" s="19"/>
      <c r="H13" s="19"/>
      <c r="I13" s="19"/>
      <c r="J13" s="19"/>
      <c r="K13" s="19"/>
      <c r="L13" s="21"/>
      <c r="M13" s="21"/>
      <c r="N13" s="21"/>
      <c r="O13" s="18"/>
      <c r="P13" s="18"/>
      <c r="Q13" s="18"/>
      <c r="R13" s="18"/>
      <c r="S13" s="18"/>
      <c r="T13" s="18"/>
      <c r="U13" s="18"/>
    </row>
    <row r="14" spans="1:27" ht="14.4" customHeight="1" x14ac:dyDescent="0.3">
      <c r="A14">
        <v>13</v>
      </c>
      <c r="B14" s="1" t="s">
        <v>45</v>
      </c>
      <c r="C14" s="1" t="s">
        <v>46</v>
      </c>
      <c r="D14" s="1">
        <f>Zalacznik_Zadanie2_wyniki[[#This Row],[suma]]</f>
        <v>476</v>
      </c>
      <c r="G14" s="19"/>
      <c r="H14" s="19"/>
      <c r="I14" s="19"/>
      <c r="J14" s="19"/>
      <c r="K14" s="19"/>
      <c r="L14" s="21"/>
      <c r="M14" s="21"/>
      <c r="N14" s="21"/>
      <c r="O14" s="18"/>
      <c r="P14" s="18"/>
      <c r="Q14" s="18"/>
      <c r="R14" s="18"/>
      <c r="S14" s="18"/>
      <c r="T14" s="18"/>
      <c r="U14" s="18"/>
    </row>
    <row r="15" spans="1:27" ht="14.4" customHeight="1" x14ac:dyDescent="0.3">
      <c r="A15">
        <v>14</v>
      </c>
      <c r="B15" s="1" t="s">
        <v>47</v>
      </c>
      <c r="C15" s="1" t="s">
        <v>48</v>
      </c>
      <c r="D15" s="1">
        <f>Zalacznik_Zadanie2_wyniki[[#This Row],[suma]]</f>
        <v>229</v>
      </c>
      <c r="G15" s="19"/>
      <c r="H15" s="19"/>
      <c r="I15" s="19"/>
      <c r="J15" s="19"/>
      <c r="K15" s="19"/>
      <c r="L15" s="21"/>
      <c r="M15" s="21"/>
      <c r="N15" s="21"/>
      <c r="O15" s="18"/>
      <c r="P15" s="18"/>
      <c r="Q15" s="18"/>
      <c r="R15" s="18"/>
      <c r="S15" s="18"/>
      <c r="T15" s="18"/>
      <c r="U15" s="18"/>
    </row>
    <row r="16" spans="1:27" ht="14.4" customHeight="1" x14ac:dyDescent="0.3">
      <c r="A16">
        <v>15</v>
      </c>
      <c r="B16" s="1" t="s">
        <v>49</v>
      </c>
      <c r="C16" s="1" t="s">
        <v>50</v>
      </c>
      <c r="D16" s="1">
        <f>Zalacznik_Zadanie2_wyniki[[#This Row],[suma]]</f>
        <v>459</v>
      </c>
      <c r="G16" s="19"/>
      <c r="H16" s="19"/>
      <c r="I16" s="19"/>
      <c r="J16" s="19"/>
      <c r="K16" s="19"/>
      <c r="L16" s="21"/>
      <c r="M16" s="21"/>
      <c r="N16" s="21"/>
      <c r="O16" s="18"/>
      <c r="P16" s="18"/>
      <c r="Q16" s="18"/>
      <c r="R16" s="18"/>
      <c r="S16" s="18"/>
      <c r="T16" s="18"/>
      <c r="U16" s="18"/>
    </row>
    <row r="17" spans="1:21" ht="14.4" customHeight="1" x14ac:dyDescent="0.3">
      <c r="A17">
        <v>16</v>
      </c>
      <c r="B17" s="1" t="s">
        <v>54</v>
      </c>
      <c r="C17" s="1" t="s">
        <v>55</v>
      </c>
      <c r="D17" s="1">
        <f>Zalacznik_Zadanie2_wyniki[[#This Row],[suma]]</f>
        <v>229</v>
      </c>
      <c r="G17" s="19"/>
      <c r="H17" s="19"/>
      <c r="I17" s="19"/>
      <c r="J17" s="19"/>
      <c r="K17" s="19"/>
      <c r="L17" s="21"/>
      <c r="M17" s="21"/>
      <c r="N17" s="21"/>
      <c r="O17" s="18"/>
      <c r="P17" s="18"/>
      <c r="Q17" s="18"/>
      <c r="R17" s="18"/>
      <c r="S17" s="18"/>
      <c r="T17" s="18"/>
      <c r="U17" s="18"/>
    </row>
    <row r="18" spans="1:21" ht="14.4" customHeight="1" x14ac:dyDescent="0.3">
      <c r="A18">
        <v>17</v>
      </c>
      <c r="B18" s="1" t="s">
        <v>59</v>
      </c>
      <c r="C18" s="1" t="s">
        <v>60</v>
      </c>
      <c r="D18" s="1">
        <f>Zalacznik_Zadanie2_wyniki[[#This Row],[suma]]</f>
        <v>458</v>
      </c>
      <c r="G18" s="19"/>
      <c r="H18" s="19"/>
      <c r="I18" s="19"/>
      <c r="J18" s="19"/>
      <c r="K18" s="19"/>
      <c r="L18" s="21"/>
      <c r="M18" s="21"/>
      <c r="N18" s="21"/>
      <c r="O18" s="18"/>
      <c r="P18" s="18"/>
      <c r="Q18" s="18"/>
      <c r="R18" s="18"/>
      <c r="S18" s="18"/>
      <c r="T18" s="18"/>
      <c r="U18" s="18"/>
    </row>
    <row r="19" spans="1:21" ht="14.4" customHeight="1" x14ac:dyDescent="0.3">
      <c r="A19">
        <v>18</v>
      </c>
      <c r="B19" s="1" t="s">
        <v>61</v>
      </c>
      <c r="C19" s="1" t="s">
        <v>62</v>
      </c>
      <c r="D19" s="1">
        <f>Zalacznik_Zadanie2_wyniki[[#This Row],[suma]]</f>
        <v>227</v>
      </c>
      <c r="G19" s="19"/>
      <c r="H19" s="19"/>
      <c r="I19" s="19"/>
      <c r="J19" s="19"/>
      <c r="K19" s="19"/>
      <c r="L19" s="21"/>
      <c r="M19" s="21"/>
      <c r="N19" s="21"/>
      <c r="O19" s="18"/>
      <c r="P19" s="18"/>
      <c r="Q19" s="18"/>
      <c r="R19" s="18"/>
      <c r="S19" s="18"/>
      <c r="T19" s="18"/>
      <c r="U19" s="18"/>
    </row>
    <row r="20" spans="1:21" ht="14.4" customHeight="1" x14ac:dyDescent="0.3">
      <c r="A20">
        <v>19</v>
      </c>
      <c r="B20" s="1" t="s">
        <v>66</v>
      </c>
      <c r="C20" s="1" t="s">
        <v>39</v>
      </c>
      <c r="D20" s="1">
        <f>Zalacznik_Zadanie2_wyniki[[#This Row],[suma]]</f>
        <v>453</v>
      </c>
      <c r="G20" s="19"/>
      <c r="H20" s="19"/>
      <c r="I20" s="19"/>
      <c r="J20" s="19"/>
      <c r="K20" s="19"/>
      <c r="L20" s="21"/>
      <c r="M20" s="21"/>
      <c r="N20" s="21"/>
      <c r="O20" s="18"/>
      <c r="P20" s="18"/>
      <c r="Q20" s="18"/>
      <c r="R20" s="18"/>
      <c r="S20" s="18"/>
      <c r="T20" s="18"/>
      <c r="U20" s="18"/>
    </row>
    <row r="21" spans="1:21" ht="14.4" customHeight="1" x14ac:dyDescent="0.3">
      <c r="A21">
        <v>20</v>
      </c>
      <c r="B21" s="1" t="s">
        <v>42</v>
      </c>
      <c r="C21" s="1" t="s">
        <v>67</v>
      </c>
      <c r="D21" s="1">
        <f>Zalacznik_Zadanie2_wyniki[[#This Row],[suma]]</f>
        <v>227</v>
      </c>
      <c r="G21" s="19"/>
      <c r="H21" s="19"/>
      <c r="I21" s="19"/>
      <c r="J21" s="19"/>
      <c r="K21" s="19"/>
      <c r="L21" s="21"/>
      <c r="M21" s="21"/>
      <c r="N21" s="21"/>
      <c r="O21" s="18"/>
      <c r="P21" s="18"/>
      <c r="Q21" s="18"/>
      <c r="R21" s="18"/>
      <c r="S21" s="18"/>
      <c r="T21" s="18"/>
      <c r="U21" s="18"/>
    </row>
    <row r="22" spans="1:21" x14ac:dyDescent="0.3">
      <c r="A22">
        <v>21</v>
      </c>
      <c r="B22" s="1" t="s">
        <v>68</v>
      </c>
      <c r="C22" s="1" t="s">
        <v>69</v>
      </c>
      <c r="D22" s="1">
        <f>Zalacznik_Zadanie2_wyniki[[#This Row],[suma]]</f>
        <v>442</v>
      </c>
    </row>
    <row r="23" spans="1:21" x14ac:dyDescent="0.3">
      <c r="A23">
        <v>22</v>
      </c>
      <c r="B23" s="1" t="s">
        <v>26</v>
      </c>
      <c r="C23" s="1" t="s">
        <v>72</v>
      </c>
      <c r="D23" s="1">
        <f>Zalacznik_Zadanie2_wyniki[[#This Row],[suma]]</f>
        <v>227</v>
      </c>
      <c r="P23" s="26" t="s">
        <v>552</v>
      </c>
      <c r="Q23" s="26"/>
      <c r="R23" s="26"/>
      <c r="S23" s="26"/>
      <c r="T23" s="26"/>
      <c r="U23" s="26"/>
    </row>
    <row r="24" spans="1:21" x14ac:dyDescent="0.3">
      <c r="A24">
        <v>23</v>
      </c>
      <c r="B24" s="1" t="s">
        <v>26</v>
      </c>
      <c r="C24" s="1" t="s">
        <v>73</v>
      </c>
      <c r="D24" s="1">
        <f>Zalacznik_Zadanie2_wyniki[[#This Row],[suma]]</f>
        <v>437</v>
      </c>
      <c r="P24" s="27" t="str">
        <f>IF(AA2="zakwalifikował się do kolejnego etapu",P30&amp;" "&amp;Q30,"")</f>
        <v>Robert Pawlak</v>
      </c>
      <c r="Q24" s="27"/>
      <c r="R24" s="27"/>
      <c r="S24" s="27"/>
      <c r="T24" s="27"/>
      <c r="U24" s="27"/>
    </row>
    <row r="25" spans="1:21" x14ac:dyDescent="0.3">
      <c r="A25">
        <v>24</v>
      </c>
      <c r="B25" s="1" t="s">
        <v>38</v>
      </c>
      <c r="C25" s="1" t="s">
        <v>74</v>
      </c>
      <c r="D25" s="1">
        <f>Zalacznik_Zadanie2_wyniki[[#This Row],[suma]]</f>
        <v>227</v>
      </c>
      <c r="P25" s="27"/>
      <c r="Q25" s="27"/>
      <c r="R25" s="27"/>
      <c r="S25" s="27"/>
      <c r="T25" s="27"/>
      <c r="U25" s="27"/>
    </row>
    <row r="26" spans="1:21" x14ac:dyDescent="0.3">
      <c r="A26">
        <v>25</v>
      </c>
      <c r="B26" s="1" t="s">
        <v>40</v>
      </c>
      <c r="C26" s="1" t="s">
        <v>76</v>
      </c>
      <c r="D26" s="1">
        <f>Zalacznik_Zadanie2_wyniki[[#This Row],[suma]]</f>
        <v>436</v>
      </c>
      <c r="P26" s="27"/>
      <c r="Q26" s="27"/>
      <c r="R26" s="27"/>
      <c r="S26" s="27"/>
      <c r="T26" s="27"/>
      <c r="U26" s="27"/>
    </row>
    <row r="27" spans="1:21" x14ac:dyDescent="0.3">
      <c r="A27">
        <v>26</v>
      </c>
      <c r="B27" s="1" t="s">
        <v>79</v>
      </c>
      <c r="C27" s="1" t="s">
        <v>80</v>
      </c>
      <c r="D27" s="1">
        <f>Zalacznik_Zadanie2_wyniki[[#This Row],[suma]]</f>
        <v>227</v>
      </c>
      <c r="P27" s="27"/>
      <c r="Q27" s="27"/>
      <c r="R27" s="27"/>
      <c r="S27" s="27"/>
      <c r="T27" s="27"/>
      <c r="U27" s="27"/>
    </row>
    <row r="28" spans="1:21" x14ac:dyDescent="0.3">
      <c r="A28">
        <v>27</v>
      </c>
      <c r="B28" s="1" t="s">
        <v>42</v>
      </c>
      <c r="C28" s="1" t="s">
        <v>82</v>
      </c>
      <c r="D28" s="1">
        <f>Zalacznik_Zadanie2_wyniki[[#This Row],[suma]]</f>
        <v>408</v>
      </c>
      <c r="P28" s="27"/>
      <c r="Q28" s="27"/>
      <c r="R28" s="27"/>
      <c r="S28" s="27"/>
      <c r="T28" s="27"/>
      <c r="U28" s="27"/>
    </row>
    <row r="29" spans="1:21" x14ac:dyDescent="0.3">
      <c r="A29">
        <v>28</v>
      </c>
      <c r="B29" s="1" t="s">
        <v>42</v>
      </c>
      <c r="C29" s="1" t="s">
        <v>85</v>
      </c>
      <c r="D29" s="1">
        <f>Zalacznik_Zadanie2_wyniki[[#This Row],[suma]]</f>
        <v>227</v>
      </c>
      <c r="P29" s="27"/>
      <c r="Q29" s="27"/>
      <c r="R29" s="27"/>
      <c r="S29" s="27"/>
      <c r="T29" s="27"/>
      <c r="U29" s="27"/>
    </row>
    <row r="30" spans="1:21" x14ac:dyDescent="0.3">
      <c r="A30">
        <v>29</v>
      </c>
      <c r="B30" s="1" t="s">
        <v>89</v>
      </c>
      <c r="C30" s="1" t="s">
        <v>90</v>
      </c>
      <c r="D30" s="1">
        <f>Zalacznik_Zadanie2_wyniki[[#This Row],[suma]]</f>
        <v>407</v>
      </c>
      <c r="P30" s="28" t="str">
        <f>VLOOKUP(L1,A2:C301,2,FALSE)</f>
        <v>Robert</v>
      </c>
      <c r="Q30" s="28" t="str">
        <f>VLOOKUP(L1,A2:C301,3,FALSE)</f>
        <v>Pawlak</v>
      </c>
    </row>
    <row r="31" spans="1:21" x14ac:dyDescent="0.3">
      <c r="A31">
        <v>30</v>
      </c>
      <c r="B31" s="1" t="s">
        <v>91</v>
      </c>
      <c r="C31" s="1" t="s">
        <v>92</v>
      </c>
      <c r="D31" s="1">
        <f>Zalacznik_Zadanie2_wyniki[[#This Row],[suma]]</f>
        <v>227</v>
      </c>
    </row>
    <row r="32" spans="1:21" x14ac:dyDescent="0.3">
      <c r="A32">
        <v>31</v>
      </c>
      <c r="B32" s="1" t="s">
        <v>45</v>
      </c>
      <c r="C32" s="1" t="s">
        <v>94</v>
      </c>
      <c r="D32" s="1">
        <f>Zalacznik_Zadanie2_wyniki[[#This Row],[suma]]</f>
        <v>400</v>
      </c>
    </row>
    <row r="33" spans="1:4" x14ac:dyDescent="0.3">
      <c r="A33">
        <v>32</v>
      </c>
      <c r="B33" s="1" t="s">
        <v>95</v>
      </c>
      <c r="C33" s="1" t="s">
        <v>96</v>
      </c>
      <c r="D33" s="1">
        <f>Zalacznik_Zadanie2_wyniki[[#This Row],[suma]]</f>
        <v>227</v>
      </c>
    </row>
    <row r="34" spans="1:4" x14ac:dyDescent="0.3">
      <c r="A34">
        <v>33</v>
      </c>
      <c r="B34" s="1" t="s">
        <v>42</v>
      </c>
      <c r="C34" s="1" t="s">
        <v>98</v>
      </c>
      <c r="D34" s="1">
        <f>Zalacznik_Zadanie2_wyniki[[#This Row],[suma]]</f>
        <v>400</v>
      </c>
    </row>
    <row r="35" spans="1:4" x14ac:dyDescent="0.3">
      <c r="A35">
        <v>34</v>
      </c>
      <c r="B35" s="1" t="s">
        <v>22</v>
      </c>
      <c r="C35" s="1" t="s">
        <v>100</v>
      </c>
      <c r="D35" s="1">
        <f>Zalacznik_Zadanie2_wyniki[[#This Row],[suma]]</f>
        <v>227</v>
      </c>
    </row>
    <row r="36" spans="1:4" x14ac:dyDescent="0.3">
      <c r="A36">
        <v>35</v>
      </c>
      <c r="B36" s="1" t="s">
        <v>102</v>
      </c>
      <c r="C36" s="1" t="s">
        <v>103</v>
      </c>
      <c r="D36" s="1">
        <f>Zalacznik_Zadanie2_wyniki[[#This Row],[suma]]</f>
        <v>400</v>
      </c>
    </row>
    <row r="37" spans="1:4" x14ac:dyDescent="0.3">
      <c r="A37">
        <v>36</v>
      </c>
      <c r="B37" s="1" t="s">
        <v>105</v>
      </c>
      <c r="C37" s="1" t="s">
        <v>106</v>
      </c>
      <c r="D37" s="1">
        <f>Zalacznik_Zadanie2_wyniki[[#This Row],[suma]]</f>
        <v>227</v>
      </c>
    </row>
    <row r="38" spans="1:4" x14ac:dyDescent="0.3">
      <c r="A38">
        <v>37</v>
      </c>
      <c r="B38" s="1" t="s">
        <v>89</v>
      </c>
      <c r="C38" s="1" t="s">
        <v>107</v>
      </c>
      <c r="D38" s="1">
        <f>Zalacznik_Zadanie2_wyniki[[#This Row],[suma]]</f>
        <v>400</v>
      </c>
    </row>
    <row r="39" spans="1:4" x14ac:dyDescent="0.3">
      <c r="A39">
        <v>38</v>
      </c>
      <c r="B39" s="1" t="s">
        <v>42</v>
      </c>
      <c r="C39" s="1" t="s">
        <v>73</v>
      </c>
      <c r="D39" s="1">
        <f>Zalacznik_Zadanie2_wyniki[[#This Row],[suma]]</f>
        <v>227</v>
      </c>
    </row>
    <row r="40" spans="1:4" x14ac:dyDescent="0.3">
      <c r="A40">
        <v>39</v>
      </c>
      <c r="B40" s="1" t="s">
        <v>110</v>
      </c>
      <c r="C40" s="1" t="s">
        <v>111</v>
      </c>
      <c r="D40" s="1">
        <f>Zalacznik_Zadanie2_wyniki[[#This Row],[suma]]</f>
        <v>400</v>
      </c>
    </row>
    <row r="41" spans="1:4" x14ac:dyDescent="0.3">
      <c r="A41">
        <v>40</v>
      </c>
      <c r="B41" s="1" t="s">
        <v>26</v>
      </c>
      <c r="C41" s="1" t="s">
        <v>112</v>
      </c>
      <c r="D41" s="1">
        <f>Zalacznik_Zadanie2_wyniki[[#This Row],[suma]]</f>
        <v>227</v>
      </c>
    </row>
    <row r="42" spans="1:4" x14ac:dyDescent="0.3">
      <c r="A42">
        <v>41</v>
      </c>
      <c r="B42" s="1" t="s">
        <v>110</v>
      </c>
      <c r="C42" s="1" t="s">
        <v>113</v>
      </c>
      <c r="D42" s="1">
        <f>Zalacznik_Zadanie2_wyniki[[#This Row],[suma]]</f>
        <v>400</v>
      </c>
    </row>
    <row r="43" spans="1:4" x14ac:dyDescent="0.3">
      <c r="A43">
        <v>42</v>
      </c>
      <c r="B43" s="1" t="s">
        <v>34</v>
      </c>
      <c r="C43" s="1" t="s">
        <v>114</v>
      </c>
      <c r="D43" s="1">
        <f>Zalacznik_Zadanie2_wyniki[[#This Row],[suma]]</f>
        <v>227</v>
      </c>
    </row>
    <row r="44" spans="1:4" x14ac:dyDescent="0.3">
      <c r="A44">
        <v>43</v>
      </c>
      <c r="B44" s="1" t="s">
        <v>115</v>
      </c>
      <c r="C44" s="1" t="s">
        <v>116</v>
      </c>
      <c r="D44" s="1">
        <f>Zalacznik_Zadanie2_wyniki[[#This Row],[suma]]</f>
        <v>400</v>
      </c>
    </row>
    <row r="45" spans="1:4" x14ac:dyDescent="0.3">
      <c r="A45">
        <v>44</v>
      </c>
      <c r="B45" s="1" t="s">
        <v>119</v>
      </c>
      <c r="C45" s="1" t="s">
        <v>120</v>
      </c>
      <c r="D45" s="1">
        <f>Zalacznik_Zadanie2_wyniki[[#This Row],[suma]]</f>
        <v>226</v>
      </c>
    </row>
    <row r="46" spans="1:4" x14ac:dyDescent="0.3">
      <c r="A46">
        <v>45</v>
      </c>
      <c r="B46" s="1" t="s">
        <v>121</v>
      </c>
      <c r="C46" s="1" t="s">
        <v>122</v>
      </c>
      <c r="D46" s="1">
        <f>Zalacznik_Zadanie2_wyniki[[#This Row],[suma]]</f>
        <v>399</v>
      </c>
    </row>
    <row r="47" spans="1:4" x14ac:dyDescent="0.3">
      <c r="A47">
        <v>46</v>
      </c>
      <c r="B47" s="1" t="s">
        <v>123</v>
      </c>
      <c r="C47" s="1" t="s">
        <v>124</v>
      </c>
      <c r="D47" s="1">
        <f>Zalacznik_Zadanie2_wyniki[[#This Row],[suma]]</f>
        <v>226</v>
      </c>
    </row>
    <row r="48" spans="1:4" x14ac:dyDescent="0.3">
      <c r="A48">
        <v>47</v>
      </c>
      <c r="B48" s="1" t="s">
        <v>126</v>
      </c>
      <c r="C48" s="1" t="s">
        <v>127</v>
      </c>
      <c r="D48" s="1">
        <f>Zalacznik_Zadanie2_wyniki[[#This Row],[suma]]</f>
        <v>391</v>
      </c>
    </row>
    <row r="49" spans="1:4" x14ac:dyDescent="0.3">
      <c r="A49">
        <v>48</v>
      </c>
      <c r="B49" s="1" t="s">
        <v>119</v>
      </c>
      <c r="C49" s="1" t="s">
        <v>129</v>
      </c>
      <c r="D49" s="1">
        <f>Zalacznik_Zadanie2_wyniki[[#This Row],[suma]]</f>
        <v>222</v>
      </c>
    </row>
    <row r="50" spans="1:4" x14ac:dyDescent="0.3">
      <c r="A50">
        <v>49</v>
      </c>
      <c r="B50" s="1" t="s">
        <v>31</v>
      </c>
      <c r="C50" s="1" t="s">
        <v>131</v>
      </c>
      <c r="D50" s="1">
        <f>Zalacznik_Zadanie2_wyniki[[#This Row],[suma]]</f>
        <v>391</v>
      </c>
    </row>
    <row r="51" spans="1:4" x14ac:dyDescent="0.3">
      <c r="A51">
        <v>50</v>
      </c>
      <c r="B51" s="1" t="s">
        <v>132</v>
      </c>
      <c r="C51" s="1" t="s">
        <v>133</v>
      </c>
      <c r="D51" s="1">
        <f>Zalacznik_Zadanie2_wyniki[[#This Row],[suma]]</f>
        <v>222</v>
      </c>
    </row>
    <row r="52" spans="1:4" x14ac:dyDescent="0.3">
      <c r="A52">
        <v>51</v>
      </c>
      <c r="B52" s="1" t="s">
        <v>134</v>
      </c>
      <c r="C52" s="1" t="s">
        <v>135</v>
      </c>
      <c r="D52" s="1">
        <f>Zalacznik_Zadanie2_wyniki[[#This Row],[suma]]</f>
        <v>390</v>
      </c>
    </row>
    <row r="53" spans="1:4" x14ac:dyDescent="0.3">
      <c r="A53">
        <v>52</v>
      </c>
      <c r="B53" s="1" t="s">
        <v>42</v>
      </c>
      <c r="C53" s="1" t="s">
        <v>138</v>
      </c>
      <c r="D53" s="1">
        <f>Zalacznik_Zadanie2_wyniki[[#This Row],[suma]]</f>
        <v>221</v>
      </c>
    </row>
    <row r="54" spans="1:4" x14ac:dyDescent="0.3">
      <c r="A54">
        <v>53</v>
      </c>
      <c r="B54" s="1" t="s">
        <v>34</v>
      </c>
      <c r="C54" s="1" t="s">
        <v>141</v>
      </c>
      <c r="D54" s="1">
        <f>Zalacznik_Zadanie2_wyniki[[#This Row],[suma]]</f>
        <v>388</v>
      </c>
    </row>
    <row r="55" spans="1:4" x14ac:dyDescent="0.3">
      <c r="A55">
        <v>54</v>
      </c>
      <c r="B55" s="1" t="s">
        <v>144</v>
      </c>
      <c r="C55" s="1" t="s">
        <v>145</v>
      </c>
      <c r="D55" s="1">
        <f>Zalacznik_Zadanie2_wyniki[[#This Row],[suma]]</f>
        <v>220</v>
      </c>
    </row>
    <row r="56" spans="1:4" x14ac:dyDescent="0.3">
      <c r="A56">
        <v>55</v>
      </c>
      <c r="B56" s="1" t="s">
        <v>148</v>
      </c>
      <c r="C56" s="1" t="s">
        <v>149</v>
      </c>
      <c r="D56" s="1">
        <f>Zalacznik_Zadanie2_wyniki[[#This Row],[suma]]</f>
        <v>387</v>
      </c>
    </row>
    <row r="57" spans="1:4" x14ac:dyDescent="0.3">
      <c r="A57">
        <v>56</v>
      </c>
      <c r="B57" s="1" t="s">
        <v>152</v>
      </c>
      <c r="C57" s="1" t="s">
        <v>153</v>
      </c>
      <c r="D57" s="1">
        <f>Zalacznik_Zadanie2_wyniki[[#This Row],[suma]]</f>
        <v>215</v>
      </c>
    </row>
    <row r="58" spans="1:4" x14ac:dyDescent="0.3">
      <c r="A58">
        <v>57</v>
      </c>
      <c r="B58" s="1" t="s">
        <v>31</v>
      </c>
      <c r="C58" s="1" t="s">
        <v>154</v>
      </c>
      <c r="D58" s="1">
        <f>Zalacznik_Zadanie2_wyniki[[#This Row],[suma]]</f>
        <v>383</v>
      </c>
    </row>
    <row r="59" spans="1:4" x14ac:dyDescent="0.3">
      <c r="A59">
        <v>58</v>
      </c>
      <c r="B59" s="1" t="s">
        <v>34</v>
      </c>
      <c r="C59" s="1" t="s">
        <v>155</v>
      </c>
      <c r="D59" s="1">
        <f>Zalacznik_Zadanie2_wyniki[[#This Row],[suma]]</f>
        <v>215</v>
      </c>
    </row>
    <row r="60" spans="1:4" x14ac:dyDescent="0.3">
      <c r="A60">
        <v>59</v>
      </c>
      <c r="B60" s="1" t="s">
        <v>17</v>
      </c>
      <c r="C60" s="1" t="s">
        <v>156</v>
      </c>
      <c r="D60" s="1">
        <f>Zalacznik_Zadanie2_wyniki[[#This Row],[suma]]</f>
        <v>378</v>
      </c>
    </row>
    <row r="61" spans="1:4" x14ac:dyDescent="0.3">
      <c r="A61">
        <v>60</v>
      </c>
      <c r="B61" s="1" t="s">
        <v>157</v>
      </c>
      <c r="C61" s="1" t="s">
        <v>158</v>
      </c>
      <c r="D61" s="1">
        <f>Zalacznik_Zadanie2_wyniki[[#This Row],[suma]]</f>
        <v>215</v>
      </c>
    </row>
    <row r="62" spans="1:4" x14ac:dyDescent="0.3">
      <c r="A62">
        <v>61</v>
      </c>
      <c r="B62" s="1" t="s">
        <v>159</v>
      </c>
      <c r="C62" s="1" t="s">
        <v>160</v>
      </c>
      <c r="D62" s="1">
        <f>Zalacznik_Zadanie2_wyniki[[#This Row],[suma]]</f>
        <v>372</v>
      </c>
    </row>
    <row r="63" spans="1:4" x14ac:dyDescent="0.3">
      <c r="A63">
        <v>62</v>
      </c>
      <c r="B63" s="1" t="s">
        <v>163</v>
      </c>
      <c r="C63" s="1" t="s">
        <v>164</v>
      </c>
      <c r="D63" s="1">
        <f>Zalacznik_Zadanie2_wyniki[[#This Row],[suma]]</f>
        <v>213</v>
      </c>
    </row>
    <row r="64" spans="1:4" x14ac:dyDescent="0.3">
      <c r="A64">
        <v>63</v>
      </c>
      <c r="B64" s="1" t="s">
        <v>42</v>
      </c>
      <c r="C64" s="1" t="s">
        <v>165</v>
      </c>
      <c r="D64" s="1">
        <f>Zalacznik_Zadanie2_wyniki[[#This Row],[suma]]</f>
        <v>372</v>
      </c>
    </row>
    <row r="65" spans="1:4" x14ac:dyDescent="0.3">
      <c r="A65">
        <v>64</v>
      </c>
      <c r="B65" s="1" t="s">
        <v>89</v>
      </c>
      <c r="C65" s="1" t="s">
        <v>166</v>
      </c>
      <c r="D65" s="1">
        <f>Zalacznik_Zadanie2_wyniki[[#This Row],[suma]]</f>
        <v>211</v>
      </c>
    </row>
    <row r="66" spans="1:4" x14ac:dyDescent="0.3">
      <c r="A66">
        <v>65</v>
      </c>
      <c r="B66" s="1" t="s">
        <v>42</v>
      </c>
      <c r="C66" s="1" t="s">
        <v>13</v>
      </c>
      <c r="D66" s="1">
        <f>Zalacznik_Zadanie2_wyniki[[#This Row],[suma]]</f>
        <v>371</v>
      </c>
    </row>
    <row r="67" spans="1:4" x14ac:dyDescent="0.3">
      <c r="A67">
        <v>66</v>
      </c>
      <c r="B67" s="1" t="s">
        <v>169</v>
      </c>
      <c r="C67" s="1" t="s">
        <v>170</v>
      </c>
      <c r="D67" s="1">
        <f>Zalacznik_Zadanie2_wyniki[[#This Row],[suma]]</f>
        <v>211</v>
      </c>
    </row>
    <row r="68" spans="1:4" x14ac:dyDescent="0.3">
      <c r="A68">
        <v>67</v>
      </c>
      <c r="B68" s="1" t="s">
        <v>172</v>
      </c>
      <c r="C68" s="1" t="s">
        <v>100</v>
      </c>
      <c r="D68" s="1">
        <f>Zalacznik_Zadanie2_wyniki[[#This Row],[suma]]</f>
        <v>371</v>
      </c>
    </row>
    <row r="69" spans="1:4" x14ac:dyDescent="0.3">
      <c r="A69">
        <v>68</v>
      </c>
      <c r="B69" s="1" t="s">
        <v>31</v>
      </c>
      <c r="C69" s="1" t="s">
        <v>173</v>
      </c>
      <c r="D69" s="1">
        <f>Zalacznik_Zadanie2_wyniki[[#This Row],[suma]]</f>
        <v>209</v>
      </c>
    </row>
    <row r="70" spans="1:4" x14ac:dyDescent="0.3">
      <c r="A70">
        <v>69</v>
      </c>
      <c r="B70" s="1" t="s">
        <v>132</v>
      </c>
      <c r="C70" s="1" t="s">
        <v>175</v>
      </c>
      <c r="D70" s="1">
        <f>Zalacznik_Zadanie2_wyniki[[#This Row],[suma]]</f>
        <v>371</v>
      </c>
    </row>
    <row r="71" spans="1:4" x14ac:dyDescent="0.3">
      <c r="A71">
        <v>70</v>
      </c>
      <c r="B71" s="1" t="s">
        <v>66</v>
      </c>
      <c r="C71" s="1" t="s">
        <v>176</v>
      </c>
      <c r="D71" s="1">
        <f>Zalacznik_Zadanie2_wyniki[[#This Row],[suma]]</f>
        <v>208</v>
      </c>
    </row>
    <row r="72" spans="1:4" x14ac:dyDescent="0.3">
      <c r="A72">
        <v>71</v>
      </c>
      <c r="B72" s="1" t="s">
        <v>66</v>
      </c>
      <c r="C72" s="1" t="s">
        <v>178</v>
      </c>
      <c r="D72" s="1">
        <f>Zalacznik_Zadanie2_wyniki[[#This Row],[suma]]</f>
        <v>371</v>
      </c>
    </row>
    <row r="73" spans="1:4" x14ac:dyDescent="0.3">
      <c r="A73">
        <v>72</v>
      </c>
      <c r="B73" s="1" t="s">
        <v>34</v>
      </c>
      <c r="C73" s="1" t="s">
        <v>179</v>
      </c>
      <c r="D73" s="1">
        <f>Zalacznik_Zadanie2_wyniki[[#This Row],[suma]]</f>
        <v>207</v>
      </c>
    </row>
    <row r="74" spans="1:4" x14ac:dyDescent="0.3">
      <c r="A74">
        <v>73</v>
      </c>
      <c r="B74" s="1" t="s">
        <v>105</v>
      </c>
      <c r="C74" s="1" t="s">
        <v>180</v>
      </c>
      <c r="D74" s="1">
        <f>Zalacznik_Zadanie2_wyniki[[#This Row],[suma]]</f>
        <v>370</v>
      </c>
    </row>
    <row r="75" spans="1:4" x14ac:dyDescent="0.3">
      <c r="A75">
        <v>74</v>
      </c>
      <c r="B75" s="1" t="s">
        <v>181</v>
      </c>
      <c r="C75" s="1" t="s">
        <v>182</v>
      </c>
      <c r="D75" s="1">
        <f>Zalacznik_Zadanie2_wyniki[[#This Row],[suma]]</f>
        <v>207</v>
      </c>
    </row>
    <row r="76" spans="1:4" x14ac:dyDescent="0.3">
      <c r="A76">
        <v>75</v>
      </c>
      <c r="B76" s="1" t="s">
        <v>40</v>
      </c>
      <c r="C76" s="1" t="s">
        <v>185</v>
      </c>
      <c r="D76" s="1">
        <f>Zalacznik_Zadanie2_wyniki[[#This Row],[suma]]</f>
        <v>365</v>
      </c>
    </row>
    <row r="77" spans="1:4" x14ac:dyDescent="0.3">
      <c r="A77">
        <v>76</v>
      </c>
      <c r="B77" s="1" t="s">
        <v>49</v>
      </c>
      <c r="C77" s="1" t="s">
        <v>187</v>
      </c>
      <c r="D77" s="1">
        <f>Zalacznik_Zadanie2_wyniki[[#This Row],[suma]]</f>
        <v>203</v>
      </c>
    </row>
    <row r="78" spans="1:4" x14ac:dyDescent="0.3">
      <c r="A78">
        <v>77</v>
      </c>
      <c r="B78" s="1" t="s">
        <v>95</v>
      </c>
      <c r="C78" s="1" t="s">
        <v>189</v>
      </c>
      <c r="D78" s="1">
        <f>Zalacznik_Zadanie2_wyniki[[#This Row],[suma]]</f>
        <v>362</v>
      </c>
    </row>
    <row r="79" spans="1:4" x14ac:dyDescent="0.3">
      <c r="A79">
        <v>78</v>
      </c>
      <c r="B79" s="1" t="s">
        <v>40</v>
      </c>
      <c r="C79" s="1" t="s">
        <v>190</v>
      </c>
      <c r="D79" s="1">
        <f>Zalacznik_Zadanie2_wyniki[[#This Row],[suma]]</f>
        <v>203</v>
      </c>
    </row>
    <row r="80" spans="1:4" x14ac:dyDescent="0.3">
      <c r="A80">
        <v>79</v>
      </c>
      <c r="B80" s="1" t="s">
        <v>191</v>
      </c>
      <c r="C80" s="1" t="s">
        <v>192</v>
      </c>
      <c r="D80" s="1">
        <f>Zalacznik_Zadanie2_wyniki[[#This Row],[suma]]</f>
        <v>359</v>
      </c>
    </row>
    <row r="81" spans="1:4" x14ac:dyDescent="0.3">
      <c r="A81">
        <v>80</v>
      </c>
      <c r="B81" s="1" t="s">
        <v>7</v>
      </c>
      <c r="C81" s="1" t="s">
        <v>194</v>
      </c>
      <c r="D81" s="1">
        <f>Zalacznik_Zadanie2_wyniki[[#This Row],[suma]]</f>
        <v>201</v>
      </c>
    </row>
    <row r="82" spans="1:4" x14ac:dyDescent="0.3">
      <c r="A82">
        <v>81</v>
      </c>
      <c r="B82" s="1" t="s">
        <v>45</v>
      </c>
      <c r="C82" s="1" t="s">
        <v>196</v>
      </c>
      <c r="D82" s="1">
        <f>Zalacznik_Zadanie2_wyniki[[#This Row],[suma]]</f>
        <v>359</v>
      </c>
    </row>
    <row r="83" spans="1:4" x14ac:dyDescent="0.3">
      <c r="A83">
        <v>82</v>
      </c>
      <c r="B83" s="1" t="s">
        <v>148</v>
      </c>
      <c r="C83" s="1" t="s">
        <v>197</v>
      </c>
      <c r="D83" s="1">
        <f>Zalacznik_Zadanie2_wyniki[[#This Row],[suma]]</f>
        <v>200</v>
      </c>
    </row>
    <row r="84" spans="1:4" x14ac:dyDescent="0.3">
      <c r="A84">
        <v>83</v>
      </c>
      <c r="B84" s="1" t="s">
        <v>54</v>
      </c>
      <c r="C84" s="1" t="s">
        <v>198</v>
      </c>
      <c r="D84" s="1">
        <f>Zalacznik_Zadanie2_wyniki[[#This Row],[suma]]</f>
        <v>357</v>
      </c>
    </row>
    <row r="85" spans="1:4" x14ac:dyDescent="0.3">
      <c r="A85">
        <v>84</v>
      </c>
      <c r="B85" s="1" t="s">
        <v>26</v>
      </c>
      <c r="C85" s="1" t="s">
        <v>199</v>
      </c>
      <c r="D85" s="1">
        <f>Zalacznik_Zadanie2_wyniki[[#This Row],[suma]]</f>
        <v>200</v>
      </c>
    </row>
    <row r="86" spans="1:4" x14ac:dyDescent="0.3">
      <c r="A86">
        <v>85</v>
      </c>
      <c r="B86" s="1" t="s">
        <v>132</v>
      </c>
      <c r="C86" s="1" t="s">
        <v>201</v>
      </c>
      <c r="D86" s="1">
        <f>Zalacznik_Zadanie2_wyniki[[#This Row],[suma]]</f>
        <v>352</v>
      </c>
    </row>
    <row r="87" spans="1:4" x14ac:dyDescent="0.3">
      <c r="A87">
        <v>86</v>
      </c>
      <c r="B87" s="1" t="s">
        <v>132</v>
      </c>
      <c r="C87" s="1" t="s">
        <v>202</v>
      </c>
      <c r="D87" s="1">
        <f>Zalacznik_Zadanie2_wyniki[[#This Row],[suma]]</f>
        <v>200</v>
      </c>
    </row>
    <row r="88" spans="1:4" x14ac:dyDescent="0.3">
      <c r="A88">
        <v>87</v>
      </c>
      <c r="B88" s="1" t="s">
        <v>105</v>
      </c>
      <c r="C88" s="1" t="s">
        <v>199</v>
      </c>
      <c r="D88" s="1">
        <f>Zalacznik_Zadanie2_wyniki[[#This Row],[suma]]</f>
        <v>351</v>
      </c>
    </row>
    <row r="89" spans="1:4" x14ac:dyDescent="0.3">
      <c r="A89">
        <v>88</v>
      </c>
      <c r="B89" s="1" t="s">
        <v>31</v>
      </c>
      <c r="C89" s="1" t="s">
        <v>208</v>
      </c>
      <c r="D89" s="1">
        <f>Zalacznik_Zadanie2_wyniki[[#This Row],[suma]]</f>
        <v>200</v>
      </c>
    </row>
    <row r="90" spans="1:4" x14ac:dyDescent="0.3">
      <c r="A90">
        <v>89</v>
      </c>
      <c r="B90" s="1" t="s">
        <v>26</v>
      </c>
      <c r="C90" s="1" t="s">
        <v>209</v>
      </c>
      <c r="D90" s="1">
        <f>Zalacznik_Zadanie2_wyniki[[#This Row],[suma]]</f>
        <v>351</v>
      </c>
    </row>
    <row r="91" spans="1:4" x14ac:dyDescent="0.3">
      <c r="A91">
        <v>90</v>
      </c>
      <c r="B91" s="1" t="s">
        <v>34</v>
      </c>
      <c r="C91" s="1" t="s">
        <v>210</v>
      </c>
      <c r="D91" s="1">
        <f>Zalacznik_Zadanie2_wyniki[[#This Row],[suma]]</f>
        <v>200</v>
      </c>
    </row>
    <row r="92" spans="1:4" x14ac:dyDescent="0.3">
      <c r="A92">
        <v>91</v>
      </c>
      <c r="B92" s="1" t="s">
        <v>66</v>
      </c>
      <c r="C92" s="1" t="s">
        <v>211</v>
      </c>
      <c r="D92" s="1">
        <f>Zalacznik_Zadanie2_wyniki[[#This Row],[suma]]</f>
        <v>351</v>
      </c>
    </row>
    <row r="93" spans="1:4" x14ac:dyDescent="0.3">
      <c r="A93">
        <v>92</v>
      </c>
      <c r="B93" s="1" t="s">
        <v>26</v>
      </c>
      <c r="C93" s="1" t="s">
        <v>213</v>
      </c>
      <c r="D93" s="1">
        <f>Zalacznik_Zadanie2_wyniki[[#This Row],[suma]]</f>
        <v>200</v>
      </c>
    </row>
    <row r="94" spans="1:4" x14ac:dyDescent="0.3">
      <c r="A94">
        <v>93</v>
      </c>
      <c r="B94" s="1" t="s">
        <v>214</v>
      </c>
      <c r="C94" s="1" t="s">
        <v>215</v>
      </c>
      <c r="D94" s="1">
        <f>Zalacznik_Zadanie2_wyniki[[#This Row],[suma]]</f>
        <v>350</v>
      </c>
    </row>
    <row r="95" spans="1:4" x14ac:dyDescent="0.3">
      <c r="A95">
        <v>94</v>
      </c>
      <c r="B95" s="1" t="s">
        <v>105</v>
      </c>
      <c r="C95" s="1" t="s">
        <v>217</v>
      </c>
      <c r="D95" s="1">
        <f>Zalacznik_Zadanie2_wyniki[[#This Row],[suma]]</f>
        <v>200</v>
      </c>
    </row>
    <row r="96" spans="1:4" x14ac:dyDescent="0.3">
      <c r="A96">
        <v>95</v>
      </c>
      <c r="B96" s="1" t="s">
        <v>66</v>
      </c>
      <c r="C96" s="1" t="s">
        <v>73</v>
      </c>
      <c r="D96" s="1">
        <f>Zalacznik_Zadanie2_wyniki[[#This Row],[suma]]</f>
        <v>347</v>
      </c>
    </row>
    <row r="97" spans="1:4" x14ac:dyDescent="0.3">
      <c r="A97">
        <v>96</v>
      </c>
      <c r="B97" s="1" t="s">
        <v>219</v>
      </c>
      <c r="C97" s="1" t="s">
        <v>220</v>
      </c>
      <c r="D97" s="1">
        <f>Zalacznik_Zadanie2_wyniki[[#This Row],[suma]]</f>
        <v>200</v>
      </c>
    </row>
    <row r="98" spans="1:4" x14ac:dyDescent="0.3">
      <c r="A98">
        <v>97</v>
      </c>
      <c r="B98" s="1" t="s">
        <v>95</v>
      </c>
      <c r="C98" s="1" t="s">
        <v>222</v>
      </c>
      <c r="D98" s="1">
        <f>Zalacznik_Zadanie2_wyniki[[#This Row],[suma]]</f>
        <v>338</v>
      </c>
    </row>
    <row r="99" spans="1:4" x14ac:dyDescent="0.3">
      <c r="A99">
        <v>98</v>
      </c>
      <c r="B99" s="1" t="s">
        <v>47</v>
      </c>
      <c r="C99" s="1" t="s">
        <v>223</v>
      </c>
      <c r="D99" s="1">
        <f>Zalacznik_Zadanie2_wyniki[[#This Row],[suma]]</f>
        <v>195</v>
      </c>
    </row>
    <row r="100" spans="1:4" x14ac:dyDescent="0.3">
      <c r="A100">
        <v>99</v>
      </c>
      <c r="B100" s="1" t="s">
        <v>34</v>
      </c>
      <c r="C100" s="1" t="s">
        <v>225</v>
      </c>
      <c r="D100" s="1">
        <f>Zalacznik_Zadanie2_wyniki[[#This Row],[suma]]</f>
        <v>337</v>
      </c>
    </row>
    <row r="101" spans="1:4" x14ac:dyDescent="0.3">
      <c r="A101">
        <v>100</v>
      </c>
      <c r="B101" s="1" t="s">
        <v>226</v>
      </c>
      <c r="C101" s="1" t="s">
        <v>227</v>
      </c>
      <c r="D101" s="1">
        <f>Zalacznik_Zadanie2_wyniki[[#This Row],[suma]]</f>
        <v>195</v>
      </c>
    </row>
    <row r="102" spans="1:4" x14ac:dyDescent="0.3">
      <c r="A102">
        <v>101</v>
      </c>
      <c r="B102" s="1" t="s">
        <v>228</v>
      </c>
      <c r="C102" s="1" t="s">
        <v>229</v>
      </c>
      <c r="D102" s="1">
        <f>Zalacznik_Zadanie2_wyniki[[#This Row],[suma]]</f>
        <v>335</v>
      </c>
    </row>
    <row r="103" spans="1:4" x14ac:dyDescent="0.3">
      <c r="A103">
        <v>102</v>
      </c>
      <c r="B103" s="1" t="s">
        <v>47</v>
      </c>
      <c r="C103" s="1" t="s">
        <v>231</v>
      </c>
      <c r="D103" s="1">
        <f>Zalacznik_Zadanie2_wyniki[[#This Row],[suma]]</f>
        <v>194</v>
      </c>
    </row>
    <row r="104" spans="1:4" x14ac:dyDescent="0.3">
      <c r="A104">
        <v>103</v>
      </c>
      <c r="B104" s="1" t="s">
        <v>40</v>
      </c>
      <c r="C104" s="1" t="s">
        <v>233</v>
      </c>
      <c r="D104" s="1">
        <f>Zalacznik_Zadanie2_wyniki[[#This Row],[suma]]</f>
        <v>335</v>
      </c>
    </row>
    <row r="105" spans="1:4" x14ac:dyDescent="0.3">
      <c r="A105">
        <v>104</v>
      </c>
      <c r="B105" s="1" t="s">
        <v>40</v>
      </c>
      <c r="C105" s="1" t="s">
        <v>236</v>
      </c>
      <c r="D105" s="1">
        <f>Zalacznik_Zadanie2_wyniki[[#This Row],[suma]]</f>
        <v>193</v>
      </c>
    </row>
    <row r="106" spans="1:4" x14ac:dyDescent="0.3">
      <c r="A106">
        <v>105</v>
      </c>
      <c r="B106" s="1" t="s">
        <v>105</v>
      </c>
      <c r="C106" s="1" t="s">
        <v>239</v>
      </c>
      <c r="D106" s="1">
        <f>Zalacznik_Zadanie2_wyniki[[#This Row],[suma]]</f>
        <v>335</v>
      </c>
    </row>
    <row r="107" spans="1:4" x14ac:dyDescent="0.3">
      <c r="A107">
        <v>106</v>
      </c>
      <c r="B107" s="1" t="s">
        <v>42</v>
      </c>
      <c r="C107" s="1" t="s">
        <v>241</v>
      </c>
      <c r="D107" s="1">
        <f>Zalacznik_Zadanie2_wyniki[[#This Row],[suma]]</f>
        <v>192</v>
      </c>
    </row>
    <row r="108" spans="1:4" x14ac:dyDescent="0.3">
      <c r="A108">
        <v>107</v>
      </c>
      <c r="B108" s="1" t="s">
        <v>181</v>
      </c>
      <c r="C108" s="1" t="s">
        <v>243</v>
      </c>
      <c r="D108" s="1">
        <f>Zalacznik_Zadanie2_wyniki[[#This Row],[suma]]</f>
        <v>334</v>
      </c>
    </row>
    <row r="109" spans="1:4" x14ac:dyDescent="0.3">
      <c r="A109">
        <v>108</v>
      </c>
      <c r="B109" s="1" t="s">
        <v>246</v>
      </c>
      <c r="C109" s="1" t="s">
        <v>247</v>
      </c>
      <c r="D109" s="1">
        <f>Zalacznik_Zadanie2_wyniki[[#This Row],[suma]]</f>
        <v>190</v>
      </c>
    </row>
    <row r="110" spans="1:4" x14ac:dyDescent="0.3">
      <c r="A110">
        <v>109</v>
      </c>
      <c r="B110" s="1" t="s">
        <v>34</v>
      </c>
      <c r="C110" s="1" t="s">
        <v>223</v>
      </c>
      <c r="D110" s="1">
        <f>Zalacznik_Zadanie2_wyniki[[#This Row],[suma]]</f>
        <v>334</v>
      </c>
    </row>
    <row r="111" spans="1:4" x14ac:dyDescent="0.3">
      <c r="A111">
        <v>110</v>
      </c>
      <c r="B111" s="1" t="s">
        <v>26</v>
      </c>
      <c r="C111" s="1" t="s">
        <v>251</v>
      </c>
      <c r="D111" s="1">
        <f>Zalacznik_Zadanie2_wyniki[[#This Row],[suma]]</f>
        <v>189</v>
      </c>
    </row>
    <row r="112" spans="1:4" x14ac:dyDescent="0.3">
      <c r="A112">
        <v>111</v>
      </c>
      <c r="B112" s="1" t="s">
        <v>42</v>
      </c>
      <c r="C112" s="1" t="s">
        <v>252</v>
      </c>
      <c r="D112" s="1">
        <f>Zalacznik_Zadanie2_wyniki[[#This Row],[suma]]</f>
        <v>333</v>
      </c>
    </row>
    <row r="113" spans="1:4" x14ac:dyDescent="0.3">
      <c r="A113">
        <v>112</v>
      </c>
      <c r="B113" s="1" t="s">
        <v>163</v>
      </c>
      <c r="C113" s="1" t="s">
        <v>254</v>
      </c>
      <c r="D113" s="1">
        <f>Zalacznik_Zadanie2_wyniki[[#This Row],[suma]]</f>
        <v>188</v>
      </c>
    </row>
    <row r="114" spans="1:4" x14ac:dyDescent="0.3">
      <c r="A114">
        <v>113</v>
      </c>
      <c r="B114" s="1" t="s">
        <v>26</v>
      </c>
      <c r="C114" s="1" t="s">
        <v>255</v>
      </c>
      <c r="D114" s="1">
        <f>Zalacznik_Zadanie2_wyniki[[#This Row],[suma]]</f>
        <v>333</v>
      </c>
    </row>
    <row r="115" spans="1:4" x14ac:dyDescent="0.3">
      <c r="A115">
        <v>114</v>
      </c>
      <c r="B115" s="1" t="s">
        <v>49</v>
      </c>
      <c r="C115" s="1" t="s">
        <v>257</v>
      </c>
      <c r="D115" s="1">
        <f>Zalacznik_Zadanie2_wyniki[[#This Row],[suma]]</f>
        <v>188</v>
      </c>
    </row>
    <row r="116" spans="1:4" x14ac:dyDescent="0.3">
      <c r="A116">
        <v>115</v>
      </c>
      <c r="B116" s="1" t="s">
        <v>47</v>
      </c>
      <c r="C116" s="1" t="s">
        <v>258</v>
      </c>
      <c r="D116" s="1">
        <f>Zalacznik_Zadanie2_wyniki[[#This Row],[suma]]</f>
        <v>331</v>
      </c>
    </row>
    <row r="117" spans="1:4" x14ac:dyDescent="0.3">
      <c r="A117">
        <v>116</v>
      </c>
      <c r="B117" s="1" t="s">
        <v>7</v>
      </c>
      <c r="C117" s="1" t="s">
        <v>261</v>
      </c>
      <c r="D117" s="1">
        <f>Zalacznik_Zadanie2_wyniki[[#This Row],[suma]]</f>
        <v>188</v>
      </c>
    </row>
    <row r="118" spans="1:4" x14ac:dyDescent="0.3">
      <c r="A118">
        <v>117</v>
      </c>
      <c r="B118" s="1" t="s">
        <v>119</v>
      </c>
      <c r="C118" s="1" t="s">
        <v>262</v>
      </c>
      <c r="D118" s="1">
        <f>Zalacznik_Zadanie2_wyniki[[#This Row],[suma]]</f>
        <v>324</v>
      </c>
    </row>
    <row r="119" spans="1:4" x14ac:dyDescent="0.3">
      <c r="A119">
        <v>118</v>
      </c>
      <c r="B119" s="1" t="s">
        <v>42</v>
      </c>
      <c r="C119" s="1" t="s">
        <v>263</v>
      </c>
      <c r="D119" s="1">
        <f>Zalacznik_Zadanie2_wyniki[[#This Row],[suma]]</f>
        <v>188</v>
      </c>
    </row>
    <row r="120" spans="1:4" x14ac:dyDescent="0.3">
      <c r="A120">
        <v>119</v>
      </c>
      <c r="B120" s="1" t="s">
        <v>119</v>
      </c>
      <c r="C120" s="1" t="s">
        <v>266</v>
      </c>
      <c r="D120" s="1">
        <f>Zalacznik_Zadanie2_wyniki[[#This Row],[suma]]</f>
        <v>324</v>
      </c>
    </row>
    <row r="121" spans="1:4" x14ac:dyDescent="0.3">
      <c r="A121">
        <v>120</v>
      </c>
      <c r="B121" s="1" t="s">
        <v>95</v>
      </c>
      <c r="C121" s="1" t="s">
        <v>267</v>
      </c>
      <c r="D121" s="1">
        <f>Zalacznik_Zadanie2_wyniki[[#This Row],[suma]]</f>
        <v>187</v>
      </c>
    </row>
    <row r="122" spans="1:4" x14ac:dyDescent="0.3">
      <c r="A122">
        <v>121</v>
      </c>
      <c r="B122" s="1" t="s">
        <v>40</v>
      </c>
      <c r="C122" s="1" t="s">
        <v>270</v>
      </c>
      <c r="D122" s="1">
        <f>Zalacznik_Zadanie2_wyniki[[#This Row],[suma]]</f>
        <v>322</v>
      </c>
    </row>
    <row r="123" spans="1:4" x14ac:dyDescent="0.3">
      <c r="A123">
        <v>122</v>
      </c>
      <c r="B123" s="1" t="s">
        <v>40</v>
      </c>
      <c r="C123" s="1" t="s">
        <v>271</v>
      </c>
      <c r="D123" s="1">
        <f>Zalacznik_Zadanie2_wyniki[[#This Row],[suma]]</f>
        <v>184</v>
      </c>
    </row>
    <row r="124" spans="1:4" x14ac:dyDescent="0.3">
      <c r="A124">
        <v>123</v>
      </c>
      <c r="B124" s="1" t="s">
        <v>105</v>
      </c>
      <c r="C124" s="1" t="s">
        <v>272</v>
      </c>
      <c r="D124" s="1">
        <f>Zalacznik_Zadanie2_wyniki[[#This Row],[suma]]</f>
        <v>321</v>
      </c>
    </row>
    <row r="125" spans="1:4" x14ac:dyDescent="0.3">
      <c r="A125">
        <v>124</v>
      </c>
      <c r="B125" s="1" t="s">
        <v>110</v>
      </c>
      <c r="C125" s="1" t="s">
        <v>274</v>
      </c>
      <c r="D125" s="1">
        <f>Zalacznik_Zadanie2_wyniki[[#This Row],[suma]]</f>
        <v>183</v>
      </c>
    </row>
    <row r="126" spans="1:4" x14ac:dyDescent="0.3">
      <c r="A126">
        <v>125</v>
      </c>
      <c r="B126" s="1" t="s">
        <v>40</v>
      </c>
      <c r="C126" s="1" t="s">
        <v>276</v>
      </c>
      <c r="D126" s="1">
        <f>Zalacznik_Zadanie2_wyniki[[#This Row],[suma]]</f>
        <v>319</v>
      </c>
    </row>
    <row r="127" spans="1:4" x14ac:dyDescent="0.3">
      <c r="A127">
        <v>126</v>
      </c>
      <c r="B127" s="1" t="s">
        <v>34</v>
      </c>
      <c r="C127" s="1" t="s">
        <v>277</v>
      </c>
      <c r="D127" s="1">
        <f>Zalacznik_Zadanie2_wyniki[[#This Row],[suma]]</f>
        <v>183</v>
      </c>
    </row>
    <row r="128" spans="1:4" x14ac:dyDescent="0.3">
      <c r="A128">
        <v>127</v>
      </c>
      <c r="B128" s="1" t="s">
        <v>278</v>
      </c>
      <c r="C128" s="1" t="s">
        <v>279</v>
      </c>
      <c r="D128" s="1">
        <f>Zalacznik_Zadanie2_wyniki[[#This Row],[suma]]</f>
        <v>317</v>
      </c>
    </row>
    <row r="129" spans="1:4" x14ac:dyDescent="0.3">
      <c r="A129">
        <v>128</v>
      </c>
      <c r="B129" s="1" t="s">
        <v>40</v>
      </c>
      <c r="C129" s="1" t="s">
        <v>247</v>
      </c>
      <c r="D129" s="1">
        <f>Zalacznik_Zadanie2_wyniki[[#This Row],[suma]]</f>
        <v>181</v>
      </c>
    </row>
    <row r="130" spans="1:4" x14ac:dyDescent="0.3">
      <c r="A130">
        <v>129</v>
      </c>
      <c r="B130" s="1" t="s">
        <v>89</v>
      </c>
      <c r="C130" s="1" t="s">
        <v>280</v>
      </c>
      <c r="D130" s="1">
        <f>Zalacznik_Zadanie2_wyniki[[#This Row],[suma]]</f>
        <v>315</v>
      </c>
    </row>
    <row r="131" spans="1:4" x14ac:dyDescent="0.3">
      <c r="A131">
        <v>130</v>
      </c>
      <c r="B131" s="1" t="s">
        <v>169</v>
      </c>
      <c r="C131" s="1" t="s">
        <v>281</v>
      </c>
      <c r="D131" s="1">
        <f>Zalacznik_Zadanie2_wyniki[[#This Row],[suma]]</f>
        <v>180</v>
      </c>
    </row>
    <row r="132" spans="1:4" x14ac:dyDescent="0.3">
      <c r="A132">
        <v>131</v>
      </c>
      <c r="B132" s="1" t="s">
        <v>163</v>
      </c>
      <c r="C132" s="1" t="s">
        <v>282</v>
      </c>
      <c r="D132" s="1">
        <f>Zalacznik_Zadanie2_wyniki[[#This Row],[suma]]</f>
        <v>315</v>
      </c>
    </row>
    <row r="133" spans="1:4" x14ac:dyDescent="0.3">
      <c r="A133">
        <v>132</v>
      </c>
      <c r="B133" s="1" t="s">
        <v>283</v>
      </c>
      <c r="C133" s="1" t="s">
        <v>223</v>
      </c>
      <c r="D133" s="1">
        <f>Zalacznik_Zadanie2_wyniki[[#This Row],[suma]]</f>
        <v>180</v>
      </c>
    </row>
    <row r="134" spans="1:4" x14ac:dyDescent="0.3">
      <c r="A134">
        <v>133</v>
      </c>
      <c r="B134" s="1" t="s">
        <v>159</v>
      </c>
      <c r="C134" s="1" t="s">
        <v>284</v>
      </c>
      <c r="D134" s="1">
        <f>Zalacznik_Zadanie2_wyniki[[#This Row],[suma]]</f>
        <v>315</v>
      </c>
    </row>
    <row r="135" spans="1:4" x14ac:dyDescent="0.3">
      <c r="A135">
        <v>134</v>
      </c>
      <c r="B135" s="1" t="s">
        <v>110</v>
      </c>
      <c r="C135" s="1" t="s">
        <v>285</v>
      </c>
      <c r="D135" s="1">
        <f>Zalacznik_Zadanie2_wyniki[[#This Row],[suma]]</f>
        <v>180</v>
      </c>
    </row>
    <row r="136" spans="1:4" x14ac:dyDescent="0.3">
      <c r="A136">
        <v>135</v>
      </c>
      <c r="B136" s="1" t="s">
        <v>119</v>
      </c>
      <c r="C136" s="1" t="s">
        <v>288</v>
      </c>
      <c r="D136" s="1">
        <f>Zalacznik_Zadanie2_wyniki[[#This Row],[suma]]</f>
        <v>314</v>
      </c>
    </row>
    <row r="137" spans="1:4" x14ac:dyDescent="0.3">
      <c r="A137">
        <v>136</v>
      </c>
      <c r="B137" s="1" t="s">
        <v>95</v>
      </c>
      <c r="C137" s="1" t="s">
        <v>289</v>
      </c>
      <c r="D137" s="1">
        <f>Zalacznik_Zadanie2_wyniki[[#This Row],[suma]]</f>
        <v>178</v>
      </c>
    </row>
    <row r="138" spans="1:4" x14ac:dyDescent="0.3">
      <c r="A138">
        <v>137</v>
      </c>
      <c r="B138" s="1" t="s">
        <v>144</v>
      </c>
      <c r="C138" s="1" t="s">
        <v>291</v>
      </c>
      <c r="D138" s="1">
        <f>Zalacznik_Zadanie2_wyniki[[#This Row],[suma]]</f>
        <v>314</v>
      </c>
    </row>
    <row r="139" spans="1:4" x14ac:dyDescent="0.3">
      <c r="A139">
        <v>138</v>
      </c>
      <c r="B139" s="1" t="s">
        <v>95</v>
      </c>
      <c r="C139" s="1" t="s">
        <v>292</v>
      </c>
      <c r="D139" s="1">
        <f>Zalacznik_Zadanie2_wyniki[[#This Row],[suma]]</f>
        <v>175</v>
      </c>
    </row>
    <row r="140" spans="1:4" x14ac:dyDescent="0.3">
      <c r="A140">
        <v>139</v>
      </c>
      <c r="B140" s="1" t="s">
        <v>66</v>
      </c>
      <c r="C140" s="1" t="s">
        <v>293</v>
      </c>
      <c r="D140" s="1">
        <f>Zalacznik_Zadanie2_wyniki[[#This Row],[suma]]</f>
        <v>312</v>
      </c>
    </row>
    <row r="141" spans="1:4" x14ac:dyDescent="0.3">
      <c r="A141">
        <v>140</v>
      </c>
      <c r="B141" s="1" t="s">
        <v>294</v>
      </c>
      <c r="C141" s="1" t="s">
        <v>295</v>
      </c>
      <c r="D141" s="1">
        <f>Zalacznik_Zadanie2_wyniki[[#This Row],[suma]]</f>
        <v>175</v>
      </c>
    </row>
    <row r="142" spans="1:4" x14ac:dyDescent="0.3">
      <c r="A142">
        <v>141</v>
      </c>
      <c r="B142" s="1" t="s">
        <v>297</v>
      </c>
      <c r="C142" s="1" t="s">
        <v>298</v>
      </c>
      <c r="D142" s="1">
        <f>Zalacznik_Zadanie2_wyniki[[#This Row],[suma]]</f>
        <v>300</v>
      </c>
    </row>
    <row r="143" spans="1:4" x14ac:dyDescent="0.3">
      <c r="A143">
        <v>142</v>
      </c>
      <c r="B143" s="1" t="s">
        <v>12</v>
      </c>
      <c r="C143" s="1" t="s">
        <v>300</v>
      </c>
      <c r="D143" s="1">
        <f>Zalacznik_Zadanie2_wyniki[[#This Row],[suma]]</f>
        <v>175</v>
      </c>
    </row>
    <row r="144" spans="1:4" x14ac:dyDescent="0.3">
      <c r="A144">
        <v>143</v>
      </c>
      <c r="B144" s="1" t="s">
        <v>31</v>
      </c>
      <c r="C144" s="1" t="s">
        <v>303</v>
      </c>
      <c r="D144" s="1">
        <f>Zalacznik_Zadanie2_wyniki[[#This Row],[suma]]</f>
        <v>300</v>
      </c>
    </row>
    <row r="145" spans="1:4" x14ac:dyDescent="0.3">
      <c r="A145">
        <v>144</v>
      </c>
      <c r="B145" s="1" t="s">
        <v>304</v>
      </c>
      <c r="C145" s="1" t="s">
        <v>305</v>
      </c>
      <c r="D145" s="1">
        <f>Zalacznik_Zadanie2_wyniki[[#This Row],[suma]]</f>
        <v>173</v>
      </c>
    </row>
    <row r="146" spans="1:4" x14ac:dyDescent="0.3">
      <c r="A146">
        <v>145</v>
      </c>
      <c r="B146" s="1" t="s">
        <v>89</v>
      </c>
      <c r="C146" s="1" t="s">
        <v>307</v>
      </c>
      <c r="D146" s="1">
        <f>Zalacznik_Zadanie2_wyniki[[#This Row],[suma]]</f>
        <v>300</v>
      </c>
    </row>
    <row r="147" spans="1:4" x14ac:dyDescent="0.3">
      <c r="A147">
        <v>146</v>
      </c>
      <c r="B147" s="1" t="s">
        <v>309</v>
      </c>
      <c r="C147" s="1" t="s">
        <v>98</v>
      </c>
      <c r="D147" s="1">
        <f>Zalacznik_Zadanie2_wyniki[[#This Row],[suma]]</f>
        <v>173</v>
      </c>
    </row>
    <row r="148" spans="1:4" x14ac:dyDescent="0.3">
      <c r="A148">
        <v>147</v>
      </c>
      <c r="B148" s="1" t="s">
        <v>105</v>
      </c>
      <c r="C148" s="1" t="s">
        <v>313</v>
      </c>
      <c r="D148" s="1">
        <f>Zalacznik_Zadanie2_wyniki[[#This Row],[suma]]</f>
        <v>302</v>
      </c>
    </row>
    <row r="149" spans="1:4" x14ac:dyDescent="0.3">
      <c r="A149">
        <v>148</v>
      </c>
      <c r="B149" s="1" t="s">
        <v>91</v>
      </c>
      <c r="C149" s="1" t="s">
        <v>316</v>
      </c>
      <c r="D149" s="1">
        <f>Zalacznik_Zadanie2_wyniki[[#This Row],[suma]]</f>
        <v>171</v>
      </c>
    </row>
    <row r="150" spans="1:4" x14ac:dyDescent="0.3">
      <c r="A150">
        <v>149</v>
      </c>
      <c r="B150" s="1" t="s">
        <v>54</v>
      </c>
      <c r="C150" s="1" t="s">
        <v>318</v>
      </c>
      <c r="D150" s="1">
        <f>Zalacznik_Zadanie2_wyniki[[#This Row],[suma]]</f>
        <v>300</v>
      </c>
    </row>
    <row r="151" spans="1:4" x14ac:dyDescent="0.3">
      <c r="A151">
        <v>150</v>
      </c>
      <c r="B151" s="1" t="s">
        <v>219</v>
      </c>
      <c r="C151" s="1" t="s">
        <v>321</v>
      </c>
      <c r="D151" s="1">
        <f>Zalacznik_Zadanie2_wyniki[[#This Row],[suma]]</f>
        <v>171</v>
      </c>
    </row>
    <row r="152" spans="1:4" x14ac:dyDescent="0.3">
      <c r="A152">
        <v>151</v>
      </c>
      <c r="B152" s="1" t="s">
        <v>66</v>
      </c>
      <c r="C152" s="1" t="s">
        <v>322</v>
      </c>
      <c r="D152" s="1">
        <f>Zalacznik_Zadanie2_wyniki[[#This Row],[suma]]</f>
        <v>300</v>
      </c>
    </row>
    <row r="153" spans="1:4" x14ac:dyDescent="0.3">
      <c r="A153">
        <v>152</v>
      </c>
      <c r="B153" s="1" t="s">
        <v>38</v>
      </c>
      <c r="C153" s="1" t="s">
        <v>324</v>
      </c>
      <c r="D153" s="1">
        <f>Zalacznik_Zadanie2_wyniki[[#This Row],[suma]]</f>
        <v>170</v>
      </c>
    </row>
    <row r="154" spans="1:4" x14ac:dyDescent="0.3">
      <c r="A154">
        <v>153</v>
      </c>
      <c r="B154" s="1" t="s">
        <v>34</v>
      </c>
      <c r="C154" s="1" t="s">
        <v>325</v>
      </c>
      <c r="D154" s="1">
        <f>Zalacznik_Zadanie2_wyniki[[#This Row],[suma]]</f>
        <v>299</v>
      </c>
    </row>
    <row r="155" spans="1:4" x14ac:dyDescent="0.3">
      <c r="A155">
        <v>154</v>
      </c>
      <c r="B155" s="1" t="s">
        <v>326</v>
      </c>
      <c r="C155" s="1" t="s">
        <v>327</v>
      </c>
      <c r="D155" s="1">
        <f>Zalacznik_Zadanie2_wyniki[[#This Row],[suma]]</f>
        <v>169</v>
      </c>
    </row>
    <row r="156" spans="1:4" x14ac:dyDescent="0.3">
      <c r="A156">
        <v>155</v>
      </c>
      <c r="B156" s="1" t="s">
        <v>95</v>
      </c>
      <c r="C156" s="1" t="s">
        <v>329</v>
      </c>
      <c r="D156" s="1">
        <f>Zalacznik_Zadanie2_wyniki[[#This Row],[suma]]</f>
        <v>296</v>
      </c>
    </row>
    <row r="157" spans="1:4" x14ac:dyDescent="0.3">
      <c r="A157">
        <v>156</v>
      </c>
      <c r="B157" s="1" t="s">
        <v>40</v>
      </c>
      <c r="C157" s="1" t="s">
        <v>330</v>
      </c>
      <c r="D157" s="1">
        <f>Zalacznik_Zadanie2_wyniki[[#This Row],[suma]]</f>
        <v>169</v>
      </c>
    </row>
    <row r="158" spans="1:4" x14ac:dyDescent="0.3">
      <c r="A158">
        <v>157</v>
      </c>
      <c r="B158" s="1" t="s">
        <v>95</v>
      </c>
      <c r="C158" s="1" t="s">
        <v>331</v>
      </c>
      <c r="D158" s="1">
        <f>Zalacznik_Zadanie2_wyniki[[#This Row],[suma]]</f>
        <v>295</v>
      </c>
    </row>
    <row r="159" spans="1:4" x14ac:dyDescent="0.3">
      <c r="A159">
        <v>158</v>
      </c>
      <c r="B159" s="1" t="s">
        <v>332</v>
      </c>
      <c r="C159" s="1" t="s">
        <v>333</v>
      </c>
      <c r="D159" s="1">
        <f>Zalacznik_Zadanie2_wyniki[[#This Row],[suma]]</f>
        <v>169</v>
      </c>
    </row>
    <row r="160" spans="1:4" x14ac:dyDescent="0.3">
      <c r="A160">
        <v>159</v>
      </c>
      <c r="B160" s="1" t="s">
        <v>119</v>
      </c>
      <c r="C160" s="1" t="s">
        <v>334</v>
      </c>
      <c r="D160" s="1">
        <f>Zalacznik_Zadanie2_wyniki[[#This Row],[suma]]</f>
        <v>295</v>
      </c>
    </row>
    <row r="161" spans="1:4" x14ac:dyDescent="0.3">
      <c r="A161">
        <v>160</v>
      </c>
      <c r="B161" s="1" t="s">
        <v>42</v>
      </c>
      <c r="C161" s="1" t="s">
        <v>336</v>
      </c>
      <c r="D161" s="1">
        <f>Zalacznik_Zadanie2_wyniki[[#This Row],[suma]]</f>
        <v>169</v>
      </c>
    </row>
    <row r="162" spans="1:4" x14ac:dyDescent="0.3">
      <c r="A162">
        <v>161</v>
      </c>
      <c r="B162" s="1" t="s">
        <v>45</v>
      </c>
      <c r="C162" s="1" t="s">
        <v>337</v>
      </c>
      <c r="D162" s="1">
        <f>Zalacznik_Zadanie2_wyniki[[#This Row],[suma]]</f>
        <v>295</v>
      </c>
    </row>
    <row r="163" spans="1:4" x14ac:dyDescent="0.3">
      <c r="A163">
        <v>162</v>
      </c>
      <c r="B163" s="1" t="s">
        <v>26</v>
      </c>
      <c r="C163" s="1" t="s">
        <v>338</v>
      </c>
      <c r="D163" s="1">
        <f>Zalacznik_Zadanie2_wyniki[[#This Row],[suma]]</f>
        <v>168</v>
      </c>
    </row>
    <row r="164" spans="1:4" x14ac:dyDescent="0.3">
      <c r="A164">
        <v>163</v>
      </c>
      <c r="B164" s="1" t="s">
        <v>34</v>
      </c>
      <c r="C164" s="1" t="s">
        <v>339</v>
      </c>
      <c r="D164" s="1">
        <f>Zalacznik_Zadanie2_wyniki[[#This Row],[suma]]</f>
        <v>293</v>
      </c>
    </row>
    <row r="165" spans="1:4" x14ac:dyDescent="0.3">
      <c r="A165">
        <v>164</v>
      </c>
      <c r="B165" s="1" t="s">
        <v>132</v>
      </c>
      <c r="C165" s="1" t="s">
        <v>341</v>
      </c>
      <c r="D165" s="1">
        <f>Zalacznik_Zadanie2_wyniki[[#This Row],[suma]]</f>
        <v>168</v>
      </c>
    </row>
    <row r="166" spans="1:4" x14ac:dyDescent="0.3">
      <c r="A166">
        <v>165</v>
      </c>
      <c r="B166" s="1" t="s">
        <v>42</v>
      </c>
      <c r="C166" s="1" t="s">
        <v>288</v>
      </c>
      <c r="D166" s="1">
        <f>Zalacznik_Zadanie2_wyniki[[#This Row],[suma]]</f>
        <v>291</v>
      </c>
    </row>
    <row r="167" spans="1:4" x14ac:dyDescent="0.3">
      <c r="A167">
        <v>166</v>
      </c>
      <c r="B167" s="1" t="s">
        <v>102</v>
      </c>
      <c r="C167" s="1" t="s">
        <v>342</v>
      </c>
      <c r="D167" s="1">
        <f>Zalacznik_Zadanie2_wyniki[[#This Row],[suma]]</f>
        <v>167</v>
      </c>
    </row>
    <row r="168" spans="1:4" x14ac:dyDescent="0.3">
      <c r="A168">
        <v>167</v>
      </c>
      <c r="B168" s="1" t="s">
        <v>343</v>
      </c>
      <c r="C168" s="1" t="s">
        <v>344</v>
      </c>
      <c r="D168" s="1">
        <f>Zalacznik_Zadanie2_wyniki[[#This Row],[suma]]</f>
        <v>289</v>
      </c>
    </row>
    <row r="169" spans="1:4" x14ac:dyDescent="0.3">
      <c r="A169">
        <v>168</v>
      </c>
      <c r="B169" s="1" t="s">
        <v>95</v>
      </c>
      <c r="C169" s="1" t="s">
        <v>345</v>
      </c>
      <c r="D169" s="1">
        <f>Zalacznik_Zadanie2_wyniki[[#This Row],[suma]]</f>
        <v>167</v>
      </c>
    </row>
    <row r="170" spans="1:4" x14ac:dyDescent="0.3">
      <c r="A170">
        <v>169</v>
      </c>
      <c r="B170" s="1" t="s">
        <v>346</v>
      </c>
      <c r="C170" s="1" t="s">
        <v>347</v>
      </c>
      <c r="D170" s="1">
        <f>Zalacznik_Zadanie2_wyniki[[#This Row],[suma]]</f>
        <v>288</v>
      </c>
    </row>
    <row r="171" spans="1:4" x14ac:dyDescent="0.3">
      <c r="A171">
        <v>170</v>
      </c>
      <c r="B171" s="1" t="s">
        <v>31</v>
      </c>
      <c r="C171" s="1" t="s">
        <v>349</v>
      </c>
      <c r="D171" s="1">
        <f>Zalacznik_Zadanie2_wyniki[[#This Row],[suma]]</f>
        <v>167</v>
      </c>
    </row>
    <row r="172" spans="1:4" x14ac:dyDescent="0.3">
      <c r="A172">
        <v>171</v>
      </c>
      <c r="B172" s="1" t="s">
        <v>297</v>
      </c>
      <c r="C172" s="1" t="s">
        <v>351</v>
      </c>
      <c r="D172" s="1">
        <f>Zalacznik_Zadanie2_wyniki[[#This Row],[suma]]</f>
        <v>288</v>
      </c>
    </row>
    <row r="173" spans="1:4" x14ac:dyDescent="0.3">
      <c r="A173">
        <v>172</v>
      </c>
      <c r="B173" s="1" t="s">
        <v>352</v>
      </c>
      <c r="C173" s="1" t="s">
        <v>353</v>
      </c>
      <c r="D173" s="1">
        <f>Zalacznik_Zadanie2_wyniki[[#This Row],[suma]]</f>
        <v>166</v>
      </c>
    </row>
    <row r="174" spans="1:4" x14ac:dyDescent="0.3">
      <c r="A174">
        <v>173</v>
      </c>
      <c r="B174" s="1" t="s">
        <v>354</v>
      </c>
      <c r="C174" s="1" t="s">
        <v>355</v>
      </c>
      <c r="D174" s="1">
        <f>Zalacznik_Zadanie2_wyniki[[#This Row],[suma]]</f>
        <v>285</v>
      </c>
    </row>
    <row r="175" spans="1:4" x14ac:dyDescent="0.3">
      <c r="A175">
        <v>174</v>
      </c>
      <c r="B175" s="1" t="s">
        <v>119</v>
      </c>
      <c r="C175" s="1" t="s">
        <v>211</v>
      </c>
      <c r="D175" s="1">
        <f>Zalacznik_Zadanie2_wyniki[[#This Row],[suma]]</f>
        <v>166</v>
      </c>
    </row>
    <row r="176" spans="1:4" x14ac:dyDescent="0.3">
      <c r="A176">
        <v>175</v>
      </c>
      <c r="B176" s="1" t="s">
        <v>42</v>
      </c>
      <c r="C176" s="1" t="s">
        <v>358</v>
      </c>
      <c r="D176" s="1">
        <f>Zalacznik_Zadanie2_wyniki[[#This Row],[suma]]</f>
        <v>282</v>
      </c>
    </row>
    <row r="177" spans="1:4" x14ac:dyDescent="0.3">
      <c r="A177">
        <v>176</v>
      </c>
      <c r="B177" s="1" t="s">
        <v>89</v>
      </c>
      <c r="C177" s="1" t="s">
        <v>199</v>
      </c>
      <c r="D177" s="1">
        <f>Zalacznik_Zadanie2_wyniki[[#This Row],[suma]]</f>
        <v>166</v>
      </c>
    </row>
    <row r="178" spans="1:4" x14ac:dyDescent="0.3">
      <c r="A178">
        <v>177</v>
      </c>
      <c r="B178" s="1" t="s">
        <v>132</v>
      </c>
      <c r="C178" s="1" t="s">
        <v>359</v>
      </c>
      <c r="D178" s="1">
        <f>Zalacznik_Zadanie2_wyniki[[#This Row],[suma]]</f>
        <v>280</v>
      </c>
    </row>
    <row r="179" spans="1:4" x14ac:dyDescent="0.3">
      <c r="A179">
        <v>178</v>
      </c>
      <c r="B179" s="1" t="s">
        <v>326</v>
      </c>
      <c r="C179" s="1" t="s">
        <v>362</v>
      </c>
      <c r="D179" s="1">
        <f>Zalacznik_Zadanie2_wyniki[[#This Row],[suma]]</f>
        <v>164</v>
      </c>
    </row>
    <row r="180" spans="1:4" x14ac:dyDescent="0.3">
      <c r="A180">
        <v>179</v>
      </c>
      <c r="B180" s="1" t="s">
        <v>34</v>
      </c>
      <c r="C180" s="1" t="s">
        <v>363</v>
      </c>
      <c r="D180" s="1">
        <f>Zalacznik_Zadanie2_wyniki[[#This Row],[suma]]</f>
        <v>280</v>
      </c>
    </row>
    <row r="181" spans="1:4" x14ac:dyDescent="0.3">
      <c r="A181">
        <v>180</v>
      </c>
      <c r="B181" s="1" t="s">
        <v>105</v>
      </c>
      <c r="C181" s="1" t="s">
        <v>364</v>
      </c>
      <c r="D181" s="1">
        <f>Zalacznik_Zadanie2_wyniki[[#This Row],[suma]]</f>
        <v>164</v>
      </c>
    </row>
    <row r="182" spans="1:4" x14ac:dyDescent="0.3">
      <c r="A182">
        <v>181</v>
      </c>
      <c r="B182" s="1" t="s">
        <v>119</v>
      </c>
      <c r="C182" s="1" t="s">
        <v>366</v>
      </c>
      <c r="D182" s="1">
        <f>Zalacznik_Zadanie2_wyniki[[#This Row],[suma]]</f>
        <v>270</v>
      </c>
    </row>
    <row r="183" spans="1:4" x14ac:dyDescent="0.3">
      <c r="A183">
        <v>182</v>
      </c>
      <c r="B183" s="1" t="s">
        <v>115</v>
      </c>
      <c r="C183" s="1" t="s">
        <v>367</v>
      </c>
      <c r="D183" s="1">
        <f>Zalacznik_Zadanie2_wyniki[[#This Row],[suma]]</f>
        <v>164</v>
      </c>
    </row>
    <row r="184" spans="1:4" x14ac:dyDescent="0.3">
      <c r="A184">
        <v>183</v>
      </c>
      <c r="B184" s="1" t="s">
        <v>102</v>
      </c>
      <c r="C184" s="1" t="s">
        <v>369</v>
      </c>
      <c r="D184" s="1">
        <f>Zalacznik_Zadanie2_wyniki[[#This Row],[suma]]</f>
        <v>269</v>
      </c>
    </row>
    <row r="185" spans="1:4" x14ac:dyDescent="0.3">
      <c r="A185">
        <v>184</v>
      </c>
      <c r="B185" s="1" t="s">
        <v>40</v>
      </c>
      <c r="C185" s="1" t="s">
        <v>370</v>
      </c>
      <c r="D185" s="1">
        <f>Zalacznik_Zadanie2_wyniki[[#This Row],[suma]]</f>
        <v>163</v>
      </c>
    </row>
    <row r="186" spans="1:4" x14ac:dyDescent="0.3">
      <c r="A186">
        <v>185</v>
      </c>
      <c r="B186" s="1" t="s">
        <v>371</v>
      </c>
      <c r="C186" s="1" t="s">
        <v>272</v>
      </c>
      <c r="D186" s="1">
        <f>Zalacznik_Zadanie2_wyniki[[#This Row],[suma]]</f>
        <v>268</v>
      </c>
    </row>
    <row r="187" spans="1:4" x14ac:dyDescent="0.3">
      <c r="A187">
        <v>186</v>
      </c>
      <c r="B187" s="1" t="s">
        <v>40</v>
      </c>
      <c r="C187" s="1" t="s">
        <v>372</v>
      </c>
      <c r="D187" s="1">
        <f>Zalacznik_Zadanie2_wyniki[[#This Row],[suma]]</f>
        <v>163</v>
      </c>
    </row>
    <row r="188" spans="1:4" x14ac:dyDescent="0.3">
      <c r="A188">
        <v>187</v>
      </c>
      <c r="B188" s="1" t="s">
        <v>47</v>
      </c>
      <c r="C188" s="1" t="s">
        <v>373</v>
      </c>
      <c r="D188" s="1">
        <f>Zalacznik_Zadanie2_wyniki[[#This Row],[suma]]</f>
        <v>267</v>
      </c>
    </row>
    <row r="189" spans="1:4" x14ac:dyDescent="0.3">
      <c r="A189">
        <v>188</v>
      </c>
      <c r="B189" s="1" t="s">
        <v>40</v>
      </c>
      <c r="C189" s="1" t="s">
        <v>375</v>
      </c>
      <c r="D189" s="1">
        <f>Zalacznik_Zadanie2_wyniki[[#This Row],[suma]]</f>
        <v>163</v>
      </c>
    </row>
    <row r="190" spans="1:4" x14ac:dyDescent="0.3">
      <c r="A190">
        <v>189</v>
      </c>
      <c r="B190" s="1" t="s">
        <v>47</v>
      </c>
      <c r="C190" s="1" t="s">
        <v>217</v>
      </c>
      <c r="D190" s="1">
        <f>Zalacznik_Zadanie2_wyniki[[#This Row],[suma]]</f>
        <v>266</v>
      </c>
    </row>
    <row r="191" spans="1:4" x14ac:dyDescent="0.3">
      <c r="A191">
        <v>190</v>
      </c>
      <c r="B191" s="1" t="s">
        <v>47</v>
      </c>
      <c r="C191" s="1" t="s">
        <v>380</v>
      </c>
      <c r="D191" s="1">
        <f>Zalacznik_Zadanie2_wyniki[[#This Row],[suma]]</f>
        <v>163</v>
      </c>
    </row>
    <row r="192" spans="1:4" x14ac:dyDescent="0.3">
      <c r="A192">
        <v>191</v>
      </c>
      <c r="B192" s="1" t="s">
        <v>91</v>
      </c>
      <c r="C192" s="1" t="s">
        <v>382</v>
      </c>
      <c r="D192" s="1">
        <f>Zalacznik_Zadanie2_wyniki[[#This Row],[suma]]</f>
        <v>264</v>
      </c>
    </row>
    <row r="193" spans="1:4" x14ac:dyDescent="0.3">
      <c r="A193">
        <v>192</v>
      </c>
      <c r="B193" s="1" t="s">
        <v>181</v>
      </c>
      <c r="C193" s="1" t="s">
        <v>383</v>
      </c>
      <c r="D193" s="1">
        <f>Zalacznik_Zadanie2_wyniki[[#This Row],[suma]]</f>
        <v>163</v>
      </c>
    </row>
    <row r="194" spans="1:4" x14ac:dyDescent="0.3">
      <c r="A194">
        <v>193</v>
      </c>
      <c r="B194" s="1" t="s">
        <v>119</v>
      </c>
      <c r="C194" s="1" t="s">
        <v>384</v>
      </c>
      <c r="D194" s="1">
        <f>Zalacznik_Zadanie2_wyniki[[#This Row],[suma]]</f>
        <v>264</v>
      </c>
    </row>
    <row r="195" spans="1:4" x14ac:dyDescent="0.3">
      <c r="A195">
        <v>194</v>
      </c>
      <c r="B195" s="1" t="s">
        <v>12</v>
      </c>
      <c r="C195" s="1" t="s">
        <v>271</v>
      </c>
      <c r="D195" s="1">
        <f>Zalacznik_Zadanie2_wyniki[[#This Row],[suma]]</f>
        <v>161</v>
      </c>
    </row>
    <row r="196" spans="1:4" x14ac:dyDescent="0.3">
      <c r="A196">
        <v>195</v>
      </c>
      <c r="B196" s="1" t="s">
        <v>386</v>
      </c>
      <c r="C196" s="1" t="s">
        <v>387</v>
      </c>
      <c r="D196" s="1">
        <f>Zalacznik_Zadanie2_wyniki[[#This Row],[suma]]</f>
        <v>263</v>
      </c>
    </row>
    <row r="197" spans="1:4" x14ac:dyDescent="0.3">
      <c r="A197">
        <v>196</v>
      </c>
      <c r="B197" s="1" t="s">
        <v>119</v>
      </c>
      <c r="C197" s="1" t="s">
        <v>389</v>
      </c>
      <c r="D197" s="1">
        <f>Zalacznik_Zadanie2_wyniki[[#This Row],[suma]]</f>
        <v>160</v>
      </c>
    </row>
    <row r="198" spans="1:4" x14ac:dyDescent="0.3">
      <c r="A198">
        <v>197</v>
      </c>
      <c r="B198" s="1" t="s">
        <v>26</v>
      </c>
      <c r="C198" s="1" t="s">
        <v>390</v>
      </c>
      <c r="D198" s="1">
        <f>Zalacznik_Zadanie2_wyniki[[#This Row],[suma]]</f>
        <v>263</v>
      </c>
    </row>
    <row r="199" spans="1:4" x14ac:dyDescent="0.3">
      <c r="A199">
        <v>198</v>
      </c>
      <c r="B199" s="1" t="s">
        <v>40</v>
      </c>
      <c r="C199" s="1" t="s">
        <v>211</v>
      </c>
      <c r="D199" s="1">
        <f>Zalacznik_Zadanie2_wyniki[[#This Row],[suma]]</f>
        <v>160</v>
      </c>
    </row>
    <row r="200" spans="1:4" x14ac:dyDescent="0.3">
      <c r="A200">
        <v>199</v>
      </c>
      <c r="B200" s="1" t="s">
        <v>28</v>
      </c>
      <c r="C200" s="1" t="s">
        <v>392</v>
      </c>
      <c r="D200" s="1">
        <f>Zalacznik_Zadanie2_wyniki[[#This Row],[suma]]</f>
        <v>261</v>
      </c>
    </row>
    <row r="201" spans="1:4" x14ac:dyDescent="0.3">
      <c r="A201">
        <v>200</v>
      </c>
      <c r="B201" s="1" t="s">
        <v>42</v>
      </c>
      <c r="C201" s="1" t="s">
        <v>394</v>
      </c>
      <c r="D201" s="1">
        <f>Zalacznik_Zadanie2_wyniki[[#This Row],[suma]]</f>
        <v>159</v>
      </c>
    </row>
    <row r="202" spans="1:4" x14ac:dyDescent="0.3">
      <c r="A202">
        <v>201</v>
      </c>
      <c r="B202" s="1" t="s">
        <v>34</v>
      </c>
      <c r="C202" s="1" t="s">
        <v>397</v>
      </c>
      <c r="D202" s="1">
        <f>Zalacznik_Zadanie2_wyniki[[#This Row],[suma]]</f>
        <v>261</v>
      </c>
    </row>
    <row r="203" spans="1:4" x14ac:dyDescent="0.3">
      <c r="A203">
        <v>202</v>
      </c>
      <c r="B203" s="1" t="s">
        <v>115</v>
      </c>
      <c r="C203" s="1" t="s">
        <v>398</v>
      </c>
      <c r="D203" s="1">
        <f>Zalacznik_Zadanie2_wyniki[[#This Row],[suma]]</f>
        <v>158</v>
      </c>
    </row>
    <row r="204" spans="1:4" x14ac:dyDescent="0.3">
      <c r="A204">
        <v>203</v>
      </c>
      <c r="B204" s="1" t="s">
        <v>66</v>
      </c>
      <c r="C204" s="1" t="s">
        <v>400</v>
      </c>
      <c r="D204" s="1">
        <f>Zalacznik_Zadanie2_wyniki[[#This Row],[suma]]</f>
        <v>261</v>
      </c>
    </row>
    <row r="205" spans="1:4" x14ac:dyDescent="0.3">
      <c r="A205">
        <v>204</v>
      </c>
      <c r="B205" s="1" t="s">
        <v>401</v>
      </c>
      <c r="C205" s="1" t="s">
        <v>402</v>
      </c>
      <c r="D205" s="1">
        <f>Zalacznik_Zadanie2_wyniki[[#This Row],[suma]]</f>
        <v>157</v>
      </c>
    </row>
    <row r="206" spans="1:4" x14ac:dyDescent="0.3">
      <c r="A206">
        <v>205</v>
      </c>
      <c r="B206" s="1" t="s">
        <v>47</v>
      </c>
      <c r="C206" s="1" t="s">
        <v>403</v>
      </c>
      <c r="D206" s="1">
        <f>Zalacznik_Zadanie2_wyniki[[#This Row],[suma]]</f>
        <v>261</v>
      </c>
    </row>
    <row r="207" spans="1:4" x14ac:dyDescent="0.3">
      <c r="A207">
        <v>206</v>
      </c>
      <c r="B207" s="1" t="s">
        <v>47</v>
      </c>
      <c r="C207" s="1" t="s">
        <v>404</v>
      </c>
      <c r="D207" s="1">
        <f>Zalacznik_Zadanie2_wyniki[[#This Row],[suma]]</f>
        <v>156</v>
      </c>
    </row>
    <row r="208" spans="1:4" x14ac:dyDescent="0.3">
      <c r="A208">
        <v>207</v>
      </c>
      <c r="B208" s="1" t="s">
        <v>405</v>
      </c>
      <c r="C208" s="1" t="s">
        <v>406</v>
      </c>
      <c r="D208" s="1">
        <f>Zalacznik_Zadanie2_wyniki[[#This Row],[suma]]</f>
        <v>258</v>
      </c>
    </row>
    <row r="209" spans="1:4" x14ac:dyDescent="0.3">
      <c r="A209">
        <v>208</v>
      </c>
      <c r="B209" s="1" t="s">
        <v>157</v>
      </c>
      <c r="C209" s="1" t="s">
        <v>407</v>
      </c>
      <c r="D209" s="1">
        <f>Zalacznik_Zadanie2_wyniki[[#This Row],[suma]]</f>
        <v>156</v>
      </c>
    </row>
    <row r="210" spans="1:4" x14ac:dyDescent="0.3">
      <c r="A210">
        <v>209</v>
      </c>
      <c r="B210" s="1" t="s">
        <v>66</v>
      </c>
      <c r="C210" s="1" t="s">
        <v>349</v>
      </c>
      <c r="D210" s="1">
        <f>Zalacznik_Zadanie2_wyniki[[#This Row],[suma]]</f>
        <v>258</v>
      </c>
    </row>
    <row r="211" spans="1:4" x14ac:dyDescent="0.3">
      <c r="A211">
        <v>210</v>
      </c>
      <c r="B211" s="1" t="s">
        <v>40</v>
      </c>
      <c r="C211" s="1" t="s">
        <v>410</v>
      </c>
      <c r="D211" s="1">
        <f>Zalacznik_Zadanie2_wyniki[[#This Row],[suma]]</f>
        <v>154</v>
      </c>
    </row>
    <row r="212" spans="1:4" x14ac:dyDescent="0.3">
      <c r="A212">
        <v>211</v>
      </c>
      <c r="B212" s="1" t="s">
        <v>42</v>
      </c>
      <c r="C212" s="1" t="s">
        <v>411</v>
      </c>
      <c r="D212" s="1">
        <f>Zalacznik_Zadanie2_wyniki[[#This Row],[suma]]</f>
        <v>257</v>
      </c>
    </row>
    <row r="213" spans="1:4" x14ac:dyDescent="0.3">
      <c r="A213">
        <v>212</v>
      </c>
      <c r="B213" s="1" t="s">
        <v>31</v>
      </c>
      <c r="C213" s="1" t="s">
        <v>412</v>
      </c>
      <c r="D213" s="1">
        <f>Zalacznik_Zadanie2_wyniki[[#This Row],[suma]]</f>
        <v>154</v>
      </c>
    </row>
    <row r="214" spans="1:4" x14ac:dyDescent="0.3">
      <c r="A214">
        <v>213</v>
      </c>
      <c r="B214" s="1" t="s">
        <v>34</v>
      </c>
      <c r="C214" s="1" t="s">
        <v>414</v>
      </c>
      <c r="D214" s="1">
        <f>Zalacznik_Zadanie2_wyniki[[#This Row],[suma]]</f>
        <v>256</v>
      </c>
    </row>
    <row r="215" spans="1:4" x14ac:dyDescent="0.3">
      <c r="A215">
        <v>214</v>
      </c>
      <c r="B215" s="1" t="s">
        <v>42</v>
      </c>
      <c r="C215" s="1" t="s">
        <v>415</v>
      </c>
      <c r="D215" s="1">
        <f>Zalacznik_Zadanie2_wyniki[[#This Row],[suma]]</f>
        <v>152</v>
      </c>
    </row>
    <row r="216" spans="1:4" x14ac:dyDescent="0.3">
      <c r="A216">
        <v>215</v>
      </c>
      <c r="B216" s="1" t="s">
        <v>418</v>
      </c>
      <c r="C216" s="1" t="s">
        <v>419</v>
      </c>
      <c r="D216" s="1">
        <f>Zalacznik_Zadanie2_wyniki[[#This Row],[suma]]</f>
        <v>256</v>
      </c>
    </row>
    <row r="217" spans="1:4" x14ac:dyDescent="0.3">
      <c r="A217">
        <v>216</v>
      </c>
      <c r="B217" s="1" t="s">
        <v>66</v>
      </c>
      <c r="C217" s="1" t="s">
        <v>420</v>
      </c>
      <c r="D217" s="1">
        <f>Zalacznik_Zadanie2_wyniki[[#This Row],[suma]]</f>
        <v>151</v>
      </c>
    </row>
    <row r="218" spans="1:4" x14ac:dyDescent="0.3">
      <c r="A218">
        <v>217</v>
      </c>
      <c r="B218" s="1" t="s">
        <v>421</v>
      </c>
      <c r="C218" s="1" t="s">
        <v>410</v>
      </c>
      <c r="D218" s="1">
        <f>Zalacznik_Zadanie2_wyniki[[#This Row],[suma]]</f>
        <v>256</v>
      </c>
    </row>
    <row r="219" spans="1:4" x14ac:dyDescent="0.3">
      <c r="A219">
        <v>218</v>
      </c>
      <c r="B219" s="1" t="s">
        <v>66</v>
      </c>
      <c r="C219" s="1" t="s">
        <v>422</v>
      </c>
      <c r="D219" s="1">
        <f>Zalacznik_Zadanie2_wyniki[[#This Row],[suma]]</f>
        <v>151</v>
      </c>
    </row>
    <row r="220" spans="1:4" x14ac:dyDescent="0.3">
      <c r="A220">
        <v>219</v>
      </c>
      <c r="B220" s="1" t="s">
        <v>148</v>
      </c>
      <c r="C220" s="1" t="s">
        <v>424</v>
      </c>
      <c r="D220" s="1">
        <f>Zalacznik_Zadanie2_wyniki[[#This Row],[suma]]</f>
        <v>255</v>
      </c>
    </row>
    <row r="221" spans="1:4" x14ac:dyDescent="0.3">
      <c r="A221">
        <v>220</v>
      </c>
      <c r="B221" s="1" t="s">
        <v>42</v>
      </c>
      <c r="C221" s="1" t="s">
        <v>425</v>
      </c>
      <c r="D221" s="1">
        <f>Zalacznik_Zadanie2_wyniki[[#This Row],[suma]]</f>
        <v>150</v>
      </c>
    </row>
    <row r="222" spans="1:4" x14ac:dyDescent="0.3">
      <c r="A222">
        <v>221</v>
      </c>
      <c r="B222" s="1" t="s">
        <v>66</v>
      </c>
      <c r="C222" s="1" t="s">
        <v>426</v>
      </c>
      <c r="D222" s="1">
        <f>Zalacznik_Zadanie2_wyniki[[#This Row],[suma]]</f>
        <v>254</v>
      </c>
    </row>
    <row r="223" spans="1:4" x14ac:dyDescent="0.3">
      <c r="A223">
        <v>222</v>
      </c>
      <c r="B223" s="1" t="s">
        <v>34</v>
      </c>
      <c r="C223" s="1" t="s">
        <v>427</v>
      </c>
      <c r="D223" s="1">
        <f>Zalacznik_Zadanie2_wyniki[[#This Row],[suma]]</f>
        <v>150</v>
      </c>
    </row>
    <row r="224" spans="1:4" x14ac:dyDescent="0.3">
      <c r="A224">
        <v>223</v>
      </c>
      <c r="B224" s="1" t="s">
        <v>105</v>
      </c>
      <c r="C224" s="1" t="s">
        <v>428</v>
      </c>
      <c r="D224" s="1">
        <f>Zalacznik_Zadanie2_wyniki[[#This Row],[suma]]</f>
        <v>254</v>
      </c>
    </row>
    <row r="225" spans="1:4" x14ac:dyDescent="0.3">
      <c r="A225">
        <v>224</v>
      </c>
      <c r="B225" s="1" t="s">
        <v>181</v>
      </c>
      <c r="C225" s="1" t="s">
        <v>429</v>
      </c>
      <c r="D225" s="1">
        <f>Zalacznik_Zadanie2_wyniki[[#This Row],[suma]]</f>
        <v>150</v>
      </c>
    </row>
    <row r="226" spans="1:4" x14ac:dyDescent="0.3">
      <c r="A226">
        <v>225</v>
      </c>
      <c r="B226" s="1" t="s">
        <v>47</v>
      </c>
      <c r="C226" s="1" t="s">
        <v>430</v>
      </c>
      <c r="D226" s="1">
        <f>Zalacznik_Zadanie2_wyniki[[#This Row],[suma]]</f>
        <v>254</v>
      </c>
    </row>
    <row r="227" spans="1:4" x14ac:dyDescent="0.3">
      <c r="A227">
        <v>226</v>
      </c>
      <c r="B227" s="1" t="s">
        <v>326</v>
      </c>
      <c r="C227" s="1" t="s">
        <v>373</v>
      </c>
      <c r="D227" s="1">
        <f>Zalacznik_Zadanie2_wyniki[[#This Row],[suma]]</f>
        <v>149</v>
      </c>
    </row>
    <row r="228" spans="1:4" x14ac:dyDescent="0.3">
      <c r="A228">
        <v>227</v>
      </c>
      <c r="B228" s="1" t="s">
        <v>79</v>
      </c>
      <c r="C228" s="1" t="s">
        <v>433</v>
      </c>
      <c r="D228" s="1">
        <f>Zalacznik_Zadanie2_wyniki[[#This Row],[suma]]</f>
        <v>252</v>
      </c>
    </row>
    <row r="229" spans="1:4" x14ac:dyDescent="0.3">
      <c r="A229">
        <v>228</v>
      </c>
      <c r="B229" s="1" t="s">
        <v>7</v>
      </c>
      <c r="C229" s="1" t="s">
        <v>434</v>
      </c>
      <c r="D229" s="1">
        <f>Zalacznik_Zadanie2_wyniki[[#This Row],[suma]]</f>
        <v>148</v>
      </c>
    </row>
    <row r="230" spans="1:4" x14ac:dyDescent="0.3">
      <c r="A230">
        <v>229</v>
      </c>
      <c r="B230" s="1" t="s">
        <v>352</v>
      </c>
      <c r="C230" s="1" t="s">
        <v>199</v>
      </c>
      <c r="D230" s="1">
        <f>Zalacznik_Zadanie2_wyniki[[#This Row],[suma]]</f>
        <v>251</v>
      </c>
    </row>
    <row r="231" spans="1:4" x14ac:dyDescent="0.3">
      <c r="A231">
        <v>230</v>
      </c>
      <c r="B231" s="1" t="s">
        <v>435</v>
      </c>
      <c r="C231" s="1" t="s">
        <v>293</v>
      </c>
      <c r="D231" s="1">
        <f>Zalacznik_Zadanie2_wyniki[[#This Row],[suma]]</f>
        <v>139</v>
      </c>
    </row>
    <row r="232" spans="1:4" x14ac:dyDescent="0.3">
      <c r="A232">
        <v>231</v>
      </c>
      <c r="B232" s="1" t="s">
        <v>45</v>
      </c>
      <c r="C232" s="1" t="s">
        <v>436</v>
      </c>
      <c r="D232" s="1">
        <f>Zalacznik_Zadanie2_wyniki[[#This Row],[suma]]</f>
        <v>251</v>
      </c>
    </row>
    <row r="233" spans="1:4" x14ac:dyDescent="0.3">
      <c r="A233">
        <v>232</v>
      </c>
      <c r="B233" s="1" t="s">
        <v>132</v>
      </c>
      <c r="C233" s="1" t="s">
        <v>199</v>
      </c>
      <c r="D233" s="1">
        <f>Zalacznik_Zadanie2_wyniki[[#This Row],[suma]]</f>
        <v>138</v>
      </c>
    </row>
    <row r="234" spans="1:4" x14ac:dyDescent="0.3">
      <c r="A234">
        <v>233</v>
      </c>
      <c r="B234" s="1" t="s">
        <v>105</v>
      </c>
      <c r="C234" s="1" t="s">
        <v>437</v>
      </c>
      <c r="D234" s="1">
        <f>Zalacznik_Zadanie2_wyniki[[#This Row],[suma]]</f>
        <v>251</v>
      </c>
    </row>
    <row r="235" spans="1:4" x14ac:dyDescent="0.3">
      <c r="A235">
        <v>234</v>
      </c>
      <c r="B235" s="1" t="s">
        <v>105</v>
      </c>
      <c r="C235" s="1" t="s">
        <v>438</v>
      </c>
      <c r="D235" s="1">
        <f>Zalacznik_Zadanie2_wyniki[[#This Row],[suma]]</f>
        <v>137</v>
      </c>
    </row>
    <row r="236" spans="1:4" x14ac:dyDescent="0.3">
      <c r="A236">
        <v>235</v>
      </c>
      <c r="B236" s="1" t="s">
        <v>34</v>
      </c>
      <c r="C236" s="1" t="s">
        <v>439</v>
      </c>
      <c r="D236" s="1">
        <f>Zalacznik_Zadanie2_wyniki[[#This Row],[suma]]</f>
        <v>251</v>
      </c>
    </row>
    <row r="237" spans="1:4" x14ac:dyDescent="0.3">
      <c r="A237">
        <v>236</v>
      </c>
      <c r="B237" s="1" t="s">
        <v>66</v>
      </c>
      <c r="C237" s="1" t="s">
        <v>411</v>
      </c>
      <c r="D237" s="1">
        <f>Zalacznik_Zadanie2_wyniki[[#This Row],[suma]]</f>
        <v>137</v>
      </c>
    </row>
    <row r="238" spans="1:4" x14ac:dyDescent="0.3">
      <c r="A238">
        <v>237</v>
      </c>
      <c r="B238" s="1" t="s">
        <v>102</v>
      </c>
      <c r="C238" s="1" t="s">
        <v>443</v>
      </c>
      <c r="D238" s="1">
        <f>Zalacznik_Zadanie2_wyniki[[#This Row],[suma]]</f>
        <v>250</v>
      </c>
    </row>
    <row r="239" spans="1:4" x14ac:dyDescent="0.3">
      <c r="A239">
        <v>238</v>
      </c>
      <c r="B239" s="1" t="s">
        <v>40</v>
      </c>
      <c r="C239" s="1" t="s">
        <v>444</v>
      </c>
      <c r="D239" s="1">
        <f>Zalacznik_Zadanie2_wyniki[[#This Row],[suma]]</f>
        <v>136</v>
      </c>
    </row>
    <row r="240" spans="1:4" x14ac:dyDescent="0.3">
      <c r="A240">
        <v>239</v>
      </c>
      <c r="B240" s="1" t="s">
        <v>163</v>
      </c>
      <c r="C240" s="1" t="s">
        <v>445</v>
      </c>
      <c r="D240" s="1">
        <f>Zalacznik_Zadanie2_wyniki[[#This Row],[suma]]</f>
        <v>248</v>
      </c>
    </row>
    <row r="241" spans="1:4" x14ac:dyDescent="0.3">
      <c r="A241">
        <v>240</v>
      </c>
      <c r="B241" s="1" t="s">
        <v>446</v>
      </c>
      <c r="C241" s="1" t="s">
        <v>447</v>
      </c>
      <c r="D241" s="1">
        <f>Zalacznik_Zadanie2_wyniki[[#This Row],[suma]]</f>
        <v>136</v>
      </c>
    </row>
    <row r="242" spans="1:4" x14ac:dyDescent="0.3">
      <c r="A242">
        <v>241</v>
      </c>
      <c r="B242" s="1" t="s">
        <v>95</v>
      </c>
      <c r="C242" s="1" t="s">
        <v>210</v>
      </c>
      <c r="D242" s="1">
        <f>Zalacznik_Zadanie2_wyniki[[#This Row],[suma]]</f>
        <v>248</v>
      </c>
    </row>
    <row r="243" spans="1:4" x14ac:dyDescent="0.3">
      <c r="A243">
        <v>242</v>
      </c>
      <c r="B243" s="1" t="s">
        <v>47</v>
      </c>
      <c r="C243" s="1" t="s">
        <v>448</v>
      </c>
      <c r="D243" s="1">
        <f>Zalacznik_Zadanie2_wyniki[[#This Row],[suma]]</f>
        <v>136</v>
      </c>
    </row>
    <row r="244" spans="1:4" x14ac:dyDescent="0.3">
      <c r="A244">
        <v>243</v>
      </c>
      <c r="B244" s="1" t="s">
        <v>31</v>
      </c>
      <c r="C244" s="1" t="s">
        <v>449</v>
      </c>
      <c r="D244" s="1">
        <f>Zalacznik_Zadanie2_wyniki[[#This Row],[suma]]</f>
        <v>247</v>
      </c>
    </row>
    <row r="245" spans="1:4" x14ac:dyDescent="0.3">
      <c r="A245">
        <v>244</v>
      </c>
      <c r="B245" s="1" t="s">
        <v>452</v>
      </c>
      <c r="C245" s="1" t="s">
        <v>453</v>
      </c>
      <c r="D245" s="1">
        <f>Zalacznik_Zadanie2_wyniki[[#This Row],[suma]]</f>
        <v>136</v>
      </c>
    </row>
    <row r="246" spans="1:4" x14ac:dyDescent="0.3">
      <c r="A246">
        <v>245</v>
      </c>
      <c r="B246" s="1" t="s">
        <v>119</v>
      </c>
      <c r="C246" s="1" t="s">
        <v>375</v>
      </c>
      <c r="D246" s="1">
        <f>Zalacznik_Zadanie2_wyniki[[#This Row],[suma]]</f>
        <v>246</v>
      </c>
    </row>
    <row r="247" spans="1:4" x14ac:dyDescent="0.3">
      <c r="A247">
        <v>246</v>
      </c>
      <c r="B247" s="1" t="s">
        <v>105</v>
      </c>
      <c r="C247" s="1" t="s">
        <v>454</v>
      </c>
      <c r="D247" s="1">
        <f>Zalacznik_Zadanie2_wyniki[[#This Row],[suma]]</f>
        <v>135</v>
      </c>
    </row>
    <row r="248" spans="1:4" x14ac:dyDescent="0.3">
      <c r="A248">
        <v>247</v>
      </c>
      <c r="B248" s="1" t="s">
        <v>148</v>
      </c>
      <c r="C248" s="1" t="s">
        <v>382</v>
      </c>
      <c r="D248" s="1">
        <f>Zalacznik_Zadanie2_wyniki[[#This Row],[suma]]</f>
        <v>245</v>
      </c>
    </row>
    <row r="249" spans="1:4" x14ac:dyDescent="0.3">
      <c r="A249">
        <v>248</v>
      </c>
      <c r="B249" s="1" t="s">
        <v>455</v>
      </c>
      <c r="C249" s="1" t="s">
        <v>383</v>
      </c>
      <c r="D249" s="1">
        <f>Zalacznik_Zadanie2_wyniki[[#This Row],[suma]]</f>
        <v>135</v>
      </c>
    </row>
    <row r="250" spans="1:4" x14ac:dyDescent="0.3">
      <c r="A250">
        <v>249</v>
      </c>
      <c r="B250" s="1" t="s">
        <v>40</v>
      </c>
      <c r="C250" s="1" t="s">
        <v>384</v>
      </c>
      <c r="D250" s="1">
        <f>Zalacznik_Zadanie2_wyniki[[#This Row],[suma]]</f>
        <v>245</v>
      </c>
    </row>
    <row r="251" spans="1:4" x14ac:dyDescent="0.3">
      <c r="A251">
        <v>250</v>
      </c>
      <c r="B251" s="1" t="s">
        <v>456</v>
      </c>
      <c r="C251" s="1" t="s">
        <v>457</v>
      </c>
      <c r="D251" s="1">
        <f>Zalacznik_Zadanie2_wyniki[[#This Row],[suma]]</f>
        <v>134</v>
      </c>
    </row>
    <row r="252" spans="1:4" x14ac:dyDescent="0.3">
      <c r="A252">
        <v>251</v>
      </c>
      <c r="B252" s="1" t="s">
        <v>42</v>
      </c>
      <c r="C252" s="1" t="s">
        <v>387</v>
      </c>
      <c r="D252" s="1">
        <f>Zalacznik_Zadanie2_wyniki[[#This Row],[suma]]</f>
        <v>245</v>
      </c>
    </row>
    <row r="253" spans="1:4" x14ac:dyDescent="0.3">
      <c r="A253">
        <v>252</v>
      </c>
      <c r="B253" s="1" t="s">
        <v>458</v>
      </c>
      <c r="C253" s="1" t="s">
        <v>459</v>
      </c>
      <c r="D253" s="1">
        <f>Zalacznik_Zadanie2_wyniki[[#This Row],[suma]]</f>
        <v>134</v>
      </c>
    </row>
    <row r="254" spans="1:4" x14ac:dyDescent="0.3">
      <c r="A254">
        <v>253</v>
      </c>
      <c r="B254" s="1" t="s">
        <v>460</v>
      </c>
      <c r="C254" s="1" t="s">
        <v>461</v>
      </c>
      <c r="D254" s="1">
        <f>Zalacznik_Zadanie2_wyniki[[#This Row],[suma]]</f>
        <v>245</v>
      </c>
    </row>
    <row r="255" spans="1:4" x14ac:dyDescent="0.3">
      <c r="A255">
        <v>254</v>
      </c>
      <c r="B255" s="1" t="s">
        <v>42</v>
      </c>
      <c r="C255" s="1" t="s">
        <v>211</v>
      </c>
      <c r="D255" s="1">
        <f>Zalacznik_Zadanie2_wyniki[[#This Row],[suma]]</f>
        <v>134</v>
      </c>
    </row>
    <row r="256" spans="1:4" x14ac:dyDescent="0.3">
      <c r="A256">
        <v>255</v>
      </c>
      <c r="B256" s="1" t="s">
        <v>95</v>
      </c>
      <c r="C256" s="1" t="s">
        <v>462</v>
      </c>
      <c r="D256" s="1">
        <f>Zalacznik_Zadanie2_wyniki[[#This Row],[suma]]</f>
        <v>244</v>
      </c>
    </row>
    <row r="257" spans="1:4" x14ac:dyDescent="0.3">
      <c r="A257">
        <v>256</v>
      </c>
      <c r="B257" s="1" t="s">
        <v>105</v>
      </c>
      <c r="C257" s="1" t="s">
        <v>463</v>
      </c>
      <c r="D257" s="1">
        <f>Zalacznik_Zadanie2_wyniki[[#This Row],[suma]]</f>
        <v>131</v>
      </c>
    </row>
    <row r="258" spans="1:4" x14ac:dyDescent="0.3">
      <c r="A258">
        <v>257</v>
      </c>
      <c r="B258" s="1" t="s">
        <v>460</v>
      </c>
      <c r="C258" s="1" t="s">
        <v>464</v>
      </c>
      <c r="D258" s="1">
        <f>Zalacznik_Zadanie2_wyniki[[#This Row],[suma]]</f>
        <v>244</v>
      </c>
    </row>
    <row r="259" spans="1:4" x14ac:dyDescent="0.3">
      <c r="A259">
        <v>258</v>
      </c>
      <c r="B259" s="1" t="s">
        <v>42</v>
      </c>
      <c r="C259" s="1" t="s">
        <v>398</v>
      </c>
      <c r="D259" s="1">
        <f>Zalacznik_Zadanie2_wyniki[[#This Row],[suma]]</f>
        <v>131</v>
      </c>
    </row>
    <row r="260" spans="1:4" x14ac:dyDescent="0.3">
      <c r="A260">
        <v>259</v>
      </c>
      <c r="B260" s="1" t="s">
        <v>38</v>
      </c>
      <c r="C260" s="1" t="s">
        <v>465</v>
      </c>
      <c r="D260" s="1">
        <f>Zalacznik_Zadanie2_wyniki[[#This Row],[suma]]</f>
        <v>243</v>
      </c>
    </row>
    <row r="261" spans="1:4" x14ac:dyDescent="0.3">
      <c r="A261">
        <v>260</v>
      </c>
      <c r="B261" s="1" t="s">
        <v>66</v>
      </c>
      <c r="C261" s="1" t="s">
        <v>466</v>
      </c>
      <c r="D261" s="1">
        <f>Zalacznik_Zadanie2_wyniki[[#This Row],[suma]]</f>
        <v>130</v>
      </c>
    </row>
    <row r="262" spans="1:4" x14ac:dyDescent="0.3">
      <c r="A262">
        <v>261</v>
      </c>
      <c r="B262" s="1" t="s">
        <v>105</v>
      </c>
      <c r="C262" s="1" t="s">
        <v>467</v>
      </c>
      <c r="D262" s="1">
        <f>Zalacznik_Zadanie2_wyniki[[#This Row],[suma]]</f>
        <v>243</v>
      </c>
    </row>
    <row r="263" spans="1:4" x14ac:dyDescent="0.3">
      <c r="A263">
        <v>262</v>
      </c>
      <c r="B263" s="1" t="s">
        <v>469</v>
      </c>
      <c r="C263" s="1" t="s">
        <v>404</v>
      </c>
      <c r="D263" s="1">
        <f>Zalacznik_Zadanie2_wyniki[[#This Row],[suma]]</f>
        <v>129</v>
      </c>
    </row>
    <row r="264" spans="1:4" x14ac:dyDescent="0.3">
      <c r="A264">
        <v>263</v>
      </c>
      <c r="B264" s="1" t="s">
        <v>470</v>
      </c>
      <c r="C264" s="1" t="s">
        <v>471</v>
      </c>
      <c r="D264" s="1">
        <f>Zalacznik_Zadanie2_wyniki[[#This Row],[suma]]</f>
        <v>243</v>
      </c>
    </row>
    <row r="265" spans="1:4" x14ac:dyDescent="0.3">
      <c r="A265">
        <v>264</v>
      </c>
      <c r="B265" s="1" t="s">
        <v>473</v>
      </c>
      <c r="C265" s="1" t="s">
        <v>407</v>
      </c>
      <c r="D265" s="1">
        <f>Zalacznik_Zadanie2_wyniki[[#This Row],[suma]]</f>
        <v>127</v>
      </c>
    </row>
    <row r="266" spans="1:4" x14ac:dyDescent="0.3">
      <c r="A266">
        <v>265</v>
      </c>
      <c r="B266" s="1" t="s">
        <v>326</v>
      </c>
      <c r="C266" s="1" t="s">
        <v>349</v>
      </c>
      <c r="D266" s="1">
        <f>Zalacznik_Zadanie2_wyniki[[#This Row],[suma]]</f>
        <v>242</v>
      </c>
    </row>
    <row r="267" spans="1:4" x14ac:dyDescent="0.3">
      <c r="A267">
        <v>266</v>
      </c>
      <c r="B267" s="1" t="s">
        <v>435</v>
      </c>
      <c r="C267" s="1" t="s">
        <v>475</v>
      </c>
      <c r="D267" s="1">
        <f>Zalacznik_Zadanie2_wyniki[[#This Row],[suma]]</f>
        <v>127</v>
      </c>
    </row>
    <row r="268" spans="1:4" x14ac:dyDescent="0.3">
      <c r="A268">
        <v>267</v>
      </c>
      <c r="B268" s="1" t="s">
        <v>42</v>
      </c>
      <c r="C268" s="1" t="s">
        <v>411</v>
      </c>
      <c r="D268" s="1">
        <f>Zalacznik_Zadanie2_wyniki[[#This Row],[suma]]</f>
        <v>242</v>
      </c>
    </row>
    <row r="269" spans="1:4" x14ac:dyDescent="0.3">
      <c r="A269">
        <v>268</v>
      </c>
      <c r="B269" s="1" t="s">
        <v>105</v>
      </c>
      <c r="C269" s="1" t="s">
        <v>412</v>
      </c>
      <c r="D269" s="1">
        <f>Zalacznik_Zadanie2_wyniki[[#This Row],[suma]]</f>
        <v>127</v>
      </c>
    </row>
    <row r="270" spans="1:4" x14ac:dyDescent="0.3">
      <c r="A270">
        <v>269</v>
      </c>
      <c r="B270" s="1" t="s">
        <v>132</v>
      </c>
      <c r="C270" s="1" t="s">
        <v>477</v>
      </c>
      <c r="D270" s="1">
        <f>Zalacznik_Zadanie2_wyniki[[#This Row],[suma]]</f>
        <v>242</v>
      </c>
    </row>
    <row r="271" spans="1:4" x14ac:dyDescent="0.3">
      <c r="A271">
        <v>270</v>
      </c>
      <c r="B271" s="1" t="s">
        <v>478</v>
      </c>
      <c r="C271" s="1" t="s">
        <v>479</v>
      </c>
      <c r="D271" s="1">
        <f>Zalacznik_Zadanie2_wyniki[[#This Row],[suma]]</f>
        <v>127</v>
      </c>
    </row>
    <row r="272" spans="1:4" x14ac:dyDescent="0.3">
      <c r="A272">
        <v>271</v>
      </c>
      <c r="B272" s="1" t="s">
        <v>42</v>
      </c>
      <c r="C272" s="1" t="s">
        <v>480</v>
      </c>
      <c r="D272" s="1">
        <f>Zalacznik_Zadanie2_wyniki[[#This Row],[suma]]</f>
        <v>241</v>
      </c>
    </row>
    <row r="273" spans="1:4" x14ac:dyDescent="0.3">
      <c r="A273">
        <v>272</v>
      </c>
      <c r="B273" s="1" t="s">
        <v>42</v>
      </c>
      <c r="C273" s="1" t="s">
        <v>481</v>
      </c>
      <c r="D273" s="1">
        <f>Zalacznik_Zadanie2_wyniki[[#This Row],[suma]]</f>
        <v>127</v>
      </c>
    </row>
    <row r="274" spans="1:4" x14ac:dyDescent="0.3">
      <c r="A274">
        <v>273</v>
      </c>
      <c r="B274" s="1" t="s">
        <v>163</v>
      </c>
      <c r="C274" s="1" t="s">
        <v>475</v>
      </c>
      <c r="D274" s="1">
        <f>Zalacznik_Zadanie2_wyniki[[#This Row],[suma]]</f>
        <v>240</v>
      </c>
    </row>
    <row r="275" spans="1:4" x14ac:dyDescent="0.3">
      <c r="A275">
        <v>274</v>
      </c>
      <c r="B275" s="1" t="s">
        <v>42</v>
      </c>
      <c r="C275" s="1" t="s">
        <v>422</v>
      </c>
      <c r="D275" s="1">
        <f>Zalacznik_Zadanie2_wyniki[[#This Row],[suma]]</f>
        <v>127</v>
      </c>
    </row>
    <row r="276" spans="1:4" x14ac:dyDescent="0.3">
      <c r="A276">
        <v>275</v>
      </c>
      <c r="B276" s="1" t="s">
        <v>89</v>
      </c>
      <c r="C276" s="1" t="s">
        <v>424</v>
      </c>
      <c r="D276" s="1">
        <f>Zalacznik_Zadanie2_wyniki[[#This Row],[suma]]</f>
        <v>239</v>
      </c>
    </row>
    <row r="277" spans="1:4" x14ac:dyDescent="0.3">
      <c r="A277">
        <v>276</v>
      </c>
      <c r="B277" s="1" t="s">
        <v>47</v>
      </c>
      <c r="C277" s="1" t="s">
        <v>484</v>
      </c>
      <c r="D277" s="1">
        <f>Zalacznik_Zadanie2_wyniki[[#This Row],[suma]]</f>
        <v>127</v>
      </c>
    </row>
    <row r="278" spans="1:4" x14ac:dyDescent="0.3">
      <c r="A278">
        <v>277</v>
      </c>
      <c r="B278" s="1" t="s">
        <v>28</v>
      </c>
      <c r="C278" s="1" t="s">
        <v>485</v>
      </c>
      <c r="D278" s="1">
        <f>Zalacznik_Zadanie2_wyniki[[#This Row],[suma]]</f>
        <v>239</v>
      </c>
    </row>
    <row r="279" spans="1:4" x14ac:dyDescent="0.3">
      <c r="A279">
        <v>278</v>
      </c>
      <c r="B279" s="1" t="s">
        <v>40</v>
      </c>
      <c r="C279" s="1" t="s">
        <v>407</v>
      </c>
      <c r="D279" s="1">
        <f>Zalacznik_Zadanie2_wyniki[[#This Row],[suma]]</f>
        <v>127</v>
      </c>
    </row>
    <row r="280" spans="1:4" x14ac:dyDescent="0.3">
      <c r="A280">
        <v>279</v>
      </c>
      <c r="B280" s="1" t="s">
        <v>26</v>
      </c>
      <c r="C280" s="1" t="s">
        <v>487</v>
      </c>
      <c r="D280" s="1">
        <f>Zalacznik_Zadanie2_wyniki[[#This Row],[suma]]</f>
        <v>237</v>
      </c>
    </row>
    <row r="281" spans="1:4" x14ac:dyDescent="0.3">
      <c r="A281">
        <v>280</v>
      </c>
      <c r="B281" s="1" t="s">
        <v>31</v>
      </c>
      <c r="C281" s="1" t="s">
        <v>489</v>
      </c>
      <c r="D281" s="1">
        <f>Zalacznik_Zadanie2_wyniki[[#This Row],[suma]]</f>
        <v>127</v>
      </c>
    </row>
    <row r="282" spans="1:4" x14ac:dyDescent="0.3">
      <c r="A282">
        <v>281</v>
      </c>
      <c r="B282" s="1" t="s">
        <v>91</v>
      </c>
      <c r="C282" s="1" t="s">
        <v>223</v>
      </c>
      <c r="D282" s="1">
        <f>Zalacznik_Zadanie2_wyniki[[#This Row],[suma]]</f>
        <v>237</v>
      </c>
    </row>
    <row r="283" spans="1:4" x14ac:dyDescent="0.3">
      <c r="A283">
        <v>282</v>
      </c>
      <c r="B283" s="1" t="s">
        <v>42</v>
      </c>
      <c r="C283" s="1" t="s">
        <v>491</v>
      </c>
      <c r="D283" s="1">
        <f>Zalacznik_Zadanie2_wyniki[[#This Row],[suma]]</f>
        <v>127</v>
      </c>
    </row>
    <row r="284" spans="1:4" x14ac:dyDescent="0.3">
      <c r="A284">
        <v>283</v>
      </c>
      <c r="B284" s="1" t="s">
        <v>95</v>
      </c>
      <c r="C284" s="1" t="s">
        <v>492</v>
      </c>
      <c r="D284" s="1">
        <f>Zalacznik_Zadanie2_wyniki[[#This Row],[suma]]</f>
        <v>236</v>
      </c>
    </row>
    <row r="285" spans="1:4" x14ac:dyDescent="0.3">
      <c r="A285">
        <v>284</v>
      </c>
      <c r="B285" s="1" t="s">
        <v>132</v>
      </c>
      <c r="C285" s="1" t="s">
        <v>493</v>
      </c>
      <c r="D285" s="1">
        <f>Zalacznik_Zadanie2_wyniki[[#This Row],[suma]]</f>
        <v>127</v>
      </c>
    </row>
    <row r="286" spans="1:4" x14ac:dyDescent="0.3">
      <c r="A286">
        <v>285</v>
      </c>
      <c r="B286" s="1" t="s">
        <v>34</v>
      </c>
      <c r="C286" s="1" t="s">
        <v>494</v>
      </c>
      <c r="D286" s="1">
        <f>Zalacznik_Zadanie2_wyniki[[#This Row],[suma]]</f>
        <v>236</v>
      </c>
    </row>
    <row r="287" spans="1:4" x14ac:dyDescent="0.3">
      <c r="A287">
        <v>286</v>
      </c>
      <c r="B287" s="1" t="s">
        <v>31</v>
      </c>
      <c r="C287" s="1" t="s">
        <v>495</v>
      </c>
      <c r="D287" s="1">
        <f>Zalacznik_Zadanie2_wyniki[[#This Row],[suma]]</f>
        <v>127</v>
      </c>
    </row>
    <row r="288" spans="1:4" x14ac:dyDescent="0.3">
      <c r="A288">
        <v>287</v>
      </c>
      <c r="B288" s="1" t="s">
        <v>12</v>
      </c>
      <c r="C288" s="1" t="s">
        <v>498</v>
      </c>
      <c r="D288" s="1">
        <f>Zalacznik_Zadanie2_wyniki[[#This Row],[suma]]</f>
        <v>236</v>
      </c>
    </row>
    <row r="289" spans="1:4" x14ac:dyDescent="0.3">
      <c r="A289">
        <v>288</v>
      </c>
      <c r="B289" s="1" t="s">
        <v>66</v>
      </c>
      <c r="C289" s="1" t="s">
        <v>499</v>
      </c>
      <c r="D289" s="1">
        <f>Zalacznik_Zadanie2_wyniki[[#This Row],[suma]]</f>
        <v>127</v>
      </c>
    </row>
    <row r="290" spans="1:4" x14ac:dyDescent="0.3">
      <c r="A290">
        <v>289</v>
      </c>
      <c r="B290" s="1" t="s">
        <v>66</v>
      </c>
      <c r="C290" s="1" t="s">
        <v>501</v>
      </c>
      <c r="D290" s="1">
        <f>Zalacznik_Zadanie2_wyniki[[#This Row],[suma]]</f>
        <v>236</v>
      </c>
    </row>
    <row r="291" spans="1:4" x14ac:dyDescent="0.3">
      <c r="A291">
        <v>290</v>
      </c>
      <c r="B291" s="1" t="s">
        <v>502</v>
      </c>
      <c r="C291" s="1" t="s">
        <v>367</v>
      </c>
      <c r="D291" s="1">
        <f>Zalacznik_Zadanie2_wyniki[[#This Row],[suma]]</f>
        <v>127</v>
      </c>
    </row>
    <row r="292" spans="1:4" x14ac:dyDescent="0.3">
      <c r="A292">
        <v>291</v>
      </c>
      <c r="B292" s="1" t="s">
        <v>181</v>
      </c>
      <c r="C292" s="1" t="s">
        <v>503</v>
      </c>
      <c r="D292" s="1">
        <f>Zalacznik_Zadanie2_wyniki[[#This Row],[suma]]</f>
        <v>235</v>
      </c>
    </row>
    <row r="293" spans="1:4" x14ac:dyDescent="0.3">
      <c r="A293">
        <v>292</v>
      </c>
      <c r="B293" s="1" t="s">
        <v>26</v>
      </c>
      <c r="C293" s="1" t="s">
        <v>504</v>
      </c>
      <c r="D293" s="1">
        <f>Zalacznik_Zadanie2_wyniki[[#This Row],[suma]]</f>
        <v>127</v>
      </c>
    </row>
    <row r="294" spans="1:4" x14ac:dyDescent="0.3">
      <c r="A294">
        <v>293</v>
      </c>
      <c r="B294" s="1" t="s">
        <v>110</v>
      </c>
      <c r="C294" s="1" t="s">
        <v>505</v>
      </c>
      <c r="D294" s="1">
        <f>Zalacznik_Zadanie2_wyniki[[#This Row],[suma]]</f>
        <v>235</v>
      </c>
    </row>
    <row r="295" spans="1:4" x14ac:dyDescent="0.3">
      <c r="A295">
        <v>294</v>
      </c>
      <c r="B295" s="1" t="s">
        <v>22</v>
      </c>
      <c r="C295" s="1" t="s">
        <v>506</v>
      </c>
      <c r="D295" s="1">
        <f>Zalacznik_Zadanie2_wyniki[[#This Row],[suma]]</f>
        <v>127</v>
      </c>
    </row>
    <row r="296" spans="1:4" x14ac:dyDescent="0.3">
      <c r="A296">
        <v>295</v>
      </c>
      <c r="B296" s="1" t="s">
        <v>507</v>
      </c>
      <c r="C296" s="1" t="s">
        <v>508</v>
      </c>
      <c r="D296" s="1">
        <f>Zalacznik_Zadanie2_wyniki[[#This Row],[suma]]</f>
        <v>234</v>
      </c>
    </row>
    <row r="297" spans="1:4" x14ac:dyDescent="0.3">
      <c r="A297">
        <v>296</v>
      </c>
      <c r="B297" s="1" t="s">
        <v>105</v>
      </c>
      <c r="C297" s="1" t="s">
        <v>509</v>
      </c>
      <c r="D297" s="1">
        <f>Zalacznik_Zadanie2_wyniki[[#This Row],[suma]]</f>
        <v>126</v>
      </c>
    </row>
    <row r="298" spans="1:4" x14ac:dyDescent="0.3">
      <c r="A298">
        <v>297</v>
      </c>
      <c r="B298" s="1" t="s">
        <v>34</v>
      </c>
      <c r="C298" s="1" t="s">
        <v>199</v>
      </c>
      <c r="D298" s="1">
        <f>Zalacznik_Zadanie2_wyniki[[#This Row],[suma]]</f>
        <v>234</v>
      </c>
    </row>
    <row r="299" spans="1:4" x14ac:dyDescent="0.3">
      <c r="A299">
        <v>298</v>
      </c>
      <c r="B299" s="1" t="s">
        <v>512</v>
      </c>
      <c r="C299" s="1" t="s">
        <v>513</v>
      </c>
      <c r="D299" s="1">
        <f>Zalacznik_Zadanie2_wyniki[[#This Row],[suma]]</f>
        <v>126</v>
      </c>
    </row>
    <row r="300" spans="1:4" x14ac:dyDescent="0.3">
      <c r="A300">
        <v>299</v>
      </c>
      <c r="B300" s="1" t="s">
        <v>34</v>
      </c>
      <c r="C300" s="1" t="s">
        <v>447</v>
      </c>
      <c r="D300" s="1">
        <f>Zalacznik_Zadanie2_wyniki[[#This Row],[suma]]</f>
        <v>233</v>
      </c>
    </row>
    <row r="301" spans="1:4" x14ac:dyDescent="0.3">
      <c r="A301">
        <v>300</v>
      </c>
      <c r="B301" s="1" t="s">
        <v>115</v>
      </c>
      <c r="C301" s="1" t="s">
        <v>514</v>
      </c>
      <c r="D301" s="1">
        <f>Zalacznik_Zadanie2_wyniki[[#This Row],[suma]]</f>
        <v>125</v>
      </c>
    </row>
  </sheetData>
  <mergeCells count="8">
    <mergeCell ref="P24:U29"/>
    <mergeCell ref="P23:U23"/>
    <mergeCell ref="O1:U21"/>
    <mergeCell ref="G1:K10"/>
    <mergeCell ref="L1:N10"/>
    <mergeCell ref="G12:K21"/>
    <mergeCell ref="L12:N21"/>
    <mergeCell ref="G11:N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6A5C-30E5-4403-9474-51F05CE559BB}">
  <dimension ref="A3:B14"/>
  <sheetViews>
    <sheetView workbookViewId="0">
      <selection activeCell="B4" sqref="B4"/>
    </sheetView>
  </sheetViews>
  <sheetFormatPr defaultRowHeight="14.4" x14ac:dyDescent="0.3"/>
  <cols>
    <col min="1" max="1" width="16.6640625" bestFit="1" customWidth="1"/>
    <col min="2" max="2" width="24.77734375" bestFit="1" customWidth="1"/>
  </cols>
  <sheetData>
    <row r="3" spans="1:2" x14ac:dyDescent="0.3">
      <c r="A3" s="2" t="s">
        <v>520</v>
      </c>
      <c r="B3" t="s">
        <v>521</v>
      </c>
    </row>
    <row r="4" spans="1:2" x14ac:dyDescent="0.3">
      <c r="A4" s="4" t="s">
        <v>58</v>
      </c>
      <c r="B4" s="5">
        <v>16</v>
      </c>
    </row>
    <row r="5" spans="1:2" x14ac:dyDescent="0.3">
      <c r="A5" s="4" t="s">
        <v>53</v>
      </c>
      <c r="B5" s="5">
        <v>66</v>
      </c>
    </row>
    <row r="6" spans="1:2" x14ac:dyDescent="0.3">
      <c r="A6" s="4" t="s">
        <v>65</v>
      </c>
      <c r="B6" s="5">
        <v>24</v>
      </c>
    </row>
    <row r="7" spans="1:2" x14ac:dyDescent="0.3">
      <c r="A7" s="4" t="s">
        <v>21</v>
      </c>
      <c r="B7" s="5">
        <v>78</v>
      </c>
    </row>
    <row r="8" spans="1:2" x14ac:dyDescent="0.3">
      <c r="A8" s="4" t="s">
        <v>88</v>
      </c>
      <c r="B8" s="5">
        <v>25</v>
      </c>
    </row>
    <row r="9" spans="1:2" x14ac:dyDescent="0.3">
      <c r="A9" s="4" t="s">
        <v>11</v>
      </c>
      <c r="B9" s="5">
        <v>25</v>
      </c>
    </row>
    <row r="10" spans="1:2" x14ac:dyDescent="0.3">
      <c r="A10" s="4" t="s">
        <v>205</v>
      </c>
      <c r="B10" s="5">
        <v>3</v>
      </c>
    </row>
    <row r="11" spans="1:2" x14ac:dyDescent="0.3">
      <c r="A11" s="4" t="s">
        <v>16</v>
      </c>
      <c r="B11" s="5">
        <v>59</v>
      </c>
    </row>
    <row r="12" spans="1:2" x14ac:dyDescent="0.3">
      <c r="A12" s="4" t="s">
        <v>312</v>
      </c>
      <c r="B12" s="5">
        <v>3</v>
      </c>
    </row>
    <row r="13" spans="1:2" x14ac:dyDescent="0.3">
      <c r="A13" s="4" t="s">
        <v>442</v>
      </c>
      <c r="B13" s="5">
        <v>1</v>
      </c>
    </row>
    <row r="14" spans="1:2" x14ac:dyDescent="0.3">
      <c r="A14" s="3" t="s">
        <v>522</v>
      </c>
      <c r="B14" s="1">
        <v>300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F700-A47C-4D61-977B-FA5796214D6A}">
  <dimension ref="A1:R301"/>
  <sheetViews>
    <sheetView workbookViewId="0">
      <selection activeCell="E135" sqref="E135"/>
    </sheetView>
  </sheetViews>
  <sheetFormatPr defaultRowHeight="14.4" x14ac:dyDescent="0.3"/>
  <cols>
    <col min="1" max="1" width="20.109375" bestFit="1" customWidth="1"/>
    <col min="2" max="2" width="11.5546875" bestFit="1" customWidth="1"/>
    <col min="3" max="3" width="13.88671875" bestFit="1" customWidth="1"/>
    <col min="4" max="4" width="51.44140625" bestFit="1" customWidth="1"/>
    <col min="5" max="5" width="16.109375" bestFit="1" customWidth="1"/>
    <col min="6" max="6" width="7.44140625" bestFit="1" customWidth="1"/>
    <col min="7" max="7" width="8" bestFit="1" customWidth="1"/>
    <col min="8" max="8" width="21.44140625" bestFit="1" customWidth="1"/>
    <col min="9" max="10" width="21.44140625" customWidth="1"/>
    <col min="11" max="11" width="24.21875" customWidth="1"/>
    <col min="13" max="13" width="20.109375" bestFit="1" customWidth="1"/>
    <col min="14" max="18" width="7.109375" bestFit="1" customWidth="1"/>
  </cols>
  <sheetData>
    <row r="1" spans="1:18" ht="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524</v>
      </c>
      <c r="I1" t="s">
        <v>523</v>
      </c>
      <c r="K1" s="6" t="s">
        <v>525</v>
      </c>
      <c r="M1" t="s">
        <v>0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</row>
    <row r="2" spans="1:18" ht="21" x14ac:dyDescent="0.4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>
        <v>1</v>
      </c>
      <c r="G2" s="1" t="s">
        <v>11</v>
      </c>
      <c r="H2" s="1" t="str">
        <f>RIGHT(Zalacznik_Zadanie2_uczniowie4[[#This Row],[imię]],1)</f>
        <v>r</v>
      </c>
      <c r="I2" s="1">
        <f>IF(Zalacznik_Zadanie2_uczniowie4[[#This Row],[ostatnia litera imienia]]="a",1,0)</f>
        <v>0</v>
      </c>
      <c r="J2" s="1"/>
      <c r="K2" s="7">
        <f>SUM(Zalacznik_Zadanie2_uczniowie4[czy kobieta])</f>
        <v>13</v>
      </c>
      <c r="M2">
        <v>1</v>
      </c>
      <c r="N2">
        <v>100</v>
      </c>
      <c r="O2">
        <v>100</v>
      </c>
      <c r="P2">
        <v>100</v>
      </c>
      <c r="Q2">
        <v>100</v>
      </c>
      <c r="R2">
        <v>100</v>
      </c>
    </row>
    <row r="3" spans="1:18" x14ac:dyDescent="0.3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>
        <v>2</v>
      </c>
      <c r="G3" s="1" t="s">
        <v>16</v>
      </c>
      <c r="H3" s="1" t="str">
        <f>RIGHT(Zalacznik_Zadanie2_uczniowie4[[#This Row],[imię]],1)</f>
        <v>w</v>
      </c>
      <c r="I3" s="1">
        <f>IF(Zalacznik_Zadanie2_uczniowie4[[#This Row],[ostatnia litera imienia]]="a",1,0)</f>
        <v>0</v>
      </c>
      <c r="J3" s="1"/>
      <c r="K3" s="1"/>
      <c r="M3">
        <v>2</v>
      </c>
      <c r="N3">
        <v>0</v>
      </c>
      <c r="O3">
        <v>100</v>
      </c>
      <c r="P3">
        <v>32</v>
      </c>
      <c r="Q3">
        <v>100</v>
      </c>
      <c r="R3">
        <v>0</v>
      </c>
    </row>
    <row r="4" spans="1:18" x14ac:dyDescent="0.3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>
        <v>2</v>
      </c>
      <c r="G4" s="1" t="s">
        <v>21</v>
      </c>
      <c r="H4" s="1" t="str">
        <f>RIGHT(Zalacznik_Zadanie2_uczniowie4[[#This Row],[imię]],1)</f>
        <v>z</v>
      </c>
      <c r="I4" s="1">
        <f>IF(Zalacznik_Zadanie2_uczniowie4[[#This Row],[ostatnia litera imienia]]="a",1,0)</f>
        <v>0</v>
      </c>
      <c r="J4" s="1"/>
      <c r="K4" s="1"/>
      <c r="M4">
        <v>3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3">
      <c r="A5">
        <v>4</v>
      </c>
      <c r="B5" s="1" t="s">
        <v>22</v>
      </c>
      <c r="C5" s="1" t="s">
        <v>23</v>
      </c>
      <c r="D5" s="1" t="s">
        <v>24</v>
      </c>
      <c r="E5" s="1" t="s">
        <v>25</v>
      </c>
      <c r="F5">
        <v>3</v>
      </c>
      <c r="G5" s="1" t="s">
        <v>16</v>
      </c>
      <c r="H5" s="1" t="str">
        <f>RIGHT(Zalacznik_Zadanie2_uczniowie4[[#This Row],[imię]],1)</f>
        <v>j</v>
      </c>
      <c r="I5" s="1">
        <f>IF(Zalacznik_Zadanie2_uczniowie4[[#This Row],[ostatnia litera imienia]]="a",1,0)</f>
        <v>0</v>
      </c>
      <c r="J5" s="1"/>
      <c r="K5" s="1"/>
      <c r="M5">
        <v>4</v>
      </c>
      <c r="N5">
        <v>100</v>
      </c>
      <c r="O5">
        <v>100</v>
      </c>
      <c r="P5">
        <v>32</v>
      </c>
      <c r="Q5">
        <v>0</v>
      </c>
      <c r="R5">
        <v>0</v>
      </c>
    </row>
    <row r="6" spans="1:18" x14ac:dyDescent="0.3">
      <c r="A6">
        <v>5</v>
      </c>
      <c r="B6" s="1" t="s">
        <v>26</v>
      </c>
      <c r="C6" s="1" t="s">
        <v>27</v>
      </c>
      <c r="D6" s="1" t="s">
        <v>14</v>
      </c>
      <c r="E6" s="1" t="s">
        <v>15</v>
      </c>
      <c r="F6">
        <v>1</v>
      </c>
      <c r="G6" s="1" t="s">
        <v>16</v>
      </c>
      <c r="H6" s="1" t="str">
        <f>RIGHT(Zalacznik_Zadanie2_uczniowie4[[#This Row],[imię]],1)</f>
        <v>j</v>
      </c>
      <c r="I6" s="1">
        <f>IF(Zalacznik_Zadanie2_uczniowie4[[#This Row],[ostatnia litera imienia]]="a",1,0)</f>
        <v>0</v>
      </c>
      <c r="J6" s="1"/>
      <c r="K6" s="1"/>
      <c r="M6">
        <v>5</v>
      </c>
      <c r="N6">
        <v>100</v>
      </c>
      <c r="O6">
        <v>100</v>
      </c>
      <c r="P6">
        <v>100</v>
      </c>
      <c r="Q6">
        <v>99</v>
      </c>
      <c r="R6">
        <v>92</v>
      </c>
    </row>
    <row r="7" spans="1:18" x14ac:dyDescent="0.3">
      <c r="A7">
        <v>6</v>
      </c>
      <c r="B7" s="1" t="s">
        <v>28</v>
      </c>
      <c r="C7" s="1" t="s">
        <v>29</v>
      </c>
      <c r="D7" s="1" t="s">
        <v>30</v>
      </c>
      <c r="E7" s="1" t="s">
        <v>25</v>
      </c>
      <c r="F7">
        <v>2</v>
      </c>
      <c r="G7" s="1" t="s">
        <v>16</v>
      </c>
      <c r="H7" s="1" t="str">
        <f>RIGHT(Zalacznik_Zadanie2_uczniowie4[[#This Row],[imię]],1)</f>
        <v>r</v>
      </c>
      <c r="I7" s="1">
        <f>IF(Zalacznik_Zadanie2_uczniowie4[[#This Row],[ostatnia litera imienia]]="a",1,0)</f>
        <v>0</v>
      </c>
      <c r="J7" s="1"/>
      <c r="K7" s="1"/>
      <c r="M7">
        <v>6</v>
      </c>
      <c r="N7">
        <v>40</v>
      </c>
      <c r="O7">
        <v>83</v>
      </c>
      <c r="P7">
        <v>85</v>
      </c>
      <c r="Q7">
        <v>24</v>
      </c>
      <c r="R7">
        <v>0</v>
      </c>
    </row>
    <row r="8" spans="1:18" x14ac:dyDescent="0.3">
      <c r="A8">
        <v>7</v>
      </c>
      <c r="B8" s="1" t="s">
        <v>31</v>
      </c>
      <c r="C8" s="1" t="s">
        <v>32</v>
      </c>
      <c r="D8" s="1" t="s">
        <v>33</v>
      </c>
      <c r="E8" s="1" t="s">
        <v>25</v>
      </c>
      <c r="F8">
        <v>2</v>
      </c>
      <c r="G8" s="1" t="s">
        <v>16</v>
      </c>
      <c r="H8" s="1" t="str">
        <f>RIGHT(Zalacznik_Zadanie2_uczniowie4[[#This Row],[imię]],1)</f>
        <v>b</v>
      </c>
      <c r="I8" s="1">
        <f>IF(Zalacznik_Zadanie2_uczniowie4[[#This Row],[ostatnia litera imienia]]="a",1,0)</f>
        <v>0</v>
      </c>
      <c r="J8" s="1"/>
      <c r="K8" s="1"/>
      <c r="M8">
        <v>7</v>
      </c>
      <c r="N8">
        <v>100</v>
      </c>
      <c r="O8">
        <v>100</v>
      </c>
      <c r="P8">
        <v>100</v>
      </c>
      <c r="Q8">
        <v>88</v>
      </c>
      <c r="R8">
        <v>100</v>
      </c>
    </row>
    <row r="9" spans="1:18" x14ac:dyDescent="0.3">
      <c r="A9">
        <v>8</v>
      </c>
      <c r="B9" s="1" t="s">
        <v>34</v>
      </c>
      <c r="C9" s="1" t="s">
        <v>35</v>
      </c>
      <c r="D9" s="1" t="s">
        <v>14</v>
      </c>
      <c r="E9" s="1" t="s">
        <v>15</v>
      </c>
      <c r="F9">
        <v>3</v>
      </c>
      <c r="G9" s="1" t="s">
        <v>16</v>
      </c>
      <c r="H9" s="1" t="str">
        <f>RIGHT(Zalacznik_Zadanie2_uczniowie4[[#This Row],[imię]],1)</f>
        <v>f</v>
      </c>
      <c r="I9" s="1">
        <f>IF(Zalacznik_Zadanie2_uczniowie4[[#This Row],[ostatnia litera imienia]]="a",1,0)</f>
        <v>0</v>
      </c>
      <c r="J9" s="1"/>
      <c r="K9" s="1"/>
      <c r="M9">
        <v>8</v>
      </c>
      <c r="N9">
        <v>10</v>
      </c>
      <c r="O9">
        <v>100</v>
      </c>
      <c r="P9">
        <v>45</v>
      </c>
      <c r="Q9">
        <v>75</v>
      </c>
      <c r="R9">
        <v>0</v>
      </c>
    </row>
    <row r="10" spans="1:18" x14ac:dyDescent="0.3">
      <c r="A10">
        <v>9</v>
      </c>
      <c r="B10" s="1" t="s">
        <v>34</v>
      </c>
      <c r="C10" s="1" t="s">
        <v>36</v>
      </c>
      <c r="D10" s="1" t="s">
        <v>37</v>
      </c>
      <c r="E10" s="1" t="s">
        <v>20</v>
      </c>
      <c r="F10">
        <v>1</v>
      </c>
      <c r="G10" s="1" t="s">
        <v>21</v>
      </c>
      <c r="H10" s="1" t="str">
        <f>RIGHT(Zalacznik_Zadanie2_uczniowie4[[#This Row],[imię]],1)</f>
        <v>f</v>
      </c>
      <c r="I10" s="1">
        <f>IF(Zalacznik_Zadanie2_uczniowie4[[#This Row],[ostatnia litera imienia]]="a",1,0)</f>
        <v>0</v>
      </c>
      <c r="J10" s="1"/>
      <c r="K10" s="1"/>
      <c r="M10">
        <v>9</v>
      </c>
      <c r="N10">
        <v>100</v>
      </c>
      <c r="O10">
        <v>100</v>
      </c>
      <c r="P10">
        <v>100</v>
      </c>
      <c r="Q10">
        <v>100</v>
      </c>
      <c r="R10">
        <v>84</v>
      </c>
    </row>
    <row r="11" spans="1:18" x14ac:dyDescent="0.3">
      <c r="A11">
        <v>10</v>
      </c>
      <c r="B11" s="1" t="s">
        <v>38</v>
      </c>
      <c r="C11" s="1" t="s">
        <v>39</v>
      </c>
      <c r="D11" s="1" t="s">
        <v>14</v>
      </c>
      <c r="E11" s="1" t="s">
        <v>15</v>
      </c>
      <c r="F11">
        <v>2</v>
      </c>
      <c r="G11" s="1" t="s">
        <v>16</v>
      </c>
      <c r="H11" s="1" t="str">
        <f>RIGHT(Zalacznik_Zadanie2_uczniowie4[[#This Row],[imię]],1)</f>
        <v>m</v>
      </c>
      <c r="I11" s="1">
        <f>IF(Zalacznik_Zadanie2_uczniowie4[[#This Row],[ostatnia litera imienia]]="a",1,0)</f>
        <v>0</v>
      </c>
      <c r="J11" s="1"/>
      <c r="K11" s="1"/>
      <c r="M11">
        <v>10</v>
      </c>
      <c r="N11">
        <v>0</v>
      </c>
      <c r="O11">
        <v>100</v>
      </c>
      <c r="P11">
        <v>31</v>
      </c>
      <c r="Q11">
        <v>99</v>
      </c>
      <c r="R11">
        <v>0</v>
      </c>
    </row>
    <row r="12" spans="1:18" x14ac:dyDescent="0.3">
      <c r="A12">
        <v>11</v>
      </c>
      <c r="B12" s="1" t="s">
        <v>40</v>
      </c>
      <c r="C12" s="1" t="s">
        <v>41</v>
      </c>
      <c r="D12" s="1" t="s">
        <v>37</v>
      </c>
      <c r="E12" s="1" t="s">
        <v>20</v>
      </c>
      <c r="F12">
        <v>2</v>
      </c>
      <c r="G12" s="1" t="s">
        <v>21</v>
      </c>
      <c r="H12" s="1" t="str">
        <f>RIGHT(Zalacznik_Zadanie2_uczniowie4[[#This Row],[imię]],1)</f>
        <v>r</v>
      </c>
      <c r="I12" s="1">
        <f>IF(Zalacznik_Zadanie2_uczniowie4[[#This Row],[ostatnia litera imienia]]="a",1,0)</f>
        <v>0</v>
      </c>
      <c r="J12" s="1"/>
      <c r="K12" s="1"/>
      <c r="M12">
        <v>11</v>
      </c>
      <c r="N12">
        <v>100</v>
      </c>
      <c r="O12">
        <v>100</v>
      </c>
      <c r="P12">
        <v>100</v>
      </c>
      <c r="Q12">
        <v>100</v>
      </c>
      <c r="R12">
        <v>84</v>
      </c>
    </row>
    <row r="13" spans="1:18" x14ac:dyDescent="0.3">
      <c r="A13">
        <v>12</v>
      </c>
      <c r="B13" s="1" t="s">
        <v>42</v>
      </c>
      <c r="C13" s="1" t="s">
        <v>43</v>
      </c>
      <c r="D13" s="1" t="s">
        <v>37</v>
      </c>
      <c r="E13" s="1" t="s">
        <v>44</v>
      </c>
      <c r="F13">
        <v>3</v>
      </c>
      <c r="G13" s="1" t="s">
        <v>21</v>
      </c>
      <c r="H13" s="1" t="str">
        <f>RIGHT(Zalacznik_Zadanie2_uczniowie4[[#This Row],[imię]],1)</f>
        <v>ł</v>
      </c>
      <c r="I13" s="1">
        <f>IF(Zalacznik_Zadanie2_uczniowie4[[#This Row],[ostatnia litera imienia]]="a",1,0)</f>
        <v>0</v>
      </c>
      <c r="J13" s="1"/>
      <c r="K13" s="1"/>
      <c r="M13">
        <v>12</v>
      </c>
      <c r="N13">
        <v>0</v>
      </c>
      <c r="O13">
        <v>100</v>
      </c>
      <c r="P13">
        <v>34</v>
      </c>
      <c r="Q13">
        <v>96</v>
      </c>
      <c r="R13">
        <v>0</v>
      </c>
    </row>
    <row r="14" spans="1:18" x14ac:dyDescent="0.3">
      <c r="A14">
        <v>13</v>
      </c>
      <c r="B14" s="1" t="s">
        <v>45</v>
      </c>
      <c r="C14" s="1" t="s">
        <v>46</v>
      </c>
      <c r="D14" s="1" t="s">
        <v>33</v>
      </c>
      <c r="E14" s="1" t="s">
        <v>25</v>
      </c>
      <c r="F14">
        <v>1</v>
      </c>
      <c r="G14" s="1" t="s">
        <v>16</v>
      </c>
      <c r="H14" s="1" t="str">
        <f>RIGHT(Zalacznik_Zadanie2_uczniowie4[[#This Row],[imię]],1)</f>
        <v>n</v>
      </c>
      <c r="I14" s="1">
        <f>IF(Zalacznik_Zadanie2_uczniowie4[[#This Row],[ostatnia litera imienia]]="a",1,0)</f>
        <v>0</v>
      </c>
      <c r="J14" s="1"/>
      <c r="K14" s="1"/>
      <c r="M14">
        <v>13</v>
      </c>
      <c r="N14">
        <v>100</v>
      </c>
      <c r="O14">
        <v>100</v>
      </c>
      <c r="P14">
        <v>100</v>
      </c>
      <c r="Q14">
        <v>100</v>
      </c>
      <c r="R14">
        <v>76</v>
      </c>
    </row>
    <row r="15" spans="1:18" x14ac:dyDescent="0.3">
      <c r="A15">
        <v>14</v>
      </c>
      <c r="B15" s="1" t="s">
        <v>47</v>
      </c>
      <c r="C15" s="1" t="s">
        <v>48</v>
      </c>
      <c r="D15" s="1" t="s">
        <v>14</v>
      </c>
      <c r="E15" s="1" t="s">
        <v>15</v>
      </c>
      <c r="F15">
        <v>2</v>
      </c>
      <c r="G15" s="1" t="s">
        <v>16</v>
      </c>
      <c r="H15" s="1" t="str">
        <f>RIGHT(Zalacznik_Zadanie2_uczniowie4[[#This Row],[imię]],1)</f>
        <v>ł</v>
      </c>
      <c r="I15" s="1">
        <f>IF(Zalacznik_Zadanie2_uczniowie4[[#This Row],[ostatnia litera imienia]]="a",1,0)</f>
        <v>0</v>
      </c>
      <c r="J15" s="1"/>
      <c r="K15" s="1"/>
      <c r="M15">
        <v>14</v>
      </c>
      <c r="N15">
        <v>100</v>
      </c>
      <c r="O15">
        <v>100</v>
      </c>
      <c r="P15">
        <v>29</v>
      </c>
      <c r="Q15">
        <v>0</v>
      </c>
      <c r="R15">
        <v>0</v>
      </c>
    </row>
    <row r="16" spans="1:18" x14ac:dyDescent="0.3">
      <c r="A16">
        <v>15</v>
      </c>
      <c r="B16" s="1" t="s">
        <v>49</v>
      </c>
      <c r="C16" s="1" t="s">
        <v>50</v>
      </c>
      <c r="D16" s="1" t="s">
        <v>51</v>
      </c>
      <c r="E16" s="1" t="s">
        <v>52</v>
      </c>
      <c r="F16">
        <v>2</v>
      </c>
      <c r="G16" s="1" t="s">
        <v>53</v>
      </c>
      <c r="H16" s="1" t="str">
        <f>RIGHT(Zalacznik_Zadanie2_uczniowie4[[#This Row],[imię]],1)</f>
        <v>w</v>
      </c>
      <c r="I16" s="1">
        <f>IF(Zalacznik_Zadanie2_uczniowie4[[#This Row],[ostatnia litera imienia]]="a",1,0)</f>
        <v>0</v>
      </c>
      <c r="J16" s="1"/>
      <c r="K16" s="1"/>
      <c r="M16">
        <v>15</v>
      </c>
      <c r="N16">
        <v>100</v>
      </c>
      <c r="O16">
        <v>100</v>
      </c>
      <c r="P16">
        <v>100</v>
      </c>
      <c r="Q16">
        <v>59</v>
      </c>
      <c r="R16">
        <v>100</v>
      </c>
    </row>
    <row r="17" spans="1:18" x14ac:dyDescent="0.3">
      <c r="A17">
        <v>16</v>
      </c>
      <c r="B17" s="1" t="s">
        <v>54</v>
      </c>
      <c r="C17" s="1" t="s">
        <v>55</v>
      </c>
      <c r="D17" s="1" t="s">
        <v>56</v>
      </c>
      <c r="E17" s="1" t="s">
        <v>57</v>
      </c>
      <c r="F17">
        <v>3</v>
      </c>
      <c r="G17" s="1" t="s">
        <v>58</v>
      </c>
      <c r="H17" s="1" t="str">
        <f>RIGHT(Zalacznik_Zadanie2_uczniowie4[[#This Row],[imię]],1)</f>
        <v>ł</v>
      </c>
      <c r="I17" s="1">
        <f>IF(Zalacznik_Zadanie2_uczniowie4[[#This Row],[ostatnia litera imienia]]="a",1,0)</f>
        <v>0</v>
      </c>
      <c r="J17" s="1"/>
      <c r="K17" s="1"/>
      <c r="M17">
        <v>16</v>
      </c>
      <c r="N17">
        <v>90</v>
      </c>
      <c r="O17">
        <v>100</v>
      </c>
      <c r="P17">
        <v>27</v>
      </c>
      <c r="Q17">
        <v>12</v>
      </c>
      <c r="R17">
        <v>0</v>
      </c>
    </row>
    <row r="18" spans="1:18" x14ac:dyDescent="0.3">
      <c r="A18">
        <v>17</v>
      </c>
      <c r="B18" s="1" t="s">
        <v>59</v>
      </c>
      <c r="C18" s="1" t="s">
        <v>60</v>
      </c>
      <c r="D18" s="1" t="s">
        <v>24</v>
      </c>
      <c r="E18" s="1" t="s">
        <v>25</v>
      </c>
      <c r="F18">
        <v>2</v>
      </c>
      <c r="G18" s="1" t="s">
        <v>16</v>
      </c>
      <c r="H18" s="1" t="str">
        <f>RIGHT(Zalacznik_Zadanie2_uczniowie4[[#This Row],[imię]],1)</f>
        <v xml:space="preserve"> </v>
      </c>
      <c r="I18" s="1">
        <f>IF(Zalacznik_Zadanie2_uczniowie4[[#This Row],[ostatnia litera imienia]]="a",1,0)</f>
        <v>0</v>
      </c>
      <c r="J18" s="1"/>
      <c r="K18" s="1"/>
      <c r="M18">
        <v>17</v>
      </c>
      <c r="N18">
        <v>90</v>
      </c>
      <c r="O18">
        <v>100</v>
      </c>
      <c r="P18">
        <v>100</v>
      </c>
      <c r="Q18">
        <v>100</v>
      </c>
      <c r="R18">
        <v>68</v>
      </c>
    </row>
    <row r="19" spans="1:18" x14ac:dyDescent="0.3">
      <c r="A19">
        <v>18</v>
      </c>
      <c r="B19" s="1" t="s">
        <v>61</v>
      </c>
      <c r="C19" s="1" t="s">
        <v>62</v>
      </c>
      <c r="D19" s="1" t="s">
        <v>63</v>
      </c>
      <c r="E19" s="1" t="s">
        <v>64</v>
      </c>
      <c r="F19">
        <v>3</v>
      </c>
      <c r="G19" s="1" t="s">
        <v>65</v>
      </c>
      <c r="H19" s="1" t="str">
        <f>RIGHT(Zalacznik_Zadanie2_uczniowie4[[#This Row],[imię]],1)</f>
        <v>k</v>
      </c>
      <c r="I19" s="1">
        <f>IF(Zalacznik_Zadanie2_uczniowie4[[#This Row],[ostatnia litera imienia]]="a",1,0)</f>
        <v>0</v>
      </c>
      <c r="J19" s="1"/>
      <c r="K19" s="1"/>
      <c r="M19">
        <v>18</v>
      </c>
      <c r="N19">
        <v>0</v>
      </c>
      <c r="O19">
        <v>100</v>
      </c>
      <c r="P19">
        <v>27</v>
      </c>
      <c r="Q19">
        <v>100</v>
      </c>
      <c r="R19">
        <v>0</v>
      </c>
    </row>
    <row r="20" spans="1:18" x14ac:dyDescent="0.3">
      <c r="A20">
        <v>19</v>
      </c>
      <c r="B20" s="1" t="s">
        <v>66</v>
      </c>
      <c r="C20" s="1" t="s">
        <v>39</v>
      </c>
      <c r="D20" s="1" t="s">
        <v>37</v>
      </c>
      <c r="E20" s="1" t="s">
        <v>20</v>
      </c>
      <c r="F20">
        <v>2</v>
      </c>
      <c r="G20" s="1" t="s">
        <v>21</v>
      </c>
      <c r="H20" s="1" t="str">
        <f>RIGHT(Zalacznik_Zadanie2_uczniowie4[[#This Row],[imię]],1)</f>
        <v>z</v>
      </c>
      <c r="I20" s="1">
        <f>IF(Zalacznik_Zadanie2_uczniowie4[[#This Row],[ostatnia litera imienia]]="a",1,0)</f>
        <v>0</v>
      </c>
      <c r="J20" s="1"/>
      <c r="K20" s="1"/>
      <c r="M20">
        <v>19</v>
      </c>
      <c r="N20">
        <v>70</v>
      </c>
      <c r="O20">
        <v>100</v>
      </c>
      <c r="P20">
        <v>91</v>
      </c>
      <c r="Q20">
        <v>100</v>
      </c>
      <c r="R20">
        <v>92</v>
      </c>
    </row>
    <row r="21" spans="1:18" x14ac:dyDescent="0.3">
      <c r="A21">
        <v>20</v>
      </c>
      <c r="B21" s="1" t="s">
        <v>42</v>
      </c>
      <c r="C21" s="1" t="s">
        <v>67</v>
      </c>
      <c r="D21" s="1" t="s">
        <v>9</v>
      </c>
      <c r="E21" s="1" t="s">
        <v>10</v>
      </c>
      <c r="F21">
        <v>3</v>
      </c>
      <c r="G21" s="1" t="s">
        <v>11</v>
      </c>
      <c r="H21" s="1" t="str">
        <f>RIGHT(Zalacznik_Zadanie2_uczniowie4[[#This Row],[imię]],1)</f>
        <v>ł</v>
      </c>
      <c r="I21" s="1">
        <f>IF(Zalacznik_Zadanie2_uczniowie4[[#This Row],[ostatnia litera imienia]]="a",1,0)</f>
        <v>0</v>
      </c>
      <c r="J21" s="1"/>
      <c r="K21" s="1"/>
      <c r="M21">
        <v>20</v>
      </c>
      <c r="N21">
        <v>0</v>
      </c>
      <c r="O21">
        <v>100</v>
      </c>
      <c r="P21">
        <v>27</v>
      </c>
      <c r="Q21">
        <v>100</v>
      </c>
      <c r="R21">
        <v>0</v>
      </c>
    </row>
    <row r="22" spans="1:18" x14ac:dyDescent="0.3">
      <c r="A22">
        <v>21</v>
      </c>
      <c r="B22" s="1" t="s">
        <v>68</v>
      </c>
      <c r="C22" s="1" t="s">
        <v>69</v>
      </c>
      <c r="D22" s="1" t="s">
        <v>70</v>
      </c>
      <c r="E22" s="1" t="s">
        <v>71</v>
      </c>
      <c r="F22">
        <v>1</v>
      </c>
      <c r="G22" s="1" t="s">
        <v>58</v>
      </c>
      <c r="H22" s="1" t="str">
        <f>RIGHT(Zalacznik_Zadanie2_uczniowie4[[#This Row],[imię]],1)</f>
        <v>l</v>
      </c>
      <c r="I22" s="1">
        <f>IF(Zalacznik_Zadanie2_uczniowie4[[#This Row],[ostatnia litera imienia]]="a",1,0)</f>
        <v>0</v>
      </c>
      <c r="J22" s="1"/>
      <c r="K22" s="1"/>
      <c r="M22">
        <v>21</v>
      </c>
      <c r="N22">
        <v>100</v>
      </c>
      <c r="O22">
        <v>100</v>
      </c>
      <c r="P22">
        <v>100</v>
      </c>
      <c r="Q22">
        <v>88</v>
      </c>
      <c r="R22">
        <v>54</v>
      </c>
    </row>
    <row r="23" spans="1:18" x14ac:dyDescent="0.3">
      <c r="A23">
        <v>22</v>
      </c>
      <c r="B23" s="1" t="s">
        <v>26</v>
      </c>
      <c r="C23" s="1" t="s">
        <v>72</v>
      </c>
      <c r="D23" s="1" t="s">
        <v>33</v>
      </c>
      <c r="E23" s="1" t="s">
        <v>25</v>
      </c>
      <c r="F23">
        <v>2</v>
      </c>
      <c r="G23" s="1" t="s">
        <v>16</v>
      </c>
      <c r="H23" s="1" t="str">
        <f>RIGHT(Zalacznik_Zadanie2_uczniowie4[[#This Row],[imię]],1)</f>
        <v>j</v>
      </c>
      <c r="I23" s="1">
        <f>IF(Zalacznik_Zadanie2_uczniowie4[[#This Row],[ostatnia litera imienia]]="a",1,0)</f>
        <v>0</v>
      </c>
      <c r="J23" s="1"/>
      <c r="K23" s="1"/>
      <c r="M23">
        <v>22</v>
      </c>
      <c r="N23">
        <v>100</v>
      </c>
      <c r="O23">
        <v>100</v>
      </c>
      <c r="P23">
        <v>27</v>
      </c>
      <c r="Q23">
        <v>0</v>
      </c>
      <c r="R23">
        <v>0</v>
      </c>
    </row>
    <row r="24" spans="1:18" x14ac:dyDescent="0.3">
      <c r="A24">
        <v>23</v>
      </c>
      <c r="B24" s="1" t="s">
        <v>26</v>
      </c>
      <c r="C24" s="1" t="s">
        <v>73</v>
      </c>
      <c r="D24" s="1" t="s">
        <v>14</v>
      </c>
      <c r="E24" s="1" t="s">
        <v>15</v>
      </c>
      <c r="F24">
        <v>2</v>
      </c>
      <c r="G24" s="1" t="s">
        <v>16</v>
      </c>
      <c r="H24" s="1" t="str">
        <f>RIGHT(Zalacznik_Zadanie2_uczniowie4[[#This Row],[imię]],1)</f>
        <v>j</v>
      </c>
      <c r="I24" s="1">
        <f>IF(Zalacznik_Zadanie2_uczniowie4[[#This Row],[ostatnia litera imienia]]="a",1,0)</f>
        <v>0</v>
      </c>
      <c r="J24" s="1"/>
      <c r="K24" s="1"/>
      <c r="M24">
        <v>23</v>
      </c>
      <c r="N24">
        <v>100</v>
      </c>
      <c r="O24">
        <v>100</v>
      </c>
      <c r="P24">
        <v>45</v>
      </c>
      <c r="Q24">
        <v>100</v>
      </c>
      <c r="R24">
        <v>92</v>
      </c>
    </row>
    <row r="25" spans="1:18" x14ac:dyDescent="0.3">
      <c r="A25">
        <v>24</v>
      </c>
      <c r="B25" s="1" t="s">
        <v>38</v>
      </c>
      <c r="C25" s="1" t="s">
        <v>74</v>
      </c>
      <c r="D25" s="1" t="s">
        <v>75</v>
      </c>
      <c r="E25" s="1" t="s">
        <v>52</v>
      </c>
      <c r="F25">
        <v>3</v>
      </c>
      <c r="G25" s="1" t="s">
        <v>53</v>
      </c>
      <c r="H25" s="1" t="str">
        <f>RIGHT(Zalacznik_Zadanie2_uczniowie4[[#This Row],[imię]],1)</f>
        <v>m</v>
      </c>
      <c r="I25" s="1">
        <f>IF(Zalacznik_Zadanie2_uczniowie4[[#This Row],[ostatnia litera imienia]]="a",1,0)</f>
        <v>0</v>
      </c>
      <c r="J25" s="1"/>
      <c r="K25" s="1"/>
      <c r="M25">
        <v>24</v>
      </c>
      <c r="N25">
        <v>100</v>
      </c>
      <c r="O25">
        <v>100</v>
      </c>
      <c r="P25">
        <v>27</v>
      </c>
      <c r="Q25">
        <v>0</v>
      </c>
      <c r="R25">
        <v>0</v>
      </c>
    </row>
    <row r="26" spans="1:18" x14ac:dyDescent="0.3">
      <c r="A26">
        <v>25</v>
      </c>
      <c r="B26" s="1" t="s">
        <v>40</v>
      </c>
      <c r="C26" s="1" t="s">
        <v>76</v>
      </c>
      <c r="D26" s="1" t="s">
        <v>77</v>
      </c>
      <c r="E26" s="1" t="s">
        <v>78</v>
      </c>
      <c r="F26">
        <v>1</v>
      </c>
      <c r="G26" s="1" t="s">
        <v>58</v>
      </c>
      <c r="H26" s="1" t="str">
        <f>RIGHT(Zalacznik_Zadanie2_uczniowie4[[#This Row],[imię]],1)</f>
        <v>r</v>
      </c>
      <c r="I26" s="1">
        <f>IF(Zalacznik_Zadanie2_uczniowie4[[#This Row],[ostatnia litera imienia]]="a",1,0)</f>
        <v>0</v>
      </c>
      <c r="J26" s="1"/>
      <c r="K26" s="1"/>
      <c r="M26">
        <v>25</v>
      </c>
      <c r="N26">
        <v>100</v>
      </c>
      <c r="O26">
        <v>100</v>
      </c>
      <c r="P26">
        <v>100</v>
      </c>
      <c r="Q26">
        <v>100</v>
      </c>
      <c r="R26">
        <v>36</v>
      </c>
    </row>
    <row r="27" spans="1:18" x14ac:dyDescent="0.3">
      <c r="A27">
        <v>26</v>
      </c>
      <c r="B27" s="1" t="s">
        <v>79</v>
      </c>
      <c r="C27" s="1" t="s">
        <v>80</v>
      </c>
      <c r="D27" s="1" t="s">
        <v>81</v>
      </c>
      <c r="E27" s="1" t="s">
        <v>71</v>
      </c>
      <c r="F27">
        <v>2</v>
      </c>
      <c r="G27" s="1" t="s">
        <v>58</v>
      </c>
      <c r="H27" s="1" t="str">
        <f>RIGHT(Zalacznik_Zadanie2_uczniowie4[[#This Row],[imię]],1)</f>
        <v>z</v>
      </c>
      <c r="I27" s="1">
        <f>IF(Zalacznik_Zadanie2_uczniowie4[[#This Row],[ostatnia litera imienia]]="a",1,0)</f>
        <v>0</v>
      </c>
      <c r="J27" s="1"/>
      <c r="K27" s="1"/>
      <c r="M27">
        <v>26</v>
      </c>
      <c r="N27">
        <v>100</v>
      </c>
      <c r="O27">
        <v>100</v>
      </c>
      <c r="P27">
        <v>27</v>
      </c>
      <c r="Q27">
        <v>0</v>
      </c>
      <c r="R27">
        <v>0</v>
      </c>
    </row>
    <row r="28" spans="1:18" x14ac:dyDescent="0.3">
      <c r="A28">
        <v>27</v>
      </c>
      <c r="B28" s="1" t="s">
        <v>42</v>
      </c>
      <c r="C28" s="1" t="s">
        <v>82</v>
      </c>
      <c r="D28" s="1" t="s">
        <v>83</v>
      </c>
      <c r="E28" s="1" t="s">
        <v>84</v>
      </c>
      <c r="F28">
        <v>2</v>
      </c>
      <c r="G28" s="1" t="s">
        <v>21</v>
      </c>
      <c r="H28" s="1" t="str">
        <f>RIGHT(Zalacznik_Zadanie2_uczniowie4[[#This Row],[imię]],1)</f>
        <v>ł</v>
      </c>
      <c r="I28" s="1">
        <f>IF(Zalacznik_Zadanie2_uczniowie4[[#This Row],[ostatnia litera imienia]]="a",1,0)</f>
        <v>0</v>
      </c>
      <c r="J28" s="1"/>
      <c r="K28" s="1"/>
      <c r="M28">
        <v>27</v>
      </c>
      <c r="N28">
        <v>100</v>
      </c>
      <c r="O28">
        <v>100</v>
      </c>
      <c r="P28">
        <v>100</v>
      </c>
      <c r="Q28">
        <v>100</v>
      </c>
      <c r="R28">
        <v>8</v>
      </c>
    </row>
    <row r="29" spans="1:18" x14ac:dyDescent="0.3">
      <c r="A29">
        <v>28</v>
      </c>
      <c r="B29" s="1" t="s">
        <v>42</v>
      </c>
      <c r="C29" s="1" t="s">
        <v>85</v>
      </c>
      <c r="D29" s="1" t="s">
        <v>86</v>
      </c>
      <c r="E29" s="1" t="s">
        <v>87</v>
      </c>
      <c r="F29">
        <v>3</v>
      </c>
      <c r="G29" s="1" t="s">
        <v>88</v>
      </c>
      <c r="H29" s="1" t="str">
        <f>RIGHT(Zalacznik_Zadanie2_uczniowie4[[#This Row],[imię]],1)</f>
        <v>ł</v>
      </c>
      <c r="I29" s="1">
        <f>IF(Zalacznik_Zadanie2_uczniowie4[[#This Row],[ostatnia litera imienia]]="a",1,0)</f>
        <v>0</v>
      </c>
      <c r="J29" s="1"/>
      <c r="K29" s="1"/>
      <c r="M29">
        <v>28</v>
      </c>
      <c r="N29">
        <v>100</v>
      </c>
      <c r="O29">
        <v>100</v>
      </c>
      <c r="P29">
        <v>27</v>
      </c>
      <c r="Q29">
        <v>0</v>
      </c>
      <c r="R29">
        <v>0</v>
      </c>
    </row>
    <row r="30" spans="1:18" x14ac:dyDescent="0.3">
      <c r="A30">
        <v>29</v>
      </c>
      <c r="B30" s="1" t="s">
        <v>89</v>
      </c>
      <c r="C30" s="1" t="s">
        <v>90</v>
      </c>
      <c r="D30" s="1" t="s">
        <v>24</v>
      </c>
      <c r="E30" s="1" t="s">
        <v>25</v>
      </c>
      <c r="F30">
        <v>2</v>
      </c>
      <c r="G30" s="1" t="s">
        <v>16</v>
      </c>
      <c r="H30" s="1" t="str">
        <f>RIGHT(Zalacznik_Zadanie2_uczniowie4[[#This Row],[imię]],1)</f>
        <v>d</v>
      </c>
      <c r="I30" s="1">
        <f>IF(Zalacznik_Zadanie2_uczniowie4[[#This Row],[ostatnia litera imienia]]="a",1,0)</f>
        <v>0</v>
      </c>
      <c r="J30" s="1"/>
      <c r="K30" s="1"/>
      <c r="M30">
        <v>29</v>
      </c>
      <c r="N30">
        <v>100</v>
      </c>
      <c r="O30">
        <v>100</v>
      </c>
      <c r="P30">
        <v>100</v>
      </c>
      <c r="Q30">
        <v>100</v>
      </c>
      <c r="R30">
        <v>7</v>
      </c>
    </row>
    <row r="31" spans="1:18" x14ac:dyDescent="0.3">
      <c r="A31">
        <v>30</v>
      </c>
      <c r="B31" s="1" t="s">
        <v>91</v>
      </c>
      <c r="C31" s="1" t="s">
        <v>92</v>
      </c>
      <c r="D31" s="1" t="s">
        <v>93</v>
      </c>
      <c r="E31" s="1" t="s">
        <v>71</v>
      </c>
      <c r="F31">
        <v>3</v>
      </c>
      <c r="G31" s="1" t="s">
        <v>58</v>
      </c>
      <c r="H31" s="1" t="str">
        <f>RIGHT(Zalacznik_Zadanie2_uczniowie4[[#This Row],[imię]],1)</f>
        <v>n</v>
      </c>
      <c r="I31" s="1">
        <f>IF(Zalacznik_Zadanie2_uczniowie4[[#This Row],[ostatnia litera imienia]]="a",1,0)</f>
        <v>0</v>
      </c>
      <c r="J31" s="1"/>
      <c r="K31" s="1"/>
      <c r="M31">
        <v>30</v>
      </c>
      <c r="N31">
        <v>100</v>
      </c>
      <c r="O31">
        <v>100</v>
      </c>
      <c r="P31">
        <v>27</v>
      </c>
      <c r="Q31">
        <v>0</v>
      </c>
      <c r="R31">
        <v>0</v>
      </c>
    </row>
    <row r="32" spans="1:18" x14ac:dyDescent="0.3">
      <c r="A32">
        <v>31</v>
      </c>
      <c r="B32" s="1" t="s">
        <v>45</v>
      </c>
      <c r="C32" s="1" t="s">
        <v>94</v>
      </c>
      <c r="D32" s="1" t="s">
        <v>14</v>
      </c>
      <c r="E32" s="1" t="s">
        <v>15</v>
      </c>
      <c r="F32">
        <v>2</v>
      </c>
      <c r="G32" s="1" t="s">
        <v>16</v>
      </c>
      <c r="H32" s="1" t="str">
        <f>RIGHT(Zalacznik_Zadanie2_uczniowie4[[#This Row],[imię]],1)</f>
        <v>n</v>
      </c>
      <c r="I32" s="1">
        <f>IF(Zalacznik_Zadanie2_uczniowie4[[#This Row],[ostatnia litera imienia]]="a",1,0)</f>
        <v>0</v>
      </c>
      <c r="J32" s="1"/>
      <c r="K32" s="1"/>
      <c r="M32">
        <v>31</v>
      </c>
      <c r="N32">
        <v>100</v>
      </c>
      <c r="O32">
        <v>100</v>
      </c>
      <c r="P32">
        <v>100</v>
      </c>
      <c r="Q32">
        <v>100</v>
      </c>
      <c r="R32">
        <v>0</v>
      </c>
    </row>
    <row r="33" spans="1:18" x14ac:dyDescent="0.3">
      <c r="A33">
        <v>32</v>
      </c>
      <c r="B33" s="1" t="s">
        <v>95</v>
      </c>
      <c r="C33" s="1" t="s">
        <v>96</v>
      </c>
      <c r="D33" s="1" t="s">
        <v>97</v>
      </c>
      <c r="E33" s="1" t="s">
        <v>87</v>
      </c>
      <c r="F33">
        <v>3</v>
      </c>
      <c r="G33" s="1" t="s">
        <v>88</v>
      </c>
      <c r="H33" s="1" t="str">
        <f>RIGHT(Zalacznik_Zadanie2_uczniowie4[[#This Row],[imię]],1)</f>
        <v>h</v>
      </c>
      <c r="I33" s="1">
        <f>IF(Zalacznik_Zadanie2_uczniowie4[[#This Row],[ostatnia litera imienia]]="a",1,0)</f>
        <v>0</v>
      </c>
      <c r="J33" s="1"/>
      <c r="K33" s="1"/>
      <c r="M33">
        <v>32</v>
      </c>
      <c r="N33">
        <v>100</v>
      </c>
      <c r="O33">
        <v>100</v>
      </c>
      <c r="P33">
        <v>27</v>
      </c>
      <c r="Q33">
        <v>0</v>
      </c>
      <c r="R33">
        <v>0</v>
      </c>
    </row>
    <row r="34" spans="1:18" x14ac:dyDescent="0.3">
      <c r="A34">
        <v>33</v>
      </c>
      <c r="B34" s="1" t="s">
        <v>42</v>
      </c>
      <c r="C34" s="1" t="s">
        <v>98</v>
      </c>
      <c r="D34" s="1" t="s">
        <v>99</v>
      </c>
      <c r="E34" s="1" t="s">
        <v>20</v>
      </c>
      <c r="F34">
        <v>1</v>
      </c>
      <c r="G34" s="1" t="s">
        <v>21</v>
      </c>
      <c r="H34" s="1" t="str">
        <f>RIGHT(Zalacznik_Zadanie2_uczniowie4[[#This Row],[imię]],1)</f>
        <v>ł</v>
      </c>
      <c r="I34" s="1">
        <f>IF(Zalacznik_Zadanie2_uczniowie4[[#This Row],[ostatnia litera imienia]]="a",1,0)</f>
        <v>0</v>
      </c>
      <c r="J34" s="1"/>
      <c r="K34" s="1"/>
      <c r="M34">
        <v>33</v>
      </c>
      <c r="N34">
        <v>100</v>
      </c>
      <c r="O34">
        <v>100</v>
      </c>
      <c r="P34">
        <v>100</v>
      </c>
      <c r="Q34">
        <v>100</v>
      </c>
      <c r="R34">
        <v>0</v>
      </c>
    </row>
    <row r="35" spans="1:18" x14ac:dyDescent="0.3">
      <c r="A35">
        <v>34</v>
      </c>
      <c r="B35" s="1" t="s">
        <v>22</v>
      </c>
      <c r="C35" s="1" t="s">
        <v>100</v>
      </c>
      <c r="D35" s="1" t="s">
        <v>101</v>
      </c>
      <c r="E35" s="1" t="s">
        <v>71</v>
      </c>
      <c r="F35">
        <v>2</v>
      </c>
      <c r="G35" s="1" t="s">
        <v>58</v>
      </c>
      <c r="H35" s="1" t="str">
        <f>RIGHT(Zalacznik_Zadanie2_uczniowie4[[#This Row],[imię]],1)</f>
        <v>j</v>
      </c>
      <c r="I35" s="1">
        <f>IF(Zalacznik_Zadanie2_uczniowie4[[#This Row],[ostatnia litera imienia]]="a",1,0)</f>
        <v>0</v>
      </c>
      <c r="J35" s="1"/>
      <c r="K35" s="1"/>
      <c r="M35">
        <v>34</v>
      </c>
      <c r="N35">
        <v>0</v>
      </c>
      <c r="O35">
        <v>100</v>
      </c>
      <c r="P35">
        <v>27</v>
      </c>
      <c r="Q35">
        <v>100</v>
      </c>
      <c r="R35">
        <v>0</v>
      </c>
    </row>
    <row r="36" spans="1:18" x14ac:dyDescent="0.3">
      <c r="A36">
        <v>35</v>
      </c>
      <c r="B36" s="1" t="s">
        <v>102</v>
      </c>
      <c r="C36" s="1" t="s">
        <v>103</v>
      </c>
      <c r="D36" s="1" t="s">
        <v>83</v>
      </c>
      <c r="E36" s="1" t="s">
        <v>104</v>
      </c>
      <c r="F36">
        <v>2</v>
      </c>
      <c r="G36" s="1" t="s">
        <v>53</v>
      </c>
      <c r="H36" s="1" t="str">
        <f>RIGHT(Zalacznik_Zadanie2_uczniowie4[[#This Row],[imię]],1)</f>
        <v>p</v>
      </c>
      <c r="I36" s="1">
        <f>IF(Zalacznik_Zadanie2_uczniowie4[[#This Row],[ostatnia litera imienia]]="a",1,0)</f>
        <v>0</v>
      </c>
      <c r="J36" s="1"/>
      <c r="K36" s="1"/>
      <c r="M36">
        <v>35</v>
      </c>
      <c r="N36">
        <v>100</v>
      </c>
      <c r="O36">
        <v>100</v>
      </c>
      <c r="P36">
        <v>100</v>
      </c>
      <c r="Q36">
        <v>100</v>
      </c>
      <c r="R36">
        <v>0</v>
      </c>
    </row>
    <row r="37" spans="1:18" x14ac:dyDescent="0.3">
      <c r="A37">
        <v>36</v>
      </c>
      <c r="B37" s="1" t="s">
        <v>105</v>
      </c>
      <c r="C37" s="1" t="s">
        <v>106</v>
      </c>
      <c r="D37" s="1" t="s">
        <v>14</v>
      </c>
      <c r="E37" s="1" t="s">
        <v>15</v>
      </c>
      <c r="F37">
        <v>3</v>
      </c>
      <c r="G37" s="1" t="s">
        <v>16</v>
      </c>
      <c r="H37" s="1" t="str">
        <f>RIGHT(Zalacznik_Zadanie2_uczniowie4[[#This Row],[imię]],1)</f>
        <v>z</v>
      </c>
      <c r="I37" s="1">
        <f>IF(Zalacznik_Zadanie2_uczniowie4[[#This Row],[ostatnia litera imienia]]="a",1,0)</f>
        <v>0</v>
      </c>
      <c r="J37" s="1"/>
      <c r="K37" s="1"/>
      <c r="M37">
        <v>36</v>
      </c>
      <c r="N37">
        <v>0</v>
      </c>
      <c r="O37">
        <v>100</v>
      </c>
      <c r="P37">
        <v>27</v>
      </c>
      <c r="Q37">
        <v>100</v>
      </c>
      <c r="R37">
        <v>0</v>
      </c>
    </row>
    <row r="38" spans="1:18" x14ac:dyDescent="0.3">
      <c r="A38">
        <v>37</v>
      </c>
      <c r="B38" s="1" t="s">
        <v>89</v>
      </c>
      <c r="C38" s="1" t="s">
        <v>107</v>
      </c>
      <c r="D38" s="1" t="s">
        <v>108</v>
      </c>
      <c r="E38" s="1" t="s">
        <v>20</v>
      </c>
      <c r="F38">
        <v>1</v>
      </c>
      <c r="G38" s="1" t="s">
        <v>21</v>
      </c>
      <c r="H38" s="1" t="str">
        <f>RIGHT(Zalacznik_Zadanie2_uczniowie4[[#This Row],[imię]],1)</f>
        <v>d</v>
      </c>
      <c r="I38" s="1">
        <f>IF(Zalacznik_Zadanie2_uczniowie4[[#This Row],[ostatnia litera imienia]]="a",1,0)</f>
        <v>0</v>
      </c>
      <c r="J38" s="1"/>
      <c r="K38" s="1"/>
      <c r="M38">
        <v>37</v>
      </c>
      <c r="N38">
        <v>100</v>
      </c>
      <c r="O38">
        <v>100</v>
      </c>
      <c r="P38">
        <v>100</v>
      </c>
      <c r="Q38">
        <v>100</v>
      </c>
      <c r="R38">
        <v>0</v>
      </c>
    </row>
    <row r="39" spans="1:18" x14ac:dyDescent="0.3">
      <c r="A39">
        <v>38</v>
      </c>
      <c r="B39" s="1" t="s">
        <v>42</v>
      </c>
      <c r="C39" s="1" t="s">
        <v>73</v>
      </c>
      <c r="D39" s="1" t="s">
        <v>109</v>
      </c>
      <c r="E39" s="1" t="s">
        <v>10</v>
      </c>
      <c r="F39">
        <v>2</v>
      </c>
      <c r="G39" s="1" t="s">
        <v>11</v>
      </c>
      <c r="H39" s="1" t="str">
        <f>RIGHT(Zalacznik_Zadanie2_uczniowie4[[#This Row],[imię]],1)</f>
        <v>ł</v>
      </c>
      <c r="I39" s="1">
        <f>IF(Zalacznik_Zadanie2_uczniowie4[[#This Row],[ostatnia litera imienia]]="a",1,0)</f>
        <v>0</v>
      </c>
      <c r="J39" s="1"/>
      <c r="K39" s="1"/>
      <c r="M39">
        <v>38</v>
      </c>
      <c r="N39">
        <v>0</v>
      </c>
      <c r="O39">
        <v>100</v>
      </c>
      <c r="P39">
        <v>27</v>
      </c>
      <c r="Q39">
        <v>100</v>
      </c>
      <c r="R39">
        <v>0</v>
      </c>
    </row>
    <row r="40" spans="1:18" x14ac:dyDescent="0.3">
      <c r="A40">
        <v>39</v>
      </c>
      <c r="B40" s="1" t="s">
        <v>110</v>
      </c>
      <c r="C40" s="1" t="s">
        <v>111</v>
      </c>
      <c r="D40" s="1" t="s">
        <v>9</v>
      </c>
      <c r="E40" s="1" t="s">
        <v>10</v>
      </c>
      <c r="F40">
        <v>2</v>
      </c>
      <c r="G40" s="1" t="s">
        <v>11</v>
      </c>
      <c r="H40" s="1" t="str">
        <f>RIGHT(Zalacznik_Zadanie2_uczniowie4[[#This Row],[imię]],1)</f>
        <v>l</v>
      </c>
      <c r="I40" s="1">
        <f>IF(Zalacznik_Zadanie2_uczniowie4[[#This Row],[ostatnia litera imienia]]="a",1,0)</f>
        <v>0</v>
      </c>
      <c r="J40" s="1"/>
      <c r="K40" s="1"/>
      <c r="M40">
        <v>39</v>
      </c>
      <c r="N40">
        <v>100</v>
      </c>
      <c r="O40">
        <v>100</v>
      </c>
      <c r="P40">
        <v>100</v>
      </c>
      <c r="Q40">
        <v>100</v>
      </c>
      <c r="R40">
        <v>0</v>
      </c>
    </row>
    <row r="41" spans="1:18" x14ac:dyDescent="0.3">
      <c r="A41">
        <v>40</v>
      </c>
      <c r="B41" s="1" t="s">
        <v>26</v>
      </c>
      <c r="C41" s="1" t="s">
        <v>112</v>
      </c>
      <c r="D41" s="1" t="s">
        <v>37</v>
      </c>
      <c r="E41" s="1" t="s">
        <v>20</v>
      </c>
      <c r="F41">
        <v>3</v>
      </c>
      <c r="G41" s="1" t="s">
        <v>21</v>
      </c>
      <c r="H41" s="1" t="str">
        <f>RIGHT(Zalacznik_Zadanie2_uczniowie4[[#This Row],[imię]],1)</f>
        <v>j</v>
      </c>
      <c r="I41" s="1">
        <f>IF(Zalacznik_Zadanie2_uczniowie4[[#This Row],[ostatnia litera imienia]]="a",1,0)</f>
        <v>0</v>
      </c>
      <c r="J41" s="1"/>
      <c r="K41" s="1"/>
      <c r="M41">
        <v>40</v>
      </c>
      <c r="N41">
        <v>100</v>
      </c>
      <c r="O41">
        <v>100</v>
      </c>
      <c r="P41">
        <v>27</v>
      </c>
      <c r="Q41">
        <v>0</v>
      </c>
      <c r="R41">
        <v>0</v>
      </c>
    </row>
    <row r="42" spans="1:18" x14ac:dyDescent="0.3">
      <c r="A42">
        <v>41</v>
      </c>
      <c r="B42" s="1" t="s">
        <v>110</v>
      </c>
      <c r="C42" s="1" t="s">
        <v>113</v>
      </c>
      <c r="D42" s="1" t="s">
        <v>24</v>
      </c>
      <c r="E42" s="1" t="s">
        <v>25</v>
      </c>
      <c r="F42">
        <v>2</v>
      </c>
      <c r="G42" s="1" t="s">
        <v>16</v>
      </c>
      <c r="H42" s="1" t="str">
        <f>RIGHT(Zalacznik_Zadanie2_uczniowie4[[#This Row],[imię]],1)</f>
        <v>l</v>
      </c>
      <c r="I42" s="1">
        <f>IF(Zalacznik_Zadanie2_uczniowie4[[#This Row],[ostatnia litera imienia]]="a",1,0)</f>
        <v>0</v>
      </c>
      <c r="J42" s="1"/>
      <c r="K42" s="1"/>
      <c r="M42">
        <v>41</v>
      </c>
      <c r="N42">
        <v>100</v>
      </c>
      <c r="O42">
        <v>100</v>
      </c>
      <c r="P42">
        <v>100</v>
      </c>
      <c r="Q42">
        <v>100</v>
      </c>
      <c r="R42">
        <v>0</v>
      </c>
    </row>
    <row r="43" spans="1:18" x14ac:dyDescent="0.3">
      <c r="A43">
        <v>42</v>
      </c>
      <c r="B43" s="1" t="s">
        <v>34</v>
      </c>
      <c r="C43" s="1" t="s">
        <v>114</v>
      </c>
      <c r="D43" s="1" t="s">
        <v>86</v>
      </c>
      <c r="E43" s="1" t="s">
        <v>87</v>
      </c>
      <c r="F43">
        <v>3</v>
      </c>
      <c r="G43" s="1" t="s">
        <v>88</v>
      </c>
      <c r="H43" s="1" t="str">
        <f>RIGHT(Zalacznik_Zadanie2_uczniowie4[[#This Row],[imię]],1)</f>
        <v>f</v>
      </c>
      <c r="I43" s="1">
        <f>IF(Zalacznik_Zadanie2_uczniowie4[[#This Row],[ostatnia litera imienia]]="a",1,0)</f>
        <v>0</v>
      </c>
      <c r="J43" s="1"/>
      <c r="K43" s="1"/>
      <c r="M43">
        <v>42</v>
      </c>
      <c r="N43">
        <v>80</v>
      </c>
      <c r="O43">
        <v>15</v>
      </c>
      <c r="P43">
        <v>36</v>
      </c>
      <c r="Q43">
        <v>96</v>
      </c>
      <c r="R43">
        <v>0</v>
      </c>
    </row>
    <row r="44" spans="1:18" x14ac:dyDescent="0.3">
      <c r="A44">
        <v>43</v>
      </c>
      <c r="B44" s="1" t="s">
        <v>115</v>
      </c>
      <c r="C44" s="1" t="s">
        <v>116</v>
      </c>
      <c r="D44" s="1" t="s">
        <v>117</v>
      </c>
      <c r="E44" s="1" t="s">
        <v>118</v>
      </c>
      <c r="F44">
        <v>2</v>
      </c>
      <c r="G44" s="1" t="s">
        <v>58</v>
      </c>
      <c r="H44" s="1" t="str">
        <f>RIGHT(Zalacznik_Zadanie2_uczniowie4[[#This Row],[imię]],1)</f>
        <v>t</v>
      </c>
      <c r="I44" s="1">
        <f>IF(Zalacznik_Zadanie2_uczniowie4[[#This Row],[ostatnia litera imienia]]="a",1,0)</f>
        <v>0</v>
      </c>
      <c r="J44" s="1"/>
      <c r="K44" s="1"/>
      <c r="M44">
        <v>43</v>
      </c>
      <c r="N44">
        <v>100</v>
      </c>
      <c r="O44">
        <v>100</v>
      </c>
      <c r="P44">
        <v>100</v>
      </c>
      <c r="Q44">
        <v>100</v>
      </c>
      <c r="R44">
        <v>0</v>
      </c>
    </row>
    <row r="45" spans="1:18" x14ac:dyDescent="0.3">
      <c r="A45">
        <v>44</v>
      </c>
      <c r="B45" s="1" t="s">
        <v>119</v>
      </c>
      <c r="C45" s="1" t="s">
        <v>120</v>
      </c>
      <c r="D45" s="1" t="s">
        <v>51</v>
      </c>
      <c r="E45" s="1" t="s">
        <v>52</v>
      </c>
      <c r="F45">
        <v>3</v>
      </c>
      <c r="G45" s="1" t="s">
        <v>53</v>
      </c>
      <c r="H45" s="1" t="str">
        <f>RIGHT(Zalacznik_Zadanie2_uczniowie4[[#This Row],[imię]],1)</f>
        <v>z</v>
      </c>
      <c r="I45" s="1">
        <f>IF(Zalacznik_Zadanie2_uczniowie4[[#This Row],[ostatnia litera imienia]]="a",1,0)</f>
        <v>0</v>
      </c>
      <c r="J45" s="1"/>
      <c r="K45" s="1"/>
      <c r="M45">
        <v>44</v>
      </c>
      <c r="N45">
        <v>0</v>
      </c>
      <c r="O45">
        <v>100</v>
      </c>
      <c r="P45">
        <v>27</v>
      </c>
      <c r="Q45">
        <v>99</v>
      </c>
      <c r="R45">
        <v>0</v>
      </c>
    </row>
    <row r="46" spans="1:18" x14ac:dyDescent="0.3">
      <c r="A46">
        <v>45</v>
      </c>
      <c r="B46" s="1" t="s">
        <v>121</v>
      </c>
      <c r="C46" s="1" t="s">
        <v>122</v>
      </c>
      <c r="D46" s="1" t="s">
        <v>14</v>
      </c>
      <c r="E46" s="1" t="s">
        <v>15</v>
      </c>
      <c r="F46">
        <v>1</v>
      </c>
      <c r="G46" s="1" t="s">
        <v>16</v>
      </c>
      <c r="H46" s="1" t="str">
        <f>RIGHT(Zalacznik_Zadanie2_uczniowie4[[#This Row],[imię]],1)</f>
        <v>k</v>
      </c>
      <c r="I46" s="1">
        <f>IF(Zalacznik_Zadanie2_uczniowie4[[#This Row],[ostatnia litera imienia]]="a",1,0)</f>
        <v>0</v>
      </c>
      <c r="J46" s="1"/>
      <c r="K46" s="1"/>
      <c r="M46">
        <v>45</v>
      </c>
      <c r="N46">
        <v>100</v>
      </c>
      <c r="O46">
        <v>100</v>
      </c>
      <c r="P46">
        <v>100</v>
      </c>
      <c r="Q46">
        <v>99</v>
      </c>
      <c r="R46">
        <v>0</v>
      </c>
    </row>
    <row r="47" spans="1:18" x14ac:dyDescent="0.3">
      <c r="A47">
        <v>46</v>
      </c>
      <c r="B47" s="1" t="s">
        <v>123</v>
      </c>
      <c r="C47" s="1" t="s">
        <v>124</v>
      </c>
      <c r="D47" s="1" t="s">
        <v>83</v>
      </c>
      <c r="E47" s="1" t="s">
        <v>125</v>
      </c>
      <c r="F47">
        <v>2</v>
      </c>
      <c r="G47" s="1" t="s">
        <v>21</v>
      </c>
      <c r="H47" s="1" t="str">
        <f>RIGHT(Zalacznik_Zadanie2_uczniowie4[[#This Row],[imię]],1)</f>
        <v>d</v>
      </c>
      <c r="I47" s="1">
        <f>IF(Zalacznik_Zadanie2_uczniowie4[[#This Row],[ostatnia litera imienia]]="a",1,0)</f>
        <v>0</v>
      </c>
      <c r="J47" s="1"/>
      <c r="K47" s="1"/>
      <c r="M47">
        <v>46</v>
      </c>
      <c r="N47">
        <v>90</v>
      </c>
      <c r="O47">
        <v>100</v>
      </c>
      <c r="P47">
        <v>36</v>
      </c>
      <c r="Q47">
        <v>0</v>
      </c>
      <c r="R47">
        <v>0</v>
      </c>
    </row>
    <row r="48" spans="1:18" x14ac:dyDescent="0.3">
      <c r="A48">
        <v>47</v>
      </c>
      <c r="B48" s="1" t="s">
        <v>126</v>
      </c>
      <c r="C48" s="1" t="s">
        <v>127</v>
      </c>
      <c r="D48" s="1" t="s">
        <v>128</v>
      </c>
      <c r="E48" s="1" t="s">
        <v>10</v>
      </c>
      <c r="F48">
        <v>2</v>
      </c>
      <c r="G48" s="1" t="s">
        <v>11</v>
      </c>
      <c r="H48" s="1" t="str">
        <f>RIGHT(Zalacznik_Zadanie2_uczniowie4[[#This Row],[imię]],1)</f>
        <v>z</v>
      </c>
      <c r="I48" s="1">
        <f>IF(Zalacznik_Zadanie2_uczniowie4[[#This Row],[ostatnia litera imienia]]="a",1,0)</f>
        <v>0</v>
      </c>
      <c r="J48" s="1"/>
      <c r="K48" s="1"/>
      <c r="M48">
        <v>47</v>
      </c>
      <c r="N48">
        <v>100</v>
      </c>
      <c r="O48">
        <v>93</v>
      </c>
      <c r="P48">
        <v>45</v>
      </c>
      <c r="Q48">
        <v>100</v>
      </c>
      <c r="R48">
        <v>53</v>
      </c>
    </row>
    <row r="49" spans="1:18" x14ac:dyDescent="0.3">
      <c r="A49">
        <v>48</v>
      </c>
      <c r="B49" s="1" t="s">
        <v>119</v>
      </c>
      <c r="C49" s="1" t="s">
        <v>129</v>
      </c>
      <c r="D49" s="1" t="s">
        <v>130</v>
      </c>
      <c r="E49" s="1" t="s">
        <v>20</v>
      </c>
      <c r="F49">
        <v>3</v>
      </c>
      <c r="G49" s="1" t="s">
        <v>21</v>
      </c>
      <c r="H49" s="1" t="str">
        <f>RIGHT(Zalacznik_Zadanie2_uczniowie4[[#This Row],[imię]],1)</f>
        <v>z</v>
      </c>
      <c r="I49" s="1">
        <f>IF(Zalacznik_Zadanie2_uczniowie4[[#This Row],[ostatnia litera imienia]]="a",1,0)</f>
        <v>0</v>
      </c>
      <c r="J49" s="1"/>
      <c r="K49" s="1"/>
      <c r="M49">
        <v>48</v>
      </c>
      <c r="N49">
        <v>0</v>
      </c>
      <c r="O49">
        <v>100</v>
      </c>
      <c r="P49">
        <v>27</v>
      </c>
      <c r="Q49">
        <v>95</v>
      </c>
      <c r="R49">
        <v>0</v>
      </c>
    </row>
    <row r="50" spans="1:18" x14ac:dyDescent="0.3">
      <c r="A50">
        <v>49</v>
      </c>
      <c r="B50" s="1" t="s">
        <v>31</v>
      </c>
      <c r="C50" s="1" t="s">
        <v>131</v>
      </c>
      <c r="D50" s="1" t="s">
        <v>37</v>
      </c>
      <c r="E50" s="1" t="s">
        <v>20</v>
      </c>
      <c r="F50">
        <v>1</v>
      </c>
      <c r="G50" s="1" t="s">
        <v>21</v>
      </c>
      <c r="H50" s="1" t="str">
        <f>RIGHT(Zalacznik_Zadanie2_uczniowie4[[#This Row],[imię]],1)</f>
        <v>b</v>
      </c>
      <c r="I50" s="1">
        <f>IF(Zalacznik_Zadanie2_uczniowie4[[#This Row],[ostatnia litera imienia]]="a",1,0)</f>
        <v>0</v>
      </c>
      <c r="J50" s="1"/>
      <c r="K50" s="1"/>
      <c r="M50">
        <v>49</v>
      </c>
      <c r="N50">
        <v>100</v>
      </c>
      <c r="O50">
        <v>100</v>
      </c>
      <c r="P50">
        <v>91</v>
      </c>
      <c r="Q50">
        <v>100</v>
      </c>
      <c r="R50">
        <v>0</v>
      </c>
    </row>
    <row r="51" spans="1:18" x14ac:dyDescent="0.3">
      <c r="A51">
        <v>50</v>
      </c>
      <c r="B51" s="1" t="s">
        <v>132</v>
      </c>
      <c r="C51" s="1" t="s">
        <v>133</v>
      </c>
      <c r="D51" s="1" t="s">
        <v>19</v>
      </c>
      <c r="E51" s="1" t="s">
        <v>20</v>
      </c>
      <c r="F51">
        <v>2</v>
      </c>
      <c r="G51" s="1" t="s">
        <v>21</v>
      </c>
      <c r="H51" s="1" t="str">
        <f>RIGHT(Zalacznik_Zadanie2_uczniowie4[[#This Row],[imię]],1)</f>
        <v>l</v>
      </c>
      <c r="I51" s="1">
        <f>IF(Zalacznik_Zadanie2_uczniowie4[[#This Row],[ostatnia litera imienia]]="a",1,0)</f>
        <v>0</v>
      </c>
      <c r="J51" s="1"/>
      <c r="K51" s="1"/>
      <c r="M51">
        <v>50</v>
      </c>
      <c r="N51">
        <v>90</v>
      </c>
      <c r="O51">
        <v>81</v>
      </c>
      <c r="P51">
        <v>27</v>
      </c>
      <c r="Q51">
        <v>24</v>
      </c>
      <c r="R51">
        <v>0</v>
      </c>
    </row>
    <row r="52" spans="1:18" x14ac:dyDescent="0.3">
      <c r="A52">
        <v>51</v>
      </c>
      <c r="B52" s="1" t="s">
        <v>134</v>
      </c>
      <c r="C52" s="1" t="s">
        <v>135</v>
      </c>
      <c r="D52" s="1" t="s">
        <v>136</v>
      </c>
      <c r="E52" s="1" t="s">
        <v>137</v>
      </c>
      <c r="F52">
        <v>2</v>
      </c>
      <c r="G52" s="1" t="s">
        <v>21</v>
      </c>
      <c r="H52" s="1" t="str">
        <f>RIGHT(Zalacznik_Zadanie2_uczniowie4[[#This Row],[imię]],1)</f>
        <v>r</v>
      </c>
      <c r="I52" s="1">
        <f>IF(Zalacznik_Zadanie2_uczniowie4[[#This Row],[ostatnia litera imienia]]="a",1,0)</f>
        <v>0</v>
      </c>
      <c r="J52" s="1"/>
      <c r="K52" s="1"/>
      <c r="M52">
        <v>51</v>
      </c>
      <c r="N52">
        <v>90</v>
      </c>
      <c r="O52">
        <v>100</v>
      </c>
      <c r="P52">
        <v>100</v>
      </c>
      <c r="Q52">
        <v>100</v>
      </c>
      <c r="R52">
        <v>0</v>
      </c>
    </row>
    <row r="53" spans="1:18" x14ac:dyDescent="0.3">
      <c r="A53">
        <v>52</v>
      </c>
      <c r="B53" s="1" t="s">
        <v>42</v>
      </c>
      <c r="C53" s="1" t="s">
        <v>138</v>
      </c>
      <c r="D53" s="1" t="s">
        <v>139</v>
      </c>
      <c r="E53" s="1" t="s">
        <v>140</v>
      </c>
      <c r="F53">
        <v>3</v>
      </c>
      <c r="G53" s="1" t="s">
        <v>11</v>
      </c>
      <c r="H53" s="1" t="str">
        <f>RIGHT(Zalacznik_Zadanie2_uczniowie4[[#This Row],[imię]],1)</f>
        <v>ł</v>
      </c>
      <c r="I53" s="1">
        <f>IF(Zalacznik_Zadanie2_uczniowie4[[#This Row],[ostatnia litera imienia]]="a",1,0)</f>
        <v>0</v>
      </c>
      <c r="J53" s="1"/>
      <c r="K53" s="1"/>
      <c r="M53">
        <v>52</v>
      </c>
      <c r="N53">
        <v>30</v>
      </c>
      <c r="O53">
        <v>8</v>
      </c>
      <c r="P53">
        <v>95</v>
      </c>
      <c r="Q53">
        <v>88</v>
      </c>
      <c r="R53">
        <v>0</v>
      </c>
    </row>
    <row r="54" spans="1:18" x14ac:dyDescent="0.3">
      <c r="A54">
        <v>53</v>
      </c>
      <c r="B54" s="1" t="s">
        <v>34</v>
      </c>
      <c r="C54" s="1" t="s">
        <v>141</v>
      </c>
      <c r="D54" s="1" t="s">
        <v>142</v>
      </c>
      <c r="E54" s="1" t="s">
        <v>143</v>
      </c>
      <c r="F54">
        <v>2</v>
      </c>
      <c r="G54" s="1" t="s">
        <v>53</v>
      </c>
      <c r="H54" s="1" t="str">
        <f>RIGHT(Zalacznik_Zadanie2_uczniowie4[[#This Row],[imię]],1)</f>
        <v>f</v>
      </c>
      <c r="I54" s="1">
        <f>IF(Zalacznik_Zadanie2_uczniowie4[[#This Row],[ostatnia litera imienia]]="a",1,0)</f>
        <v>0</v>
      </c>
      <c r="J54" s="1"/>
      <c r="K54" s="1"/>
      <c r="M54">
        <v>53</v>
      </c>
      <c r="N54">
        <v>100</v>
      </c>
      <c r="O54">
        <v>100</v>
      </c>
      <c r="P54">
        <v>100</v>
      </c>
      <c r="Q54">
        <v>88</v>
      </c>
      <c r="R54">
        <v>0</v>
      </c>
    </row>
    <row r="55" spans="1:18" x14ac:dyDescent="0.3">
      <c r="A55">
        <v>54</v>
      </c>
      <c r="B55" s="1" t="s">
        <v>144</v>
      </c>
      <c r="C55" s="1" t="s">
        <v>145</v>
      </c>
      <c r="D55" s="1" t="s">
        <v>146</v>
      </c>
      <c r="E55" s="1" t="s">
        <v>147</v>
      </c>
      <c r="F55">
        <v>3</v>
      </c>
      <c r="G55" s="1" t="s">
        <v>16</v>
      </c>
      <c r="H55" s="1" t="str">
        <f>RIGHT(Zalacznik_Zadanie2_uczniowie4[[#This Row],[imię]],1)</f>
        <v>r</v>
      </c>
      <c r="I55" s="1">
        <f>IF(Zalacznik_Zadanie2_uczniowie4[[#This Row],[ostatnia litera imienia]]="a",1,0)</f>
        <v>0</v>
      </c>
      <c r="J55" s="1"/>
      <c r="K55" s="1"/>
      <c r="M55">
        <v>54</v>
      </c>
      <c r="N55">
        <v>100</v>
      </c>
      <c r="O55">
        <v>93</v>
      </c>
      <c r="P55">
        <v>27</v>
      </c>
      <c r="Q55">
        <v>0</v>
      </c>
      <c r="R55">
        <v>0</v>
      </c>
    </row>
    <row r="56" spans="1:18" x14ac:dyDescent="0.3">
      <c r="A56">
        <v>55</v>
      </c>
      <c r="B56" s="1" t="s">
        <v>148</v>
      </c>
      <c r="C56" s="1" t="s">
        <v>149</v>
      </c>
      <c r="D56" s="1" t="s">
        <v>150</v>
      </c>
      <c r="E56" s="1" t="s">
        <v>151</v>
      </c>
      <c r="F56">
        <v>2</v>
      </c>
      <c r="G56" s="1" t="s">
        <v>21</v>
      </c>
      <c r="H56" s="1" t="str">
        <f>RIGHT(Zalacznik_Zadanie2_uczniowie4[[#This Row],[imię]],1)</f>
        <v>n</v>
      </c>
      <c r="I56" s="1">
        <f>IF(Zalacznik_Zadanie2_uczniowie4[[#This Row],[ostatnia litera imienia]]="a",1,0)</f>
        <v>0</v>
      </c>
      <c r="J56" s="1"/>
      <c r="K56" s="1"/>
      <c r="M56">
        <v>55</v>
      </c>
      <c r="N56">
        <v>90</v>
      </c>
      <c r="O56">
        <v>100</v>
      </c>
      <c r="P56">
        <v>45</v>
      </c>
      <c r="Q56">
        <v>100</v>
      </c>
      <c r="R56">
        <v>52</v>
      </c>
    </row>
    <row r="57" spans="1:18" x14ac:dyDescent="0.3">
      <c r="A57">
        <v>56</v>
      </c>
      <c r="B57" s="1" t="s">
        <v>152</v>
      </c>
      <c r="C57" s="1" t="s">
        <v>153</v>
      </c>
      <c r="D57" s="1" t="s">
        <v>24</v>
      </c>
      <c r="E57" s="1" t="s">
        <v>25</v>
      </c>
      <c r="F57">
        <v>3</v>
      </c>
      <c r="G57" s="1" t="s">
        <v>16</v>
      </c>
      <c r="H57" s="1" t="str">
        <f>RIGHT(Zalacznik_Zadanie2_uczniowie4[[#This Row],[imię]],1)</f>
        <v>k</v>
      </c>
      <c r="I57" s="1">
        <f>IF(Zalacznik_Zadanie2_uczniowie4[[#This Row],[ostatnia litera imienia]]="a",1,0)</f>
        <v>0</v>
      </c>
      <c r="J57" s="1"/>
      <c r="K57" s="1"/>
      <c r="M57">
        <v>56</v>
      </c>
      <c r="N57">
        <v>0</v>
      </c>
      <c r="O57">
        <v>100</v>
      </c>
      <c r="P57">
        <v>27</v>
      </c>
      <c r="Q57">
        <v>88</v>
      </c>
      <c r="R57">
        <v>0</v>
      </c>
    </row>
    <row r="58" spans="1:18" x14ac:dyDescent="0.3">
      <c r="A58">
        <v>57</v>
      </c>
      <c r="B58" s="1" t="s">
        <v>31</v>
      </c>
      <c r="C58" s="1" t="s">
        <v>154</v>
      </c>
      <c r="D58" s="1" t="s">
        <v>9</v>
      </c>
      <c r="E58" s="1" t="s">
        <v>10</v>
      </c>
      <c r="F58">
        <v>1</v>
      </c>
      <c r="G58" s="1" t="s">
        <v>11</v>
      </c>
      <c r="H58" s="1" t="str">
        <f>RIGHT(Zalacznik_Zadanie2_uczniowie4[[#This Row],[imię]],1)</f>
        <v>b</v>
      </c>
      <c r="I58" s="1">
        <f>IF(Zalacznik_Zadanie2_uczniowie4[[#This Row],[ostatnia litera imienia]]="a",1,0)</f>
        <v>0</v>
      </c>
      <c r="J58" s="1"/>
      <c r="K58" s="1"/>
      <c r="M58">
        <v>57</v>
      </c>
      <c r="N58">
        <v>100</v>
      </c>
      <c r="O58">
        <v>100</v>
      </c>
      <c r="P58">
        <v>27</v>
      </c>
      <c r="Q58">
        <v>96</v>
      </c>
      <c r="R58">
        <v>60</v>
      </c>
    </row>
    <row r="59" spans="1:18" x14ac:dyDescent="0.3">
      <c r="A59">
        <v>58</v>
      </c>
      <c r="B59" s="1" t="s">
        <v>34</v>
      </c>
      <c r="C59" s="1" t="s">
        <v>155</v>
      </c>
      <c r="D59" s="1" t="s">
        <v>14</v>
      </c>
      <c r="E59" s="1" t="s">
        <v>15</v>
      </c>
      <c r="F59">
        <v>2</v>
      </c>
      <c r="G59" s="1" t="s">
        <v>16</v>
      </c>
      <c r="H59" s="1" t="str">
        <f>RIGHT(Zalacznik_Zadanie2_uczniowie4[[#This Row],[imię]],1)</f>
        <v>f</v>
      </c>
      <c r="I59" s="1">
        <f>IF(Zalacznik_Zadanie2_uczniowie4[[#This Row],[ostatnia litera imienia]]="a",1,0)</f>
        <v>0</v>
      </c>
      <c r="J59" s="1"/>
      <c r="K59" s="1"/>
      <c r="M59">
        <v>58</v>
      </c>
      <c r="N59">
        <v>0</v>
      </c>
      <c r="O59">
        <v>100</v>
      </c>
      <c r="P59">
        <v>27</v>
      </c>
      <c r="Q59">
        <v>88</v>
      </c>
      <c r="R59">
        <v>0</v>
      </c>
    </row>
    <row r="60" spans="1:18" x14ac:dyDescent="0.3">
      <c r="A60">
        <v>59</v>
      </c>
      <c r="B60" s="1" t="s">
        <v>17</v>
      </c>
      <c r="C60" s="1" t="s">
        <v>156</v>
      </c>
      <c r="D60" s="1" t="s">
        <v>9</v>
      </c>
      <c r="E60" s="1" t="s">
        <v>10</v>
      </c>
      <c r="F60">
        <v>2</v>
      </c>
      <c r="G60" s="1" t="s">
        <v>11</v>
      </c>
      <c r="H60" s="1" t="str">
        <f>RIGHT(Zalacznik_Zadanie2_uczniowie4[[#This Row],[imię]],1)</f>
        <v>z</v>
      </c>
      <c r="I60" s="1">
        <f>IF(Zalacznik_Zadanie2_uczniowie4[[#This Row],[ostatnia litera imienia]]="a",1,0)</f>
        <v>0</v>
      </c>
      <c r="J60" s="1"/>
      <c r="K60" s="1"/>
      <c r="M60">
        <v>59</v>
      </c>
      <c r="N60">
        <v>100</v>
      </c>
      <c r="O60">
        <v>100</v>
      </c>
      <c r="P60">
        <v>100</v>
      </c>
      <c r="Q60">
        <v>78</v>
      </c>
      <c r="R60">
        <v>0</v>
      </c>
    </row>
    <row r="61" spans="1:18" x14ac:dyDescent="0.3">
      <c r="A61">
        <v>60</v>
      </c>
      <c r="B61" s="1" t="s">
        <v>157</v>
      </c>
      <c r="C61" s="1" t="s">
        <v>158</v>
      </c>
      <c r="D61" s="1" t="s">
        <v>30</v>
      </c>
      <c r="E61" s="1" t="s">
        <v>25</v>
      </c>
      <c r="F61">
        <v>3</v>
      </c>
      <c r="G61" s="1" t="s">
        <v>16</v>
      </c>
      <c r="H61" s="1" t="str">
        <f>RIGHT(Zalacznik_Zadanie2_uczniowie4[[#This Row],[imię]],1)</f>
        <v>z</v>
      </c>
      <c r="I61" s="1">
        <f>IF(Zalacznik_Zadanie2_uczniowie4[[#This Row],[ostatnia litera imienia]]="a",1,0)</f>
        <v>0</v>
      </c>
      <c r="J61" s="1"/>
      <c r="K61" s="1"/>
      <c r="M61">
        <v>60</v>
      </c>
      <c r="N61">
        <v>0</v>
      </c>
      <c r="O61">
        <v>100</v>
      </c>
      <c r="P61">
        <v>27</v>
      </c>
      <c r="Q61">
        <v>88</v>
      </c>
      <c r="R61">
        <v>0</v>
      </c>
    </row>
    <row r="62" spans="1:18" x14ac:dyDescent="0.3">
      <c r="A62">
        <v>61</v>
      </c>
      <c r="B62" s="1" t="s">
        <v>159</v>
      </c>
      <c r="C62" s="1" t="s">
        <v>160</v>
      </c>
      <c r="D62" s="1" t="s">
        <v>161</v>
      </c>
      <c r="E62" s="1" t="s">
        <v>162</v>
      </c>
      <c r="F62">
        <v>1</v>
      </c>
      <c r="G62" s="1" t="s">
        <v>65</v>
      </c>
      <c r="H62" s="1" t="str">
        <f>RIGHT(Zalacznik_Zadanie2_uczniowie4[[#This Row],[imię]],1)</f>
        <v>r</v>
      </c>
      <c r="I62" s="1">
        <f>IF(Zalacznik_Zadanie2_uczniowie4[[#This Row],[ostatnia litera imienia]]="a",1,0)</f>
        <v>0</v>
      </c>
      <c r="J62" s="1"/>
      <c r="K62" s="1"/>
      <c r="M62">
        <v>61</v>
      </c>
      <c r="N62">
        <v>100</v>
      </c>
      <c r="O62">
        <v>100</v>
      </c>
      <c r="P62">
        <v>72</v>
      </c>
      <c r="Q62">
        <v>100</v>
      </c>
      <c r="R62">
        <v>0</v>
      </c>
    </row>
    <row r="63" spans="1:18" x14ac:dyDescent="0.3">
      <c r="A63">
        <v>62</v>
      </c>
      <c r="B63" s="1" t="s">
        <v>163</v>
      </c>
      <c r="C63" s="1" t="s">
        <v>164</v>
      </c>
      <c r="D63" s="1" t="s">
        <v>19</v>
      </c>
      <c r="E63" s="1" t="s">
        <v>20</v>
      </c>
      <c r="F63">
        <v>2</v>
      </c>
      <c r="G63" s="1" t="s">
        <v>21</v>
      </c>
      <c r="H63" s="1" t="str">
        <f>RIGHT(Zalacznik_Zadanie2_uczniowie4[[#This Row],[imię]],1)</f>
        <v>z</v>
      </c>
      <c r="I63" s="1">
        <f>IF(Zalacznik_Zadanie2_uczniowie4[[#This Row],[ostatnia litera imienia]]="a",1,0)</f>
        <v>0</v>
      </c>
      <c r="J63" s="1"/>
      <c r="K63" s="1"/>
      <c r="M63">
        <v>62</v>
      </c>
      <c r="N63">
        <v>100</v>
      </c>
      <c r="O63">
        <v>86</v>
      </c>
      <c r="P63">
        <v>27</v>
      </c>
      <c r="Q63">
        <v>0</v>
      </c>
      <c r="R63">
        <v>0</v>
      </c>
    </row>
    <row r="64" spans="1:18" x14ac:dyDescent="0.3">
      <c r="A64">
        <v>63</v>
      </c>
      <c r="B64" s="1" t="s">
        <v>42</v>
      </c>
      <c r="C64" s="1" t="s">
        <v>165</v>
      </c>
      <c r="D64" s="1" t="s">
        <v>37</v>
      </c>
      <c r="E64" s="1" t="s">
        <v>20</v>
      </c>
      <c r="F64">
        <v>2</v>
      </c>
      <c r="G64" s="1" t="s">
        <v>21</v>
      </c>
      <c r="H64" s="1" t="str">
        <f>RIGHT(Zalacznik_Zadanie2_uczniowie4[[#This Row],[imię]],1)</f>
        <v>ł</v>
      </c>
      <c r="I64" s="1">
        <f>IF(Zalacznik_Zadanie2_uczniowie4[[#This Row],[ostatnia litera imienia]]="a",1,0)</f>
        <v>0</v>
      </c>
      <c r="J64" s="1"/>
      <c r="K64" s="1"/>
      <c r="M64">
        <v>63</v>
      </c>
      <c r="N64">
        <v>100</v>
      </c>
      <c r="O64">
        <v>100</v>
      </c>
      <c r="P64">
        <v>72</v>
      </c>
      <c r="Q64">
        <v>100</v>
      </c>
      <c r="R64">
        <v>0</v>
      </c>
    </row>
    <row r="65" spans="1:18" x14ac:dyDescent="0.3">
      <c r="A65">
        <v>64</v>
      </c>
      <c r="B65" s="1" t="s">
        <v>89</v>
      </c>
      <c r="C65" s="1" t="s">
        <v>166</v>
      </c>
      <c r="D65" s="1" t="s">
        <v>167</v>
      </c>
      <c r="E65" s="1" t="s">
        <v>168</v>
      </c>
      <c r="F65">
        <v>3</v>
      </c>
      <c r="G65" s="1" t="s">
        <v>21</v>
      </c>
      <c r="H65" s="1" t="str">
        <f>RIGHT(Zalacznik_Zadanie2_uczniowie4[[#This Row],[imię]],1)</f>
        <v>d</v>
      </c>
      <c r="I65" s="1">
        <f>IF(Zalacznik_Zadanie2_uczniowie4[[#This Row],[ostatnia litera imienia]]="a",1,0)</f>
        <v>0</v>
      </c>
      <c r="J65" s="1"/>
      <c r="K65" s="1"/>
      <c r="M65">
        <v>64</v>
      </c>
      <c r="N65">
        <v>100</v>
      </c>
      <c r="O65">
        <v>22</v>
      </c>
      <c r="P65">
        <v>82</v>
      </c>
      <c r="Q65">
        <v>0</v>
      </c>
      <c r="R65">
        <v>7</v>
      </c>
    </row>
    <row r="66" spans="1:18" x14ac:dyDescent="0.3">
      <c r="A66">
        <v>65</v>
      </c>
      <c r="B66" s="1" t="s">
        <v>42</v>
      </c>
      <c r="C66" s="1" t="s">
        <v>13</v>
      </c>
      <c r="D66" s="1" t="s">
        <v>51</v>
      </c>
      <c r="E66" s="1" t="s">
        <v>52</v>
      </c>
      <c r="F66">
        <v>2</v>
      </c>
      <c r="G66" s="1" t="s">
        <v>53</v>
      </c>
      <c r="H66" s="1" t="str">
        <f>RIGHT(Zalacznik_Zadanie2_uczniowie4[[#This Row],[imię]],1)</f>
        <v>ł</v>
      </c>
      <c r="I66" s="1">
        <f>IF(Zalacznik_Zadanie2_uczniowie4[[#This Row],[ostatnia litera imienia]]="a",1,0)</f>
        <v>0</v>
      </c>
      <c r="J66" s="1"/>
      <c r="K66" s="1"/>
      <c r="M66">
        <v>65</v>
      </c>
      <c r="N66">
        <v>80</v>
      </c>
      <c r="O66">
        <v>100</v>
      </c>
      <c r="P66">
        <v>91</v>
      </c>
      <c r="Q66">
        <v>100</v>
      </c>
      <c r="R66">
        <v>0</v>
      </c>
    </row>
    <row r="67" spans="1:18" x14ac:dyDescent="0.3">
      <c r="A67">
        <v>66</v>
      </c>
      <c r="B67" s="1" t="s">
        <v>169</v>
      </c>
      <c r="C67" s="1" t="s">
        <v>170</v>
      </c>
      <c r="D67" s="1" t="s">
        <v>108</v>
      </c>
      <c r="E67" s="1" t="s">
        <v>171</v>
      </c>
      <c r="F67">
        <v>3</v>
      </c>
      <c r="G67" s="1" t="s">
        <v>88</v>
      </c>
      <c r="H67" s="1" t="str">
        <f>RIGHT(Zalacznik_Zadanie2_uczniowie4[[#This Row],[imię]],1)</f>
        <v>a</v>
      </c>
      <c r="I67" s="1">
        <f>IF(Zalacznik_Zadanie2_uczniowie4[[#This Row],[ostatnia litera imienia]]="a",1,0)</f>
        <v>1</v>
      </c>
      <c r="J67" s="1"/>
      <c r="K67" s="1"/>
      <c r="M67">
        <v>66</v>
      </c>
      <c r="N67">
        <v>0</v>
      </c>
      <c r="O67">
        <v>100</v>
      </c>
      <c r="P67">
        <v>27</v>
      </c>
      <c r="Q67">
        <v>84</v>
      </c>
      <c r="R67">
        <v>0</v>
      </c>
    </row>
    <row r="68" spans="1:18" x14ac:dyDescent="0.3">
      <c r="A68">
        <v>67</v>
      </c>
      <c r="B68" s="1" t="s">
        <v>172</v>
      </c>
      <c r="C68" s="1" t="s">
        <v>100</v>
      </c>
      <c r="D68" s="1" t="s">
        <v>37</v>
      </c>
      <c r="E68" s="1" t="s">
        <v>147</v>
      </c>
      <c r="F68">
        <v>2</v>
      </c>
      <c r="G68" s="1" t="s">
        <v>16</v>
      </c>
      <c r="H68" s="1" t="str">
        <f>RIGHT(Zalacznik_Zadanie2_uczniowie4[[#This Row],[imię]],1)</f>
        <v>t</v>
      </c>
      <c r="I68" s="1">
        <f>IF(Zalacznik_Zadanie2_uczniowie4[[#This Row],[ostatnia litera imienia]]="a",1,0)</f>
        <v>0</v>
      </c>
      <c r="J68" s="1"/>
      <c r="K68" s="1"/>
      <c r="M68">
        <v>67</v>
      </c>
      <c r="N68">
        <v>100</v>
      </c>
      <c r="O68">
        <v>100</v>
      </c>
      <c r="P68">
        <v>71</v>
      </c>
      <c r="Q68">
        <v>100</v>
      </c>
      <c r="R68">
        <v>0</v>
      </c>
    </row>
    <row r="69" spans="1:18" x14ac:dyDescent="0.3">
      <c r="A69">
        <v>68</v>
      </c>
      <c r="B69" s="1" t="s">
        <v>31</v>
      </c>
      <c r="C69" s="1" t="s">
        <v>173</v>
      </c>
      <c r="D69" s="1" t="s">
        <v>174</v>
      </c>
      <c r="E69" s="1" t="s">
        <v>140</v>
      </c>
      <c r="F69">
        <v>3</v>
      </c>
      <c r="G69" s="1" t="s">
        <v>11</v>
      </c>
      <c r="H69" s="1" t="str">
        <f>RIGHT(Zalacznik_Zadanie2_uczniowie4[[#This Row],[imię]],1)</f>
        <v>b</v>
      </c>
      <c r="I69" s="1">
        <f>IF(Zalacznik_Zadanie2_uczniowie4[[#This Row],[ostatnia litera imienia]]="a",1,0)</f>
        <v>0</v>
      </c>
      <c r="J69" s="1"/>
      <c r="K69" s="1"/>
      <c r="M69">
        <v>68</v>
      </c>
      <c r="N69">
        <v>100</v>
      </c>
      <c r="O69">
        <v>82</v>
      </c>
      <c r="P69">
        <v>27</v>
      </c>
      <c r="Q69">
        <v>0</v>
      </c>
      <c r="R69">
        <v>0</v>
      </c>
    </row>
    <row r="70" spans="1:18" x14ac:dyDescent="0.3">
      <c r="A70">
        <v>69</v>
      </c>
      <c r="B70" s="1" t="s">
        <v>132</v>
      </c>
      <c r="C70" s="1" t="s">
        <v>175</v>
      </c>
      <c r="D70" s="1" t="s">
        <v>150</v>
      </c>
      <c r="E70" s="1" t="s">
        <v>20</v>
      </c>
      <c r="F70">
        <v>1</v>
      </c>
      <c r="G70" s="1" t="s">
        <v>21</v>
      </c>
      <c r="H70" s="1" t="str">
        <f>RIGHT(Zalacznik_Zadanie2_uczniowie4[[#This Row],[imię]],1)</f>
        <v>l</v>
      </c>
      <c r="I70" s="1">
        <f>IF(Zalacznik_Zadanie2_uczniowie4[[#This Row],[ostatnia litera imienia]]="a",1,0)</f>
        <v>0</v>
      </c>
      <c r="J70" s="1"/>
      <c r="K70" s="1"/>
      <c r="M70">
        <v>69</v>
      </c>
      <c r="N70">
        <v>100</v>
      </c>
      <c r="O70">
        <v>100</v>
      </c>
      <c r="P70">
        <v>71</v>
      </c>
      <c r="Q70">
        <v>100</v>
      </c>
      <c r="R70">
        <v>0</v>
      </c>
    </row>
    <row r="71" spans="1:18" x14ac:dyDescent="0.3">
      <c r="A71">
        <v>70</v>
      </c>
      <c r="B71" s="1" t="s">
        <v>66</v>
      </c>
      <c r="C71" s="1" t="s">
        <v>176</v>
      </c>
      <c r="D71" s="1" t="s">
        <v>83</v>
      </c>
      <c r="E71" s="1" t="s">
        <v>177</v>
      </c>
      <c r="F71">
        <v>2</v>
      </c>
      <c r="G71" s="1" t="s">
        <v>53</v>
      </c>
      <c r="H71" s="1" t="str">
        <f>RIGHT(Zalacznik_Zadanie2_uczniowie4[[#This Row],[imię]],1)</f>
        <v>z</v>
      </c>
      <c r="I71" s="1">
        <f>IF(Zalacznik_Zadanie2_uczniowie4[[#This Row],[ostatnia litera imienia]]="a",1,0)</f>
        <v>0</v>
      </c>
      <c r="J71" s="1"/>
      <c r="K71" s="1"/>
      <c r="M71">
        <v>70</v>
      </c>
      <c r="N71">
        <v>0</v>
      </c>
      <c r="O71">
        <v>81</v>
      </c>
      <c r="P71">
        <v>27</v>
      </c>
      <c r="Q71">
        <v>100</v>
      </c>
      <c r="R71">
        <v>0</v>
      </c>
    </row>
    <row r="72" spans="1:18" x14ac:dyDescent="0.3">
      <c r="A72">
        <v>71</v>
      </c>
      <c r="B72" s="1" t="s">
        <v>66</v>
      </c>
      <c r="C72" s="1" t="s">
        <v>178</v>
      </c>
      <c r="D72" s="1" t="s">
        <v>37</v>
      </c>
      <c r="E72" s="1" t="s">
        <v>20</v>
      </c>
      <c r="F72">
        <v>2</v>
      </c>
      <c r="G72" s="1" t="s">
        <v>21</v>
      </c>
      <c r="H72" s="1" t="str">
        <f>RIGHT(Zalacznik_Zadanie2_uczniowie4[[#This Row],[imię]],1)</f>
        <v>z</v>
      </c>
      <c r="I72" s="1">
        <f>IF(Zalacznik_Zadanie2_uczniowie4[[#This Row],[ostatnia litera imienia]]="a",1,0)</f>
        <v>0</v>
      </c>
      <c r="J72" s="1"/>
      <c r="K72" s="1"/>
      <c r="M72">
        <v>71</v>
      </c>
      <c r="N72">
        <v>100</v>
      </c>
      <c r="O72">
        <v>100</v>
      </c>
      <c r="P72">
        <v>71</v>
      </c>
      <c r="Q72">
        <v>100</v>
      </c>
      <c r="R72">
        <v>0</v>
      </c>
    </row>
    <row r="73" spans="1:18" x14ac:dyDescent="0.3">
      <c r="A73">
        <v>72</v>
      </c>
      <c r="B73" s="1" t="s">
        <v>34</v>
      </c>
      <c r="C73" s="1" t="s">
        <v>179</v>
      </c>
      <c r="D73" s="1" t="s">
        <v>14</v>
      </c>
      <c r="E73" s="1" t="s">
        <v>15</v>
      </c>
      <c r="F73">
        <v>3</v>
      </c>
      <c r="G73" s="1" t="s">
        <v>16</v>
      </c>
      <c r="H73" s="1" t="str">
        <f>RIGHT(Zalacznik_Zadanie2_uczniowie4[[#This Row],[imię]],1)</f>
        <v>f</v>
      </c>
      <c r="I73" s="1">
        <f>IF(Zalacznik_Zadanie2_uczniowie4[[#This Row],[ostatnia litera imienia]]="a",1,0)</f>
        <v>0</v>
      </c>
      <c r="J73" s="1"/>
      <c r="K73" s="1"/>
      <c r="M73">
        <v>72</v>
      </c>
      <c r="N73">
        <v>80</v>
      </c>
      <c r="O73">
        <v>100</v>
      </c>
      <c r="P73">
        <v>27</v>
      </c>
      <c r="Q73">
        <v>0</v>
      </c>
      <c r="R73">
        <v>0</v>
      </c>
    </row>
    <row r="74" spans="1:18" x14ac:dyDescent="0.3">
      <c r="A74">
        <v>73</v>
      </c>
      <c r="B74" s="1" t="s">
        <v>105</v>
      </c>
      <c r="C74" s="1" t="s">
        <v>180</v>
      </c>
      <c r="D74" s="1" t="s">
        <v>150</v>
      </c>
      <c r="E74" s="1" t="s">
        <v>151</v>
      </c>
      <c r="F74">
        <v>1</v>
      </c>
      <c r="G74" s="1" t="s">
        <v>21</v>
      </c>
      <c r="H74" s="1" t="str">
        <f>RIGHT(Zalacznik_Zadanie2_uczniowie4[[#This Row],[imię]],1)</f>
        <v>z</v>
      </c>
      <c r="I74" s="1">
        <f>IF(Zalacznik_Zadanie2_uczniowie4[[#This Row],[ostatnia litera imienia]]="a",1,0)</f>
        <v>0</v>
      </c>
      <c r="J74" s="1"/>
      <c r="K74" s="1"/>
      <c r="M74">
        <v>73</v>
      </c>
      <c r="N74">
        <v>90</v>
      </c>
      <c r="O74">
        <v>100</v>
      </c>
      <c r="P74">
        <v>88</v>
      </c>
      <c r="Q74">
        <v>92</v>
      </c>
      <c r="R74">
        <v>0</v>
      </c>
    </row>
    <row r="75" spans="1:18" x14ac:dyDescent="0.3">
      <c r="A75">
        <v>74</v>
      </c>
      <c r="B75" s="1" t="s">
        <v>181</v>
      </c>
      <c r="C75" s="1" t="s">
        <v>182</v>
      </c>
      <c r="D75" s="1" t="s">
        <v>183</v>
      </c>
      <c r="E75" s="1" t="s">
        <v>184</v>
      </c>
      <c r="F75">
        <v>2</v>
      </c>
      <c r="G75" s="1" t="s">
        <v>53</v>
      </c>
      <c r="H75" s="1" t="str">
        <f>RIGHT(Zalacznik_Zadanie2_uczniowie4[[#This Row],[imię]],1)</f>
        <v>k</v>
      </c>
      <c r="I75" s="1">
        <f>IF(Zalacznik_Zadanie2_uczniowie4[[#This Row],[ostatnia litera imienia]]="a",1,0)</f>
        <v>0</v>
      </c>
      <c r="J75" s="1"/>
      <c r="K75" s="1"/>
      <c r="M75">
        <v>74</v>
      </c>
      <c r="N75">
        <v>80</v>
      </c>
      <c r="O75">
        <v>0</v>
      </c>
      <c r="P75">
        <v>27</v>
      </c>
      <c r="Q75">
        <v>100</v>
      </c>
      <c r="R75">
        <v>0</v>
      </c>
    </row>
    <row r="76" spans="1:18" x14ac:dyDescent="0.3">
      <c r="A76">
        <v>75</v>
      </c>
      <c r="B76" s="1" t="s">
        <v>40</v>
      </c>
      <c r="C76" s="1" t="s">
        <v>185</v>
      </c>
      <c r="D76" s="1" t="s">
        <v>186</v>
      </c>
      <c r="E76" s="1" t="s">
        <v>140</v>
      </c>
      <c r="F76">
        <v>2</v>
      </c>
      <c r="G76" s="1" t="s">
        <v>11</v>
      </c>
      <c r="H76" s="1" t="str">
        <f>RIGHT(Zalacznik_Zadanie2_uczniowie4[[#This Row],[imię]],1)</f>
        <v>r</v>
      </c>
      <c r="I76" s="1">
        <f>IF(Zalacznik_Zadanie2_uczniowie4[[#This Row],[ostatnia litera imienia]]="a",1,0)</f>
        <v>0</v>
      </c>
      <c r="J76" s="1"/>
      <c r="K76" s="1"/>
      <c r="M76">
        <v>75</v>
      </c>
      <c r="N76">
        <v>2</v>
      </c>
      <c r="O76">
        <v>100</v>
      </c>
      <c r="P76">
        <v>100</v>
      </c>
      <c r="Q76">
        <v>63</v>
      </c>
      <c r="R76">
        <v>100</v>
      </c>
    </row>
    <row r="77" spans="1:18" x14ac:dyDescent="0.3">
      <c r="A77">
        <v>76</v>
      </c>
      <c r="B77" s="1" t="s">
        <v>49</v>
      </c>
      <c r="C77" s="1" t="s">
        <v>187</v>
      </c>
      <c r="D77" s="1" t="s">
        <v>188</v>
      </c>
      <c r="E77" s="1" t="s">
        <v>171</v>
      </c>
      <c r="F77">
        <v>3</v>
      </c>
      <c r="G77" s="1" t="s">
        <v>88</v>
      </c>
      <c r="H77" s="1" t="str">
        <f>RIGHT(Zalacznik_Zadanie2_uczniowie4[[#This Row],[imię]],1)</f>
        <v>w</v>
      </c>
      <c r="I77" s="1">
        <f>IF(Zalacznik_Zadanie2_uczniowie4[[#This Row],[ostatnia litera imienia]]="a",1,0)</f>
        <v>0</v>
      </c>
      <c r="J77" s="1"/>
      <c r="K77" s="1"/>
      <c r="M77">
        <v>76</v>
      </c>
      <c r="N77">
        <v>80</v>
      </c>
      <c r="O77">
        <v>8</v>
      </c>
      <c r="P77">
        <v>27</v>
      </c>
      <c r="Q77">
        <v>88</v>
      </c>
      <c r="R77">
        <v>0</v>
      </c>
    </row>
    <row r="78" spans="1:18" x14ac:dyDescent="0.3">
      <c r="A78">
        <v>77</v>
      </c>
      <c r="B78" s="1" t="s">
        <v>95</v>
      </c>
      <c r="C78" s="1" t="s">
        <v>189</v>
      </c>
      <c r="D78" s="1" t="s">
        <v>51</v>
      </c>
      <c r="E78" s="1" t="s">
        <v>52</v>
      </c>
      <c r="F78">
        <v>2</v>
      </c>
      <c r="G78" s="1" t="s">
        <v>53</v>
      </c>
      <c r="H78" s="1" t="str">
        <f>RIGHT(Zalacznik_Zadanie2_uczniowie4[[#This Row],[imię]],1)</f>
        <v>h</v>
      </c>
      <c r="I78" s="1">
        <f>IF(Zalacznik_Zadanie2_uczniowie4[[#This Row],[ostatnia litera imienia]]="a",1,0)</f>
        <v>0</v>
      </c>
      <c r="J78" s="1"/>
      <c r="K78" s="1"/>
      <c r="M78">
        <v>77</v>
      </c>
      <c r="N78">
        <v>100</v>
      </c>
      <c r="O78">
        <v>100</v>
      </c>
      <c r="P78">
        <v>62</v>
      </c>
      <c r="Q78">
        <v>100</v>
      </c>
      <c r="R78">
        <v>0</v>
      </c>
    </row>
    <row r="79" spans="1:18" x14ac:dyDescent="0.3">
      <c r="A79">
        <v>78</v>
      </c>
      <c r="B79" s="1" t="s">
        <v>40</v>
      </c>
      <c r="C79" s="1" t="s">
        <v>190</v>
      </c>
      <c r="D79" s="1" t="s">
        <v>139</v>
      </c>
      <c r="E79" s="1" t="s">
        <v>140</v>
      </c>
      <c r="F79">
        <v>3</v>
      </c>
      <c r="G79" s="1" t="s">
        <v>11</v>
      </c>
      <c r="H79" s="1" t="str">
        <f>RIGHT(Zalacznik_Zadanie2_uczniowie4[[#This Row],[imię]],1)</f>
        <v>r</v>
      </c>
      <c r="I79" s="1">
        <f>IF(Zalacznik_Zadanie2_uczniowie4[[#This Row],[ostatnia litera imienia]]="a",1,0)</f>
        <v>0</v>
      </c>
      <c r="J79" s="1"/>
      <c r="K79" s="1"/>
      <c r="M79">
        <v>78</v>
      </c>
      <c r="N79">
        <v>0</v>
      </c>
      <c r="O79">
        <v>76</v>
      </c>
      <c r="P79">
        <v>27</v>
      </c>
      <c r="Q79">
        <v>100</v>
      </c>
      <c r="R79">
        <v>0</v>
      </c>
    </row>
    <row r="80" spans="1:18" x14ac:dyDescent="0.3">
      <c r="A80">
        <v>79</v>
      </c>
      <c r="B80" s="1" t="s">
        <v>191</v>
      </c>
      <c r="C80" s="1" t="s">
        <v>192</v>
      </c>
      <c r="D80" s="1" t="s">
        <v>193</v>
      </c>
      <c r="E80" s="1" t="s">
        <v>52</v>
      </c>
      <c r="F80">
        <v>2</v>
      </c>
      <c r="G80" s="1" t="s">
        <v>53</v>
      </c>
      <c r="H80" s="1" t="str">
        <f>RIGHT(Zalacznik_Zadanie2_uczniowie4[[#This Row],[imię]],1)</f>
        <v>k</v>
      </c>
      <c r="I80" s="1">
        <f>IF(Zalacznik_Zadanie2_uczniowie4[[#This Row],[ostatnia litera imienia]]="a",1,0)</f>
        <v>0</v>
      </c>
      <c r="J80" s="1"/>
      <c r="K80" s="1"/>
      <c r="M80">
        <v>79</v>
      </c>
      <c r="N80">
        <v>100</v>
      </c>
      <c r="O80">
        <v>100</v>
      </c>
      <c r="P80">
        <v>71</v>
      </c>
      <c r="Q80">
        <v>88</v>
      </c>
      <c r="R80">
        <v>0</v>
      </c>
    </row>
    <row r="81" spans="1:18" x14ac:dyDescent="0.3">
      <c r="A81">
        <v>80</v>
      </c>
      <c r="B81" s="1" t="s">
        <v>7</v>
      </c>
      <c r="C81" s="1" t="s">
        <v>194</v>
      </c>
      <c r="D81" s="1" t="s">
        <v>195</v>
      </c>
      <c r="E81" s="1" t="s">
        <v>184</v>
      </c>
      <c r="F81">
        <v>3</v>
      </c>
      <c r="G81" s="1" t="s">
        <v>53</v>
      </c>
      <c r="H81" s="1" t="str">
        <f>RIGHT(Zalacznik_Zadanie2_uczniowie4[[#This Row],[imię]],1)</f>
        <v>r</v>
      </c>
      <c r="I81" s="1">
        <f>IF(Zalacznik_Zadanie2_uczniowie4[[#This Row],[ostatnia litera imienia]]="a",1,0)</f>
        <v>0</v>
      </c>
      <c r="J81" s="1"/>
      <c r="K81" s="1"/>
      <c r="M81">
        <v>80</v>
      </c>
      <c r="N81">
        <v>30</v>
      </c>
      <c r="O81">
        <v>100</v>
      </c>
      <c r="P81">
        <v>71</v>
      </c>
      <c r="Q81">
        <v>0</v>
      </c>
      <c r="R81">
        <v>0</v>
      </c>
    </row>
    <row r="82" spans="1:18" x14ac:dyDescent="0.3">
      <c r="A82">
        <v>81</v>
      </c>
      <c r="B82" s="1" t="s">
        <v>45</v>
      </c>
      <c r="C82" s="1" t="s">
        <v>196</v>
      </c>
      <c r="D82" s="1" t="s">
        <v>83</v>
      </c>
      <c r="E82" s="1" t="s">
        <v>171</v>
      </c>
      <c r="F82">
        <v>1</v>
      </c>
      <c r="G82" s="1" t="s">
        <v>88</v>
      </c>
      <c r="H82" s="1" t="str">
        <f>RIGHT(Zalacznik_Zadanie2_uczniowie4[[#This Row],[imię]],1)</f>
        <v>n</v>
      </c>
      <c r="I82" s="1">
        <f>IF(Zalacznik_Zadanie2_uczniowie4[[#This Row],[ostatnia litera imienia]]="a",1,0)</f>
        <v>0</v>
      </c>
      <c r="J82" s="1"/>
      <c r="K82" s="1"/>
      <c r="M82">
        <v>81</v>
      </c>
      <c r="N82">
        <v>90</v>
      </c>
      <c r="O82">
        <v>100</v>
      </c>
      <c r="P82">
        <v>69</v>
      </c>
      <c r="Q82">
        <v>100</v>
      </c>
      <c r="R82">
        <v>0</v>
      </c>
    </row>
    <row r="83" spans="1:18" x14ac:dyDescent="0.3">
      <c r="A83">
        <v>82</v>
      </c>
      <c r="B83" s="1" t="s">
        <v>148</v>
      </c>
      <c r="C83" s="1" t="s">
        <v>197</v>
      </c>
      <c r="D83" s="1" t="s">
        <v>86</v>
      </c>
      <c r="E83" s="1" t="s">
        <v>87</v>
      </c>
      <c r="F83">
        <v>2</v>
      </c>
      <c r="G83" s="1" t="s">
        <v>88</v>
      </c>
      <c r="H83" s="1" t="str">
        <f>RIGHT(Zalacznik_Zadanie2_uczniowie4[[#This Row],[imię]],1)</f>
        <v>n</v>
      </c>
      <c r="I83" s="1">
        <f>IF(Zalacznik_Zadanie2_uczniowie4[[#This Row],[ostatnia litera imienia]]="a",1,0)</f>
        <v>0</v>
      </c>
      <c r="J83" s="1"/>
      <c r="K83" s="1"/>
      <c r="M83">
        <v>82</v>
      </c>
      <c r="N83">
        <v>0</v>
      </c>
      <c r="O83">
        <v>100</v>
      </c>
      <c r="P83">
        <v>0</v>
      </c>
      <c r="Q83">
        <v>100</v>
      </c>
      <c r="R83">
        <v>0</v>
      </c>
    </row>
    <row r="84" spans="1:18" x14ac:dyDescent="0.3">
      <c r="A84">
        <v>83</v>
      </c>
      <c r="B84" s="1" t="s">
        <v>54</v>
      </c>
      <c r="C84" s="1" t="s">
        <v>198</v>
      </c>
      <c r="D84" s="1" t="s">
        <v>193</v>
      </c>
      <c r="E84" s="1" t="s">
        <v>52</v>
      </c>
      <c r="F84">
        <v>2</v>
      </c>
      <c r="G84" s="1" t="s">
        <v>53</v>
      </c>
      <c r="H84" s="1" t="str">
        <f>RIGHT(Zalacznik_Zadanie2_uczniowie4[[#This Row],[imię]],1)</f>
        <v>ł</v>
      </c>
      <c r="I84" s="1">
        <f>IF(Zalacznik_Zadanie2_uczniowie4[[#This Row],[ostatnia litera imienia]]="a",1,0)</f>
        <v>0</v>
      </c>
      <c r="J84" s="1"/>
      <c r="K84" s="1"/>
      <c r="M84">
        <v>83</v>
      </c>
      <c r="N84">
        <v>100</v>
      </c>
      <c r="O84">
        <v>100</v>
      </c>
      <c r="P84">
        <v>69</v>
      </c>
      <c r="Q84">
        <v>88</v>
      </c>
      <c r="R84">
        <v>0</v>
      </c>
    </row>
    <row r="85" spans="1:18" x14ac:dyDescent="0.3">
      <c r="A85">
        <v>84</v>
      </c>
      <c r="B85" s="1" t="s">
        <v>26</v>
      </c>
      <c r="C85" s="1" t="s">
        <v>199</v>
      </c>
      <c r="D85" s="1" t="s">
        <v>167</v>
      </c>
      <c r="E85" s="1" t="s">
        <v>200</v>
      </c>
      <c r="F85">
        <v>3</v>
      </c>
      <c r="G85" s="1" t="s">
        <v>65</v>
      </c>
      <c r="H85" s="1" t="str">
        <f>RIGHT(Zalacznik_Zadanie2_uczniowie4[[#This Row],[imię]],1)</f>
        <v>j</v>
      </c>
      <c r="I85" s="1">
        <f>IF(Zalacznik_Zadanie2_uczniowie4[[#This Row],[ostatnia litera imienia]]="a",1,0)</f>
        <v>0</v>
      </c>
      <c r="J85" s="1"/>
      <c r="K85" s="1"/>
      <c r="M85">
        <v>84</v>
      </c>
      <c r="N85">
        <v>0</v>
      </c>
      <c r="O85">
        <v>100</v>
      </c>
      <c r="P85">
        <v>0</v>
      </c>
      <c r="Q85">
        <v>100</v>
      </c>
      <c r="R85">
        <v>0</v>
      </c>
    </row>
    <row r="86" spans="1:18" x14ac:dyDescent="0.3">
      <c r="A86">
        <v>85</v>
      </c>
      <c r="B86" s="1" t="s">
        <v>132</v>
      </c>
      <c r="C86" s="1" t="s">
        <v>201</v>
      </c>
      <c r="D86" s="1" t="s">
        <v>97</v>
      </c>
      <c r="E86" s="1" t="s">
        <v>87</v>
      </c>
      <c r="F86">
        <v>1</v>
      </c>
      <c r="G86" s="1" t="s">
        <v>88</v>
      </c>
      <c r="H86" s="1" t="str">
        <f>RIGHT(Zalacznik_Zadanie2_uczniowie4[[#This Row],[imię]],1)</f>
        <v>l</v>
      </c>
      <c r="I86" s="1">
        <f>IF(Zalacznik_Zadanie2_uczniowie4[[#This Row],[ostatnia litera imienia]]="a",1,0)</f>
        <v>0</v>
      </c>
      <c r="J86" s="1"/>
      <c r="K86" s="1"/>
      <c r="M86">
        <v>85</v>
      </c>
      <c r="N86">
        <v>100</v>
      </c>
      <c r="O86">
        <v>100</v>
      </c>
      <c r="P86">
        <v>64</v>
      </c>
      <c r="Q86">
        <v>88</v>
      </c>
      <c r="R86">
        <v>0</v>
      </c>
    </row>
    <row r="87" spans="1:18" x14ac:dyDescent="0.3">
      <c r="A87">
        <v>86</v>
      </c>
      <c r="B87" s="1" t="s">
        <v>132</v>
      </c>
      <c r="C87" s="1" t="s">
        <v>202</v>
      </c>
      <c r="D87" s="1" t="s">
        <v>203</v>
      </c>
      <c r="E87" s="1" t="s">
        <v>204</v>
      </c>
      <c r="F87">
        <v>2</v>
      </c>
      <c r="G87" s="1" t="s">
        <v>205</v>
      </c>
      <c r="H87" s="1" t="str">
        <f>RIGHT(Zalacznik_Zadanie2_uczniowie4[[#This Row],[imię]],1)</f>
        <v>l</v>
      </c>
      <c r="I87" s="1">
        <f>IF(Zalacznik_Zadanie2_uczniowie4[[#This Row],[ostatnia litera imienia]]="a",1,0)</f>
        <v>0</v>
      </c>
      <c r="J87" s="1"/>
      <c r="K87" s="1"/>
      <c r="M87">
        <v>86</v>
      </c>
      <c r="N87">
        <v>100</v>
      </c>
      <c r="O87">
        <v>100</v>
      </c>
      <c r="P87">
        <v>0</v>
      </c>
      <c r="Q87">
        <v>0</v>
      </c>
      <c r="R87">
        <v>0</v>
      </c>
    </row>
    <row r="88" spans="1:18" x14ac:dyDescent="0.3">
      <c r="A88">
        <v>87</v>
      </c>
      <c r="B88" s="1" t="s">
        <v>105</v>
      </c>
      <c r="C88" s="1" t="s">
        <v>199</v>
      </c>
      <c r="D88" s="1" t="s">
        <v>206</v>
      </c>
      <c r="E88" s="1" t="s">
        <v>207</v>
      </c>
      <c r="F88">
        <v>2</v>
      </c>
      <c r="G88" s="1" t="s">
        <v>21</v>
      </c>
      <c r="H88" s="1" t="str">
        <f>RIGHT(Zalacznik_Zadanie2_uczniowie4[[#This Row],[imię]],1)</f>
        <v>z</v>
      </c>
      <c r="I88" s="1">
        <f>IF(Zalacznik_Zadanie2_uczniowie4[[#This Row],[ostatnia litera imienia]]="a",1,0)</f>
        <v>0</v>
      </c>
      <c r="J88" s="1"/>
      <c r="K88" s="1"/>
      <c r="M88">
        <v>87</v>
      </c>
      <c r="N88">
        <v>100</v>
      </c>
      <c r="O88">
        <v>100</v>
      </c>
      <c r="P88">
        <v>63</v>
      </c>
      <c r="Q88">
        <v>88</v>
      </c>
      <c r="R88">
        <v>0</v>
      </c>
    </row>
    <row r="89" spans="1:18" x14ac:dyDescent="0.3">
      <c r="A89">
        <v>88</v>
      </c>
      <c r="B89" s="1" t="s">
        <v>31</v>
      </c>
      <c r="C89" s="1" t="s">
        <v>208</v>
      </c>
      <c r="D89" s="1" t="s">
        <v>14</v>
      </c>
      <c r="E89" s="1" t="s">
        <v>15</v>
      </c>
      <c r="F89">
        <v>3</v>
      </c>
      <c r="G89" s="1" t="s">
        <v>16</v>
      </c>
      <c r="H89" s="1" t="str">
        <f>RIGHT(Zalacznik_Zadanie2_uczniowie4[[#This Row],[imię]],1)</f>
        <v>b</v>
      </c>
      <c r="I89" s="1">
        <f>IF(Zalacznik_Zadanie2_uczniowie4[[#This Row],[ostatnia litera imienia]]="a",1,0)</f>
        <v>0</v>
      </c>
      <c r="J89" s="1"/>
      <c r="K89" s="1"/>
      <c r="M89">
        <v>88</v>
      </c>
      <c r="N89">
        <v>100</v>
      </c>
      <c r="O89">
        <v>100</v>
      </c>
      <c r="P89">
        <v>0</v>
      </c>
      <c r="Q89">
        <v>0</v>
      </c>
      <c r="R89">
        <v>0</v>
      </c>
    </row>
    <row r="90" spans="1:18" x14ac:dyDescent="0.3">
      <c r="A90">
        <v>89</v>
      </c>
      <c r="B90" s="1" t="s">
        <v>26</v>
      </c>
      <c r="C90" s="1" t="s">
        <v>209</v>
      </c>
      <c r="D90" s="1" t="s">
        <v>97</v>
      </c>
      <c r="E90" s="1" t="s">
        <v>87</v>
      </c>
      <c r="F90">
        <v>2</v>
      </c>
      <c r="G90" s="1" t="s">
        <v>88</v>
      </c>
      <c r="H90" s="1" t="str">
        <f>RIGHT(Zalacznik_Zadanie2_uczniowie4[[#This Row],[imię]],1)</f>
        <v>j</v>
      </c>
      <c r="I90" s="1">
        <f>IF(Zalacznik_Zadanie2_uczniowie4[[#This Row],[ostatnia litera imienia]]="a",1,0)</f>
        <v>0</v>
      </c>
      <c r="J90" s="1"/>
      <c r="K90" s="1"/>
      <c r="M90">
        <v>89</v>
      </c>
      <c r="N90">
        <v>100</v>
      </c>
      <c r="O90">
        <v>90</v>
      </c>
      <c r="P90">
        <v>72</v>
      </c>
      <c r="Q90">
        <v>89</v>
      </c>
      <c r="R90">
        <v>0</v>
      </c>
    </row>
    <row r="91" spans="1:18" x14ac:dyDescent="0.3">
      <c r="A91">
        <v>90</v>
      </c>
      <c r="B91" s="1" t="s">
        <v>34</v>
      </c>
      <c r="C91" s="1" t="s">
        <v>210</v>
      </c>
      <c r="D91" s="1" t="s">
        <v>9</v>
      </c>
      <c r="E91" s="1" t="s">
        <v>10</v>
      </c>
      <c r="F91">
        <v>3</v>
      </c>
      <c r="G91" s="1" t="s">
        <v>11</v>
      </c>
      <c r="H91" s="1" t="str">
        <f>RIGHT(Zalacznik_Zadanie2_uczniowie4[[#This Row],[imię]],1)</f>
        <v>f</v>
      </c>
      <c r="I91" s="1">
        <f>IF(Zalacznik_Zadanie2_uczniowie4[[#This Row],[ostatnia litera imienia]]="a",1,0)</f>
        <v>0</v>
      </c>
      <c r="J91" s="1"/>
      <c r="K91" s="1"/>
      <c r="M91">
        <v>90</v>
      </c>
      <c r="N91">
        <v>0</v>
      </c>
      <c r="O91">
        <v>100</v>
      </c>
      <c r="P91">
        <v>100</v>
      </c>
      <c r="Q91">
        <v>0</v>
      </c>
      <c r="R91">
        <v>0</v>
      </c>
    </row>
    <row r="92" spans="1:18" x14ac:dyDescent="0.3">
      <c r="A92">
        <v>91</v>
      </c>
      <c r="B92" s="1" t="s">
        <v>66</v>
      </c>
      <c r="C92" s="1" t="s">
        <v>211</v>
      </c>
      <c r="D92" s="1" t="s">
        <v>212</v>
      </c>
      <c r="E92" s="1" t="s">
        <v>200</v>
      </c>
      <c r="F92">
        <v>2</v>
      </c>
      <c r="G92" s="1" t="s">
        <v>65</v>
      </c>
      <c r="H92" s="1" t="str">
        <f>RIGHT(Zalacznik_Zadanie2_uczniowie4[[#This Row],[imię]],1)</f>
        <v>z</v>
      </c>
      <c r="I92" s="1">
        <f>IF(Zalacznik_Zadanie2_uczniowie4[[#This Row],[ostatnia litera imienia]]="a",1,0)</f>
        <v>0</v>
      </c>
      <c r="J92" s="1"/>
      <c r="K92" s="1"/>
      <c r="M92">
        <v>91</v>
      </c>
      <c r="N92">
        <v>100</v>
      </c>
      <c r="O92">
        <v>100</v>
      </c>
      <c r="P92">
        <v>63</v>
      </c>
      <c r="Q92">
        <v>88</v>
      </c>
      <c r="R92">
        <v>0</v>
      </c>
    </row>
    <row r="93" spans="1:18" x14ac:dyDescent="0.3">
      <c r="A93">
        <v>92</v>
      </c>
      <c r="B93" s="1" t="s">
        <v>26</v>
      </c>
      <c r="C93" s="1" t="s">
        <v>213</v>
      </c>
      <c r="D93" s="1" t="s">
        <v>24</v>
      </c>
      <c r="E93" s="1" t="s">
        <v>25</v>
      </c>
      <c r="F93">
        <v>3</v>
      </c>
      <c r="G93" s="1" t="s">
        <v>16</v>
      </c>
      <c r="H93" s="1" t="str">
        <f>RIGHT(Zalacznik_Zadanie2_uczniowie4[[#This Row],[imię]],1)</f>
        <v>j</v>
      </c>
      <c r="I93" s="1">
        <f>IF(Zalacznik_Zadanie2_uczniowie4[[#This Row],[ostatnia litera imienia]]="a",1,0)</f>
        <v>0</v>
      </c>
      <c r="J93" s="1"/>
      <c r="K93" s="1"/>
      <c r="M93">
        <v>92</v>
      </c>
      <c r="N93">
        <v>100</v>
      </c>
      <c r="O93">
        <v>100</v>
      </c>
      <c r="P93">
        <v>0</v>
      </c>
      <c r="Q93">
        <v>0</v>
      </c>
      <c r="R93">
        <v>0</v>
      </c>
    </row>
    <row r="94" spans="1:18" x14ac:dyDescent="0.3">
      <c r="A94">
        <v>93</v>
      </c>
      <c r="B94" s="1" t="s">
        <v>214</v>
      </c>
      <c r="C94" s="1" t="s">
        <v>215</v>
      </c>
      <c r="D94" s="1" t="s">
        <v>216</v>
      </c>
      <c r="E94" s="1" t="s">
        <v>87</v>
      </c>
      <c r="F94">
        <v>1</v>
      </c>
      <c r="G94" s="1" t="s">
        <v>88</v>
      </c>
      <c r="H94" s="1" t="str">
        <f>RIGHT(Zalacznik_Zadanie2_uczniowie4[[#This Row],[imię]],1)</f>
        <v>i</v>
      </c>
      <c r="I94" s="1">
        <f>IF(Zalacznik_Zadanie2_uczniowie4[[#This Row],[ostatnia litera imienia]]="a",1,0)</f>
        <v>0</v>
      </c>
      <c r="J94" s="1"/>
      <c r="K94" s="1"/>
      <c r="M94">
        <v>93</v>
      </c>
      <c r="N94">
        <v>50</v>
      </c>
      <c r="O94">
        <v>100</v>
      </c>
      <c r="P94">
        <v>100</v>
      </c>
      <c r="Q94">
        <v>100</v>
      </c>
      <c r="R94">
        <v>0</v>
      </c>
    </row>
    <row r="95" spans="1:18" x14ac:dyDescent="0.3">
      <c r="A95">
        <v>94</v>
      </c>
      <c r="B95" s="1" t="s">
        <v>105</v>
      </c>
      <c r="C95" s="1" t="s">
        <v>217</v>
      </c>
      <c r="D95" s="1" t="s">
        <v>218</v>
      </c>
      <c r="E95" s="1" t="s">
        <v>15</v>
      </c>
      <c r="F95">
        <v>2</v>
      </c>
      <c r="G95" s="1" t="s">
        <v>16</v>
      </c>
      <c r="H95" s="1" t="str">
        <f>RIGHT(Zalacznik_Zadanie2_uczniowie4[[#This Row],[imię]],1)</f>
        <v>z</v>
      </c>
      <c r="I95" s="1">
        <f>IF(Zalacznik_Zadanie2_uczniowie4[[#This Row],[ostatnia litera imienia]]="a",1,0)</f>
        <v>0</v>
      </c>
      <c r="J95" s="1"/>
      <c r="K95" s="1"/>
      <c r="M95">
        <v>94</v>
      </c>
      <c r="N95">
        <v>0</v>
      </c>
      <c r="O95">
        <v>100</v>
      </c>
      <c r="P95">
        <v>0</v>
      </c>
      <c r="Q95">
        <v>100</v>
      </c>
      <c r="R95">
        <v>0</v>
      </c>
    </row>
    <row r="96" spans="1:18" x14ac:dyDescent="0.3">
      <c r="A96">
        <v>95</v>
      </c>
      <c r="B96" s="1" t="s">
        <v>66</v>
      </c>
      <c r="C96" s="1" t="s">
        <v>73</v>
      </c>
      <c r="D96" s="1" t="s">
        <v>37</v>
      </c>
      <c r="E96" s="1" t="s">
        <v>20</v>
      </c>
      <c r="F96">
        <v>2</v>
      </c>
      <c r="G96" s="1" t="s">
        <v>21</v>
      </c>
      <c r="H96" s="1" t="str">
        <f>RIGHT(Zalacznik_Zadanie2_uczniowie4[[#This Row],[imię]],1)</f>
        <v>z</v>
      </c>
      <c r="I96" s="1">
        <f>IF(Zalacznik_Zadanie2_uczniowie4[[#This Row],[ostatnia litera imienia]]="a",1,0)</f>
        <v>0</v>
      </c>
      <c r="J96" s="1"/>
      <c r="K96" s="1"/>
      <c r="M96">
        <v>95</v>
      </c>
      <c r="N96">
        <v>100</v>
      </c>
      <c r="O96">
        <v>100</v>
      </c>
      <c r="P96">
        <v>59</v>
      </c>
      <c r="Q96">
        <v>88</v>
      </c>
      <c r="R96">
        <v>0</v>
      </c>
    </row>
    <row r="97" spans="1:18" x14ac:dyDescent="0.3">
      <c r="A97">
        <v>96</v>
      </c>
      <c r="B97" s="1" t="s">
        <v>219</v>
      </c>
      <c r="C97" s="1" t="s">
        <v>220</v>
      </c>
      <c r="D97" s="1" t="s">
        <v>221</v>
      </c>
      <c r="E97" s="1" t="s">
        <v>104</v>
      </c>
      <c r="F97">
        <v>3</v>
      </c>
      <c r="G97" s="1" t="s">
        <v>53</v>
      </c>
      <c r="H97" s="1" t="str">
        <f>RIGHT(Zalacznik_Zadanie2_uczniowie4[[#This Row],[imię]],1)</f>
        <v>a</v>
      </c>
      <c r="I97" s="1">
        <f>IF(Zalacznik_Zadanie2_uczniowie4[[#This Row],[ostatnia litera imienia]]="a",1,0)</f>
        <v>1</v>
      </c>
      <c r="J97" s="1"/>
      <c r="K97" s="1"/>
      <c r="M97">
        <v>96</v>
      </c>
      <c r="N97">
        <v>0</v>
      </c>
      <c r="O97">
        <v>100</v>
      </c>
      <c r="P97">
        <v>63</v>
      </c>
      <c r="Q97">
        <v>37</v>
      </c>
      <c r="R97">
        <v>0</v>
      </c>
    </row>
    <row r="98" spans="1:18" x14ac:dyDescent="0.3">
      <c r="A98">
        <v>97</v>
      </c>
      <c r="B98" s="1" t="s">
        <v>95</v>
      </c>
      <c r="C98" s="1" t="s">
        <v>222</v>
      </c>
      <c r="D98" s="1" t="s">
        <v>19</v>
      </c>
      <c r="E98" s="1" t="s">
        <v>20</v>
      </c>
      <c r="F98">
        <v>1</v>
      </c>
      <c r="G98" s="1" t="s">
        <v>21</v>
      </c>
      <c r="H98" s="1" t="str">
        <f>RIGHT(Zalacznik_Zadanie2_uczniowie4[[#This Row],[imię]],1)</f>
        <v>h</v>
      </c>
      <c r="I98" s="1">
        <f>IF(Zalacznik_Zadanie2_uczniowie4[[#This Row],[ostatnia litera imienia]]="a",1,0)</f>
        <v>0</v>
      </c>
      <c r="J98" s="1"/>
      <c r="K98" s="1"/>
      <c r="M98">
        <v>97</v>
      </c>
      <c r="N98">
        <v>90</v>
      </c>
      <c r="O98">
        <v>81</v>
      </c>
      <c r="P98">
        <v>67</v>
      </c>
      <c r="Q98">
        <v>100</v>
      </c>
      <c r="R98">
        <v>0</v>
      </c>
    </row>
    <row r="99" spans="1:18" x14ac:dyDescent="0.3">
      <c r="A99">
        <v>98</v>
      </c>
      <c r="B99" s="1" t="s">
        <v>47</v>
      </c>
      <c r="C99" s="1" t="s">
        <v>223</v>
      </c>
      <c r="D99" s="1" t="s">
        <v>167</v>
      </c>
      <c r="E99" s="1" t="s">
        <v>224</v>
      </c>
      <c r="F99">
        <v>2</v>
      </c>
      <c r="G99" s="1" t="s">
        <v>21</v>
      </c>
      <c r="H99" s="1" t="str">
        <f>RIGHT(Zalacznik_Zadanie2_uczniowie4[[#This Row],[imię]],1)</f>
        <v>ł</v>
      </c>
      <c r="I99" s="1">
        <f>IF(Zalacznik_Zadanie2_uczniowie4[[#This Row],[ostatnia litera imienia]]="a",1,0)</f>
        <v>0</v>
      </c>
      <c r="J99" s="1"/>
      <c r="K99" s="1"/>
      <c r="M99">
        <v>98</v>
      </c>
      <c r="N99">
        <v>0</v>
      </c>
      <c r="O99">
        <v>100</v>
      </c>
      <c r="P99">
        <v>71</v>
      </c>
      <c r="Q99">
        <v>24</v>
      </c>
      <c r="R99">
        <v>0</v>
      </c>
    </row>
    <row r="100" spans="1:18" x14ac:dyDescent="0.3">
      <c r="A100">
        <v>99</v>
      </c>
      <c r="B100" s="1" t="s">
        <v>34</v>
      </c>
      <c r="C100" s="1" t="s">
        <v>225</v>
      </c>
      <c r="D100" s="1" t="s">
        <v>19</v>
      </c>
      <c r="E100" s="1" t="s">
        <v>87</v>
      </c>
      <c r="F100">
        <v>2</v>
      </c>
      <c r="G100" s="1" t="s">
        <v>88</v>
      </c>
      <c r="H100" s="1" t="str">
        <f>RIGHT(Zalacznik_Zadanie2_uczniowie4[[#This Row],[imię]],1)</f>
        <v>f</v>
      </c>
      <c r="I100" s="1">
        <f>IF(Zalacznik_Zadanie2_uczniowie4[[#This Row],[ostatnia litera imienia]]="a",1,0)</f>
        <v>0</v>
      </c>
      <c r="J100" s="1"/>
      <c r="K100" s="1"/>
      <c r="M100">
        <v>99</v>
      </c>
      <c r="N100">
        <v>90</v>
      </c>
      <c r="O100">
        <v>100</v>
      </c>
      <c r="P100">
        <v>47</v>
      </c>
      <c r="Q100">
        <v>100</v>
      </c>
      <c r="R100">
        <v>0</v>
      </c>
    </row>
    <row r="101" spans="1:18" x14ac:dyDescent="0.3">
      <c r="A101">
        <v>100</v>
      </c>
      <c r="B101" s="1" t="s">
        <v>226</v>
      </c>
      <c r="C101" s="1" t="s">
        <v>227</v>
      </c>
      <c r="D101" s="1" t="s">
        <v>14</v>
      </c>
      <c r="E101" s="1" t="s">
        <v>15</v>
      </c>
      <c r="F101">
        <v>3</v>
      </c>
      <c r="G101" s="1" t="s">
        <v>16</v>
      </c>
      <c r="H101" s="1" t="str">
        <f>RIGHT(Zalacznik_Zadanie2_uczniowie4[[#This Row],[imię]],1)</f>
        <v xml:space="preserve"> </v>
      </c>
      <c r="I101" s="1">
        <f>IF(Zalacznik_Zadanie2_uczniowie4[[#This Row],[ostatnia litera imienia]]="a",1,0)</f>
        <v>0</v>
      </c>
      <c r="J101" s="1"/>
      <c r="K101" s="1"/>
      <c r="M101">
        <v>100</v>
      </c>
      <c r="N101">
        <v>0</v>
      </c>
      <c r="O101">
        <v>100</v>
      </c>
      <c r="P101">
        <v>71</v>
      </c>
      <c r="Q101">
        <v>24</v>
      </c>
      <c r="R101">
        <v>0</v>
      </c>
    </row>
    <row r="102" spans="1:18" x14ac:dyDescent="0.3">
      <c r="A102">
        <v>101</v>
      </c>
      <c r="B102" s="1" t="s">
        <v>228</v>
      </c>
      <c r="C102" s="1" t="s">
        <v>229</v>
      </c>
      <c r="D102" s="1" t="s">
        <v>83</v>
      </c>
      <c r="E102" s="1" t="s">
        <v>230</v>
      </c>
      <c r="F102">
        <v>2</v>
      </c>
      <c r="G102" s="1" t="s">
        <v>65</v>
      </c>
      <c r="H102" s="1" t="str">
        <f>RIGHT(Zalacznik_Zadanie2_uczniowie4[[#This Row],[imię]],1)</f>
        <v>z</v>
      </c>
      <c r="I102" s="1">
        <f>IF(Zalacznik_Zadanie2_uczniowie4[[#This Row],[ostatnia litera imienia]]="a",1,0)</f>
        <v>0</v>
      </c>
      <c r="J102" s="1"/>
      <c r="K102" s="1"/>
      <c r="M102">
        <v>101</v>
      </c>
      <c r="N102">
        <v>50</v>
      </c>
      <c r="O102">
        <v>100</v>
      </c>
      <c r="P102">
        <v>100</v>
      </c>
      <c r="Q102">
        <v>85</v>
      </c>
      <c r="R102">
        <v>0</v>
      </c>
    </row>
    <row r="103" spans="1:18" x14ac:dyDescent="0.3">
      <c r="A103">
        <v>102</v>
      </c>
      <c r="B103" s="1" t="s">
        <v>47</v>
      </c>
      <c r="C103" s="1" t="s">
        <v>231</v>
      </c>
      <c r="D103" s="1" t="s">
        <v>232</v>
      </c>
      <c r="E103" s="1" t="s">
        <v>204</v>
      </c>
      <c r="F103">
        <v>3</v>
      </c>
      <c r="G103" s="1" t="s">
        <v>205</v>
      </c>
      <c r="H103" s="1" t="str">
        <f>RIGHT(Zalacznik_Zadanie2_uczniowie4[[#This Row],[imię]],1)</f>
        <v>ł</v>
      </c>
      <c r="I103" s="1">
        <f>IF(Zalacznik_Zadanie2_uczniowie4[[#This Row],[ostatnia litera imienia]]="a",1,0)</f>
        <v>0</v>
      </c>
      <c r="J103" s="1"/>
      <c r="K103" s="1"/>
      <c r="M103">
        <v>102</v>
      </c>
      <c r="N103">
        <v>80</v>
      </c>
      <c r="O103">
        <v>29</v>
      </c>
      <c r="P103">
        <v>49</v>
      </c>
      <c r="Q103">
        <v>36</v>
      </c>
      <c r="R103">
        <v>0</v>
      </c>
    </row>
    <row r="104" spans="1:18" x14ac:dyDescent="0.3">
      <c r="A104">
        <v>103</v>
      </c>
      <c r="B104" s="1" t="s">
        <v>40</v>
      </c>
      <c r="C104" s="1" t="s">
        <v>233</v>
      </c>
      <c r="D104" s="1" t="s">
        <v>234</v>
      </c>
      <c r="E104" s="1" t="s">
        <v>235</v>
      </c>
      <c r="F104">
        <v>2</v>
      </c>
      <c r="G104" s="1" t="s">
        <v>53</v>
      </c>
      <c r="H104" s="1" t="str">
        <f>RIGHT(Zalacznik_Zadanie2_uczniowie4[[#This Row],[imię]],1)</f>
        <v>r</v>
      </c>
      <c r="I104" s="1">
        <f>IF(Zalacznik_Zadanie2_uczniowie4[[#This Row],[ostatnia litera imienia]]="a",1,0)</f>
        <v>0</v>
      </c>
      <c r="J104" s="1"/>
      <c r="K104" s="1"/>
      <c r="M104">
        <v>103</v>
      </c>
      <c r="N104">
        <v>90</v>
      </c>
      <c r="O104">
        <v>100</v>
      </c>
      <c r="P104">
        <v>45</v>
      </c>
      <c r="Q104">
        <v>100</v>
      </c>
      <c r="R104">
        <v>0</v>
      </c>
    </row>
    <row r="105" spans="1:18" x14ac:dyDescent="0.3">
      <c r="A105">
        <v>104</v>
      </c>
      <c r="B105" s="1" t="s">
        <v>40</v>
      </c>
      <c r="C105" s="1" t="s">
        <v>236</v>
      </c>
      <c r="D105" s="1" t="s">
        <v>237</v>
      </c>
      <c r="E105" s="1" t="s">
        <v>238</v>
      </c>
      <c r="F105">
        <v>3</v>
      </c>
      <c r="G105" s="1" t="s">
        <v>11</v>
      </c>
      <c r="H105" s="1" t="str">
        <f>RIGHT(Zalacznik_Zadanie2_uczniowie4[[#This Row],[imię]],1)</f>
        <v>r</v>
      </c>
      <c r="I105" s="1">
        <f>IF(Zalacznik_Zadanie2_uczniowie4[[#This Row],[ostatnia litera imienia]]="a",1,0)</f>
        <v>0</v>
      </c>
      <c r="J105" s="1"/>
      <c r="K105" s="1"/>
      <c r="M105">
        <v>104</v>
      </c>
      <c r="N105">
        <v>0</v>
      </c>
      <c r="O105">
        <v>100</v>
      </c>
      <c r="P105">
        <v>68</v>
      </c>
      <c r="Q105">
        <v>25</v>
      </c>
      <c r="R105">
        <v>0</v>
      </c>
    </row>
    <row r="106" spans="1:18" x14ac:dyDescent="0.3">
      <c r="A106">
        <v>105</v>
      </c>
      <c r="B106" s="1" t="s">
        <v>105</v>
      </c>
      <c r="C106" s="1" t="s">
        <v>239</v>
      </c>
      <c r="D106" s="1" t="s">
        <v>150</v>
      </c>
      <c r="E106" s="1" t="s">
        <v>240</v>
      </c>
      <c r="F106">
        <v>1</v>
      </c>
      <c r="G106" s="1" t="s">
        <v>21</v>
      </c>
      <c r="H106" s="1" t="str">
        <f>RIGHT(Zalacznik_Zadanie2_uczniowie4[[#This Row],[imię]],1)</f>
        <v>z</v>
      </c>
      <c r="I106" s="1">
        <f>IF(Zalacznik_Zadanie2_uczniowie4[[#This Row],[ostatnia litera imienia]]="a",1,0)</f>
        <v>0</v>
      </c>
      <c r="J106" s="1"/>
      <c r="K106" s="1"/>
      <c r="M106">
        <v>105</v>
      </c>
      <c r="N106">
        <v>70</v>
      </c>
      <c r="O106">
        <v>100</v>
      </c>
      <c r="P106">
        <v>68</v>
      </c>
      <c r="Q106">
        <v>97</v>
      </c>
      <c r="R106">
        <v>0</v>
      </c>
    </row>
    <row r="107" spans="1:18" x14ac:dyDescent="0.3">
      <c r="A107">
        <v>106</v>
      </c>
      <c r="B107" s="1" t="s">
        <v>42</v>
      </c>
      <c r="C107" s="1" t="s">
        <v>241</v>
      </c>
      <c r="D107" s="1" t="s">
        <v>242</v>
      </c>
      <c r="E107" s="1" t="s">
        <v>87</v>
      </c>
      <c r="F107">
        <v>2</v>
      </c>
      <c r="G107" s="1" t="s">
        <v>88</v>
      </c>
      <c r="H107" s="1" t="str">
        <f>RIGHT(Zalacznik_Zadanie2_uczniowie4[[#This Row],[imię]],1)</f>
        <v>ł</v>
      </c>
      <c r="I107" s="1">
        <f>IF(Zalacznik_Zadanie2_uczniowie4[[#This Row],[ostatnia litera imienia]]="a",1,0)</f>
        <v>0</v>
      </c>
      <c r="J107" s="1"/>
      <c r="K107" s="1"/>
      <c r="M107">
        <v>106</v>
      </c>
      <c r="N107">
        <v>0</v>
      </c>
      <c r="O107">
        <v>29</v>
      </c>
      <c r="P107">
        <v>63</v>
      </c>
      <c r="Q107">
        <v>100</v>
      </c>
      <c r="R107">
        <v>0</v>
      </c>
    </row>
    <row r="108" spans="1:18" x14ac:dyDescent="0.3">
      <c r="A108">
        <v>107</v>
      </c>
      <c r="B108" s="1" t="s">
        <v>181</v>
      </c>
      <c r="C108" s="1" t="s">
        <v>243</v>
      </c>
      <c r="D108" s="1" t="s">
        <v>244</v>
      </c>
      <c r="E108" s="1" t="s">
        <v>245</v>
      </c>
      <c r="F108">
        <v>2</v>
      </c>
      <c r="G108" s="1" t="s">
        <v>53</v>
      </c>
      <c r="H108" s="1" t="str">
        <f>RIGHT(Zalacznik_Zadanie2_uczniowie4[[#This Row],[imię]],1)</f>
        <v>k</v>
      </c>
      <c r="I108" s="1">
        <f>IF(Zalacznik_Zadanie2_uczniowie4[[#This Row],[ostatnia litera imienia]]="a",1,0)</f>
        <v>0</v>
      </c>
      <c r="J108" s="1"/>
      <c r="K108" s="1"/>
      <c r="M108">
        <v>107</v>
      </c>
      <c r="N108">
        <v>100</v>
      </c>
      <c r="O108">
        <v>100</v>
      </c>
      <c r="P108">
        <v>34</v>
      </c>
      <c r="Q108">
        <v>100</v>
      </c>
      <c r="R108">
        <v>0</v>
      </c>
    </row>
    <row r="109" spans="1:18" x14ac:dyDescent="0.3">
      <c r="A109">
        <v>108</v>
      </c>
      <c r="B109" s="1" t="s">
        <v>246</v>
      </c>
      <c r="C109" s="1" t="s">
        <v>247</v>
      </c>
      <c r="D109" s="1" t="s">
        <v>248</v>
      </c>
      <c r="E109" s="1" t="s">
        <v>104</v>
      </c>
      <c r="F109">
        <v>3</v>
      </c>
      <c r="G109" s="1" t="s">
        <v>53</v>
      </c>
      <c r="H109" s="1" t="str">
        <f>RIGHT(Zalacznik_Zadanie2_uczniowie4[[#This Row],[imię]],1)</f>
        <v>n</v>
      </c>
      <c r="I109" s="1">
        <f>IF(Zalacznik_Zadanie2_uczniowie4[[#This Row],[ostatnia litera imienia]]="a",1,0)</f>
        <v>0</v>
      </c>
      <c r="J109" s="1"/>
      <c r="K109" s="1"/>
      <c r="M109">
        <v>108</v>
      </c>
      <c r="N109">
        <v>100</v>
      </c>
      <c r="O109">
        <v>29</v>
      </c>
      <c r="P109">
        <v>61</v>
      </c>
      <c r="Q109">
        <v>0</v>
      </c>
      <c r="R109">
        <v>0</v>
      </c>
    </row>
    <row r="110" spans="1:18" x14ac:dyDescent="0.3">
      <c r="A110">
        <v>109</v>
      </c>
      <c r="B110" s="1" t="s">
        <v>34</v>
      </c>
      <c r="C110" s="1" t="s">
        <v>223</v>
      </c>
      <c r="D110" s="1" t="s">
        <v>249</v>
      </c>
      <c r="E110" s="1" t="s">
        <v>250</v>
      </c>
      <c r="F110">
        <v>1</v>
      </c>
      <c r="G110" s="1" t="s">
        <v>21</v>
      </c>
      <c r="H110" s="1" t="str">
        <f>RIGHT(Zalacznik_Zadanie2_uczniowie4[[#This Row],[imię]],1)</f>
        <v>f</v>
      </c>
      <c r="I110" s="1">
        <f>IF(Zalacznik_Zadanie2_uczniowie4[[#This Row],[ostatnia litera imienia]]="a",1,0)</f>
        <v>0</v>
      </c>
      <c r="J110" s="1"/>
      <c r="K110" s="1"/>
      <c r="M110">
        <v>109</v>
      </c>
      <c r="N110">
        <v>80</v>
      </c>
      <c r="O110">
        <v>0</v>
      </c>
      <c r="P110">
        <v>100</v>
      </c>
      <c r="Q110">
        <v>88</v>
      </c>
      <c r="R110">
        <v>66</v>
      </c>
    </row>
    <row r="111" spans="1:18" x14ac:dyDescent="0.3">
      <c r="A111">
        <v>110</v>
      </c>
      <c r="B111" s="1" t="s">
        <v>26</v>
      </c>
      <c r="C111" s="1" t="s">
        <v>251</v>
      </c>
      <c r="D111" s="1" t="s">
        <v>77</v>
      </c>
      <c r="E111" s="1" t="s">
        <v>78</v>
      </c>
      <c r="F111">
        <v>2</v>
      </c>
      <c r="G111" s="1" t="s">
        <v>58</v>
      </c>
      <c r="H111" s="1" t="str">
        <f>RIGHT(Zalacznik_Zadanie2_uczniowie4[[#This Row],[imię]],1)</f>
        <v>j</v>
      </c>
      <c r="I111" s="1">
        <f>IF(Zalacznik_Zadanie2_uczniowie4[[#This Row],[ostatnia litera imienia]]="a",1,0)</f>
        <v>0</v>
      </c>
      <c r="J111" s="1"/>
      <c r="K111" s="1"/>
      <c r="M111">
        <v>110</v>
      </c>
      <c r="N111">
        <v>10</v>
      </c>
      <c r="O111">
        <v>100</v>
      </c>
      <c r="P111">
        <v>67</v>
      </c>
      <c r="Q111">
        <v>12</v>
      </c>
      <c r="R111">
        <v>0</v>
      </c>
    </row>
    <row r="112" spans="1:18" x14ac:dyDescent="0.3">
      <c r="A112">
        <v>111</v>
      </c>
      <c r="B112" s="1" t="s">
        <v>42</v>
      </c>
      <c r="C112" s="1" t="s">
        <v>252</v>
      </c>
      <c r="D112" s="1" t="s">
        <v>253</v>
      </c>
      <c r="E112" s="1" t="s">
        <v>245</v>
      </c>
      <c r="F112">
        <v>2</v>
      </c>
      <c r="G112" s="1" t="s">
        <v>53</v>
      </c>
      <c r="H112" s="1" t="str">
        <f>RIGHT(Zalacznik_Zadanie2_uczniowie4[[#This Row],[imię]],1)</f>
        <v>ł</v>
      </c>
      <c r="I112" s="1">
        <f>IF(Zalacznik_Zadanie2_uczniowie4[[#This Row],[ostatnia litera imienia]]="a",1,0)</f>
        <v>0</v>
      </c>
      <c r="J112" s="1"/>
      <c r="K112" s="1"/>
      <c r="M112">
        <v>111</v>
      </c>
      <c r="N112">
        <v>100</v>
      </c>
      <c r="O112">
        <v>100</v>
      </c>
      <c r="P112">
        <v>45</v>
      </c>
      <c r="Q112">
        <v>88</v>
      </c>
      <c r="R112">
        <v>0</v>
      </c>
    </row>
    <row r="113" spans="1:18" x14ac:dyDescent="0.3">
      <c r="A113">
        <v>112</v>
      </c>
      <c r="B113" s="1" t="s">
        <v>163</v>
      </c>
      <c r="C113" s="1" t="s">
        <v>254</v>
      </c>
      <c r="D113" s="1" t="s">
        <v>14</v>
      </c>
      <c r="E113" s="1" t="s">
        <v>15</v>
      </c>
      <c r="F113">
        <v>3</v>
      </c>
      <c r="G113" s="1" t="s">
        <v>16</v>
      </c>
      <c r="H113" s="1" t="str">
        <f>RIGHT(Zalacznik_Zadanie2_uczniowie4[[#This Row],[imię]],1)</f>
        <v>z</v>
      </c>
      <c r="I113" s="1">
        <f>IF(Zalacznik_Zadanie2_uczniowie4[[#This Row],[ostatnia litera imienia]]="a",1,0)</f>
        <v>0</v>
      </c>
      <c r="J113" s="1"/>
      <c r="K113" s="1"/>
      <c r="M113">
        <v>112</v>
      </c>
      <c r="N113">
        <v>0</v>
      </c>
      <c r="O113">
        <v>100</v>
      </c>
      <c r="P113">
        <v>27</v>
      </c>
      <c r="Q113">
        <v>61</v>
      </c>
      <c r="R113">
        <v>0</v>
      </c>
    </row>
    <row r="114" spans="1:18" x14ac:dyDescent="0.3">
      <c r="A114">
        <v>113</v>
      </c>
      <c r="B114" s="1" t="s">
        <v>26</v>
      </c>
      <c r="C114" s="1" t="s">
        <v>255</v>
      </c>
      <c r="D114" s="1" t="s">
        <v>256</v>
      </c>
      <c r="E114" s="1" t="s">
        <v>104</v>
      </c>
      <c r="F114">
        <v>2</v>
      </c>
      <c r="G114" s="1" t="s">
        <v>53</v>
      </c>
      <c r="H114" s="1" t="str">
        <f>RIGHT(Zalacznik_Zadanie2_uczniowie4[[#This Row],[imię]],1)</f>
        <v>j</v>
      </c>
      <c r="I114" s="1">
        <f>IF(Zalacznik_Zadanie2_uczniowie4[[#This Row],[ostatnia litera imienia]]="a",1,0)</f>
        <v>0</v>
      </c>
      <c r="J114" s="1"/>
      <c r="K114" s="1"/>
      <c r="M114">
        <v>113</v>
      </c>
      <c r="N114">
        <v>100</v>
      </c>
      <c r="O114">
        <v>100</v>
      </c>
      <c r="P114">
        <v>45</v>
      </c>
      <c r="Q114">
        <v>88</v>
      </c>
      <c r="R114">
        <v>0</v>
      </c>
    </row>
    <row r="115" spans="1:18" x14ac:dyDescent="0.3">
      <c r="A115">
        <v>114</v>
      </c>
      <c r="B115" s="1" t="s">
        <v>49</v>
      </c>
      <c r="C115" s="1" t="s">
        <v>257</v>
      </c>
      <c r="D115" s="1" t="s">
        <v>24</v>
      </c>
      <c r="E115" s="1" t="s">
        <v>25</v>
      </c>
      <c r="F115">
        <v>3</v>
      </c>
      <c r="G115" s="1" t="s">
        <v>16</v>
      </c>
      <c r="H115" s="1" t="str">
        <f>RIGHT(Zalacznik_Zadanie2_uczniowie4[[#This Row],[imię]],1)</f>
        <v>w</v>
      </c>
      <c r="I115" s="1">
        <f>IF(Zalacznik_Zadanie2_uczniowie4[[#This Row],[ostatnia litera imienia]]="a",1,0)</f>
        <v>0</v>
      </c>
      <c r="J115" s="1"/>
      <c r="K115" s="1"/>
      <c r="M115">
        <v>114</v>
      </c>
      <c r="N115">
        <v>0</v>
      </c>
      <c r="O115">
        <v>100</v>
      </c>
      <c r="P115">
        <v>27</v>
      </c>
      <c r="Q115">
        <v>61</v>
      </c>
      <c r="R115">
        <v>0</v>
      </c>
    </row>
    <row r="116" spans="1:18" x14ac:dyDescent="0.3">
      <c r="A116">
        <v>115</v>
      </c>
      <c r="B116" s="1" t="s">
        <v>47</v>
      </c>
      <c r="C116" s="1" t="s">
        <v>258</v>
      </c>
      <c r="D116" s="1" t="s">
        <v>259</v>
      </c>
      <c r="E116" s="1" t="s">
        <v>260</v>
      </c>
      <c r="F116">
        <v>2</v>
      </c>
      <c r="G116" s="1" t="s">
        <v>53</v>
      </c>
      <c r="H116" s="1" t="str">
        <f>RIGHT(Zalacznik_Zadanie2_uczniowie4[[#This Row],[imię]],1)</f>
        <v>ł</v>
      </c>
      <c r="I116" s="1">
        <f>IF(Zalacznik_Zadanie2_uczniowie4[[#This Row],[ostatnia litera imienia]]="a",1,0)</f>
        <v>0</v>
      </c>
      <c r="J116" s="1"/>
      <c r="K116" s="1"/>
      <c r="M116">
        <v>115</v>
      </c>
      <c r="N116">
        <v>100</v>
      </c>
      <c r="O116">
        <v>100</v>
      </c>
      <c r="P116">
        <v>70</v>
      </c>
      <c r="Q116">
        <v>61</v>
      </c>
      <c r="R116">
        <v>0</v>
      </c>
    </row>
    <row r="117" spans="1:18" x14ac:dyDescent="0.3">
      <c r="A117">
        <v>116</v>
      </c>
      <c r="B117" s="1" t="s">
        <v>7</v>
      </c>
      <c r="C117" s="1" t="s">
        <v>261</v>
      </c>
      <c r="D117" s="1" t="s">
        <v>9</v>
      </c>
      <c r="E117" s="1" t="s">
        <v>10</v>
      </c>
      <c r="F117">
        <v>3</v>
      </c>
      <c r="G117" s="1" t="s">
        <v>11</v>
      </c>
      <c r="H117" s="1" t="str">
        <f>RIGHT(Zalacznik_Zadanie2_uczniowie4[[#This Row],[imię]],1)</f>
        <v>r</v>
      </c>
      <c r="I117" s="1">
        <f>IF(Zalacznik_Zadanie2_uczniowie4[[#This Row],[ostatnia litera imienia]]="a",1,0)</f>
        <v>0</v>
      </c>
      <c r="J117" s="1"/>
      <c r="K117" s="1"/>
      <c r="M117">
        <v>116</v>
      </c>
      <c r="N117">
        <v>10</v>
      </c>
      <c r="O117">
        <v>48</v>
      </c>
      <c r="P117">
        <v>42</v>
      </c>
      <c r="Q117">
        <v>88</v>
      </c>
      <c r="R117">
        <v>0</v>
      </c>
    </row>
    <row r="118" spans="1:18" x14ac:dyDescent="0.3">
      <c r="A118">
        <v>117</v>
      </c>
      <c r="B118" s="1" t="s">
        <v>119</v>
      </c>
      <c r="C118" s="1" t="s">
        <v>262</v>
      </c>
      <c r="D118" s="1" t="s">
        <v>142</v>
      </c>
      <c r="E118" s="1" t="s">
        <v>143</v>
      </c>
      <c r="F118">
        <v>1</v>
      </c>
      <c r="G118" s="1" t="s">
        <v>53</v>
      </c>
      <c r="H118" s="1" t="str">
        <f>RIGHT(Zalacznik_Zadanie2_uczniowie4[[#This Row],[imię]],1)</f>
        <v>z</v>
      </c>
      <c r="I118" s="1">
        <f>IF(Zalacznik_Zadanie2_uczniowie4[[#This Row],[ostatnia litera imienia]]="a",1,0)</f>
        <v>0</v>
      </c>
      <c r="J118" s="1"/>
      <c r="K118" s="1"/>
      <c r="M118">
        <v>117</v>
      </c>
      <c r="N118">
        <v>100</v>
      </c>
      <c r="O118">
        <v>100</v>
      </c>
      <c r="P118">
        <v>100</v>
      </c>
      <c r="Q118">
        <v>24</v>
      </c>
      <c r="R118">
        <v>0</v>
      </c>
    </row>
    <row r="119" spans="1:18" x14ac:dyDescent="0.3">
      <c r="A119">
        <v>118</v>
      </c>
      <c r="B119" s="1" t="s">
        <v>42</v>
      </c>
      <c r="C119" s="1" t="s">
        <v>263</v>
      </c>
      <c r="D119" s="1" t="s">
        <v>264</v>
      </c>
      <c r="E119" s="1" t="s">
        <v>265</v>
      </c>
      <c r="F119">
        <v>2</v>
      </c>
      <c r="G119" s="1" t="s">
        <v>53</v>
      </c>
      <c r="H119" s="1" t="str">
        <f>RIGHT(Zalacznik_Zadanie2_uczniowie4[[#This Row],[imię]],1)</f>
        <v>ł</v>
      </c>
      <c r="I119" s="1">
        <f>IF(Zalacznik_Zadanie2_uczniowie4[[#This Row],[ostatnia litera imienia]]="a",1,0)</f>
        <v>0</v>
      </c>
      <c r="J119" s="1"/>
      <c r="K119" s="1"/>
      <c r="M119">
        <v>118</v>
      </c>
      <c r="N119">
        <v>80</v>
      </c>
      <c r="O119">
        <v>30</v>
      </c>
      <c r="P119">
        <v>66</v>
      </c>
      <c r="Q119">
        <v>12</v>
      </c>
      <c r="R119">
        <v>0</v>
      </c>
    </row>
    <row r="120" spans="1:18" x14ac:dyDescent="0.3">
      <c r="A120">
        <v>119</v>
      </c>
      <c r="B120" s="1" t="s">
        <v>119</v>
      </c>
      <c r="C120" s="1" t="s">
        <v>266</v>
      </c>
      <c r="D120" s="1" t="s">
        <v>83</v>
      </c>
      <c r="E120" s="1" t="s">
        <v>104</v>
      </c>
      <c r="F120">
        <v>2</v>
      </c>
      <c r="G120" s="1" t="s">
        <v>53</v>
      </c>
      <c r="H120" s="1" t="str">
        <f>RIGHT(Zalacznik_Zadanie2_uczniowie4[[#This Row],[imię]],1)</f>
        <v>z</v>
      </c>
      <c r="I120" s="1">
        <f>IF(Zalacznik_Zadanie2_uczniowie4[[#This Row],[ostatnia litera imienia]]="a",1,0)</f>
        <v>0</v>
      </c>
      <c r="J120" s="1"/>
      <c r="K120" s="1"/>
      <c r="M120">
        <v>119</v>
      </c>
      <c r="N120">
        <v>0</v>
      </c>
      <c r="O120">
        <v>81</v>
      </c>
      <c r="P120">
        <v>100</v>
      </c>
      <c r="Q120">
        <v>75</v>
      </c>
      <c r="R120">
        <v>68</v>
      </c>
    </row>
    <row r="121" spans="1:18" x14ac:dyDescent="0.3">
      <c r="A121">
        <v>120</v>
      </c>
      <c r="B121" s="1" t="s">
        <v>95</v>
      </c>
      <c r="C121" s="1" t="s">
        <v>267</v>
      </c>
      <c r="D121" s="1" t="s">
        <v>268</v>
      </c>
      <c r="E121" s="1" t="s">
        <v>269</v>
      </c>
      <c r="F121">
        <v>3</v>
      </c>
      <c r="G121" s="1" t="s">
        <v>65</v>
      </c>
      <c r="H121" s="1" t="str">
        <f>RIGHT(Zalacznik_Zadanie2_uczniowie4[[#This Row],[imię]],1)</f>
        <v>h</v>
      </c>
      <c r="I121" s="1">
        <f>IF(Zalacznik_Zadanie2_uczniowie4[[#This Row],[ostatnia litera imienia]]="a",1,0)</f>
        <v>0</v>
      </c>
      <c r="J121" s="1"/>
      <c r="K121" s="1"/>
      <c r="M121">
        <v>120</v>
      </c>
      <c r="N121">
        <v>0</v>
      </c>
      <c r="O121">
        <v>29</v>
      </c>
      <c r="P121">
        <v>70</v>
      </c>
      <c r="Q121">
        <v>88</v>
      </c>
      <c r="R121">
        <v>0</v>
      </c>
    </row>
    <row r="122" spans="1:18" x14ac:dyDescent="0.3">
      <c r="A122">
        <v>121</v>
      </c>
      <c r="B122" s="1" t="s">
        <v>40</v>
      </c>
      <c r="C122" s="1" t="s">
        <v>270</v>
      </c>
      <c r="D122" s="1" t="s">
        <v>83</v>
      </c>
      <c r="E122" s="1" t="s">
        <v>269</v>
      </c>
      <c r="F122">
        <v>1</v>
      </c>
      <c r="G122" s="1" t="s">
        <v>65</v>
      </c>
      <c r="H122" s="1" t="str">
        <f>RIGHT(Zalacznik_Zadanie2_uczniowie4[[#This Row],[imię]],1)</f>
        <v>r</v>
      </c>
      <c r="I122" s="1">
        <f>IF(Zalacznik_Zadanie2_uczniowie4[[#This Row],[ostatnia litera imienia]]="a",1,0)</f>
        <v>0</v>
      </c>
      <c r="J122" s="1"/>
      <c r="K122" s="1"/>
      <c r="M122">
        <v>121</v>
      </c>
      <c r="N122">
        <v>100</v>
      </c>
      <c r="O122">
        <v>100</v>
      </c>
      <c r="P122">
        <v>34</v>
      </c>
      <c r="Q122">
        <v>88</v>
      </c>
      <c r="R122">
        <v>0</v>
      </c>
    </row>
    <row r="123" spans="1:18" x14ac:dyDescent="0.3">
      <c r="A123">
        <v>122</v>
      </c>
      <c r="B123" s="1" t="s">
        <v>40</v>
      </c>
      <c r="C123" s="1" t="s">
        <v>271</v>
      </c>
      <c r="D123" s="1" t="s">
        <v>248</v>
      </c>
      <c r="E123" s="1" t="s">
        <v>104</v>
      </c>
      <c r="F123">
        <v>2</v>
      </c>
      <c r="G123" s="1" t="s">
        <v>53</v>
      </c>
      <c r="H123" s="1" t="str">
        <f>RIGHT(Zalacznik_Zadanie2_uczniowie4[[#This Row],[imię]],1)</f>
        <v>r</v>
      </c>
      <c r="I123" s="1">
        <f>IF(Zalacznik_Zadanie2_uczniowie4[[#This Row],[ostatnia litera imienia]]="a",1,0)</f>
        <v>0</v>
      </c>
      <c r="J123" s="1"/>
      <c r="K123" s="1"/>
      <c r="M123">
        <v>122</v>
      </c>
      <c r="N123">
        <v>50</v>
      </c>
      <c r="O123">
        <v>0</v>
      </c>
      <c r="P123">
        <v>46</v>
      </c>
      <c r="Q123">
        <v>88</v>
      </c>
      <c r="R123">
        <v>0</v>
      </c>
    </row>
    <row r="124" spans="1:18" x14ac:dyDescent="0.3">
      <c r="A124">
        <v>123</v>
      </c>
      <c r="B124" s="1" t="s">
        <v>105</v>
      </c>
      <c r="C124" s="1" t="s">
        <v>272</v>
      </c>
      <c r="D124" s="1" t="s">
        <v>150</v>
      </c>
      <c r="E124" s="1" t="s">
        <v>273</v>
      </c>
      <c r="F124">
        <v>2</v>
      </c>
      <c r="G124" s="1" t="s">
        <v>65</v>
      </c>
      <c r="H124" s="1" t="str">
        <f>RIGHT(Zalacznik_Zadanie2_uczniowie4[[#This Row],[imię]],1)</f>
        <v>z</v>
      </c>
      <c r="I124" s="1">
        <f>IF(Zalacznik_Zadanie2_uczniowie4[[#This Row],[ostatnia litera imienia]]="a",1,0)</f>
        <v>0</v>
      </c>
      <c r="J124" s="1"/>
      <c r="K124" s="1"/>
      <c r="M124">
        <v>123</v>
      </c>
      <c r="N124">
        <v>80</v>
      </c>
      <c r="O124">
        <v>100</v>
      </c>
      <c r="P124">
        <v>58</v>
      </c>
      <c r="Q124">
        <v>83</v>
      </c>
      <c r="R124">
        <v>0</v>
      </c>
    </row>
    <row r="125" spans="1:18" x14ac:dyDescent="0.3">
      <c r="A125">
        <v>124</v>
      </c>
      <c r="B125" s="1" t="s">
        <v>110</v>
      </c>
      <c r="C125" s="1" t="s">
        <v>274</v>
      </c>
      <c r="D125" s="1" t="s">
        <v>275</v>
      </c>
      <c r="E125" s="1" t="s">
        <v>151</v>
      </c>
      <c r="F125">
        <v>3</v>
      </c>
      <c r="G125" s="1" t="s">
        <v>21</v>
      </c>
      <c r="H125" s="1" t="str">
        <f>RIGHT(Zalacznik_Zadanie2_uczniowie4[[#This Row],[imię]],1)</f>
        <v>l</v>
      </c>
      <c r="I125" s="1">
        <f>IF(Zalacznik_Zadanie2_uczniowie4[[#This Row],[ostatnia litera imienia]]="a",1,0)</f>
        <v>0</v>
      </c>
      <c r="J125" s="1"/>
      <c r="K125" s="1"/>
      <c r="M125">
        <v>124</v>
      </c>
      <c r="N125">
        <v>0</v>
      </c>
      <c r="O125">
        <v>100</v>
      </c>
      <c r="P125">
        <v>71</v>
      </c>
      <c r="Q125">
        <v>12</v>
      </c>
      <c r="R125">
        <v>0</v>
      </c>
    </row>
    <row r="126" spans="1:18" x14ac:dyDescent="0.3">
      <c r="A126">
        <v>125</v>
      </c>
      <c r="B126" s="1" t="s">
        <v>40</v>
      </c>
      <c r="C126" s="1" t="s">
        <v>276</v>
      </c>
      <c r="D126" s="1" t="s">
        <v>83</v>
      </c>
      <c r="E126" s="1" t="s">
        <v>104</v>
      </c>
      <c r="F126">
        <v>2</v>
      </c>
      <c r="G126" s="1" t="s">
        <v>53</v>
      </c>
      <c r="H126" s="1" t="str">
        <f>RIGHT(Zalacznik_Zadanie2_uczniowie4[[#This Row],[imię]],1)</f>
        <v>r</v>
      </c>
      <c r="I126" s="1">
        <f>IF(Zalacznik_Zadanie2_uczniowie4[[#This Row],[ostatnia litera imienia]]="a",1,0)</f>
        <v>0</v>
      </c>
      <c r="J126" s="1"/>
      <c r="K126" s="1"/>
      <c r="M126">
        <v>125</v>
      </c>
      <c r="N126">
        <v>30</v>
      </c>
      <c r="O126">
        <v>100</v>
      </c>
      <c r="P126">
        <v>90</v>
      </c>
      <c r="Q126">
        <v>92</v>
      </c>
      <c r="R126">
        <v>7</v>
      </c>
    </row>
    <row r="127" spans="1:18" x14ac:dyDescent="0.3">
      <c r="A127">
        <v>126</v>
      </c>
      <c r="B127" s="1" t="s">
        <v>34</v>
      </c>
      <c r="C127" s="1" t="s">
        <v>277</v>
      </c>
      <c r="D127" s="1" t="s">
        <v>167</v>
      </c>
      <c r="E127" s="1" t="s">
        <v>200</v>
      </c>
      <c r="F127">
        <v>3</v>
      </c>
      <c r="G127" s="1" t="s">
        <v>65</v>
      </c>
      <c r="H127" s="1" t="str">
        <f>RIGHT(Zalacznik_Zadanie2_uczniowie4[[#This Row],[imię]],1)</f>
        <v>f</v>
      </c>
      <c r="I127" s="1">
        <f>IF(Zalacznik_Zadanie2_uczniowie4[[#This Row],[ostatnia litera imienia]]="a",1,0)</f>
        <v>0</v>
      </c>
      <c r="J127" s="1"/>
      <c r="K127" s="1"/>
      <c r="M127">
        <v>126</v>
      </c>
      <c r="N127">
        <v>90</v>
      </c>
      <c r="O127">
        <v>34</v>
      </c>
      <c r="P127">
        <v>27</v>
      </c>
      <c r="Q127">
        <v>25</v>
      </c>
      <c r="R127">
        <v>7</v>
      </c>
    </row>
    <row r="128" spans="1:18" x14ac:dyDescent="0.3">
      <c r="A128">
        <v>127</v>
      </c>
      <c r="B128" s="1" t="s">
        <v>278</v>
      </c>
      <c r="C128" s="1" t="s">
        <v>279</v>
      </c>
      <c r="D128" s="1" t="s">
        <v>83</v>
      </c>
      <c r="E128" s="1" t="s">
        <v>207</v>
      </c>
      <c r="F128">
        <v>2</v>
      </c>
      <c r="G128" s="1" t="s">
        <v>21</v>
      </c>
      <c r="H128" s="1" t="str">
        <f>RIGHT(Zalacznik_Zadanie2_uczniowie4[[#This Row],[imię]],1)</f>
        <v>m</v>
      </c>
      <c r="I128" s="1">
        <f>IF(Zalacznik_Zadanie2_uczniowie4[[#This Row],[ostatnia litera imienia]]="a",1,0)</f>
        <v>0</v>
      </c>
      <c r="J128" s="1"/>
      <c r="K128" s="1"/>
      <c r="M128">
        <v>127</v>
      </c>
      <c r="N128">
        <v>90</v>
      </c>
      <c r="O128">
        <v>100</v>
      </c>
      <c r="P128">
        <v>27</v>
      </c>
      <c r="Q128">
        <v>100</v>
      </c>
      <c r="R128">
        <v>0</v>
      </c>
    </row>
    <row r="129" spans="1:18" x14ac:dyDescent="0.3">
      <c r="A129">
        <v>128</v>
      </c>
      <c r="B129" s="1" t="s">
        <v>40</v>
      </c>
      <c r="C129" s="1" t="s">
        <v>247</v>
      </c>
      <c r="D129" s="1" t="s">
        <v>108</v>
      </c>
      <c r="E129" s="1" t="s">
        <v>20</v>
      </c>
      <c r="F129">
        <v>3</v>
      </c>
      <c r="G129" s="1" t="s">
        <v>21</v>
      </c>
      <c r="H129" s="1" t="str">
        <f>RIGHT(Zalacznik_Zadanie2_uczniowie4[[#This Row],[imię]],1)</f>
        <v>r</v>
      </c>
      <c r="I129" s="1">
        <f>IF(Zalacznik_Zadanie2_uczniowie4[[#This Row],[ostatnia litera imienia]]="a",1,0)</f>
        <v>0</v>
      </c>
      <c r="J129" s="1"/>
      <c r="K129" s="1"/>
      <c r="M129">
        <v>128</v>
      </c>
      <c r="N129">
        <v>20</v>
      </c>
      <c r="O129">
        <v>100</v>
      </c>
      <c r="P129">
        <v>61</v>
      </c>
      <c r="Q129">
        <v>0</v>
      </c>
      <c r="R129">
        <v>0</v>
      </c>
    </row>
    <row r="130" spans="1:18" x14ac:dyDescent="0.3">
      <c r="A130">
        <v>129</v>
      </c>
      <c r="B130" s="1" t="s">
        <v>89</v>
      </c>
      <c r="C130" s="1" t="s">
        <v>280</v>
      </c>
      <c r="D130" s="1" t="s">
        <v>37</v>
      </c>
      <c r="E130" s="1" t="s">
        <v>147</v>
      </c>
      <c r="F130">
        <v>1</v>
      </c>
      <c r="G130" s="1" t="s">
        <v>16</v>
      </c>
      <c r="H130" s="1" t="str">
        <f>RIGHT(Zalacznik_Zadanie2_uczniowie4[[#This Row],[imię]],1)</f>
        <v>d</v>
      </c>
      <c r="I130" s="1">
        <f>IF(Zalacznik_Zadanie2_uczniowie4[[#This Row],[ostatnia litera imienia]]="a",1,0)</f>
        <v>0</v>
      </c>
      <c r="J130" s="1"/>
      <c r="K130" s="1"/>
      <c r="M130">
        <v>129</v>
      </c>
      <c r="N130">
        <v>100</v>
      </c>
      <c r="O130">
        <v>100</v>
      </c>
      <c r="P130">
        <v>27</v>
      </c>
      <c r="Q130">
        <v>88</v>
      </c>
      <c r="R130">
        <v>0</v>
      </c>
    </row>
    <row r="131" spans="1:18" x14ac:dyDescent="0.3">
      <c r="A131">
        <v>130</v>
      </c>
      <c r="B131" s="1" t="s">
        <v>169</v>
      </c>
      <c r="C131" s="1" t="s">
        <v>281</v>
      </c>
      <c r="D131" s="1" t="s">
        <v>186</v>
      </c>
      <c r="E131" s="1" t="s">
        <v>140</v>
      </c>
      <c r="F131">
        <v>2</v>
      </c>
      <c r="G131" s="1" t="s">
        <v>11</v>
      </c>
      <c r="H131" s="1" t="str">
        <f>RIGHT(Zalacznik_Zadanie2_uczniowie4[[#This Row],[imię]],1)</f>
        <v>a</v>
      </c>
      <c r="I131" s="1">
        <f>IF(Zalacznik_Zadanie2_uczniowie4[[#This Row],[ostatnia litera imienia]]="a",1,0)</f>
        <v>1</v>
      </c>
      <c r="J131" s="1"/>
      <c r="K131" s="1"/>
      <c r="M131">
        <v>130</v>
      </c>
      <c r="N131">
        <v>100</v>
      </c>
      <c r="O131">
        <v>0</v>
      </c>
      <c r="P131">
        <v>80</v>
      </c>
      <c r="Q131">
        <v>0</v>
      </c>
      <c r="R131">
        <v>0</v>
      </c>
    </row>
    <row r="132" spans="1:18" x14ac:dyDescent="0.3">
      <c r="A132">
        <v>131</v>
      </c>
      <c r="B132" s="1" t="s">
        <v>163</v>
      </c>
      <c r="C132" s="1" t="s">
        <v>282</v>
      </c>
      <c r="D132" s="1" t="s">
        <v>14</v>
      </c>
      <c r="E132" s="1" t="s">
        <v>15</v>
      </c>
      <c r="F132">
        <v>2</v>
      </c>
      <c r="G132" s="1" t="s">
        <v>16</v>
      </c>
      <c r="H132" s="1" t="str">
        <f>RIGHT(Zalacznik_Zadanie2_uczniowie4[[#This Row],[imię]],1)</f>
        <v>z</v>
      </c>
      <c r="I132" s="1">
        <f>IF(Zalacznik_Zadanie2_uczniowie4[[#This Row],[ostatnia litera imienia]]="a",1,0)</f>
        <v>0</v>
      </c>
      <c r="J132" s="1"/>
      <c r="K132" s="1"/>
      <c r="M132">
        <v>131</v>
      </c>
      <c r="N132">
        <v>80</v>
      </c>
      <c r="O132">
        <v>100</v>
      </c>
      <c r="P132">
        <v>35</v>
      </c>
      <c r="Q132">
        <v>100</v>
      </c>
      <c r="R132">
        <v>0</v>
      </c>
    </row>
    <row r="133" spans="1:18" x14ac:dyDescent="0.3">
      <c r="A133">
        <v>132</v>
      </c>
      <c r="B133" s="1" t="s">
        <v>283</v>
      </c>
      <c r="C133" s="1" t="s">
        <v>223</v>
      </c>
      <c r="D133" s="1" t="s">
        <v>24</v>
      </c>
      <c r="E133" s="1" t="s">
        <v>25</v>
      </c>
      <c r="F133">
        <v>3</v>
      </c>
      <c r="G133" s="1" t="s">
        <v>16</v>
      </c>
      <c r="H133" s="1" t="str">
        <f>RIGHT(Zalacznik_Zadanie2_uczniowie4[[#This Row],[imię]],1)</f>
        <v>y</v>
      </c>
      <c r="I133" s="1">
        <f>IF(Zalacznik_Zadanie2_uczniowie4[[#This Row],[ostatnia litera imienia]]="a",1,0)</f>
        <v>0</v>
      </c>
      <c r="J133" s="1"/>
      <c r="K133" s="1"/>
      <c r="M133">
        <v>132</v>
      </c>
      <c r="N133">
        <v>50</v>
      </c>
      <c r="O133">
        <v>15</v>
      </c>
      <c r="P133">
        <v>27</v>
      </c>
      <c r="Q133">
        <v>88</v>
      </c>
      <c r="R133">
        <v>0</v>
      </c>
    </row>
    <row r="134" spans="1:18" x14ac:dyDescent="0.3">
      <c r="A134">
        <v>133</v>
      </c>
      <c r="B134" s="1" t="s">
        <v>159</v>
      </c>
      <c r="C134" s="1" t="s">
        <v>284</v>
      </c>
      <c r="D134" s="1" t="s">
        <v>150</v>
      </c>
      <c r="E134" s="1" t="s">
        <v>151</v>
      </c>
      <c r="F134">
        <v>1</v>
      </c>
      <c r="G134" s="1" t="s">
        <v>21</v>
      </c>
      <c r="H134" s="1" t="str">
        <f>RIGHT(Zalacznik_Zadanie2_uczniowie4[[#This Row],[imię]],1)</f>
        <v>r</v>
      </c>
      <c r="I134" s="1">
        <f>IF(Zalacznik_Zadanie2_uczniowie4[[#This Row],[ostatnia litera imienia]]="a",1,0)</f>
        <v>0</v>
      </c>
      <c r="J134" s="1"/>
      <c r="K134" s="1"/>
      <c r="M134">
        <v>133</v>
      </c>
      <c r="N134">
        <v>100</v>
      </c>
      <c r="O134">
        <v>100</v>
      </c>
      <c r="P134">
        <v>27</v>
      </c>
      <c r="Q134">
        <v>88</v>
      </c>
      <c r="R134">
        <v>0</v>
      </c>
    </row>
    <row r="135" spans="1:18" x14ac:dyDescent="0.3">
      <c r="A135">
        <v>134</v>
      </c>
      <c r="B135" s="1" t="s">
        <v>110</v>
      </c>
      <c r="C135" s="1" t="s">
        <v>285</v>
      </c>
      <c r="D135" s="1" t="s">
        <v>286</v>
      </c>
      <c r="E135" s="1" t="s">
        <v>287</v>
      </c>
      <c r="F135">
        <v>2</v>
      </c>
      <c r="G135" s="1" t="s">
        <v>11</v>
      </c>
      <c r="H135" s="1" t="str">
        <f>RIGHT(Zalacznik_Zadanie2_uczniowie4[[#This Row],[imię]],1)</f>
        <v>l</v>
      </c>
      <c r="I135" s="1">
        <f>IF(Zalacznik_Zadanie2_uczniowie4[[#This Row],[ostatnia litera imienia]]="a",1,0)</f>
        <v>0</v>
      </c>
      <c r="J135" s="1"/>
      <c r="K135" s="1"/>
      <c r="M135">
        <v>134</v>
      </c>
      <c r="N135">
        <v>10</v>
      </c>
      <c r="O135">
        <v>100</v>
      </c>
      <c r="P135">
        <v>70</v>
      </c>
      <c r="Q135">
        <v>0</v>
      </c>
      <c r="R135">
        <v>0</v>
      </c>
    </row>
    <row r="136" spans="1:18" x14ac:dyDescent="0.3">
      <c r="A136">
        <v>135</v>
      </c>
      <c r="B136" s="1" t="s">
        <v>119</v>
      </c>
      <c r="C136" s="1" t="s">
        <v>288</v>
      </c>
      <c r="D136" s="1" t="s">
        <v>167</v>
      </c>
      <c r="E136" s="1" t="s">
        <v>168</v>
      </c>
      <c r="F136">
        <v>2</v>
      </c>
      <c r="G136" s="1" t="s">
        <v>21</v>
      </c>
      <c r="H136" s="1" t="str">
        <f>RIGHT(Zalacznik_Zadanie2_uczniowie4[[#This Row],[imię]],1)</f>
        <v>z</v>
      </c>
      <c r="I136" s="1">
        <f>IF(Zalacznik_Zadanie2_uczniowie4[[#This Row],[ostatnia litera imienia]]="a",1,0)</f>
        <v>0</v>
      </c>
      <c r="J136" s="1"/>
      <c r="K136" s="1"/>
      <c r="M136">
        <v>135</v>
      </c>
      <c r="N136">
        <v>80</v>
      </c>
      <c r="O136">
        <v>100</v>
      </c>
      <c r="P136">
        <v>71</v>
      </c>
      <c r="Q136">
        <v>63</v>
      </c>
      <c r="R136">
        <v>0</v>
      </c>
    </row>
    <row r="137" spans="1:18" x14ac:dyDescent="0.3">
      <c r="A137">
        <v>136</v>
      </c>
      <c r="B137" s="1" t="s">
        <v>95</v>
      </c>
      <c r="C137" s="1" t="s">
        <v>289</v>
      </c>
      <c r="D137" s="1" t="s">
        <v>290</v>
      </c>
      <c r="E137" s="1" t="s">
        <v>207</v>
      </c>
      <c r="F137">
        <v>3</v>
      </c>
      <c r="G137" s="1" t="s">
        <v>21</v>
      </c>
      <c r="H137" s="1" t="str">
        <f>RIGHT(Zalacznik_Zadanie2_uczniowie4[[#This Row],[imię]],1)</f>
        <v>h</v>
      </c>
      <c r="I137" s="1">
        <f>IF(Zalacznik_Zadanie2_uczniowie4[[#This Row],[ostatnia litera imienia]]="a",1,0)</f>
        <v>0</v>
      </c>
      <c r="J137" s="1"/>
      <c r="K137" s="1"/>
      <c r="M137">
        <v>136</v>
      </c>
      <c r="N137">
        <v>0</v>
      </c>
      <c r="O137">
        <v>29</v>
      </c>
      <c r="P137">
        <v>61</v>
      </c>
      <c r="Q137">
        <v>88</v>
      </c>
      <c r="R137">
        <v>0</v>
      </c>
    </row>
    <row r="138" spans="1:18" x14ac:dyDescent="0.3">
      <c r="A138">
        <v>137</v>
      </c>
      <c r="B138" s="1" t="s">
        <v>144</v>
      </c>
      <c r="C138" s="1" t="s">
        <v>291</v>
      </c>
      <c r="D138" s="1" t="s">
        <v>108</v>
      </c>
      <c r="E138" s="1" t="s">
        <v>125</v>
      </c>
      <c r="F138">
        <v>2</v>
      </c>
      <c r="G138" s="1" t="s">
        <v>21</v>
      </c>
      <c r="H138" s="1" t="str">
        <f>RIGHT(Zalacznik_Zadanie2_uczniowie4[[#This Row],[imię]],1)</f>
        <v>r</v>
      </c>
      <c r="I138" s="1">
        <f>IF(Zalacznik_Zadanie2_uczniowie4[[#This Row],[ostatnia litera imienia]]="a",1,0)</f>
        <v>0</v>
      </c>
      <c r="J138" s="1"/>
      <c r="K138" s="1"/>
      <c r="M138">
        <v>137</v>
      </c>
      <c r="N138">
        <v>100</v>
      </c>
      <c r="O138">
        <v>100</v>
      </c>
      <c r="P138">
        <v>27</v>
      </c>
      <c r="Q138">
        <v>87</v>
      </c>
      <c r="R138">
        <v>0</v>
      </c>
    </row>
    <row r="139" spans="1:18" x14ac:dyDescent="0.3">
      <c r="A139">
        <v>138</v>
      </c>
      <c r="B139" s="1" t="s">
        <v>95</v>
      </c>
      <c r="C139" s="1" t="s">
        <v>292</v>
      </c>
      <c r="D139" s="1" t="s">
        <v>264</v>
      </c>
      <c r="E139" s="1" t="s">
        <v>265</v>
      </c>
      <c r="F139">
        <v>3</v>
      </c>
      <c r="G139" s="1" t="s">
        <v>53</v>
      </c>
      <c r="H139" s="1" t="str">
        <f>RIGHT(Zalacznik_Zadanie2_uczniowie4[[#This Row],[imię]],1)</f>
        <v>h</v>
      </c>
      <c r="I139" s="1">
        <f>IF(Zalacznik_Zadanie2_uczniowie4[[#This Row],[ostatnia litera imienia]]="a",1,0)</f>
        <v>0</v>
      </c>
      <c r="J139" s="1"/>
      <c r="K139" s="1"/>
      <c r="M139">
        <v>138</v>
      </c>
      <c r="N139">
        <v>0</v>
      </c>
      <c r="O139">
        <v>83</v>
      </c>
      <c r="P139">
        <v>0</v>
      </c>
      <c r="Q139">
        <v>92</v>
      </c>
      <c r="R139">
        <v>0</v>
      </c>
    </row>
    <row r="140" spans="1:18" x14ac:dyDescent="0.3">
      <c r="A140">
        <v>139</v>
      </c>
      <c r="B140" s="1" t="s">
        <v>66</v>
      </c>
      <c r="C140" s="1" t="s">
        <v>293</v>
      </c>
      <c r="D140" s="1" t="s">
        <v>275</v>
      </c>
      <c r="E140" s="1" t="s">
        <v>151</v>
      </c>
      <c r="F140">
        <v>2</v>
      </c>
      <c r="G140" s="1" t="s">
        <v>21</v>
      </c>
      <c r="H140" s="1" t="str">
        <f>RIGHT(Zalacznik_Zadanie2_uczniowie4[[#This Row],[imię]],1)</f>
        <v>z</v>
      </c>
      <c r="I140" s="1">
        <f>IF(Zalacznik_Zadanie2_uczniowie4[[#This Row],[ostatnia litera imienia]]="a",1,0)</f>
        <v>0</v>
      </c>
      <c r="J140" s="1"/>
      <c r="K140" s="1"/>
      <c r="M140">
        <v>139</v>
      </c>
      <c r="N140">
        <v>100</v>
      </c>
      <c r="O140">
        <v>100</v>
      </c>
      <c r="P140">
        <v>37</v>
      </c>
      <c r="Q140">
        <v>50</v>
      </c>
      <c r="R140">
        <v>25</v>
      </c>
    </row>
    <row r="141" spans="1:18" x14ac:dyDescent="0.3">
      <c r="A141">
        <v>140</v>
      </c>
      <c r="B141" s="1" t="s">
        <v>294</v>
      </c>
      <c r="C141" s="1" t="s">
        <v>295</v>
      </c>
      <c r="D141" s="1" t="s">
        <v>83</v>
      </c>
      <c r="E141" s="1" t="s">
        <v>296</v>
      </c>
      <c r="F141">
        <v>3</v>
      </c>
      <c r="G141" s="1" t="s">
        <v>53</v>
      </c>
      <c r="H141" s="1" t="str">
        <f>RIGHT(Zalacznik_Zadanie2_uczniowie4[[#This Row],[imię]],1)</f>
        <v>a</v>
      </c>
      <c r="I141" s="1">
        <f>IF(Zalacznik_Zadanie2_uczniowie4[[#This Row],[ostatnia litera imienia]]="a",1,0)</f>
        <v>1</v>
      </c>
      <c r="J141" s="1"/>
      <c r="K141" s="1"/>
      <c r="M141">
        <v>140</v>
      </c>
      <c r="N141">
        <v>10</v>
      </c>
      <c r="O141">
        <v>38</v>
      </c>
      <c r="P141">
        <v>27</v>
      </c>
      <c r="Q141">
        <v>100</v>
      </c>
      <c r="R141">
        <v>0</v>
      </c>
    </row>
    <row r="142" spans="1:18" x14ac:dyDescent="0.3">
      <c r="A142">
        <v>141</v>
      </c>
      <c r="B142" s="1" t="s">
        <v>297</v>
      </c>
      <c r="C142" s="1" t="s">
        <v>298</v>
      </c>
      <c r="D142" s="1" t="s">
        <v>77</v>
      </c>
      <c r="E142" s="1" t="s">
        <v>299</v>
      </c>
      <c r="F142">
        <v>1</v>
      </c>
      <c r="G142" s="1" t="s">
        <v>65</v>
      </c>
      <c r="H142" s="1" t="str">
        <f>RIGHT(Zalacznik_Zadanie2_uczniowie4[[#This Row],[imię]],1)</f>
        <v>j</v>
      </c>
      <c r="I142" s="1">
        <f>IF(Zalacznik_Zadanie2_uczniowie4[[#This Row],[ostatnia litera imienia]]="a",1,0)</f>
        <v>0</v>
      </c>
      <c r="J142" s="1"/>
      <c r="K142" s="1"/>
      <c r="M142">
        <v>141</v>
      </c>
      <c r="N142">
        <v>0</v>
      </c>
      <c r="O142">
        <v>100</v>
      </c>
      <c r="P142">
        <v>100</v>
      </c>
      <c r="Q142">
        <v>100</v>
      </c>
      <c r="R142">
        <v>0</v>
      </c>
    </row>
    <row r="143" spans="1:18" x14ac:dyDescent="0.3">
      <c r="A143">
        <v>142</v>
      </c>
      <c r="B143" s="1" t="s">
        <v>12</v>
      </c>
      <c r="C143" s="1" t="s">
        <v>300</v>
      </c>
      <c r="D143" s="1" t="s">
        <v>301</v>
      </c>
      <c r="E143" s="1" t="s">
        <v>302</v>
      </c>
      <c r="F143">
        <v>2</v>
      </c>
      <c r="G143" s="1" t="s">
        <v>88</v>
      </c>
      <c r="H143" s="1" t="str">
        <f>RIGHT(Zalacznik_Zadanie2_uczniowie4[[#This Row],[imię]],1)</f>
        <v>w</v>
      </c>
      <c r="I143" s="1">
        <f>IF(Zalacznik_Zadanie2_uczniowie4[[#This Row],[ostatnia litera imienia]]="a",1,0)</f>
        <v>0</v>
      </c>
      <c r="J143" s="1"/>
      <c r="K143" s="1"/>
      <c r="M143">
        <v>142</v>
      </c>
      <c r="N143">
        <v>30</v>
      </c>
      <c r="O143">
        <v>100</v>
      </c>
      <c r="P143">
        <v>45</v>
      </c>
      <c r="Q143">
        <v>0</v>
      </c>
      <c r="R143">
        <v>0</v>
      </c>
    </row>
    <row r="144" spans="1:18" x14ac:dyDescent="0.3">
      <c r="A144">
        <v>143</v>
      </c>
      <c r="B144" s="1" t="s">
        <v>31</v>
      </c>
      <c r="C144" s="1" t="s">
        <v>303</v>
      </c>
      <c r="D144" s="1" t="s">
        <v>86</v>
      </c>
      <c r="E144" s="1" t="s">
        <v>87</v>
      </c>
      <c r="F144">
        <v>2</v>
      </c>
      <c r="G144" s="1" t="s">
        <v>88</v>
      </c>
      <c r="H144" s="1" t="str">
        <f>RIGHT(Zalacznik_Zadanie2_uczniowie4[[#This Row],[imię]],1)</f>
        <v>b</v>
      </c>
      <c r="I144" s="1">
        <f>IF(Zalacznik_Zadanie2_uczniowie4[[#This Row],[ostatnia litera imienia]]="a",1,0)</f>
        <v>0</v>
      </c>
      <c r="J144" s="1"/>
      <c r="K144" s="1"/>
      <c r="M144">
        <v>143</v>
      </c>
      <c r="N144">
        <v>100</v>
      </c>
      <c r="O144">
        <v>100</v>
      </c>
      <c r="P144">
        <v>0</v>
      </c>
      <c r="Q144">
        <v>100</v>
      </c>
      <c r="R144">
        <v>0</v>
      </c>
    </row>
    <row r="145" spans="1:18" x14ac:dyDescent="0.3">
      <c r="A145">
        <v>144</v>
      </c>
      <c r="B145" s="1" t="s">
        <v>304</v>
      </c>
      <c r="C145" s="1" t="s">
        <v>305</v>
      </c>
      <c r="D145" s="1" t="s">
        <v>275</v>
      </c>
      <c r="E145" s="1" t="s">
        <v>306</v>
      </c>
      <c r="F145">
        <v>3</v>
      </c>
      <c r="G145" s="1" t="s">
        <v>88</v>
      </c>
      <c r="H145" s="1" t="str">
        <f>RIGHT(Zalacznik_Zadanie2_uczniowie4[[#This Row],[imię]],1)</f>
        <v>n</v>
      </c>
      <c r="I145" s="1">
        <f>IF(Zalacznik_Zadanie2_uczniowie4[[#This Row],[ostatnia litera imienia]]="a",1,0)</f>
        <v>0</v>
      </c>
      <c r="J145" s="1"/>
      <c r="K145" s="1"/>
      <c r="M145">
        <v>144</v>
      </c>
      <c r="N145">
        <v>0</v>
      </c>
      <c r="O145">
        <v>46</v>
      </c>
      <c r="P145">
        <v>27</v>
      </c>
      <c r="Q145">
        <v>100</v>
      </c>
      <c r="R145">
        <v>0</v>
      </c>
    </row>
    <row r="146" spans="1:18" x14ac:dyDescent="0.3">
      <c r="A146">
        <v>145</v>
      </c>
      <c r="B146" s="1" t="s">
        <v>89</v>
      </c>
      <c r="C146" s="1" t="s">
        <v>307</v>
      </c>
      <c r="D146" s="1" t="s">
        <v>308</v>
      </c>
      <c r="E146" s="1" t="s">
        <v>52</v>
      </c>
      <c r="F146">
        <v>1</v>
      </c>
      <c r="G146" s="1" t="s">
        <v>53</v>
      </c>
      <c r="H146" s="1" t="str">
        <f>RIGHT(Zalacznik_Zadanie2_uczniowie4[[#This Row],[imię]],1)</f>
        <v>d</v>
      </c>
      <c r="I146" s="1">
        <f>IF(Zalacznik_Zadanie2_uczniowie4[[#This Row],[ostatnia litera imienia]]="a",1,0)</f>
        <v>0</v>
      </c>
      <c r="J146" s="1"/>
      <c r="K146" s="1"/>
      <c r="M146">
        <v>145</v>
      </c>
      <c r="N146">
        <v>100</v>
      </c>
      <c r="O146">
        <v>100</v>
      </c>
      <c r="P146">
        <v>0</v>
      </c>
      <c r="Q146">
        <v>100</v>
      </c>
      <c r="R146">
        <v>0</v>
      </c>
    </row>
    <row r="147" spans="1:18" x14ac:dyDescent="0.3">
      <c r="A147">
        <v>146</v>
      </c>
      <c r="B147" s="1" t="s">
        <v>309</v>
      </c>
      <c r="C147" s="1" t="s">
        <v>98</v>
      </c>
      <c r="D147" s="1" t="s">
        <v>310</v>
      </c>
      <c r="E147" s="1" t="s">
        <v>311</v>
      </c>
      <c r="F147">
        <v>2</v>
      </c>
      <c r="G147" s="1" t="s">
        <v>312</v>
      </c>
      <c r="H147" s="1" t="str">
        <f>RIGHT(Zalacznik_Zadanie2_uczniowie4[[#This Row],[imię]],1)</f>
        <v>m</v>
      </c>
      <c r="I147" s="1">
        <f>IF(Zalacznik_Zadanie2_uczniowie4[[#This Row],[ostatnia litera imienia]]="a",1,0)</f>
        <v>0</v>
      </c>
      <c r="J147" s="1"/>
      <c r="K147" s="1"/>
      <c r="M147">
        <v>146</v>
      </c>
      <c r="N147">
        <v>0</v>
      </c>
      <c r="O147">
        <v>100</v>
      </c>
      <c r="P147">
        <v>73</v>
      </c>
      <c r="Q147">
        <v>0</v>
      </c>
      <c r="R147">
        <v>0</v>
      </c>
    </row>
    <row r="148" spans="1:18" x14ac:dyDescent="0.3">
      <c r="A148">
        <v>147</v>
      </c>
      <c r="B148" s="1" t="s">
        <v>105</v>
      </c>
      <c r="C148" s="1" t="s">
        <v>313</v>
      </c>
      <c r="D148" s="1" t="s">
        <v>314</v>
      </c>
      <c r="E148" s="1" t="s">
        <v>315</v>
      </c>
      <c r="F148">
        <v>2</v>
      </c>
      <c r="G148" s="1" t="s">
        <v>21</v>
      </c>
      <c r="H148" s="1" t="str">
        <f>RIGHT(Zalacznik_Zadanie2_uczniowie4[[#This Row],[imię]],1)</f>
        <v>z</v>
      </c>
      <c r="I148" s="1">
        <f>IF(Zalacznik_Zadanie2_uczniowie4[[#This Row],[ostatnia litera imienia]]="a",1,0)</f>
        <v>0</v>
      </c>
      <c r="J148" s="1"/>
      <c r="K148" s="1"/>
      <c r="M148">
        <v>147</v>
      </c>
      <c r="N148">
        <v>2</v>
      </c>
      <c r="O148">
        <v>0</v>
      </c>
      <c r="P148">
        <v>100</v>
      </c>
      <c r="Q148">
        <v>100</v>
      </c>
      <c r="R148">
        <v>100</v>
      </c>
    </row>
    <row r="149" spans="1:18" x14ac:dyDescent="0.3">
      <c r="A149">
        <v>148</v>
      </c>
      <c r="B149" s="1" t="s">
        <v>91</v>
      </c>
      <c r="C149" s="1" t="s">
        <v>316</v>
      </c>
      <c r="D149" s="1" t="s">
        <v>101</v>
      </c>
      <c r="E149" s="1" t="s">
        <v>317</v>
      </c>
      <c r="F149">
        <v>3</v>
      </c>
      <c r="G149" s="1" t="s">
        <v>58</v>
      </c>
      <c r="H149" s="1" t="str">
        <f>RIGHT(Zalacznik_Zadanie2_uczniowie4[[#This Row],[imię]],1)</f>
        <v>n</v>
      </c>
      <c r="I149" s="1">
        <f>IF(Zalacznik_Zadanie2_uczniowie4[[#This Row],[ostatnia litera imienia]]="a",1,0)</f>
        <v>0</v>
      </c>
      <c r="J149" s="1"/>
      <c r="K149" s="1"/>
      <c r="M149">
        <v>148</v>
      </c>
      <c r="N149">
        <v>0</v>
      </c>
      <c r="O149">
        <v>100</v>
      </c>
      <c r="P149">
        <v>71</v>
      </c>
      <c r="Q149">
        <v>0</v>
      </c>
      <c r="R149">
        <v>0</v>
      </c>
    </row>
    <row r="150" spans="1:18" x14ac:dyDescent="0.3">
      <c r="A150">
        <v>149</v>
      </c>
      <c r="B150" s="1" t="s">
        <v>54</v>
      </c>
      <c r="C150" s="1" t="s">
        <v>318</v>
      </c>
      <c r="D150" s="1" t="s">
        <v>319</v>
      </c>
      <c r="E150" s="1" t="s">
        <v>320</v>
      </c>
      <c r="F150">
        <v>2</v>
      </c>
      <c r="G150" s="1" t="s">
        <v>53</v>
      </c>
      <c r="H150" s="1" t="str">
        <f>RIGHT(Zalacznik_Zadanie2_uczniowie4[[#This Row],[imię]],1)</f>
        <v>ł</v>
      </c>
      <c r="I150" s="1">
        <f>IF(Zalacznik_Zadanie2_uczniowie4[[#This Row],[ostatnia litera imienia]]="a",1,0)</f>
        <v>0</v>
      </c>
      <c r="J150" s="1"/>
      <c r="K150" s="1"/>
      <c r="M150">
        <v>149</v>
      </c>
      <c r="N150">
        <v>0</v>
      </c>
      <c r="O150">
        <v>100</v>
      </c>
      <c r="P150">
        <v>100</v>
      </c>
      <c r="Q150">
        <v>100</v>
      </c>
      <c r="R150">
        <v>0</v>
      </c>
    </row>
    <row r="151" spans="1:18" x14ac:dyDescent="0.3">
      <c r="A151">
        <v>150</v>
      </c>
      <c r="B151" s="1" t="s">
        <v>219</v>
      </c>
      <c r="C151" s="1" t="s">
        <v>321</v>
      </c>
      <c r="D151" s="1" t="s">
        <v>37</v>
      </c>
      <c r="E151" s="1" t="s">
        <v>20</v>
      </c>
      <c r="F151">
        <v>3</v>
      </c>
      <c r="G151" s="1" t="s">
        <v>21</v>
      </c>
      <c r="H151" s="1" t="str">
        <f>RIGHT(Zalacznik_Zadanie2_uczniowie4[[#This Row],[imię]],1)</f>
        <v>a</v>
      </c>
      <c r="I151" s="1">
        <f>IF(Zalacznik_Zadanie2_uczniowie4[[#This Row],[ostatnia litera imienia]]="a",1,0)</f>
        <v>1</v>
      </c>
      <c r="J151" s="1"/>
      <c r="K151" s="1"/>
      <c r="M151">
        <v>150</v>
      </c>
      <c r="N151">
        <v>0</v>
      </c>
      <c r="O151">
        <v>8</v>
      </c>
      <c r="P151">
        <v>63</v>
      </c>
      <c r="Q151">
        <v>100</v>
      </c>
      <c r="R151">
        <v>0</v>
      </c>
    </row>
    <row r="152" spans="1:18" x14ac:dyDescent="0.3">
      <c r="A152">
        <v>151</v>
      </c>
      <c r="B152" s="1" t="s">
        <v>66</v>
      </c>
      <c r="C152" s="1" t="s">
        <v>322</v>
      </c>
      <c r="D152" s="1" t="s">
        <v>150</v>
      </c>
      <c r="E152" s="1" t="s">
        <v>323</v>
      </c>
      <c r="F152">
        <v>2</v>
      </c>
      <c r="G152" s="1" t="s">
        <v>21</v>
      </c>
      <c r="H152" s="1" t="str">
        <f>RIGHT(Zalacznik_Zadanie2_uczniowie4[[#This Row],[imię]],1)</f>
        <v>z</v>
      </c>
      <c r="I152" s="1">
        <f>IF(Zalacznik_Zadanie2_uczniowie4[[#This Row],[ostatnia litera imienia]]="a",1,0)</f>
        <v>0</v>
      </c>
      <c r="J152" s="1"/>
      <c r="K152" s="1"/>
      <c r="M152">
        <v>151</v>
      </c>
      <c r="N152">
        <v>100</v>
      </c>
      <c r="O152">
        <v>97</v>
      </c>
      <c r="P152">
        <v>79</v>
      </c>
      <c r="Q152">
        <v>24</v>
      </c>
      <c r="R152">
        <v>0</v>
      </c>
    </row>
    <row r="153" spans="1:18" x14ac:dyDescent="0.3">
      <c r="A153">
        <v>152</v>
      </c>
      <c r="B153" s="1" t="s">
        <v>38</v>
      </c>
      <c r="C153" s="1" t="s">
        <v>324</v>
      </c>
      <c r="D153" s="1" t="s">
        <v>83</v>
      </c>
      <c r="E153" s="1" t="s">
        <v>269</v>
      </c>
      <c r="F153">
        <v>3</v>
      </c>
      <c r="G153" s="1" t="s">
        <v>65</v>
      </c>
      <c r="H153" s="1" t="str">
        <f>RIGHT(Zalacznik_Zadanie2_uczniowie4[[#This Row],[imię]],1)</f>
        <v>m</v>
      </c>
      <c r="I153" s="1">
        <f>IF(Zalacznik_Zadanie2_uczniowie4[[#This Row],[ostatnia litera imienia]]="a",1,0)</f>
        <v>0</v>
      </c>
      <c r="J153" s="1"/>
      <c r="K153" s="1"/>
      <c r="M153">
        <v>152</v>
      </c>
      <c r="N153">
        <v>0</v>
      </c>
      <c r="O153">
        <v>22</v>
      </c>
      <c r="P153">
        <v>63</v>
      </c>
      <c r="Q153">
        <v>85</v>
      </c>
      <c r="R153">
        <v>0</v>
      </c>
    </row>
    <row r="154" spans="1:18" x14ac:dyDescent="0.3">
      <c r="A154">
        <v>153</v>
      </c>
      <c r="B154" s="1" t="s">
        <v>34</v>
      </c>
      <c r="C154" s="1" t="s">
        <v>325</v>
      </c>
      <c r="D154" s="1" t="s">
        <v>14</v>
      </c>
      <c r="E154" s="1" t="s">
        <v>15</v>
      </c>
      <c r="F154">
        <v>1</v>
      </c>
      <c r="G154" s="1" t="s">
        <v>16</v>
      </c>
      <c r="H154" s="1" t="str">
        <f>RIGHT(Zalacznik_Zadanie2_uczniowie4[[#This Row],[imię]],1)</f>
        <v>f</v>
      </c>
      <c r="I154" s="1">
        <f>IF(Zalacznik_Zadanie2_uczniowie4[[#This Row],[ostatnia litera imienia]]="a",1,0)</f>
        <v>0</v>
      </c>
      <c r="J154" s="1"/>
      <c r="K154" s="1"/>
      <c r="M154">
        <v>153</v>
      </c>
      <c r="N154">
        <v>10</v>
      </c>
      <c r="O154">
        <v>100</v>
      </c>
      <c r="P154">
        <v>61</v>
      </c>
      <c r="Q154">
        <v>100</v>
      </c>
      <c r="R154">
        <v>28</v>
      </c>
    </row>
    <row r="155" spans="1:18" x14ac:dyDescent="0.3">
      <c r="A155">
        <v>154</v>
      </c>
      <c r="B155" s="1" t="s">
        <v>326</v>
      </c>
      <c r="C155" s="1" t="s">
        <v>327</v>
      </c>
      <c r="D155" s="1" t="s">
        <v>83</v>
      </c>
      <c r="E155" s="1" t="s">
        <v>328</v>
      </c>
      <c r="F155">
        <v>2</v>
      </c>
      <c r="G155" s="1" t="s">
        <v>53</v>
      </c>
      <c r="H155" s="1" t="str">
        <f>RIGHT(Zalacznik_Zadanie2_uczniowie4[[#This Row],[imię]],1)</f>
        <v>k</v>
      </c>
      <c r="I155" s="1">
        <f>IF(Zalacznik_Zadanie2_uczniowie4[[#This Row],[ostatnia litera imienia]]="a",1,0)</f>
        <v>0</v>
      </c>
      <c r="J155" s="1"/>
      <c r="K155" s="1"/>
      <c r="M155">
        <v>154</v>
      </c>
      <c r="N155">
        <v>0</v>
      </c>
      <c r="O155">
        <v>91</v>
      </c>
      <c r="P155">
        <v>54</v>
      </c>
      <c r="Q155">
        <v>24</v>
      </c>
      <c r="R155">
        <v>0</v>
      </c>
    </row>
    <row r="156" spans="1:18" x14ac:dyDescent="0.3">
      <c r="A156">
        <v>155</v>
      </c>
      <c r="B156" s="1" t="s">
        <v>95</v>
      </c>
      <c r="C156" s="1" t="s">
        <v>329</v>
      </c>
      <c r="D156" s="1" t="s">
        <v>9</v>
      </c>
      <c r="E156" s="1" t="s">
        <v>10</v>
      </c>
      <c r="F156">
        <v>2</v>
      </c>
      <c r="G156" s="1" t="s">
        <v>11</v>
      </c>
      <c r="H156" s="1" t="str">
        <f>RIGHT(Zalacznik_Zadanie2_uczniowie4[[#This Row],[imię]],1)</f>
        <v>h</v>
      </c>
      <c r="I156" s="1">
        <f>IF(Zalacznik_Zadanie2_uczniowie4[[#This Row],[ostatnia litera imienia]]="a",1,0)</f>
        <v>0</v>
      </c>
      <c r="J156" s="1"/>
      <c r="K156" s="1"/>
      <c r="M156">
        <v>155</v>
      </c>
      <c r="N156">
        <v>100</v>
      </c>
      <c r="O156">
        <v>100</v>
      </c>
      <c r="P156">
        <v>72</v>
      </c>
      <c r="Q156">
        <v>24</v>
      </c>
      <c r="R156">
        <v>0</v>
      </c>
    </row>
    <row r="157" spans="1:18" x14ac:dyDescent="0.3">
      <c r="A157">
        <v>156</v>
      </c>
      <c r="B157" s="1" t="s">
        <v>40</v>
      </c>
      <c r="C157" s="1" t="s">
        <v>330</v>
      </c>
      <c r="D157" s="1" t="s">
        <v>83</v>
      </c>
      <c r="E157" s="1" t="s">
        <v>125</v>
      </c>
      <c r="F157">
        <v>3</v>
      </c>
      <c r="G157" s="1" t="s">
        <v>21</v>
      </c>
      <c r="H157" s="1" t="str">
        <f>RIGHT(Zalacznik_Zadanie2_uczniowie4[[#This Row],[imię]],1)</f>
        <v>r</v>
      </c>
      <c r="I157" s="1">
        <f>IF(Zalacznik_Zadanie2_uczniowie4[[#This Row],[ostatnia litera imienia]]="a",1,0)</f>
        <v>0</v>
      </c>
      <c r="J157" s="1"/>
      <c r="K157" s="1"/>
      <c r="M157">
        <v>156</v>
      </c>
      <c r="N157">
        <v>0</v>
      </c>
      <c r="O157">
        <v>29</v>
      </c>
      <c r="P157">
        <v>52</v>
      </c>
      <c r="Q157">
        <v>88</v>
      </c>
      <c r="R157">
        <v>0</v>
      </c>
    </row>
    <row r="158" spans="1:18" x14ac:dyDescent="0.3">
      <c r="A158">
        <v>157</v>
      </c>
      <c r="B158" s="1" t="s">
        <v>95</v>
      </c>
      <c r="C158" s="1" t="s">
        <v>331</v>
      </c>
      <c r="D158" s="1" t="s">
        <v>24</v>
      </c>
      <c r="E158" s="1" t="s">
        <v>25</v>
      </c>
      <c r="F158">
        <v>1</v>
      </c>
      <c r="G158" s="1" t="s">
        <v>16</v>
      </c>
      <c r="H158" s="1" t="str">
        <f>RIGHT(Zalacznik_Zadanie2_uczniowie4[[#This Row],[imię]],1)</f>
        <v>h</v>
      </c>
      <c r="I158" s="1">
        <f>IF(Zalacznik_Zadanie2_uczniowie4[[#This Row],[ostatnia litera imienia]]="a",1,0)</f>
        <v>0</v>
      </c>
      <c r="J158" s="1"/>
      <c r="K158" s="1"/>
      <c r="M158">
        <v>157</v>
      </c>
      <c r="N158">
        <v>80</v>
      </c>
      <c r="O158">
        <v>100</v>
      </c>
      <c r="P158">
        <v>27</v>
      </c>
      <c r="Q158">
        <v>88</v>
      </c>
      <c r="R158">
        <v>0</v>
      </c>
    </row>
    <row r="159" spans="1:18" x14ac:dyDescent="0.3">
      <c r="A159">
        <v>158</v>
      </c>
      <c r="B159" s="1" t="s">
        <v>332</v>
      </c>
      <c r="C159" s="1" t="s">
        <v>333</v>
      </c>
      <c r="D159" s="1" t="s">
        <v>86</v>
      </c>
      <c r="E159" s="1" t="s">
        <v>87</v>
      </c>
      <c r="F159">
        <v>2</v>
      </c>
      <c r="G159" s="1" t="s">
        <v>88</v>
      </c>
      <c r="H159" s="1" t="str">
        <f>RIGHT(Zalacznik_Zadanie2_uczniowie4[[#This Row],[imię]],1)</f>
        <v>o</v>
      </c>
      <c r="I159" s="1">
        <f>IF(Zalacznik_Zadanie2_uczniowie4[[#This Row],[ostatnia litera imienia]]="a",1,0)</f>
        <v>0</v>
      </c>
      <c r="J159" s="1"/>
      <c r="K159" s="1"/>
      <c r="M159">
        <v>158</v>
      </c>
      <c r="N159">
        <v>0</v>
      </c>
      <c r="O159">
        <v>100</v>
      </c>
      <c r="P159">
        <v>45</v>
      </c>
      <c r="Q159">
        <v>24</v>
      </c>
      <c r="R159">
        <v>0</v>
      </c>
    </row>
    <row r="160" spans="1:18" x14ac:dyDescent="0.3">
      <c r="A160">
        <v>159</v>
      </c>
      <c r="B160" s="1" t="s">
        <v>119</v>
      </c>
      <c r="C160" s="1" t="s">
        <v>334</v>
      </c>
      <c r="D160" s="1" t="s">
        <v>335</v>
      </c>
      <c r="E160" s="1" t="s">
        <v>317</v>
      </c>
      <c r="F160">
        <v>2</v>
      </c>
      <c r="G160" s="1" t="s">
        <v>58</v>
      </c>
      <c r="H160" s="1" t="str">
        <f>RIGHT(Zalacznik_Zadanie2_uczniowie4[[#This Row],[imię]],1)</f>
        <v>z</v>
      </c>
      <c r="I160" s="1">
        <f>IF(Zalacznik_Zadanie2_uczniowie4[[#This Row],[ostatnia litera imienia]]="a",1,0)</f>
        <v>0</v>
      </c>
      <c r="J160" s="1"/>
      <c r="K160" s="1"/>
      <c r="M160">
        <v>159</v>
      </c>
      <c r="N160">
        <v>80</v>
      </c>
      <c r="O160">
        <v>100</v>
      </c>
      <c r="P160">
        <v>27</v>
      </c>
      <c r="Q160">
        <v>88</v>
      </c>
      <c r="R160">
        <v>0</v>
      </c>
    </row>
    <row r="161" spans="1:18" x14ac:dyDescent="0.3">
      <c r="A161">
        <v>160</v>
      </c>
      <c r="B161" s="1" t="s">
        <v>42</v>
      </c>
      <c r="C161" s="1" t="s">
        <v>336</v>
      </c>
      <c r="D161" s="1" t="s">
        <v>51</v>
      </c>
      <c r="E161" s="1" t="s">
        <v>52</v>
      </c>
      <c r="F161">
        <v>3</v>
      </c>
      <c r="G161" s="1" t="s">
        <v>53</v>
      </c>
      <c r="H161" s="1" t="str">
        <f>RIGHT(Zalacznik_Zadanie2_uczniowie4[[#This Row],[imię]],1)</f>
        <v>ł</v>
      </c>
      <c r="I161" s="1">
        <f>IF(Zalacznik_Zadanie2_uczniowie4[[#This Row],[ostatnia litera imienia]]="a",1,0)</f>
        <v>0</v>
      </c>
      <c r="J161" s="1"/>
      <c r="K161" s="1"/>
      <c r="M161">
        <v>160</v>
      </c>
      <c r="N161">
        <v>0</v>
      </c>
      <c r="O161">
        <v>100</v>
      </c>
      <c r="P161">
        <v>69</v>
      </c>
      <c r="Q161">
        <v>0</v>
      </c>
      <c r="R161">
        <v>0</v>
      </c>
    </row>
    <row r="162" spans="1:18" x14ac:dyDescent="0.3">
      <c r="A162">
        <v>161</v>
      </c>
      <c r="B162" s="1" t="s">
        <v>45</v>
      </c>
      <c r="C162" s="1" t="s">
        <v>337</v>
      </c>
      <c r="D162" s="1" t="s">
        <v>150</v>
      </c>
      <c r="E162" s="1" t="s">
        <v>240</v>
      </c>
      <c r="F162">
        <v>2</v>
      </c>
      <c r="G162" s="1" t="s">
        <v>21</v>
      </c>
      <c r="H162" s="1" t="str">
        <f>RIGHT(Zalacznik_Zadanie2_uczniowie4[[#This Row],[imię]],1)</f>
        <v>n</v>
      </c>
      <c r="I162" s="1">
        <f>IF(Zalacznik_Zadanie2_uczniowie4[[#This Row],[ostatnia litera imienia]]="a",1,0)</f>
        <v>0</v>
      </c>
      <c r="J162" s="1"/>
      <c r="K162" s="1"/>
      <c r="M162">
        <v>161</v>
      </c>
      <c r="N162">
        <v>100</v>
      </c>
      <c r="O162">
        <v>68</v>
      </c>
      <c r="P162">
        <v>27</v>
      </c>
      <c r="Q162">
        <v>100</v>
      </c>
      <c r="R162">
        <v>0</v>
      </c>
    </row>
    <row r="163" spans="1:18" x14ac:dyDescent="0.3">
      <c r="A163">
        <v>162</v>
      </c>
      <c r="B163" s="1" t="s">
        <v>26</v>
      </c>
      <c r="C163" s="1" t="s">
        <v>338</v>
      </c>
      <c r="D163" s="1" t="s">
        <v>108</v>
      </c>
      <c r="E163" s="1" t="s">
        <v>20</v>
      </c>
      <c r="F163">
        <v>3</v>
      </c>
      <c r="G163" s="1" t="s">
        <v>21</v>
      </c>
      <c r="H163" s="1" t="str">
        <f>RIGHT(Zalacznik_Zadanie2_uczniowie4[[#This Row],[imię]],1)</f>
        <v>j</v>
      </c>
      <c r="I163" s="1">
        <f>IF(Zalacznik_Zadanie2_uczniowie4[[#This Row],[ostatnia litera imienia]]="a",1,0)</f>
        <v>0</v>
      </c>
      <c r="J163" s="1"/>
      <c r="K163" s="1"/>
      <c r="M163">
        <v>162</v>
      </c>
      <c r="N163">
        <v>0</v>
      </c>
      <c r="O163">
        <v>100</v>
      </c>
      <c r="P163">
        <v>68</v>
      </c>
      <c r="Q163">
        <v>0</v>
      </c>
      <c r="R163">
        <v>0</v>
      </c>
    </row>
    <row r="164" spans="1:18" x14ac:dyDescent="0.3">
      <c r="A164">
        <v>163</v>
      </c>
      <c r="B164" s="1" t="s">
        <v>34</v>
      </c>
      <c r="C164" s="1" t="s">
        <v>339</v>
      </c>
      <c r="D164" s="1" t="s">
        <v>340</v>
      </c>
      <c r="E164" s="1" t="s">
        <v>143</v>
      </c>
      <c r="F164">
        <v>2</v>
      </c>
      <c r="G164" s="1" t="s">
        <v>53</v>
      </c>
      <c r="H164" s="1" t="str">
        <f>RIGHT(Zalacznik_Zadanie2_uczniowie4[[#This Row],[imię]],1)</f>
        <v>f</v>
      </c>
      <c r="I164" s="1">
        <f>IF(Zalacznik_Zadanie2_uczniowie4[[#This Row],[ostatnia litera imienia]]="a",1,0)</f>
        <v>0</v>
      </c>
      <c r="J164" s="1"/>
      <c r="K164" s="1"/>
      <c r="M164">
        <v>163</v>
      </c>
      <c r="N164">
        <v>50</v>
      </c>
      <c r="O164">
        <v>100</v>
      </c>
      <c r="P164">
        <v>45</v>
      </c>
      <c r="Q164">
        <v>98</v>
      </c>
      <c r="R164">
        <v>0</v>
      </c>
    </row>
    <row r="165" spans="1:18" x14ac:dyDescent="0.3">
      <c r="A165">
        <v>164</v>
      </c>
      <c r="B165" s="1" t="s">
        <v>132</v>
      </c>
      <c r="C165" s="1" t="s">
        <v>341</v>
      </c>
      <c r="D165" s="1" t="s">
        <v>310</v>
      </c>
      <c r="E165" s="1" t="s">
        <v>311</v>
      </c>
      <c r="F165">
        <v>3</v>
      </c>
      <c r="G165" s="1" t="s">
        <v>312</v>
      </c>
      <c r="H165" s="1" t="str">
        <f>RIGHT(Zalacznik_Zadanie2_uczniowie4[[#This Row],[imię]],1)</f>
        <v>l</v>
      </c>
      <c r="I165" s="1">
        <f>IF(Zalacznik_Zadanie2_uczniowie4[[#This Row],[ostatnia litera imienia]]="a",1,0)</f>
        <v>0</v>
      </c>
      <c r="J165" s="1"/>
      <c r="K165" s="1"/>
      <c r="M165">
        <v>164</v>
      </c>
      <c r="N165">
        <v>50</v>
      </c>
      <c r="O165">
        <v>34</v>
      </c>
      <c r="P165">
        <v>72</v>
      </c>
      <c r="Q165">
        <v>12</v>
      </c>
      <c r="R165">
        <v>0</v>
      </c>
    </row>
    <row r="166" spans="1:18" x14ac:dyDescent="0.3">
      <c r="A166">
        <v>165</v>
      </c>
      <c r="B166" s="1" t="s">
        <v>42</v>
      </c>
      <c r="C166" s="1" t="s">
        <v>288</v>
      </c>
      <c r="D166" s="1" t="s">
        <v>37</v>
      </c>
      <c r="E166" s="1" t="s">
        <v>147</v>
      </c>
      <c r="F166">
        <v>1</v>
      </c>
      <c r="G166" s="1" t="s">
        <v>16</v>
      </c>
      <c r="H166" s="1" t="str">
        <f>RIGHT(Zalacznik_Zadanie2_uczniowie4[[#This Row],[imię]],1)</f>
        <v>ł</v>
      </c>
      <c r="I166" s="1">
        <f>IF(Zalacznik_Zadanie2_uczniowie4[[#This Row],[ostatnia litera imienia]]="a",1,0)</f>
        <v>0</v>
      </c>
      <c r="J166" s="1"/>
      <c r="K166" s="1"/>
      <c r="M166">
        <v>165</v>
      </c>
      <c r="N166">
        <v>0</v>
      </c>
      <c r="O166">
        <v>100</v>
      </c>
      <c r="P166">
        <v>91</v>
      </c>
      <c r="Q166">
        <v>100</v>
      </c>
      <c r="R166">
        <v>0</v>
      </c>
    </row>
    <row r="167" spans="1:18" x14ac:dyDescent="0.3">
      <c r="A167">
        <v>166</v>
      </c>
      <c r="B167" s="1" t="s">
        <v>102</v>
      </c>
      <c r="C167" s="1" t="s">
        <v>342</v>
      </c>
      <c r="D167" s="1" t="s">
        <v>108</v>
      </c>
      <c r="E167" s="1" t="s">
        <v>125</v>
      </c>
      <c r="F167">
        <v>2</v>
      </c>
      <c r="G167" s="1" t="s">
        <v>21</v>
      </c>
      <c r="H167" s="1" t="str">
        <f>RIGHT(Zalacznik_Zadanie2_uczniowie4[[#This Row],[imię]],1)</f>
        <v>p</v>
      </c>
      <c r="I167" s="1">
        <f>IF(Zalacznik_Zadanie2_uczniowie4[[#This Row],[ostatnia litera imienia]]="a",1,0)</f>
        <v>0</v>
      </c>
      <c r="J167" s="1"/>
      <c r="K167" s="1"/>
      <c r="M167">
        <v>166</v>
      </c>
      <c r="N167">
        <v>10</v>
      </c>
      <c r="O167">
        <v>100</v>
      </c>
      <c r="P167">
        <v>45</v>
      </c>
      <c r="Q167">
        <v>12</v>
      </c>
      <c r="R167">
        <v>0</v>
      </c>
    </row>
    <row r="168" spans="1:18" x14ac:dyDescent="0.3">
      <c r="A168">
        <v>167</v>
      </c>
      <c r="B168" s="1" t="s">
        <v>343</v>
      </c>
      <c r="C168" s="1" t="s">
        <v>344</v>
      </c>
      <c r="D168" s="1" t="s">
        <v>83</v>
      </c>
      <c r="E168" s="1" t="s">
        <v>171</v>
      </c>
      <c r="F168">
        <v>2</v>
      </c>
      <c r="G168" s="1" t="s">
        <v>88</v>
      </c>
      <c r="H168" s="1" t="str">
        <f>RIGHT(Zalacznik_Zadanie2_uczniowie4[[#This Row],[imię]],1)</f>
        <v>z</v>
      </c>
      <c r="I168" s="1">
        <f>IF(Zalacznik_Zadanie2_uczniowie4[[#This Row],[ostatnia litera imienia]]="a",1,0)</f>
        <v>0</v>
      </c>
      <c r="J168" s="1"/>
      <c r="K168" s="1"/>
      <c r="M168">
        <v>167</v>
      </c>
      <c r="N168">
        <v>0</v>
      </c>
      <c r="O168">
        <v>100</v>
      </c>
      <c r="P168">
        <v>91</v>
      </c>
      <c r="Q168">
        <v>98</v>
      </c>
      <c r="R168">
        <v>0</v>
      </c>
    </row>
    <row r="169" spans="1:18" x14ac:dyDescent="0.3">
      <c r="A169">
        <v>168</v>
      </c>
      <c r="B169" s="1" t="s">
        <v>95</v>
      </c>
      <c r="C169" s="1" t="s">
        <v>345</v>
      </c>
      <c r="D169" s="1" t="s">
        <v>275</v>
      </c>
      <c r="E169" s="1" t="s">
        <v>317</v>
      </c>
      <c r="F169">
        <v>3</v>
      </c>
      <c r="G169" s="1" t="s">
        <v>58</v>
      </c>
      <c r="H169" s="1" t="str">
        <f>RIGHT(Zalacznik_Zadanie2_uczniowie4[[#This Row],[imię]],1)</f>
        <v>h</v>
      </c>
      <c r="I169" s="1">
        <f>IF(Zalacznik_Zadanie2_uczniowie4[[#This Row],[ostatnia litera imienia]]="a",1,0)</f>
        <v>0</v>
      </c>
      <c r="J169" s="1"/>
      <c r="K169" s="1"/>
      <c r="M169">
        <v>168</v>
      </c>
      <c r="N169">
        <v>20</v>
      </c>
      <c r="O169">
        <v>32</v>
      </c>
      <c r="P169">
        <v>27</v>
      </c>
      <c r="Q169">
        <v>88</v>
      </c>
      <c r="R169">
        <v>0</v>
      </c>
    </row>
    <row r="170" spans="1:18" x14ac:dyDescent="0.3">
      <c r="A170">
        <v>169</v>
      </c>
      <c r="B170" s="1" t="s">
        <v>346</v>
      </c>
      <c r="C170" s="1" t="s">
        <v>347</v>
      </c>
      <c r="D170" s="1" t="s">
        <v>310</v>
      </c>
      <c r="E170" s="1" t="s">
        <v>348</v>
      </c>
      <c r="F170">
        <v>1</v>
      </c>
      <c r="G170" s="1" t="s">
        <v>16</v>
      </c>
      <c r="H170" s="1" t="str">
        <f>RIGHT(Zalacznik_Zadanie2_uczniowie4[[#This Row],[imię]],1)</f>
        <v>a</v>
      </c>
      <c r="I170" s="1">
        <f>IF(Zalacznik_Zadanie2_uczniowie4[[#This Row],[ostatnia litera imienia]]="a",1,0)</f>
        <v>1</v>
      </c>
      <c r="J170" s="1"/>
      <c r="K170" s="1"/>
      <c r="M170">
        <v>169</v>
      </c>
      <c r="N170">
        <v>100</v>
      </c>
      <c r="O170">
        <v>100</v>
      </c>
      <c r="P170">
        <v>0</v>
      </c>
      <c r="Q170">
        <v>88</v>
      </c>
      <c r="R170">
        <v>0</v>
      </c>
    </row>
    <row r="171" spans="1:18" x14ac:dyDescent="0.3">
      <c r="A171">
        <v>170</v>
      </c>
      <c r="B171" s="1" t="s">
        <v>31</v>
      </c>
      <c r="C171" s="1" t="s">
        <v>349</v>
      </c>
      <c r="D171" s="1" t="s">
        <v>150</v>
      </c>
      <c r="E171" s="1" t="s">
        <v>350</v>
      </c>
      <c r="F171">
        <v>2</v>
      </c>
      <c r="G171" s="1" t="s">
        <v>21</v>
      </c>
      <c r="H171" s="1" t="str">
        <f>RIGHT(Zalacznik_Zadanie2_uczniowie4[[#This Row],[imię]],1)</f>
        <v>b</v>
      </c>
      <c r="I171" s="1">
        <f>IF(Zalacznik_Zadanie2_uczniowie4[[#This Row],[ostatnia litera imienia]]="a",1,0)</f>
        <v>0</v>
      </c>
      <c r="J171" s="1"/>
      <c r="K171" s="1"/>
      <c r="M171">
        <v>170</v>
      </c>
      <c r="N171">
        <v>90</v>
      </c>
      <c r="O171">
        <v>0</v>
      </c>
      <c r="P171">
        <v>65</v>
      </c>
      <c r="Q171">
        <v>12</v>
      </c>
      <c r="R171">
        <v>0</v>
      </c>
    </row>
    <row r="172" spans="1:18" x14ac:dyDescent="0.3">
      <c r="A172">
        <v>171</v>
      </c>
      <c r="B172" s="1" t="s">
        <v>297</v>
      </c>
      <c r="C172" s="1" t="s">
        <v>351</v>
      </c>
      <c r="D172" s="1" t="s">
        <v>130</v>
      </c>
      <c r="E172" s="1" t="s">
        <v>20</v>
      </c>
      <c r="F172">
        <v>2</v>
      </c>
      <c r="G172" s="1" t="s">
        <v>21</v>
      </c>
      <c r="H172" s="1" t="str">
        <f>RIGHT(Zalacznik_Zadanie2_uczniowie4[[#This Row],[imię]],1)</f>
        <v>j</v>
      </c>
      <c r="I172" s="1">
        <f>IF(Zalacznik_Zadanie2_uczniowie4[[#This Row],[ostatnia litera imienia]]="a",1,0)</f>
        <v>0</v>
      </c>
      <c r="J172" s="1"/>
      <c r="K172" s="1"/>
      <c r="M172">
        <v>171</v>
      </c>
      <c r="N172">
        <v>80</v>
      </c>
      <c r="O172">
        <v>100</v>
      </c>
      <c r="P172">
        <v>45</v>
      </c>
      <c r="Q172">
        <v>63</v>
      </c>
      <c r="R172">
        <v>0</v>
      </c>
    </row>
    <row r="173" spans="1:18" x14ac:dyDescent="0.3">
      <c r="A173">
        <v>172</v>
      </c>
      <c r="B173" s="1" t="s">
        <v>352</v>
      </c>
      <c r="C173" s="1" t="s">
        <v>353</v>
      </c>
      <c r="D173" s="1" t="s">
        <v>117</v>
      </c>
      <c r="E173" s="1" t="s">
        <v>143</v>
      </c>
      <c r="F173">
        <v>3</v>
      </c>
      <c r="G173" s="1" t="s">
        <v>53</v>
      </c>
      <c r="H173" s="1" t="str">
        <f>RIGHT(Zalacznik_Zadanie2_uczniowie4[[#This Row],[imię]],1)</f>
        <v>n</v>
      </c>
      <c r="I173" s="1">
        <f>IF(Zalacznik_Zadanie2_uczniowie4[[#This Row],[ostatnia litera imienia]]="a",1,0)</f>
        <v>0</v>
      </c>
      <c r="J173" s="1"/>
      <c r="K173" s="1"/>
      <c r="M173">
        <v>172</v>
      </c>
      <c r="N173">
        <v>80</v>
      </c>
      <c r="O173">
        <v>29</v>
      </c>
      <c r="P173">
        <v>45</v>
      </c>
      <c r="Q173">
        <v>12</v>
      </c>
      <c r="R173">
        <v>0</v>
      </c>
    </row>
    <row r="174" spans="1:18" x14ac:dyDescent="0.3">
      <c r="A174">
        <v>173</v>
      </c>
      <c r="B174" s="1" t="s">
        <v>354</v>
      </c>
      <c r="C174" s="1" t="s">
        <v>355</v>
      </c>
      <c r="D174" s="1" t="s">
        <v>356</v>
      </c>
      <c r="E174" s="1" t="s">
        <v>357</v>
      </c>
      <c r="F174">
        <v>2</v>
      </c>
      <c r="G174" s="1" t="s">
        <v>65</v>
      </c>
      <c r="H174" s="1" t="str">
        <f>RIGHT(Zalacznik_Zadanie2_uczniowie4[[#This Row],[imię]],1)</f>
        <v>k</v>
      </c>
      <c r="I174" s="1">
        <f>IF(Zalacznik_Zadanie2_uczniowie4[[#This Row],[ostatnia litera imienia]]="a",1,0)</f>
        <v>0</v>
      </c>
      <c r="J174" s="1"/>
      <c r="K174" s="1"/>
      <c r="M174">
        <v>173</v>
      </c>
      <c r="N174">
        <v>100</v>
      </c>
      <c r="O174">
        <v>100</v>
      </c>
      <c r="P174">
        <v>85</v>
      </c>
      <c r="Q174">
        <v>0</v>
      </c>
      <c r="R174">
        <v>0</v>
      </c>
    </row>
    <row r="175" spans="1:18" x14ac:dyDescent="0.3">
      <c r="A175">
        <v>174</v>
      </c>
      <c r="B175" s="1" t="s">
        <v>119</v>
      </c>
      <c r="C175" s="1" t="s">
        <v>211</v>
      </c>
      <c r="D175" s="1" t="s">
        <v>249</v>
      </c>
      <c r="E175" s="1" t="s">
        <v>250</v>
      </c>
      <c r="F175">
        <v>3</v>
      </c>
      <c r="G175" s="1" t="s">
        <v>21</v>
      </c>
      <c r="H175" s="1" t="str">
        <f>RIGHT(Zalacznik_Zadanie2_uczniowie4[[#This Row],[imię]],1)</f>
        <v>z</v>
      </c>
      <c r="I175" s="1">
        <f>IF(Zalacznik_Zadanie2_uczniowie4[[#This Row],[ostatnia litera imienia]]="a",1,0)</f>
        <v>0</v>
      </c>
      <c r="J175" s="1"/>
      <c r="K175" s="1"/>
      <c r="M175">
        <v>174</v>
      </c>
      <c r="N175">
        <v>0</v>
      </c>
      <c r="O175">
        <v>8</v>
      </c>
      <c r="P175">
        <v>70</v>
      </c>
      <c r="Q175">
        <v>88</v>
      </c>
      <c r="R175">
        <v>0</v>
      </c>
    </row>
    <row r="176" spans="1:18" x14ac:dyDescent="0.3">
      <c r="A176">
        <v>175</v>
      </c>
      <c r="B176" s="1" t="s">
        <v>42</v>
      </c>
      <c r="C176" s="1" t="s">
        <v>358</v>
      </c>
      <c r="D176" s="1" t="s">
        <v>24</v>
      </c>
      <c r="E176" s="1" t="s">
        <v>25</v>
      </c>
      <c r="F176">
        <v>2</v>
      </c>
      <c r="G176" s="1" t="s">
        <v>16</v>
      </c>
      <c r="H176" s="1" t="str">
        <f>RIGHT(Zalacznik_Zadanie2_uczniowie4[[#This Row],[imię]],1)</f>
        <v>ł</v>
      </c>
      <c r="I176" s="1">
        <f>IF(Zalacznik_Zadanie2_uczniowie4[[#This Row],[ostatnia litera imienia]]="a",1,0)</f>
        <v>0</v>
      </c>
      <c r="J176" s="1"/>
      <c r="K176" s="1"/>
      <c r="M176">
        <v>175</v>
      </c>
      <c r="N176">
        <v>100</v>
      </c>
      <c r="O176">
        <v>100</v>
      </c>
      <c r="P176">
        <v>82</v>
      </c>
      <c r="Q176">
        <v>0</v>
      </c>
      <c r="R176">
        <v>0</v>
      </c>
    </row>
    <row r="177" spans="1:18" x14ac:dyDescent="0.3">
      <c r="A177">
        <v>176</v>
      </c>
      <c r="B177" s="1" t="s">
        <v>89</v>
      </c>
      <c r="C177" s="1" t="s">
        <v>199</v>
      </c>
      <c r="D177" s="1" t="s">
        <v>218</v>
      </c>
      <c r="E177" s="1" t="s">
        <v>15</v>
      </c>
      <c r="F177">
        <v>3</v>
      </c>
      <c r="G177" s="1" t="s">
        <v>16</v>
      </c>
      <c r="H177" s="1" t="str">
        <f>RIGHT(Zalacznik_Zadanie2_uczniowie4[[#This Row],[imię]],1)</f>
        <v>d</v>
      </c>
      <c r="I177" s="1">
        <f>IF(Zalacznik_Zadanie2_uczniowie4[[#This Row],[ostatnia litera imienia]]="a",1,0)</f>
        <v>0</v>
      </c>
      <c r="J177" s="1"/>
      <c r="K177" s="1"/>
      <c r="M177">
        <v>176</v>
      </c>
      <c r="N177">
        <v>50</v>
      </c>
      <c r="O177">
        <v>21</v>
      </c>
      <c r="P177">
        <v>27</v>
      </c>
      <c r="Q177">
        <v>68</v>
      </c>
      <c r="R177">
        <v>0</v>
      </c>
    </row>
    <row r="178" spans="1:18" x14ac:dyDescent="0.3">
      <c r="A178">
        <v>177</v>
      </c>
      <c r="B178" s="1" t="s">
        <v>132</v>
      </c>
      <c r="C178" s="1" t="s">
        <v>359</v>
      </c>
      <c r="D178" s="1" t="s">
        <v>360</v>
      </c>
      <c r="E178" s="1" t="s">
        <v>361</v>
      </c>
      <c r="F178">
        <v>1</v>
      </c>
      <c r="G178" s="1" t="s">
        <v>11</v>
      </c>
      <c r="H178" s="1" t="str">
        <f>RIGHT(Zalacznik_Zadanie2_uczniowie4[[#This Row],[imię]],1)</f>
        <v>l</v>
      </c>
      <c r="I178" s="1">
        <f>IF(Zalacznik_Zadanie2_uczniowie4[[#This Row],[ostatnia litera imienia]]="a",1,0)</f>
        <v>0</v>
      </c>
      <c r="J178" s="1"/>
      <c r="K178" s="1"/>
      <c r="M178">
        <v>177</v>
      </c>
      <c r="N178">
        <v>80</v>
      </c>
      <c r="O178">
        <v>100</v>
      </c>
      <c r="P178">
        <v>0</v>
      </c>
      <c r="Q178">
        <v>100</v>
      </c>
      <c r="R178">
        <v>0</v>
      </c>
    </row>
    <row r="179" spans="1:18" x14ac:dyDescent="0.3">
      <c r="A179">
        <v>178</v>
      </c>
      <c r="B179" s="1" t="s">
        <v>326</v>
      </c>
      <c r="C179" s="1" t="s">
        <v>362</v>
      </c>
      <c r="D179" s="1" t="s">
        <v>14</v>
      </c>
      <c r="E179" s="1" t="s">
        <v>15</v>
      </c>
      <c r="F179">
        <v>2</v>
      </c>
      <c r="G179" s="1" t="s">
        <v>16</v>
      </c>
      <c r="H179" s="1" t="str">
        <f>RIGHT(Zalacznik_Zadanie2_uczniowie4[[#This Row],[imię]],1)</f>
        <v>k</v>
      </c>
      <c r="I179" s="1">
        <f>IF(Zalacznik_Zadanie2_uczniowie4[[#This Row],[ostatnia litera imienia]]="a",1,0)</f>
        <v>0</v>
      </c>
      <c r="J179" s="1"/>
      <c r="K179" s="1"/>
      <c r="M179">
        <v>178</v>
      </c>
      <c r="N179">
        <v>0</v>
      </c>
      <c r="O179">
        <v>100</v>
      </c>
      <c r="P179">
        <v>64</v>
      </c>
      <c r="Q179">
        <v>0</v>
      </c>
      <c r="R179">
        <v>0</v>
      </c>
    </row>
    <row r="180" spans="1:18" x14ac:dyDescent="0.3">
      <c r="A180">
        <v>179</v>
      </c>
      <c r="B180" s="1" t="s">
        <v>34</v>
      </c>
      <c r="C180" s="1" t="s">
        <v>363</v>
      </c>
      <c r="D180" s="1" t="s">
        <v>9</v>
      </c>
      <c r="E180" s="1" t="s">
        <v>10</v>
      </c>
      <c r="F180">
        <v>2</v>
      </c>
      <c r="G180" s="1" t="s">
        <v>11</v>
      </c>
      <c r="H180" s="1" t="str">
        <f>RIGHT(Zalacznik_Zadanie2_uczniowie4[[#This Row],[imię]],1)</f>
        <v>f</v>
      </c>
      <c r="I180" s="1">
        <f>IF(Zalacznik_Zadanie2_uczniowie4[[#This Row],[ostatnia litera imienia]]="a",1,0)</f>
        <v>0</v>
      </c>
      <c r="J180" s="1"/>
      <c r="K180" s="1"/>
      <c r="M180">
        <v>179</v>
      </c>
      <c r="N180">
        <v>80</v>
      </c>
      <c r="O180">
        <v>100</v>
      </c>
      <c r="P180">
        <v>0</v>
      </c>
      <c r="Q180">
        <v>100</v>
      </c>
      <c r="R180">
        <v>0</v>
      </c>
    </row>
    <row r="181" spans="1:18" x14ac:dyDescent="0.3">
      <c r="A181">
        <v>180</v>
      </c>
      <c r="B181" s="1" t="s">
        <v>105</v>
      </c>
      <c r="C181" s="1" t="s">
        <v>364</v>
      </c>
      <c r="D181" s="1" t="s">
        <v>365</v>
      </c>
      <c r="E181" s="1" t="s">
        <v>125</v>
      </c>
      <c r="F181">
        <v>3</v>
      </c>
      <c r="G181" s="1" t="s">
        <v>21</v>
      </c>
      <c r="H181" s="1" t="str">
        <f>RIGHT(Zalacznik_Zadanie2_uczniowie4[[#This Row],[imię]],1)</f>
        <v>z</v>
      </c>
      <c r="I181" s="1">
        <f>IF(Zalacznik_Zadanie2_uczniowie4[[#This Row],[ostatnia litera imienia]]="a",1,0)</f>
        <v>0</v>
      </c>
      <c r="J181" s="1"/>
      <c r="K181" s="1"/>
      <c r="M181">
        <v>180</v>
      </c>
      <c r="N181">
        <v>100</v>
      </c>
      <c r="O181">
        <v>7</v>
      </c>
      <c r="P181">
        <v>45</v>
      </c>
      <c r="Q181">
        <v>12</v>
      </c>
      <c r="R181">
        <v>0</v>
      </c>
    </row>
    <row r="182" spans="1:18" x14ac:dyDescent="0.3">
      <c r="A182">
        <v>181</v>
      </c>
      <c r="B182" s="1" t="s">
        <v>119</v>
      </c>
      <c r="C182" s="1" t="s">
        <v>366</v>
      </c>
      <c r="D182" s="1" t="s">
        <v>30</v>
      </c>
      <c r="E182" s="1" t="s">
        <v>25</v>
      </c>
      <c r="F182">
        <v>1</v>
      </c>
      <c r="G182" s="1" t="s">
        <v>16</v>
      </c>
      <c r="H182" s="1" t="str">
        <f>RIGHT(Zalacznik_Zadanie2_uczniowie4[[#This Row],[imię]],1)</f>
        <v>z</v>
      </c>
      <c r="I182" s="1">
        <f>IF(Zalacznik_Zadanie2_uczniowie4[[#This Row],[ostatnia litera imienia]]="a",1,0)</f>
        <v>0</v>
      </c>
      <c r="J182" s="1"/>
      <c r="K182" s="1"/>
      <c r="M182">
        <v>181</v>
      </c>
      <c r="N182">
        <v>100</v>
      </c>
      <c r="O182">
        <v>7</v>
      </c>
      <c r="P182">
        <v>63</v>
      </c>
      <c r="Q182">
        <v>100</v>
      </c>
      <c r="R182">
        <v>0</v>
      </c>
    </row>
    <row r="183" spans="1:18" x14ac:dyDescent="0.3">
      <c r="A183">
        <v>182</v>
      </c>
      <c r="B183" s="1" t="s">
        <v>115</v>
      </c>
      <c r="C183" s="1" t="s">
        <v>367</v>
      </c>
      <c r="D183" s="1" t="s">
        <v>368</v>
      </c>
      <c r="E183" s="1" t="s">
        <v>230</v>
      </c>
      <c r="F183">
        <v>2</v>
      </c>
      <c r="G183" s="1" t="s">
        <v>65</v>
      </c>
      <c r="H183" s="1" t="str">
        <f>RIGHT(Zalacznik_Zadanie2_uczniowie4[[#This Row],[imię]],1)</f>
        <v>t</v>
      </c>
      <c r="I183" s="1">
        <f>IF(Zalacznik_Zadanie2_uczniowie4[[#This Row],[ostatnia litera imienia]]="a",1,0)</f>
        <v>0</v>
      </c>
      <c r="J183" s="1"/>
      <c r="K183" s="1"/>
      <c r="M183">
        <v>182</v>
      </c>
      <c r="N183">
        <v>0</v>
      </c>
      <c r="O183">
        <v>100</v>
      </c>
      <c r="P183">
        <v>52</v>
      </c>
      <c r="Q183">
        <v>12</v>
      </c>
      <c r="R183">
        <v>0</v>
      </c>
    </row>
    <row r="184" spans="1:18" x14ac:dyDescent="0.3">
      <c r="A184">
        <v>183</v>
      </c>
      <c r="B184" s="1" t="s">
        <v>102</v>
      </c>
      <c r="C184" s="1" t="s">
        <v>369</v>
      </c>
      <c r="D184" s="1" t="s">
        <v>83</v>
      </c>
      <c r="E184" s="1" t="s">
        <v>269</v>
      </c>
      <c r="F184">
        <v>2</v>
      </c>
      <c r="G184" s="1" t="s">
        <v>65</v>
      </c>
      <c r="H184" s="1" t="str">
        <f>RIGHT(Zalacznik_Zadanie2_uczniowie4[[#This Row],[imię]],1)</f>
        <v>p</v>
      </c>
      <c r="I184" s="1">
        <f>IF(Zalacznik_Zadanie2_uczniowie4[[#This Row],[ostatnia litera imienia]]="a",1,0)</f>
        <v>0</v>
      </c>
      <c r="J184" s="1"/>
      <c r="K184" s="1"/>
      <c r="M184">
        <v>183</v>
      </c>
      <c r="N184">
        <v>0</v>
      </c>
      <c r="O184">
        <v>100</v>
      </c>
      <c r="P184">
        <v>69</v>
      </c>
      <c r="Q184">
        <v>100</v>
      </c>
      <c r="R184">
        <v>0</v>
      </c>
    </row>
    <row r="185" spans="1:18" x14ac:dyDescent="0.3">
      <c r="A185">
        <v>184</v>
      </c>
      <c r="B185" s="1" t="s">
        <v>40</v>
      </c>
      <c r="C185" s="1" t="s">
        <v>370</v>
      </c>
      <c r="D185" s="1" t="s">
        <v>130</v>
      </c>
      <c r="E185" s="1" t="s">
        <v>20</v>
      </c>
      <c r="F185">
        <v>3</v>
      </c>
      <c r="G185" s="1" t="s">
        <v>21</v>
      </c>
      <c r="H185" s="1" t="str">
        <f>RIGHT(Zalacznik_Zadanie2_uczniowie4[[#This Row],[imię]],1)</f>
        <v>r</v>
      </c>
      <c r="I185" s="1">
        <f>IF(Zalacznik_Zadanie2_uczniowie4[[#This Row],[ostatnia litera imienia]]="a",1,0)</f>
        <v>0</v>
      </c>
      <c r="J185" s="1"/>
      <c r="K185" s="1"/>
      <c r="M185">
        <v>184</v>
      </c>
      <c r="N185">
        <v>0</v>
      </c>
      <c r="O185">
        <v>100</v>
      </c>
      <c r="P185">
        <v>63</v>
      </c>
      <c r="Q185">
        <v>0</v>
      </c>
      <c r="R185">
        <v>0</v>
      </c>
    </row>
    <row r="186" spans="1:18" x14ac:dyDescent="0.3">
      <c r="A186">
        <v>185</v>
      </c>
      <c r="B186" s="1" t="s">
        <v>371</v>
      </c>
      <c r="C186" s="1" t="s">
        <v>272</v>
      </c>
      <c r="D186" s="1" t="s">
        <v>264</v>
      </c>
      <c r="E186" s="1" t="s">
        <v>265</v>
      </c>
      <c r="F186">
        <v>2</v>
      </c>
      <c r="G186" s="1" t="s">
        <v>53</v>
      </c>
      <c r="H186" s="1" t="str">
        <f>RIGHT(Zalacznik_Zadanie2_uczniowie4[[#This Row],[imię]],1)</f>
        <v>k</v>
      </c>
      <c r="I186" s="1">
        <f>IF(Zalacznik_Zadanie2_uczniowie4[[#This Row],[ostatnia litera imienia]]="a",1,0)</f>
        <v>0</v>
      </c>
      <c r="J186" s="1"/>
      <c r="K186" s="1"/>
      <c r="M186">
        <v>185</v>
      </c>
      <c r="N186">
        <v>0</v>
      </c>
      <c r="O186">
        <v>100</v>
      </c>
      <c r="P186">
        <v>68</v>
      </c>
      <c r="Q186">
        <v>100</v>
      </c>
      <c r="R186">
        <v>0</v>
      </c>
    </row>
    <row r="187" spans="1:18" x14ac:dyDescent="0.3">
      <c r="A187">
        <v>186</v>
      </c>
      <c r="B187" s="1" t="s">
        <v>40</v>
      </c>
      <c r="C187" s="1" t="s">
        <v>372</v>
      </c>
      <c r="D187" s="1" t="s">
        <v>150</v>
      </c>
      <c r="E187" s="1" t="s">
        <v>323</v>
      </c>
      <c r="F187">
        <v>3</v>
      </c>
      <c r="G187" s="1" t="s">
        <v>21</v>
      </c>
      <c r="H187" s="1" t="str">
        <f>RIGHT(Zalacznik_Zadanie2_uczniowie4[[#This Row],[imię]],1)</f>
        <v>r</v>
      </c>
      <c r="I187" s="1">
        <f>IF(Zalacznik_Zadanie2_uczniowie4[[#This Row],[ostatnia litera imienia]]="a",1,0)</f>
        <v>0</v>
      </c>
      <c r="J187" s="1"/>
      <c r="K187" s="1"/>
      <c r="M187">
        <v>186</v>
      </c>
      <c r="N187">
        <v>0</v>
      </c>
      <c r="O187">
        <v>100</v>
      </c>
      <c r="P187">
        <v>63</v>
      </c>
      <c r="Q187">
        <v>0</v>
      </c>
      <c r="R187">
        <v>0</v>
      </c>
    </row>
    <row r="188" spans="1:18" x14ac:dyDescent="0.3">
      <c r="A188">
        <v>187</v>
      </c>
      <c r="B188" s="1" t="s">
        <v>47</v>
      </c>
      <c r="C188" s="1" t="s">
        <v>373</v>
      </c>
      <c r="D188" s="1" t="s">
        <v>374</v>
      </c>
      <c r="E188" s="1" t="s">
        <v>320</v>
      </c>
      <c r="F188">
        <v>2</v>
      </c>
      <c r="G188" s="1" t="s">
        <v>53</v>
      </c>
      <c r="H188" s="1" t="str">
        <f>RIGHT(Zalacznik_Zadanie2_uczniowie4[[#This Row],[imię]],1)</f>
        <v>ł</v>
      </c>
      <c r="I188" s="1">
        <f>IF(Zalacznik_Zadanie2_uczniowie4[[#This Row],[ostatnia litera imienia]]="a",1,0)</f>
        <v>0</v>
      </c>
      <c r="J188" s="1"/>
      <c r="K188" s="1"/>
      <c r="M188">
        <v>187</v>
      </c>
      <c r="N188">
        <v>80</v>
      </c>
      <c r="O188">
        <v>100</v>
      </c>
      <c r="P188">
        <v>0</v>
      </c>
      <c r="Q188">
        <v>87</v>
      </c>
      <c r="R188">
        <v>0</v>
      </c>
    </row>
    <row r="189" spans="1:18" x14ac:dyDescent="0.3">
      <c r="A189">
        <v>188</v>
      </c>
      <c r="B189" s="1" t="s">
        <v>40</v>
      </c>
      <c r="C189" s="1" t="s">
        <v>375</v>
      </c>
      <c r="D189" s="1" t="s">
        <v>376</v>
      </c>
      <c r="E189" s="1" t="s">
        <v>377</v>
      </c>
      <c r="F189">
        <v>3</v>
      </c>
      <c r="G189" s="1" t="s">
        <v>21</v>
      </c>
      <c r="H189" s="1" t="str">
        <f>RIGHT(Zalacznik_Zadanie2_uczniowie4[[#This Row],[imię]],1)</f>
        <v>r</v>
      </c>
      <c r="I189" s="1">
        <f>IF(Zalacznik_Zadanie2_uczniowie4[[#This Row],[ostatnia litera imienia]]="a",1,0)</f>
        <v>0</v>
      </c>
      <c r="J189" s="1"/>
      <c r="K189" s="1"/>
      <c r="M189">
        <v>188</v>
      </c>
      <c r="N189">
        <v>0</v>
      </c>
      <c r="O189">
        <v>100</v>
      </c>
      <c r="P189">
        <v>63</v>
      </c>
      <c r="Q189">
        <v>0</v>
      </c>
      <c r="R189">
        <v>0</v>
      </c>
    </row>
    <row r="190" spans="1:18" x14ac:dyDescent="0.3">
      <c r="A190">
        <v>189</v>
      </c>
      <c r="B190" s="1" t="s">
        <v>47</v>
      </c>
      <c r="C190" s="1" t="s">
        <v>217</v>
      </c>
      <c r="D190" s="1" t="s">
        <v>378</v>
      </c>
      <c r="E190" s="1" t="s">
        <v>379</v>
      </c>
      <c r="F190">
        <v>1</v>
      </c>
      <c r="G190" s="1" t="s">
        <v>21</v>
      </c>
      <c r="H190" s="1" t="str">
        <f>RIGHT(Zalacznik_Zadanie2_uczniowie4[[#This Row],[imię]],1)</f>
        <v>ł</v>
      </c>
      <c r="I190" s="1">
        <f>IF(Zalacznik_Zadanie2_uczniowie4[[#This Row],[ostatnia litera imienia]]="a",1,0)</f>
        <v>0</v>
      </c>
      <c r="J190" s="1"/>
      <c r="K190" s="1"/>
      <c r="M190">
        <v>189</v>
      </c>
      <c r="N190">
        <v>0</v>
      </c>
      <c r="O190">
        <v>100</v>
      </c>
      <c r="P190">
        <v>70</v>
      </c>
      <c r="Q190">
        <v>96</v>
      </c>
      <c r="R190">
        <v>0</v>
      </c>
    </row>
    <row r="191" spans="1:18" x14ac:dyDescent="0.3">
      <c r="A191">
        <v>190</v>
      </c>
      <c r="B191" s="1" t="s">
        <v>47</v>
      </c>
      <c r="C191" s="1" t="s">
        <v>380</v>
      </c>
      <c r="D191" s="1" t="s">
        <v>381</v>
      </c>
      <c r="E191" s="1" t="s">
        <v>320</v>
      </c>
      <c r="F191">
        <v>2</v>
      </c>
      <c r="G191" s="1" t="s">
        <v>53</v>
      </c>
      <c r="H191" s="1" t="str">
        <f>RIGHT(Zalacznik_Zadanie2_uczniowie4[[#This Row],[imię]],1)</f>
        <v>ł</v>
      </c>
      <c r="I191" s="1">
        <f>IF(Zalacznik_Zadanie2_uczniowie4[[#This Row],[ostatnia litera imienia]]="a",1,0)</f>
        <v>0</v>
      </c>
      <c r="J191" s="1"/>
      <c r="K191" s="1"/>
      <c r="M191">
        <v>190</v>
      </c>
      <c r="N191">
        <v>100</v>
      </c>
      <c r="O191">
        <v>0</v>
      </c>
      <c r="P191">
        <v>63</v>
      </c>
      <c r="Q191">
        <v>0</v>
      </c>
      <c r="R191">
        <v>0</v>
      </c>
    </row>
    <row r="192" spans="1:18" x14ac:dyDescent="0.3">
      <c r="A192">
        <v>191</v>
      </c>
      <c r="B192" s="1" t="s">
        <v>91</v>
      </c>
      <c r="C192" s="1" t="s">
        <v>382</v>
      </c>
      <c r="D192" s="1" t="s">
        <v>167</v>
      </c>
      <c r="E192" s="1" t="s">
        <v>200</v>
      </c>
      <c r="F192">
        <v>2</v>
      </c>
      <c r="G192" s="1" t="s">
        <v>65</v>
      </c>
      <c r="H192" s="1" t="str">
        <f>RIGHT(Zalacznik_Zadanie2_uczniowie4[[#This Row],[imię]],1)</f>
        <v>n</v>
      </c>
      <c r="I192" s="1">
        <f>IF(Zalacznik_Zadanie2_uczniowie4[[#This Row],[ostatnia litera imienia]]="a",1,0)</f>
        <v>0</v>
      </c>
      <c r="J192" s="1"/>
      <c r="K192" s="1"/>
      <c r="M192">
        <v>191</v>
      </c>
      <c r="N192">
        <v>0</v>
      </c>
      <c r="O192">
        <v>100</v>
      </c>
      <c r="P192">
        <v>64</v>
      </c>
      <c r="Q192">
        <v>100</v>
      </c>
      <c r="R192">
        <v>0</v>
      </c>
    </row>
    <row r="193" spans="1:18" x14ac:dyDescent="0.3">
      <c r="A193">
        <v>192</v>
      </c>
      <c r="B193" s="1" t="s">
        <v>181</v>
      </c>
      <c r="C193" s="1" t="s">
        <v>383</v>
      </c>
      <c r="D193" s="1" t="s">
        <v>83</v>
      </c>
      <c r="E193" s="1" t="s">
        <v>230</v>
      </c>
      <c r="F193">
        <v>3</v>
      </c>
      <c r="G193" s="1" t="s">
        <v>65</v>
      </c>
      <c r="H193" s="1" t="str">
        <f>RIGHT(Zalacznik_Zadanie2_uczniowie4[[#This Row],[imię]],1)</f>
        <v>k</v>
      </c>
      <c r="I193" s="1">
        <f>IF(Zalacznik_Zadanie2_uczniowie4[[#This Row],[ostatnia litera imienia]]="a",1,0)</f>
        <v>0</v>
      </c>
      <c r="J193" s="1"/>
      <c r="K193" s="1"/>
      <c r="M193">
        <v>192</v>
      </c>
      <c r="N193">
        <v>0</v>
      </c>
      <c r="O193">
        <v>100</v>
      </c>
      <c r="P193">
        <v>63</v>
      </c>
      <c r="Q193">
        <v>0</v>
      </c>
      <c r="R193">
        <v>0</v>
      </c>
    </row>
    <row r="194" spans="1:18" x14ac:dyDescent="0.3">
      <c r="A194">
        <v>193</v>
      </c>
      <c r="B194" s="1" t="s">
        <v>119</v>
      </c>
      <c r="C194" s="1" t="s">
        <v>384</v>
      </c>
      <c r="D194" s="1" t="s">
        <v>19</v>
      </c>
      <c r="E194" s="1" t="s">
        <v>20</v>
      </c>
      <c r="F194">
        <v>1</v>
      </c>
      <c r="G194" s="1" t="s">
        <v>21</v>
      </c>
      <c r="H194" s="1" t="str">
        <f>RIGHT(Zalacznik_Zadanie2_uczniowie4[[#This Row],[imię]],1)</f>
        <v>z</v>
      </c>
      <c r="I194" s="1">
        <f>IF(Zalacznik_Zadanie2_uczniowie4[[#This Row],[ostatnia litera imienia]]="a",1,0)</f>
        <v>0</v>
      </c>
      <c r="J194" s="1"/>
      <c r="K194" s="1"/>
      <c r="M194">
        <v>193</v>
      </c>
      <c r="N194">
        <v>100</v>
      </c>
      <c r="O194">
        <v>100</v>
      </c>
      <c r="P194">
        <v>64</v>
      </c>
      <c r="Q194">
        <v>0</v>
      </c>
      <c r="R194">
        <v>0</v>
      </c>
    </row>
    <row r="195" spans="1:18" x14ac:dyDescent="0.3">
      <c r="A195">
        <v>194</v>
      </c>
      <c r="B195" s="1" t="s">
        <v>12</v>
      </c>
      <c r="C195" s="1" t="s">
        <v>271</v>
      </c>
      <c r="D195" s="1" t="s">
        <v>385</v>
      </c>
      <c r="E195" s="1" t="s">
        <v>230</v>
      </c>
      <c r="F195">
        <v>2</v>
      </c>
      <c r="G195" s="1" t="s">
        <v>65</v>
      </c>
      <c r="H195" s="1" t="str">
        <f>RIGHT(Zalacznik_Zadanie2_uczniowie4[[#This Row],[imię]],1)</f>
        <v>w</v>
      </c>
      <c r="I195" s="1">
        <f>IF(Zalacznik_Zadanie2_uczniowie4[[#This Row],[ostatnia litera imienia]]="a",1,0)</f>
        <v>0</v>
      </c>
      <c r="J195" s="1"/>
      <c r="K195" s="1"/>
      <c r="M195">
        <v>194</v>
      </c>
      <c r="N195">
        <v>0</v>
      </c>
      <c r="O195">
        <v>34</v>
      </c>
      <c r="P195">
        <v>27</v>
      </c>
      <c r="Q195">
        <v>100</v>
      </c>
      <c r="R195">
        <v>0</v>
      </c>
    </row>
    <row r="196" spans="1:18" x14ac:dyDescent="0.3">
      <c r="A196">
        <v>195</v>
      </c>
      <c r="B196" s="1" t="s">
        <v>386</v>
      </c>
      <c r="C196" s="1" t="s">
        <v>387</v>
      </c>
      <c r="D196" s="1" t="s">
        <v>388</v>
      </c>
      <c r="E196" s="1" t="s">
        <v>320</v>
      </c>
      <c r="F196">
        <v>2</v>
      </c>
      <c r="G196" s="1" t="s">
        <v>53</v>
      </c>
      <c r="H196" s="1" t="str">
        <f>RIGHT(Zalacznik_Zadanie2_uczniowie4[[#This Row],[imię]],1)</f>
        <v>n</v>
      </c>
      <c r="I196" s="1">
        <f>IF(Zalacznik_Zadanie2_uczniowie4[[#This Row],[ostatnia litera imienia]]="a",1,0)</f>
        <v>0</v>
      </c>
      <c r="J196" s="1"/>
      <c r="K196" s="1"/>
      <c r="M196">
        <v>195</v>
      </c>
      <c r="N196">
        <v>100</v>
      </c>
      <c r="O196">
        <v>100</v>
      </c>
      <c r="P196">
        <v>27</v>
      </c>
      <c r="Q196">
        <v>36</v>
      </c>
      <c r="R196">
        <v>0</v>
      </c>
    </row>
    <row r="197" spans="1:18" x14ac:dyDescent="0.3">
      <c r="A197">
        <v>196</v>
      </c>
      <c r="B197" s="1" t="s">
        <v>119</v>
      </c>
      <c r="C197" s="1" t="s">
        <v>389</v>
      </c>
      <c r="D197" s="1" t="s">
        <v>14</v>
      </c>
      <c r="E197" s="1" t="s">
        <v>15</v>
      </c>
      <c r="F197">
        <v>3</v>
      </c>
      <c r="G197" s="1" t="s">
        <v>16</v>
      </c>
      <c r="H197" s="1" t="str">
        <f>RIGHT(Zalacznik_Zadanie2_uczniowie4[[#This Row],[imię]],1)</f>
        <v>z</v>
      </c>
      <c r="I197" s="1">
        <f>IF(Zalacznik_Zadanie2_uczniowie4[[#This Row],[ostatnia litera imienia]]="a",1,0)</f>
        <v>0</v>
      </c>
      <c r="J197" s="1"/>
      <c r="K197" s="1"/>
      <c r="M197">
        <v>196</v>
      </c>
      <c r="N197">
        <v>0</v>
      </c>
      <c r="O197">
        <v>100</v>
      </c>
      <c r="P197">
        <v>60</v>
      </c>
      <c r="Q197">
        <v>0</v>
      </c>
      <c r="R197">
        <v>0</v>
      </c>
    </row>
    <row r="198" spans="1:18" x14ac:dyDescent="0.3">
      <c r="A198">
        <v>197</v>
      </c>
      <c r="B198" s="1" t="s">
        <v>26</v>
      </c>
      <c r="C198" s="1" t="s">
        <v>390</v>
      </c>
      <c r="D198" s="1" t="s">
        <v>391</v>
      </c>
      <c r="E198" s="1" t="s">
        <v>20</v>
      </c>
      <c r="F198">
        <v>2</v>
      </c>
      <c r="G198" s="1" t="s">
        <v>21</v>
      </c>
      <c r="H198" s="1" t="str">
        <f>RIGHT(Zalacznik_Zadanie2_uczniowie4[[#This Row],[imię]],1)</f>
        <v>j</v>
      </c>
      <c r="I198" s="1">
        <f>IF(Zalacznik_Zadanie2_uczniowie4[[#This Row],[ostatnia litera imienia]]="a",1,0)</f>
        <v>0</v>
      </c>
      <c r="J198" s="1"/>
      <c r="K198" s="1"/>
      <c r="M198">
        <v>197</v>
      </c>
      <c r="N198">
        <v>0</v>
      </c>
      <c r="O198">
        <v>100</v>
      </c>
      <c r="P198">
        <v>63</v>
      </c>
      <c r="Q198">
        <v>100</v>
      </c>
      <c r="R198">
        <v>0</v>
      </c>
    </row>
    <row r="199" spans="1:18" x14ac:dyDescent="0.3">
      <c r="A199">
        <v>198</v>
      </c>
      <c r="B199" s="1" t="s">
        <v>40</v>
      </c>
      <c r="C199" s="1" t="s">
        <v>211</v>
      </c>
      <c r="D199" s="1" t="s">
        <v>9</v>
      </c>
      <c r="E199" s="1" t="s">
        <v>10</v>
      </c>
      <c r="F199">
        <v>3</v>
      </c>
      <c r="G199" s="1" t="s">
        <v>11</v>
      </c>
      <c r="H199" s="1" t="str">
        <f>RIGHT(Zalacznik_Zadanie2_uczniowie4[[#This Row],[imię]],1)</f>
        <v>r</v>
      </c>
      <c r="I199" s="1">
        <f>IF(Zalacznik_Zadanie2_uczniowie4[[#This Row],[ostatnia litera imienia]]="a",1,0)</f>
        <v>0</v>
      </c>
      <c r="J199" s="1"/>
      <c r="K199" s="1"/>
      <c r="M199">
        <v>198</v>
      </c>
      <c r="N199">
        <v>0</v>
      </c>
      <c r="O199">
        <v>33</v>
      </c>
      <c r="P199">
        <v>27</v>
      </c>
      <c r="Q199">
        <v>100</v>
      </c>
      <c r="R199">
        <v>0</v>
      </c>
    </row>
    <row r="200" spans="1:18" x14ac:dyDescent="0.3">
      <c r="A200">
        <v>199</v>
      </c>
      <c r="B200" s="1" t="s">
        <v>28</v>
      </c>
      <c r="C200" s="1" t="s">
        <v>392</v>
      </c>
      <c r="D200" s="1" t="s">
        <v>393</v>
      </c>
      <c r="E200" s="1" t="s">
        <v>230</v>
      </c>
      <c r="F200">
        <v>2</v>
      </c>
      <c r="G200" s="1" t="s">
        <v>65</v>
      </c>
      <c r="H200" s="1" t="str">
        <f>RIGHT(Zalacznik_Zadanie2_uczniowie4[[#This Row],[imię]],1)</f>
        <v>r</v>
      </c>
      <c r="I200" s="1">
        <f>IF(Zalacznik_Zadanie2_uczniowie4[[#This Row],[ostatnia litera imienia]]="a",1,0)</f>
        <v>0</v>
      </c>
      <c r="J200" s="1"/>
      <c r="K200" s="1"/>
      <c r="M200">
        <v>199</v>
      </c>
      <c r="N200">
        <v>0</v>
      </c>
      <c r="O200">
        <v>100</v>
      </c>
      <c r="P200">
        <v>69</v>
      </c>
      <c r="Q200">
        <v>0</v>
      </c>
      <c r="R200">
        <v>92</v>
      </c>
    </row>
    <row r="201" spans="1:18" x14ac:dyDescent="0.3">
      <c r="A201">
        <v>200</v>
      </c>
      <c r="B201" s="1" t="s">
        <v>42</v>
      </c>
      <c r="C201" s="1" t="s">
        <v>394</v>
      </c>
      <c r="D201" s="1" t="s">
        <v>395</v>
      </c>
      <c r="E201" s="1" t="s">
        <v>396</v>
      </c>
      <c r="F201">
        <v>3</v>
      </c>
      <c r="G201" s="1" t="s">
        <v>53</v>
      </c>
      <c r="H201" s="1" t="str">
        <f>RIGHT(Zalacznik_Zadanie2_uczniowie4[[#This Row],[imię]],1)</f>
        <v>ł</v>
      </c>
      <c r="I201" s="1">
        <f>IF(Zalacznik_Zadanie2_uczniowie4[[#This Row],[ostatnia litera imienia]]="a",1,0)</f>
        <v>0</v>
      </c>
      <c r="J201" s="1"/>
      <c r="K201" s="1"/>
      <c r="M201">
        <v>200</v>
      </c>
      <c r="N201">
        <v>0</v>
      </c>
      <c r="O201">
        <v>100</v>
      </c>
      <c r="P201">
        <v>54</v>
      </c>
      <c r="Q201">
        <v>5</v>
      </c>
      <c r="R201">
        <v>0</v>
      </c>
    </row>
    <row r="202" spans="1:18" x14ac:dyDescent="0.3">
      <c r="A202">
        <v>201</v>
      </c>
      <c r="B202" s="1" t="s">
        <v>34</v>
      </c>
      <c r="C202" s="1" t="s">
        <v>397</v>
      </c>
      <c r="D202" s="1" t="s">
        <v>24</v>
      </c>
      <c r="E202" s="1" t="s">
        <v>25</v>
      </c>
      <c r="F202">
        <v>1</v>
      </c>
      <c r="G202" s="1" t="s">
        <v>16</v>
      </c>
      <c r="H202" s="1" t="str">
        <f>RIGHT(Zalacznik_Zadanie2_uczniowie4[[#This Row],[imię]],1)</f>
        <v>f</v>
      </c>
      <c r="I202" s="1">
        <f>IF(Zalacznik_Zadanie2_uczniowie4[[#This Row],[ostatnia litera imienia]]="a",1,0)</f>
        <v>0</v>
      </c>
      <c r="J202" s="1"/>
      <c r="K202" s="1"/>
      <c r="M202">
        <v>201</v>
      </c>
      <c r="N202">
        <v>0</v>
      </c>
      <c r="O202">
        <v>100</v>
      </c>
      <c r="P202">
        <v>61</v>
      </c>
      <c r="Q202">
        <v>100</v>
      </c>
      <c r="R202">
        <v>0</v>
      </c>
    </row>
    <row r="203" spans="1:18" x14ac:dyDescent="0.3">
      <c r="A203">
        <v>202</v>
      </c>
      <c r="B203" s="1" t="s">
        <v>115</v>
      </c>
      <c r="C203" s="1" t="s">
        <v>398</v>
      </c>
      <c r="D203" s="1" t="s">
        <v>399</v>
      </c>
      <c r="E203" s="1" t="s">
        <v>320</v>
      </c>
      <c r="F203">
        <v>2</v>
      </c>
      <c r="G203" s="1" t="s">
        <v>53</v>
      </c>
      <c r="H203" s="1" t="str">
        <f>RIGHT(Zalacznik_Zadanie2_uczniowie4[[#This Row],[imię]],1)</f>
        <v>t</v>
      </c>
      <c r="I203" s="1">
        <f>IF(Zalacznik_Zadanie2_uczniowie4[[#This Row],[ostatnia litera imienia]]="a",1,0)</f>
        <v>0</v>
      </c>
      <c r="J203" s="1"/>
      <c r="K203" s="1"/>
      <c r="M203">
        <v>202</v>
      </c>
      <c r="N203">
        <v>80</v>
      </c>
      <c r="O203">
        <v>8</v>
      </c>
      <c r="P203">
        <v>70</v>
      </c>
      <c r="Q203">
        <v>0</v>
      </c>
      <c r="R203">
        <v>0</v>
      </c>
    </row>
    <row r="204" spans="1:18" x14ac:dyDescent="0.3">
      <c r="A204">
        <v>203</v>
      </c>
      <c r="B204" s="1" t="s">
        <v>66</v>
      </c>
      <c r="C204" s="1" t="s">
        <v>400</v>
      </c>
      <c r="D204" s="1" t="s">
        <v>51</v>
      </c>
      <c r="E204" s="1" t="s">
        <v>52</v>
      </c>
      <c r="F204">
        <v>2</v>
      </c>
      <c r="G204" s="1" t="s">
        <v>53</v>
      </c>
      <c r="H204" s="1" t="str">
        <f>RIGHT(Zalacznik_Zadanie2_uczniowie4[[#This Row],[imię]],1)</f>
        <v>z</v>
      </c>
      <c r="I204" s="1">
        <f>IF(Zalacznik_Zadanie2_uczniowie4[[#This Row],[ostatnia litera imienia]]="a",1,0)</f>
        <v>0</v>
      </c>
      <c r="J204" s="1"/>
      <c r="K204" s="1"/>
      <c r="M204">
        <v>203</v>
      </c>
      <c r="N204">
        <v>50</v>
      </c>
      <c r="O204">
        <v>100</v>
      </c>
      <c r="P204">
        <v>27</v>
      </c>
      <c r="Q204">
        <v>24</v>
      </c>
      <c r="R204">
        <v>60</v>
      </c>
    </row>
    <row r="205" spans="1:18" x14ac:dyDescent="0.3">
      <c r="A205">
        <v>204</v>
      </c>
      <c r="B205" s="1" t="s">
        <v>401</v>
      </c>
      <c r="C205" s="1" t="s">
        <v>402</v>
      </c>
      <c r="D205" s="1" t="s">
        <v>385</v>
      </c>
      <c r="E205" s="1" t="s">
        <v>230</v>
      </c>
      <c r="F205">
        <v>3</v>
      </c>
      <c r="G205" s="1" t="s">
        <v>65</v>
      </c>
      <c r="H205" s="1" t="str">
        <f>RIGHT(Zalacznik_Zadanie2_uczniowie4[[#This Row],[imię]],1)</f>
        <v>a</v>
      </c>
      <c r="I205" s="1">
        <f>IF(Zalacznik_Zadanie2_uczniowie4[[#This Row],[ostatnia litera imienia]]="a",1,0)</f>
        <v>1</v>
      </c>
      <c r="J205" s="1"/>
      <c r="K205" s="1"/>
      <c r="M205">
        <v>204</v>
      </c>
      <c r="N205">
        <v>30</v>
      </c>
      <c r="O205">
        <v>100</v>
      </c>
      <c r="P205">
        <v>27</v>
      </c>
      <c r="Q205">
        <v>0</v>
      </c>
      <c r="R205">
        <v>0</v>
      </c>
    </row>
    <row r="206" spans="1:18" x14ac:dyDescent="0.3">
      <c r="A206">
        <v>205</v>
      </c>
      <c r="B206" s="1" t="s">
        <v>47</v>
      </c>
      <c r="C206" s="1" t="s">
        <v>403</v>
      </c>
      <c r="D206" s="1" t="s">
        <v>81</v>
      </c>
      <c r="E206" s="1" t="s">
        <v>71</v>
      </c>
      <c r="F206">
        <v>1</v>
      </c>
      <c r="G206" s="1" t="s">
        <v>58</v>
      </c>
      <c r="H206" s="1" t="str">
        <f>RIGHT(Zalacznik_Zadanie2_uczniowie4[[#This Row],[imię]],1)</f>
        <v>ł</v>
      </c>
      <c r="I206" s="1">
        <f>IF(Zalacznik_Zadanie2_uczniowie4[[#This Row],[ostatnia litera imienia]]="a",1,0)</f>
        <v>0</v>
      </c>
      <c r="J206" s="1"/>
      <c r="K206" s="1"/>
      <c r="M206">
        <v>205</v>
      </c>
      <c r="N206">
        <v>80</v>
      </c>
      <c r="O206">
        <v>100</v>
      </c>
      <c r="P206">
        <v>45</v>
      </c>
      <c r="Q206">
        <v>36</v>
      </c>
      <c r="R206">
        <v>0</v>
      </c>
    </row>
    <row r="207" spans="1:18" x14ac:dyDescent="0.3">
      <c r="A207">
        <v>206</v>
      </c>
      <c r="B207" s="1" t="s">
        <v>47</v>
      </c>
      <c r="C207" s="1" t="s">
        <v>404</v>
      </c>
      <c r="D207" s="1" t="s">
        <v>83</v>
      </c>
      <c r="E207" s="1" t="s">
        <v>125</v>
      </c>
      <c r="F207">
        <v>2</v>
      </c>
      <c r="G207" s="1" t="s">
        <v>21</v>
      </c>
      <c r="H207" s="1" t="str">
        <f>RIGHT(Zalacznik_Zadanie2_uczniowie4[[#This Row],[imię]],1)</f>
        <v>ł</v>
      </c>
      <c r="I207" s="1">
        <f>IF(Zalacznik_Zadanie2_uczniowie4[[#This Row],[ostatnia litera imienia]]="a",1,0)</f>
        <v>0</v>
      </c>
      <c r="J207" s="1"/>
      <c r="K207" s="1"/>
      <c r="M207">
        <v>206</v>
      </c>
      <c r="N207">
        <v>0</v>
      </c>
      <c r="O207">
        <v>32</v>
      </c>
      <c r="P207">
        <v>36</v>
      </c>
      <c r="Q207">
        <v>88</v>
      </c>
      <c r="R207">
        <v>0</v>
      </c>
    </row>
    <row r="208" spans="1:18" x14ac:dyDescent="0.3">
      <c r="A208">
        <v>207</v>
      </c>
      <c r="B208" s="1" t="s">
        <v>405</v>
      </c>
      <c r="C208" s="1" t="s">
        <v>406</v>
      </c>
      <c r="D208" s="1" t="s">
        <v>264</v>
      </c>
      <c r="E208" s="1" t="s">
        <v>265</v>
      </c>
      <c r="F208">
        <v>2</v>
      </c>
      <c r="G208" s="1" t="s">
        <v>53</v>
      </c>
      <c r="H208" s="1" t="str">
        <f>RIGHT(Zalacznik_Zadanie2_uczniowie4[[#This Row],[imię]],1)</f>
        <v>a</v>
      </c>
      <c r="I208" s="1">
        <f>IF(Zalacznik_Zadanie2_uczniowie4[[#This Row],[ostatnia litera imienia]]="a",1,0)</f>
        <v>1</v>
      </c>
      <c r="J208" s="1"/>
      <c r="K208" s="1"/>
      <c r="M208">
        <v>207</v>
      </c>
      <c r="N208">
        <v>0</v>
      </c>
      <c r="O208">
        <v>100</v>
      </c>
      <c r="P208">
        <v>65</v>
      </c>
      <c r="Q208">
        <v>93</v>
      </c>
      <c r="R208">
        <v>0</v>
      </c>
    </row>
    <row r="209" spans="1:18" x14ac:dyDescent="0.3">
      <c r="A209">
        <v>208</v>
      </c>
      <c r="B209" s="1" t="s">
        <v>157</v>
      </c>
      <c r="C209" s="1" t="s">
        <v>407</v>
      </c>
      <c r="D209" s="1" t="s">
        <v>408</v>
      </c>
      <c r="E209" s="1" t="s">
        <v>409</v>
      </c>
      <c r="F209">
        <v>3</v>
      </c>
      <c r="G209" s="1" t="s">
        <v>53</v>
      </c>
      <c r="H209" s="1" t="str">
        <f>RIGHT(Zalacznik_Zadanie2_uczniowie4[[#This Row],[imię]],1)</f>
        <v>z</v>
      </c>
      <c r="I209" s="1">
        <f>IF(Zalacznik_Zadanie2_uczniowie4[[#This Row],[ostatnia litera imienia]]="a",1,0)</f>
        <v>0</v>
      </c>
      <c r="J209" s="1"/>
      <c r="K209" s="1"/>
      <c r="M209">
        <v>208</v>
      </c>
      <c r="N209">
        <v>0</v>
      </c>
      <c r="O209">
        <v>29</v>
      </c>
      <c r="P209">
        <v>27</v>
      </c>
      <c r="Q209">
        <v>100</v>
      </c>
      <c r="R209">
        <v>0</v>
      </c>
    </row>
    <row r="210" spans="1:18" x14ac:dyDescent="0.3">
      <c r="A210">
        <v>209</v>
      </c>
      <c r="B210" s="1" t="s">
        <v>66</v>
      </c>
      <c r="C210" s="1" t="s">
        <v>349</v>
      </c>
      <c r="D210" s="1" t="s">
        <v>108</v>
      </c>
      <c r="E210" s="1" t="s">
        <v>20</v>
      </c>
      <c r="F210">
        <v>2</v>
      </c>
      <c r="G210" s="1" t="s">
        <v>21</v>
      </c>
      <c r="H210" s="1" t="str">
        <f>RIGHT(Zalacznik_Zadanie2_uczniowie4[[#This Row],[imię]],1)</f>
        <v>z</v>
      </c>
      <c r="I210" s="1">
        <f>IF(Zalacznik_Zadanie2_uczniowie4[[#This Row],[ostatnia litera imienia]]="a",1,0)</f>
        <v>0</v>
      </c>
      <c r="J210" s="1"/>
      <c r="K210" s="1"/>
      <c r="M210">
        <v>209</v>
      </c>
      <c r="N210">
        <v>0</v>
      </c>
      <c r="O210">
        <v>79</v>
      </c>
      <c r="P210">
        <v>79</v>
      </c>
      <c r="Q210">
        <v>100</v>
      </c>
      <c r="R210">
        <v>0</v>
      </c>
    </row>
    <row r="211" spans="1:18" x14ac:dyDescent="0.3">
      <c r="A211">
        <v>210</v>
      </c>
      <c r="B211" s="1" t="s">
        <v>40</v>
      </c>
      <c r="C211" s="1" t="s">
        <v>410</v>
      </c>
      <c r="D211" s="1" t="s">
        <v>14</v>
      </c>
      <c r="E211" s="1" t="s">
        <v>15</v>
      </c>
      <c r="F211">
        <v>3</v>
      </c>
      <c r="G211" s="1" t="s">
        <v>16</v>
      </c>
      <c r="H211" s="1" t="str">
        <f>RIGHT(Zalacznik_Zadanie2_uczniowie4[[#This Row],[imię]],1)</f>
        <v>r</v>
      </c>
      <c r="I211" s="1">
        <f>IF(Zalacznik_Zadanie2_uczniowie4[[#This Row],[ostatnia litera imienia]]="a",1,0)</f>
        <v>0</v>
      </c>
      <c r="J211" s="1"/>
      <c r="K211" s="1"/>
      <c r="M211">
        <v>210</v>
      </c>
      <c r="N211">
        <v>0</v>
      </c>
      <c r="O211">
        <v>100</v>
      </c>
      <c r="P211">
        <v>54</v>
      </c>
      <c r="Q211">
        <v>0</v>
      </c>
      <c r="R211">
        <v>0</v>
      </c>
    </row>
    <row r="212" spans="1:18" x14ac:dyDescent="0.3">
      <c r="A212">
        <v>211</v>
      </c>
      <c r="B212" s="1" t="s">
        <v>42</v>
      </c>
      <c r="C212" s="1" t="s">
        <v>411</v>
      </c>
      <c r="D212" s="1" t="s">
        <v>24</v>
      </c>
      <c r="E212" s="1" t="s">
        <v>25</v>
      </c>
      <c r="F212">
        <v>2</v>
      </c>
      <c r="G212" s="1" t="s">
        <v>16</v>
      </c>
      <c r="H212" s="1" t="str">
        <f>RIGHT(Zalacznik_Zadanie2_uczniowie4[[#This Row],[imię]],1)</f>
        <v>ł</v>
      </c>
      <c r="I212" s="1">
        <f>IF(Zalacznik_Zadanie2_uczniowie4[[#This Row],[ostatnia litera imienia]]="a",1,0)</f>
        <v>0</v>
      </c>
      <c r="J212" s="1"/>
      <c r="K212" s="1"/>
      <c r="M212">
        <v>211</v>
      </c>
      <c r="N212">
        <v>0</v>
      </c>
      <c r="O212">
        <v>100</v>
      </c>
      <c r="P212">
        <v>63</v>
      </c>
      <c r="Q212">
        <v>94</v>
      </c>
      <c r="R212">
        <v>0</v>
      </c>
    </row>
    <row r="213" spans="1:18" x14ac:dyDescent="0.3">
      <c r="A213">
        <v>212</v>
      </c>
      <c r="B213" s="1" t="s">
        <v>31</v>
      </c>
      <c r="C213" s="1" t="s">
        <v>412</v>
      </c>
      <c r="D213" s="1" t="s">
        <v>83</v>
      </c>
      <c r="E213" s="1" t="s">
        <v>413</v>
      </c>
      <c r="F213">
        <v>3</v>
      </c>
      <c r="G213" s="1" t="s">
        <v>53</v>
      </c>
      <c r="H213" s="1" t="str">
        <f>RIGHT(Zalacznik_Zadanie2_uczniowie4[[#This Row],[imię]],1)</f>
        <v>b</v>
      </c>
      <c r="I213" s="1">
        <f>IF(Zalacznik_Zadanie2_uczniowie4[[#This Row],[ostatnia litera imienia]]="a",1,0)</f>
        <v>0</v>
      </c>
      <c r="J213" s="1"/>
      <c r="K213" s="1"/>
      <c r="M213">
        <v>212</v>
      </c>
      <c r="N213">
        <v>0</v>
      </c>
      <c r="O213">
        <v>100</v>
      </c>
      <c r="P213">
        <v>54</v>
      </c>
      <c r="Q213">
        <v>0</v>
      </c>
      <c r="R213">
        <v>0</v>
      </c>
    </row>
    <row r="214" spans="1:18" x14ac:dyDescent="0.3">
      <c r="A214">
        <v>213</v>
      </c>
      <c r="B214" s="1" t="s">
        <v>34</v>
      </c>
      <c r="C214" s="1" t="s">
        <v>414</v>
      </c>
      <c r="D214" s="1" t="s">
        <v>86</v>
      </c>
      <c r="E214" s="1" t="s">
        <v>87</v>
      </c>
      <c r="F214">
        <v>1</v>
      </c>
      <c r="G214" s="1" t="s">
        <v>88</v>
      </c>
      <c r="H214" s="1" t="str">
        <f>RIGHT(Zalacznik_Zadanie2_uczniowie4[[#This Row],[imię]],1)</f>
        <v>f</v>
      </c>
      <c r="I214" s="1">
        <f>IF(Zalacznik_Zadanie2_uczniowie4[[#This Row],[ostatnia litera imienia]]="a",1,0)</f>
        <v>0</v>
      </c>
      <c r="J214" s="1"/>
      <c r="K214" s="1"/>
      <c r="M214">
        <v>213</v>
      </c>
      <c r="N214">
        <v>0</v>
      </c>
      <c r="O214">
        <v>100</v>
      </c>
      <c r="P214">
        <v>56</v>
      </c>
      <c r="Q214">
        <v>100</v>
      </c>
      <c r="R214">
        <v>0</v>
      </c>
    </row>
    <row r="215" spans="1:18" x14ac:dyDescent="0.3">
      <c r="A215">
        <v>214</v>
      </c>
      <c r="B215" s="1" t="s">
        <v>42</v>
      </c>
      <c r="C215" s="1" t="s">
        <v>415</v>
      </c>
      <c r="D215" s="1" t="s">
        <v>416</v>
      </c>
      <c r="E215" s="1" t="s">
        <v>417</v>
      </c>
      <c r="F215">
        <v>2</v>
      </c>
      <c r="G215" s="1" t="s">
        <v>58</v>
      </c>
      <c r="H215" s="1" t="str">
        <f>RIGHT(Zalacznik_Zadanie2_uczniowie4[[#This Row],[imię]],1)</f>
        <v>ł</v>
      </c>
      <c r="I215" s="1">
        <f>IF(Zalacznik_Zadanie2_uczniowie4[[#This Row],[ostatnia litera imienia]]="a",1,0)</f>
        <v>0</v>
      </c>
      <c r="J215" s="1"/>
      <c r="K215" s="1"/>
      <c r="M215">
        <v>214</v>
      </c>
      <c r="N215">
        <v>50</v>
      </c>
      <c r="O215">
        <v>14</v>
      </c>
      <c r="P215">
        <v>27</v>
      </c>
      <c r="Q215">
        <v>61</v>
      </c>
      <c r="R215">
        <v>0</v>
      </c>
    </row>
    <row r="216" spans="1:18" x14ac:dyDescent="0.3">
      <c r="A216">
        <v>215</v>
      </c>
      <c r="B216" s="1" t="s">
        <v>418</v>
      </c>
      <c r="C216" s="1" t="s">
        <v>419</v>
      </c>
      <c r="D216" s="1" t="s">
        <v>51</v>
      </c>
      <c r="E216" s="1" t="s">
        <v>52</v>
      </c>
      <c r="F216">
        <v>2</v>
      </c>
      <c r="G216" s="1" t="s">
        <v>53</v>
      </c>
      <c r="H216" s="1" t="str">
        <f>RIGHT(Zalacznik_Zadanie2_uczniowie4[[#This Row],[imię]],1)</f>
        <v>a</v>
      </c>
      <c r="I216" s="1">
        <f>IF(Zalacznik_Zadanie2_uczniowie4[[#This Row],[ostatnia litera imienia]]="a",1,0)</f>
        <v>1</v>
      </c>
      <c r="J216" s="1"/>
      <c r="K216" s="1"/>
      <c r="M216">
        <v>215</v>
      </c>
      <c r="N216">
        <v>10</v>
      </c>
      <c r="O216">
        <v>100</v>
      </c>
      <c r="P216">
        <v>58</v>
      </c>
      <c r="Q216">
        <v>88</v>
      </c>
      <c r="R216">
        <v>0</v>
      </c>
    </row>
    <row r="217" spans="1:18" x14ac:dyDescent="0.3">
      <c r="A217">
        <v>216</v>
      </c>
      <c r="B217" s="1" t="s">
        <v>66</v>
      </c>
      <c r="C217" s="1" t="s">
        <v>420</v>
      </c>
      <c r="D217" s="1" t="s">
        <v>150</v>
      </c>
      <c r="E217" s="1" t="s">
        <v>20</v>
      </c>
      <c r="F217">
        <v>3</v>
      </c>
      <c r="G217" s="1" t="s">
        <v>21</v>
      </c>
      <c r="H217" s="1" t="str">
        <f>RIGHT(Zalacznik_Zadanie2_uczniowie4[[#This Row],[imię]],1)</f>
        <v>z</v>
      </c>
      <c r="I217" s="1">
        <f>IF(Zalacznik_Zadanie2_uczniowie4[[#This Row],[ostatnia litera imienia]]="a",1,0)</f>
        <v>0</v>
      </c>
      <c r="J217" s="1"/>
      <c r="K217" s="1"/>
      <c r="M217">
        <v>216</v>
      </c>
      <c r="N217">
        <v>0</v>
      </c>
      <c r="O217">
        <v>100</v>
      </c>
      <c r="P217">
        <v>27</v>
      </c>
      <c r="Q217">
        <v>24</v>
      </c>
      <c r="R217">
        <v>0</v>
      </c>
    </row>
    <row r="218" spans="1:18" x14ac:dyDescent="0.3">
      <c r="A218">
        <v>217</v>
      </c>
      <c r="B218" s="1" t="s">
        <v>421</v>
      </c>
      <c r="C218" s="1" t="s">
        <v>410</v>
      </c>
      <c r="D218" s="1" t="s">
        <v>9</v>
      </c>
      <c r="E218" s="1" t="s">
        <v>10</v>
      </c>
      <c r="F218">
        <v>1</v>
      </c>
      <c r="G218" s="1" t="s">
        <v>11</v>
      </c>
      <c r="H218" s="1" t="str">
        <f>RIGHT(Zalacznik_Zadanie2_uczniowie4[[#This Row],[imię]],1)</f>
        <v>k</v>
      </c>
      <c r="I218" s="1">
        <f>IF(Zalacznik_Zadanie2_uczniowie4[[#This Row],[ostatnia litera imienia]]="a",1,0)</f>
        <v>0</v>
      </c>
      <c r="J218" s="1"/>
      <c r="K218" s="1"/>
      <c r="M218">
        <v>217</v>
      </c>
      <c r="N218">
        <v>0</v>
      </c>
      <c r="O218">
        <v>100</v>
      </c>
      <c r="P218">
        <v>72</v>
      </c>
      <c r="Q218">
        <v>84</v>
      </c>
      <c r="R218">
        <v>0</v>
      </c>
    </row>
    <row r="219" spans="1:18" x14ac:dyDescent="0.3">
      <c r="A219">
        <v>218</v>
      </c>
      <c r="B219" s="1" t="s">
        <v>66</v>
      </c>
      <c r="C219" s="1" t="s">
        <v>422</v>
      </c>
      <c r="D219" s="1" t="s">
        <v>117</v>
      </c>
      <c r="E219" s="1" t="s">
        <v>423</v>
      </c>
      <c r="F219">
        <v>2</v>
      </c>
      <c r="G219" s="1" t="s">
        <v>58</v>
      </c>
      <c r="H219" s="1" t="str">
        <f>RIGHT(Zalacznik_Zadanie2_uczniowie4[[#This Row],[imię]],1)</f>
        <v>z</v>
      </c>
      <c r="I219" s="1">
        <f>IF(Zalacznik_Zadanie2_uczniowie4[[#This Row],[ostatnia litera imienia]]="a",1,0)</f>
        <v>0</v>
      </c>
      <c r="J219" s="1"/>
      <c r="K219" s="1"/>
      <c r="M219">
        <v>218</v>
      </c>
      <c r="N219">
        <v>10</v>
      </c>
      <c r="O219">
        <v>8</v>
      </c>
      <c r="P219">
        <v>33</v>
      </c>
      <c r="Q219">
        <v>100</v>
      </c>
      <c r="R219">
        <v>0</v>
      </c>
    </row>
    <row r="220" spans="1:18" x14ac:dyDescent="0.3">
      <c r="A220">
        <v>219</v>
      </c>
      <c r="B220" s="1" t="s">
        <v>148</v>
      </c>
      <c r="C220" s="1" t="s">
        <v>424</v>
      </c>
      <c r="D220" s="1" t="s">
        <v>9</v>
      </c>
      <c r="E220" s="1" t="s">
        <v>10</v>
      </c>
      <c r="F220">
        <v>2</v>
      </c>
      <c r="G220" s="1" t="s">
        <v>11</v>
      </c>
      <c r="H220" s="1" t="str">
        <f>RIGHT(Zalacznik_Zadanie2_uczniowie4[[#This Row],[imię]],1)</f>
        <v>n</v>
      </c>
      <c r="I220" s="1">
        <f>IF(Zalacznik_Zadanie2_uczniowie4[[#This Row],[ostatnia litera imienia]]="a",1,0)</f>
        <v>0</v>
      </c>
      <c r="J220" s="1"/>
      <c r="K220" s="1"/>
      <c r="M220">
        <v>219</v>
      </c>
      <c r="N220">
        <v>100</v>
      </c>
      <c r="O220">
        <v>29</v>
      </c>
      <c r="P220">
        <v>77</v>
      </c>
      <c r="Q220">
        <v>49</v>
      </c>
      <c r="R220">
        <v>0</v>
      </c>
    </row>
    <row r="221" spans="1:18" x14ac:dyDescent="0.3">
      <c r="A221">
        <v>220</v>
      </c>
      <c r="B221" s="1" t="s">
        <v>42</v>
      </c>
      <c r="C221" s="1" t="s">
        <v>425</v>
      </c>
      <c r="D221" s="1" t="s">
        <v>14</v>
      </c>
      <c r="E221" s="1" t="s">
        <v>15</v>
      </c>
      <c r="F221">
        <v>3</v>
      </c>
      <c r="G221" s="1" t="s">
        <v>16</v>
      </c>
      <c r="H221" s="1" t="str">
        <f>RIGHT(Zalacznik_Zadanie2_uczniowie4[[#This Row],[imię]],1)</f>
        <v>ł</v>
      </c>
      <c r="I221" s="1">
        <f>IF(Zalacznik_Zadanie2_uczniowie4[[#This Row],[ostatnia litera imienia]]="a",1,0)</f>
        <v>0</v>
      </c>
      <c r="J221" s="1"/>
      <c r="K221" s="1"/>
      <c r="M221">
        <v>220</v>
      </c>
      <c r="N221">
        <v>0</v>
      </c>
      <c r="O221">
        <v>100</v>
      </c>
      <c r="P221">
        <v>0</v>
      </c>
      <c r="Q221">
        <v>50</v>
      </c>
      <c r="R221">
        <v>0</v>
      </c>
    </row>
    <row r="222" spans="1:18" x14ac:dyDescent="0.3">
      <c r="A222">
        <v>221</v>
      </c>
      <c r="B222" s="1" t="s">
        <v>66</v>
      </c>
      <c r="C222" s="1" t="s">
        <v>426</v>
      </c>
      <c r="D222" s="1" t="s">
        <v>37</v>
      </c>
      <c r="E222" s="1" t="s">
        <v>20</v>
      </c>
      <c r="F222">
        <v>2</v>
      </c>
      <c r="G222" s="1" t="s">
        <v>21</v>
      </c>
      <c r="H222" s="1" t="str">
        <f>RIGHT(Zalacznik_Zadanie2_uczniowie4[[#This Row],[imię]],1)</f>
        <v>z</v>
      </c>
      <c r="I222" s="1">
        <f>IF(Zalacznik_Zadanie2_uczniowie4[[#This Row],[ostatnia litera imienia]]="a",1,0)</f>
        <v>0</v>
      </c>
      <c r="J222" s="1"/>
      <c r="K222" s="1"/>
      <c r="M222">
        <v>221</v>
      </c>
      <c r="N222">
        <v>0</v>
      </c>
      <c r="O222">
        <v>100</v>
      </c>
      <c r="P222">
        <v>54</v>
      </c>
      <c r="Q222">
        <v>100</v>
      </c>
      <c r="R222">
        <v>0</v>
      </c>
    </row>
    <row r="223" spans="1:18" x14ac:dyDescent="0.3">
      <c r="A223">
        <v>222</v>
      </c>
      <c r="B223" s="1" t="s">
        <v>34</v>
      </c>
      <c r="C223" s="1" t="s">
        <v>427</v>
      </c>
      <c r="D223" s="1" t="s">
        <v>19</v>
      </c>
      <c r="E223" s="1" t="s">
        <v>20</v>
      </c>
      <c r="F223">
        <v>3</v>
      </c>
      <c r="G223" s="1" t="s">
        <v>21</v>
      </c>
      <c r="H223" s="1" t="str">
        <f>RIGHT(Zalacznik_Zadanie2_uczniowie4[[#This Row],[imię]],1)</f>
        <v>f</v>
      </c>
      <c r="I223" s="1">
        <f>IF(Zalacznik_Zadanie2_uczniowie4[[#This Row],[ostatnia litera imienia]]="a",1,0)</f>
        <v>0</v>
      </c>
      <c r="J223" s="1"/>
      <c r="K223" s="1"/>
      <c r="M223">
        <v>222</v>
      </c>
      <c r="N223">
        <v>0</v>
      </c>
      <c r="O223">
        <v>100</v>
      </c>
      <c r="P223">
        <v>38</v>
      </c>
      <c r="Q223">
        <v>12</v>
      </c>
      <c r="R223">
        <v>0</v>
      </c>
    </row>
    <row r="224" spans="1:18" x14ac:dyDescent="0.3">
      <c r="A224">
        <v>223</v>
      </c>
      <c r="B224" s="1" t="s">
        <v>105</v>
      </c>
      <c r="C224" s="1" t="s">
        <v>428</v>
      </c>
      <c r="D224" s="1" t="s">
        <v>30</v>
      </c>
      <c r="E224" s="1" t="s">
        <v>25</v>
      </c>
      <c r="F224">
        <v>2</v>
      </c>
      <c r="G224" s="1" t="s">
        <v>16</v>
      </c>
      <c r="H224" s="1" t="str">
        <f>RIGHT(Zalacznik_Zadanie2_uczniowie4[[#This Row],[imię]],1)</f>
        <v>z</v>
      </c>
      <c r="I224" s="1">
        <f>IF(Zalacznik_Zadanie2_uczniowie4[[#This Row],[ostatnia litera imienia]]="a",1,0)</f>
        <v>0</v>
      </c>
      <c r="J224" s="1"/>
      <c r="K224" s="1"/>
      <c r="M224">
        <v>223</v>
      </c>
      <c r="N224">
        <v>100</v>
      </c>
      <c r="O224">
        <v>100</v>
      </c>
      <c r="P224">
        <v>54</v>
      </c>
      <c r="Q224">
        <v>0</v>
      </c>
      <c r="R224">
        <v>0</v>
      </c>
    </row>
    <row r="225" spans="1:18" x14ac:dyDescent="0.3">
      <c r="A225">
        <v>224</v>
      </c>
      <c r="B225" s="1" t="s">
        <v>181</v>
      </c>
      <c r="C225" s="1" t="s">
        <v>429</v>
      </c>
      <c r="D225" s="1" t="s">
        <v>234</v>
      </c>
      <c r="E225" s="1" t="s">
        <v>235</v>
      </c>
      <c r="F225">
        <v>3</v>
      </c>
      <c r="G225" s="1" t="s">
        <v>53</v>
      </c>
      <c r="H225" s="1" t="str">
        <f>RIGHT(Zalacznik_Zadanie2_uczniowie4[[#This Row],[imię]],1)</f>
        <v>k</v>
      </c>
      <c r="I225" s="1">
        <f>IF(Zalacznik_Zadanie2_uczniowie4[[#This Row],[ostatnia litera imienia]]="a",1,0)</f>
        <v>0</v>
      </c>
      <c r="J225" s="1"/>
      <c r="K225" s="1"/>
      <c r="M225">
        <v>224</v>
      </c>
      <c r="N225">
        <v>0</v>
      </c>
      <c r="O225">
        <v>86</v>
      </c>
      <c r="P225">
        <v>27</v>
      </c>
      <c r="Q225">
        <v>37</v>
      </c>
      <c r="R225">
        <v>0</v>
      </c>
    </row>
    <row r="226" spans="1:18" x14ac:dyDescent="0.3">
      <c r="A226">
        <v>225</v>
      </c>
      <c r="B226" s="1" t="s">
        <v>47</v>
      </c>
      <c r="C226" s="1" t="s">
        <v>430</v>
      </c>
      <c r="D226" s="1" t="s">
        <v>19</v>
      </c>
      <c r="E226" s="1" t="s">
        <v>20</v>
      </c>
      <c r="F226">
        <v>1</v>
      </c>
      <c r="G226" s="1" t="s">
        <v>21</v>
      </c>
      <c r="H226" s="1" t="str">
        <f>RIGHT(Zalacznik_Zadanie2_uczniowie4[[#This Row],[imię]],1)</f>
        <v>ł</v>
      </c>
      <c r="I226" s="1">
        <f>IF(Zalacznik_Zadanie2_uczniowie4[[#This Row],[ostatnia litera imienia]]="a",1,0)</f>
        <v>0</v>
      </c>
      <c r="J226" s="1"/>
      <c r="K226" s="1"/>
      <c r="M226">
        <v>225</v>
      </c>
      <c r="N226">
        <v>0</v>
      </c>
      <c r="O226">
        <v>100</v>
      </c>
      <c r="P226">
        <v>54</v>
      </c>
      <c r="Q226">
        <v>100</v>
      </c>
      <c r="R226">
        <v>0</v>
      </c>
    </row>
    <row r="227" spans="1:18" x14ac:dyDescent="0.3">
      <c r="A227">
        <v>226</v>
      </c>
      <c r="B227" s="1" t="s">
        <v>326</v>
      </c>
      <c r="C227" s="1" t="s">
        <v>373</v>
      </c>
      <c r="D227" s="1" t="s">
        <v>431</v>
      </c>
      <c r="E227" s="1" t="s">
        <v>432</v>
      </c>
      <c r="F227">
        <v>2</v>
      </c>
      <c r="G227" s="1" t="s">
        <v>11</v>
      </c>
      <c r="H227" s="1" t="str">
        <f>RIGHT(Zalacznik_Zadanie2_uczniowie4[[#This Row],[imię]],1)</f>
        <v>k</v>
      </c>
      <c r="I227" s="1">
        <f>IF(Zalacznik_Zadanie2_uczniowie4[[#This Row],[ostatnia litera imienia]]="a",1,0)</f>
        <v>0</v>
      </c>
      <c r="J227" s="1"/>
      <c r="K227" s="1"/>
      <c r="M227">
        <v>226</v>
      </c>
      <c r="N227">
        <v>0</v>
      </c>
      <c r="O227">
        <v>2</v>
      </c>
      <c r="P227">
        <v>59</v>
      </c>
      <c r="Q227">
        <v>88</v>
      </c>
      <c r="R227">
        <v>0</v>
      </c>
    </row>
    <row r="228" spans="1:18" x14ac:dyDescent="0.3">
      <c r="A228">
        <v>227</v>
      </c>
      <c r="B228" s="1" t="s">
        <v>79</v>
      </c>
      <c r="C228" s="1" t="s">
        <v>433</v>
      </c>
      <c r="D228" s="1" t="s">
        <v>193</v>
      </c>
      <c r="E228" s="1" t="s">
        <v>52</v>
      </c>
      <c r="F228">
        <v>2</v>
      </c>
      <c r="G228" s="1" t="s">
        <v>53</v>
      </c>
      <c r="H228" s="1" t="str">
        <f>RIGHT(Zalacznik_Zadanie2_uczniowie4[[#This Row],[imię]],1)</f>
        <v>z</v>
      </c>
      <c r="I228" s="1">
        <f>IF(Zalacznik_Zadanie2_uczniowie4[[#This Row],[ostatnia litera imienia]]="a",1,0)</f>
        <v>0</v>
      </c>
      <c r="J228" s="1"/>
      <c r="K228" s="1"/>
      <c r="M228">
        <v>227</v>
      </c>
      <c r="N228">
        <v>40</v>
      </c>
      <c r="O228">
        <v>30</v>
      </c>
      <c r="P228">
        <v>68</v>
      </c>
      <c r="Q228">
        <v>100</v>
      </c>
      <c r="R228">
        <v>14</v>
      </c>
    </row>
    <row r="229" spans="1:18" x14ac:dyDescent="0.3">
      <c r="A229">
        <v>228</v>
      </c>
      <c r="B229" s="1" t="s">
        <v>7</v>
      </c>
      <c r="C229" s="1" t="s">
        <v>434</v>
      </c>
      <c r="D229" s="1" t="s">
        <v>83</v>
      </c>
      <c r="E229" s="1" t="s">
        <v>20</v>
      </c>
      <c r="F229">
        <v>3</v>
      </c>
      <c r="G229" s="1" t="s">
        <v>21</v>
      </c>
      <c r="H229" s="1" t="str">
        <f>RIGHT(Zalacznik_Zadanie2_uczniowie4[[#This Row],[imię]],1)</f>
        <v>r</v>
      </c>
      <c r="I229" s="1">
        <f>IF(Zalacznik_Zadanie2_uczniowie4[[#This Row],[ostatnia litera imienia]]="a",1,0)</f>
        <v>0</v>
      </c>
      <c r="J229" s="1"/>
      <c r="K229" s="1"/>
      <c r="M229">
        <v>228</v>
      </c>
      <c r="N229">
        <v>0</v>
      </c>
      <c r="O229">
        <v>21</v>
      </c>
      <c r="P229">
        <v>27</v>
      </c>
      <c r="Q229">
        <v>100</v>
      </c>
      <c r="R229">
        <v>0</v>
      </c>
    </row>
    <row r="230" spans="1:18" x14ac:dyDescent="0.3">
      <c r="A230">
        <v>229</v>
      </c>
      <c r="B230" s="1" t="s">
        <v>352</v>
      </c>
      <c r="C230" s="1" t="s">
        <v>199</v>
      </c>
      <c r="D230" s="1" t="s">
        <v>33</v>
      </c>
      <c r="E230" s="1" t="s">
        <v>25</v>
      </c>
      <c r="F230">
        <v>1</v>
      </c>
      <c r="G230" s="1" t="s">
        <v>16</v>
      </c>
      <c r="H230" s="1" t="str">
        <f>RIGHT(Zalacznik_Zadanie2_uczniowie4[[#This Row],[imię]],1)</f>
        <v>n</v>
      </c>
      <c r="I230" s="1">
        <f>IF(Zalacznik_Zadanie2_uczniowie4[[#This Row],[ostatnia litera imienia]]="a",1,0)</f>
        <v>0</v>
      </c>
      <c r="J230" s="1"/>
      <c r="K230" s="1"/>
      <c r="M230">
        <v>229</v>
      </c>
      <c r="N230">
        <v>0</v>
      </c>
      <c r="O230">
        <v>100</v>
      </c>
      <c r="P230">
        <v>63</v>
      </c>
      <c r="Q230">
        <v>88</v>
      </c>
      <c r="R230">
        <v>0</v>
      </c>
    </row>
    <row r="231" spans="1:18" x14ac:dyDescent="0.3">
      <c r="A231">
        <v>230</v>
      </c>
      <c r="B231" s="1" t="s">
        <v>435</v>
      </c>
      <c r="C231" s="1" t="s">
        <v>293</v>
      </c>
      <c r="D231" s="1" t="s">
        <v>83</v>
      </c>
      <c r="E231" s="1" t="s">
        <v>296</v>
      </c>
      <c r="F231">
        <v>2</v>
      </c>
      <c r="G231" s="1" t="s">
        <v>53</v>
      </c>
      <c r="H231" s="1" t="str">
        <f>RIGHT(Zalacznik_Zadanie2_uczniowie4[[#This Row],[imię]],1)</f>
        <v>j</v>
      </c>
      <c r="I231" s="1">
        <f>IF(Zalacznik_Zadanie2_uczniowie4[[#This Row],[ostatnia litera imienia]]="a",1,0)</f>
        <v>0</v>
      </c>
      <c r="J231" s="1"/>
      <c r="K231" s="1"/>
      <c r="M231">
        <v>230</v>
      </c>
      <c r="N231">
        <v>0</v>
      </c>
      <c r="O231">
        <v>100</v>
      </c>
      <c r="P231">
        <v>27</v>
      </c>
      <c r="Q231">
        <v>12</v>
      </c>
      <c r="R231">
        <v>0</v>
      </c>
    </row>
    <row r="232" spans="1:18" x14ac:dyDescent="0.3">
      <c r="A232">
        <v>231</v>
      </c>
      <c r="B232" s="1" t="s">
        <v>45</v>
      </c>
      <c r="C232" s="1" t="s">
        <v>436</v>
      </c>
      <c r="D232" s="1" t="s">
        <v>24</v>
      </c>
      <c r="E232" s="1" t="s">
        <v>25</v>
      </c>
      <c r="F232">
        <v>2</v>
      </c>
      <c r="G232" s="1" t="s">
        <v>16</v>
      </c>
      <c r="H232" s="1" t="str">
        <f>RIGHT(Zalacznik_Zadanie2_uczniowie4[[#This Row],[imię]],1)</f>
        <v>n</v>
      </c>
      <c r="I232" s="1">
        <f>IF(Zalacznik_Zadanie2_uczniowie4[[#This Row],[ostatnia litera imienia]]="a",1,0)</f>
        <v>0</v>
      </c>
      <c r="J232" s="1"/>
      <c r="K232" s="1"/>
      <c r="M232">
        <v>231</v>
      </c>
      <c r="N232">
        <v>100</v>
      </c>
      <c r="O232">
        <v>0</v>
      </c>
      <c r="P232">
        <v>63</v>
      </c>
      <c r="Q232">
        <v>88</v>
      </c>
      <c r="R232">
        <v>0</v>
      </c>
    </row>
    <row r="233" spans="1:18" x14ac:dyDescent="0.3">
      <c r="A233">
        <v>232</v>
      </c>
      <c r="B233" s="1" t="s">
        <v>132</v>
      </c>
      <c r="C233" s="1" t="s">
        <v>199</v>
      </c>
      <c r="D233" s="1" t="s">
        <v>30</v>
      </c>
      <c r="E233" s="1" t="s">
        <v>25</v>
      </c>
      <c r="F233">
        <v>3</v>
      </c>
      <c r="G233" s="1" t="s">
        <v>16</v>
      </c>
      <c r="H233" s="1" t="str">
        <f>RIGHT(Zalacznik_Zadanie2_uczniowie4[[#This Row],[imię]],1)</f>
        <v>l</v>
      </c>
      <c r="I233" s="1">
        <f>IF(Zalacznik_Zadanie2_uczniowie4[[#This Row],[ostatnia litera imienia]]="a",1,0)</f>
        <v>0</v>
      </c>
      <c r="J233" s="1"/>
      <c r="K233" s="1"/>
      <c r="M233">
        <v>232</v>
      </c>
      <c r="N233">
        <v>0</v>
      </c>
      <c r="O233">
        <v>32</v>
      </c>
      <c r="P233">
        <v>45</v>
      </c>
      <c r="Q233">
        <v>61</v>
      </c>
      <c r="R233">
        <v>0</v>
      </c>
    </row>
    <row r="234" spans="1:18" x14ac:dyDescent="0.3">
      <c r="A234">
        <v>233</v>
      </c>
      <c r="B234" s="1" t="s">
        <v>105</v>
      </c>
      <c r="C234" s="1" t="s">
        <v>437</v>
      </c>
      <c r="D234" s="1" t="s">
        <v>408</v>
      </c>
      <c r="E234" s="1" t="s">
        <v>409</v>
      </c>
      <c r="F234">
        <v>2</v>
      </c>
      <c r="G234" s="1" t="s">
        <v>53</v>
      </c>
      <c r="H234" s="1" t="str">
        <f>RIGHT(Zalacznik_Zadanie2_uczniowie4[[#This Row],[imię]],1)</f>
        <v>z</v>
      </c>
      <c r="I234" s="1">
        <f>IF(Zalacznik_Zadanie2_uczniowie4[[#This Row],[ostatnia litera imienia]]="a",1,0)</f>
        <v>0</v>
      </c>
      <c r="J234" s="1"/>
      <c r="K234" s="1"/>
      <c r="M234">
        <v>233</v>
      </c>
      <c r="N234">
        <v>0</v>
      </c>
      <c r="O234">
        <v>100</v>
      </c>
      <c r="P234">
        <v>63</v>
      </c>
      <c r="Q234">
        <v>88</v>
      </c>
      <c r="R234">
        <v>0</v>
      </c>
    </row>
    <row r="235" spans="1:18" x14ac:dyDescent="0.3">
      <c r="A235">
        <v>234</v>
      </c>
      <c r="B235" s="1" t="s">
        <v>105</v>
      </c>
      <c r="C235" s="1" t="s">
        <v>438</v>
      </c>
      <c r="D235" s="1" t="s">
        <v>37</v>
      </c>
      <c r="E235" s="1" t="s">
        <v>20</v>
      </c>
      <c r="F235">
        <v>3</v>
      </c>
      <c r="G235" s="1" t="s">
        <v>21</v>
      </c>
      <c r="H235" s="1" t="str">
        <f>RIGHT(Zalacznik_Zadanie2_uczniowie4[[#This Row],[imię]],1)</f>
        <v>z</v>
      </c>
      <c r="I235" s="1">
        <f>IF(Zalacznik_Zadanie2_uczniowie4[[#This Row],[ostatnia litera imienia]]="a",1,0)</f>
        <v>0</v>
      </c>
      <c r="J235" s="1"/>
      <c r="K235" s="1"/>
      <c r="M235">
        <v>234</v>
      </c>
      <c r="N235">
        <v>10</v>
      </c>
      <c r="O235">
        <v>100</v>
      </c>
      <c r="P235">
        <v>27</v>
      </c>
      <c r="Q235">
        <v>0</v>
      </c>
      <c r="R235">
        <v>0</v>
      </c>
    </row>
    <row r="236" spans="1:18" x14ac:dyDescent="0.3">
      <c r="A236">
        <v>235</v>
      </c>
      <c r="B236" s="1" t="s">
        <v>34</v>
      </c>
      <c r="C236" s="1" t="s">
        <v>439</v>
      </c>
      <c r="D236" s="1" t="s">
        <v>51</v>
      </c>
      <c r="E236" s="1" t="s">
        <v>52</v>
      </c>
      <c r="F236">
        <v>2</v>
      </c>
      <c r="G236" s="1" t="s">
        <v>53</v>
      </c>
      <c r="H236" s="1" t="str">
        <f>RIGHT(Zalacznik_Zadanie2_uczniowie4[[#This Row],[imię]],1)</f>
        <v>f</v>
      </c>
      <c r="I236" s="1">
        <f>IF(Zalacznik_Zadanie2_uczniowie4[[#This Row],[ostatnia litera imienia]]="a",1,0)</f>
        <v>0</v>
      </c>
      <c r="J236" s="1"/>
      <c r="K236" s="1"/>
      <c r="M236">
        <v>235</v>
      </c>
      <c r="N236">
        <v>0</v>
      </c>
      <c r="O236">
        <v>100</v>
      </c>
      <c r="P236">
        <v>51</v>
      </c>
      <c r="Q236">
        <v>100</v>
      </c>
      <c r="R236">
        <v>0</v>
      </c>
    </row>
    <row r="237" spans="1:18" x14ac:dyDescent="0.3">
      <c r="A237">
        <v>236</v>
      </c>
      <c r="B237" s="1" t="s">
        <v>66</v>
      </c>
      <c r="C237" s="1" t="s">
        <v>411</v>
      </c>
      <c r="D237" s="1" t="s">
        <v>440</v>
      </c>
      <c r="E237" s="1" t="s">
        <v>441</v>
      </c>
      <c r="F237">
        <v>3</v>
      </c>
      <c r="G237" s="1" t="s">
        <v>442</v>
      </c>
      <c r="H237" s="1" t="str">
        <f>RIGHT(Zalacznik_Zadanie2_uczniowie4[[#This Row],[imię]],1)</f>
        <v>z</v>
      </c>
      <c r="I237" s="1">
        <f>IF(Zalacznik_Zadanie2_uczniowie4[[#This Row],[ostatnia litera imienia]]="a",1,0)</f>
        <v>0</v>
      </c>
      <c r="J237" s="1"/>
      <c r="K237" s="1"/>
      <c r="M237">
        <v>236</v>
      </c>
      <c r="N237">
        <v>10</v>
      </c>
      <c r="O237">
        <v>100</v>
      </c>
      <c r="P237">
        <v>27</v>
      </c>
      <c r="Q237">
        <v>0</v>
      </c>
      <c r="R237">
        <v>0</v>
      </c>
    </row>
    <row r="238" spans="1:18" x14ac:dyDescent="0.3">
      <c r="A238">
        <v>237</v>
      </c>
      <c r="B238" s="1" t="s">
        <v>102</v>
      </c>
      <c r="C238" s="1" t="s">
        <v>443</v>
      </c>
      <c r="D238" s="1" t="s">
        <v>86</v>
      </c>
      <c r="E238" s="1" t="s">
        <v>87</v>
      </c>
      <c r="F238">
        <v>1</v>
      </c>
      <c r="G238" s="1" t="s">
        <v>88</v>
      </c>
      <c r="H238" s="1" t="str">
        <f>RIGHT(Zalacznik_Zadanie2_uczniowie4[[#This Row],[imię]],1)</f>
        <v>p</v>
      </c>
      <c r="I238" s="1">
        <f>IF(Zalacznik_Zadanie2_uczniowie4[[#This Row],[ostatnia litera imienia]]="a",1,0)</f>
        <v>0</v>
      </c>
      <c r="J238" s="1"/>
      <c r="K238" s="1"/>
      <c r="M238">
        <v>237</v>
      </c>
      <c r="N238">
        <v>0</v>
      </c>
      <c r="O238">
        <v>100</v>
      </c>
      <c r="P238">
        <v>100</v>
      </c>
      <c r="Q238">
        <v>50</v>
      </c>
      <c r="R238">
        <v>0</v>
      </c>
    </row>
    <row r="239" spans="1:18" x14ac:dyDescent="0.3">
      <c r="A239">
        <v>238</v>
      </c>
      <c r="B239" s="1" t="s">
        <v>40</v>
      </c>
      <c r="C239" s="1" t="s">
        <v>444</v>
      </c>
      <c r="D239" s="1" t="s">
        <v>83</v>
      </c>
      <c r="E239" s="1" t="s">
        <v>84</v>
      </c>
      <c r="F239">
        <v>2</v>
      </c>
      <c r="G239" s="1" t="s">
        <v>21</v>
      </c>
      <c r="H239" s="1" t="str">
        <f>RIGHT(Zalacznik_Zadanie2_uczniowie4[[#This Row],[imię]],1)</f>
        <v>r</v>
      </c>
      <c r="I239" s="1">
        <f>IF(Zalacznik_Zadanie2_uczniowie4[[#This Row],[ostatnia litera imienia]]="a",1,0)</f>
        <v>0</v>
      </c>
      <c r="J239" s="1"/>
      <c r="K239" s="1"/>
      <c r="M239">
        <v>238</v>
      </c>
      <c r="N239">
        <v>0</v>
      </c>
      <c r="O239">
        <v>100</v>
      </c>
      <c r="P239">
        <v>36</v>
      </c>
      <c r="Q239">
        <v>0</v>
      </c>
      <c r="R239">
        <v>0</v>
      </c>
    </row>
    <row r="240" spans="1:18" x14ac:dyDescent="0.3">
      <c r="A240">
        <v>239</v>
      </c>
      <c r="B240" s="1" t="s">
        <v>163</v>
      </c>
      <c r="C240" s="1" t="s">
        <v>445</v>
      </c>
      <c r="D240" s="1" t="s">
        <v>14</v>
      </c>
      <c r="E240" s="1" t="s">
        <v>15</v>
      </c>
      <c r="F240">
        <v>2</v>
      </c>
      <c r="G240" s="1" t="s">
        <v>16</v>
      </c>
      <c r="H240" s="1" t="str">
        <f>RIGHT(Zalacznik_Zadanie2_uczniowie4[[#This Row],[imię]],1)</f>
        <v>z</v>
      </c>
      <c r="I240" s="1">
        <f>IF(Zalacznik_Zadanie2_uczniowie4[[#This Row],[ostatnia litera imienia]]="a",1,0)</f>
        <v>0</v>
      </c>
      <c r="J240" s="1"/>
      <c r="K240" s="1"/>
      <c r="M240">
        <v>239</v>
      </c>
      <c r="N240">
        <v>0</v>
      </c>
      <c r="O240">
        <v>82</v>
      </c>
      <c r="P240">
        <v>66</v>
      </c>
      <c r="Q240">
        <v>100</v>
      </c>
      <c r="R240">
        <v>0</v>
      </c>
    </row>
    <row r="241" spans="1:18" x14ac:dyDescent="0.3">
      <c r="A241">
        <v>240</v>
      </c>
      <c r="B241" s="1" t="s">
        <v>446</v>
      </c>
      <c r="C241" s="1" t="s">
        <v>447</v>
      </c>
      <c r="D241" s="1" t="s">
        <v>83</v>
      </c>
      <c r="E241" s="1" t="s">
        <v>171</v>
      </c>
      <c r="F241">
        <v>3</v>
      </c>
      <c r="G241" s="1" t="s">
        <v>88</v>
      </c>
      <c r="H241" s="1" t="str">
        <f>RIGHT(Zalacznik_Zadanie2_uczniowie4[[#This Row],[imię]],1)</f>
        <v>ł</v>
      </c>
      <c r="I241" s="1">
        <f>IF(Zalacznik_Zadanie2_uczniowie4[[#This Row],[ostatnia litera imienia]]="a",1,0)</f>
        <v>0</v>
      </c>
      <c r="J241" s="1"/>
      <c r="K241" s="1"/>
      <c r="M241">
        <v>240</v>
      </c>
      <c r="N241">
        <v>0</v>
      </c>
      <c r="O241">
        <v>100</v>
      </c>
      <c r="P241">
        <v>36</v>
      </c>
      <c r="Q241">
        <v>0</v>
      </c>
      <c r="R241">
        <v>0</v>
      </c>
    </row>
    <row r="242" spans="1:18" x14ac:dyDescent="0.3">
      <c r="A242">
        <v>241</v>
      </c>
      <c r="B242" s="1" t="s">
        <v>95</v>
      </c>
      <c r="C242" s="1" t="s">
        <v>210</v>
      </c>
      <c r="D242" s="1" t="s">
        <v>376</v>
      </c>
      <c r="E242" s="1" t="s">
        <v>377</v>
      </c>
      <c r="F242">
        <v>1</v>
      </c>
      <c r="G242" s="1" t="s">
        <v>21</v>
      </c>
      <c r="H242" s="1" t="str">
        <f>RIGHT(Zalacznik_Zadanie2_uczniowie4[[#This Row],[imię]],1)</f>
        <v>h</v>
      </c>
      <c r="I242" s="1">
        <f>IF(Zalacznik_Zadanie2_uczniowie4[[#This Row],[ostatnia litera imienia]]="a",1,0)</f>
        <v>0</v>
      </c>
      <c r="J242" s="1"/>
      <c r="K242" s="1"/>
      <c r="M242">
        <v>241</v>
      </c>
      <c r="N242">
        <v>0</v>
      </c>
      <c r="O242">
        <v>100</v>
      </c>
      <c r="P242">
        <v>48</v>
      </c>
      <c r="Q242">
        <v>100</v>
      </c>
      <c r="R242">
        <v>0</v>
      </c>
    </row>
    <row r="243" spans="1:18" x14ac:dyDescent="0.3">
      <c r="A243">
        <v>242</v>
      </c>
      <c r="B243" s="1" t="s">
        <v>47</v>
      </c>
      <c r="C243" s="1" t="s">
        <v>448</v>
      </c>
      <c r="D243" s="1" t="s">
        <v>9</v>
      </c>
      <c r="E243" s="1" t="s">
        <v>10</v>
      </c>
      <c r="F243">
        <v>2</v>
      </c>
      <c r="G243" s="1" t="s">
        <v>11</v>
      </c>
      <c r="H243" s="1" t="str">
        <f>RIGHT(Zalacznik_Zadanie2_uczniowie4[[#This Row],[imię]],1)</f>
        <v>ł</v>
      </c>
      <c r="I243" s="1">
        <f>IF(Zalacznik_Zadanie2_uczniowie4[[#This Row],[ostatnia litera imienia]]="a",1,0)</f>
        <v>0</v>
      </c>
      <c r="J243" s="1"/>
      <c r="K243" s="1"/>
      <c r="M243">
        <v>242</v>
      </c>
      <c r="N243">
        <v>0</v>
      </c>
      <c r="O243">
        <v>22</v>
      </c>
      <c r="P243">
        <v>27</v>
      </c>
      <c r="Q243">
        <v>87</v>
      </c>
      <c r="R243">
        <v>0</v>
      </c>
    </row>
    <row r="244" spans="1:18" x14ac:dyDescent="0.3">
      <c r="A244">
        <v>243</v>
      </c>
      <c r="B244" s="1" t="s">
        <v>31</v>
      </c>
      <c r="C244" s="1" t="s">
        <v>449</v>
      </c>
      <c r="D244" s="1" t="s">
        <v>450</v>
      </c>
      <c r="E244" s="1" t="s">
        <v>451</v>
      </c>
      <c r="F244">
        <v>2</v>
      </c>
      <c r="G244" s="1" t="s">
        <v>21</v>
      </c>
      <c r="H244" s="1" t="str">
        <f>RIGHT(Zalacznik_Zadanie2_uczniowie4[[#This Row],[imię]],1)</f>
        <v>b</v>
      </c>
      <c r="I244" s="1">
        <f>IF(Zalacznik_Zadanie2_uczniowie4[[#This Row],[ostatnia litera imienia]]="a",1,0)</f>
        <v>0</v>
      </c>
      <c r="J244" s="1"/>
      <c r="K244" s="1"/>
      <c r="M244">
        <v>243</v>
      </c>
      <c r="N244">
        <v>40</v>
      </c>
      <c r="O244">
        <v>100</v>
      </c>
      <c r="P244">
        <v>63</v>
      </c>
      <c r="Q244">
        <v>0</v>
      </c>
      <c r="R244">
        <v>44</v>
      </c>
    </row>
    <row r="245" spans="1:18" x14ac:dyDescent="0.3">
      <c r="A245">
        <v>244</v>
      </c>
      <c r="B245" s="1" t="s">
        <v>452</v>
      </c>
      <c r="C245" s="1" t="s">
        <v>453</v>
      </c>
      <c r="D245" s="1" t="s">
        <v>30</v>
      </c>
      <c r="E245" s="1" t="s">
        <v>25</v>
      </c>
      <c r="F245">
        <v>3</v>
      </c>
      <c r="G245" s="1" t="s">
        <v>16</v>
      </c>
      <c r="H245" s="1" t="str">
        <f>RIGHT(Zalacznik_Zadanie2_uczniowie4[[#This Row],[imię]],1)</f>
        <v>z</v>
      </c>
      <c r="I245" s="1">
        <f>IF(Zalacznik_Zadanie2_uczniowie4[[#This Row],[ostatnia litera imienia]]="a",1,0)</f>
        <v>0</v>
      </c>
      <c r="J245" s="1"/>
      <c r="K245" s="1"/>
      <c r="M245">
        <v>244</v>
      </c>
      <c r="N245">
        <v>0</v>
      </c>
      <c r="O245">
        <v>72</v>
      </c>
      <c r="P245">
        <v>64</v>
      </c>
      <c r="Q245">
        <v>0</v>
      </c>
      <c r="R245">
        <v>0</v>
      </c>
    </row>
    <row r="246" spans="1:18" x14ac:dyDescent="0.3">
      <c r="A246">
        <v>245</v>
      </c>
      <c r="B246" s="1" t="s">
        <v>119</v>
      </c>
      <c r="C246" s="1" t="s">
        <v>375</v>
      </c>
      <c r="D246" s="1" t="s">
        <v>83</v>
      </c>
      <c r="E246" s="1" t="s">
        <v>171</v>
      </c>
      <c r="F246">
        <v>2</v>
      </c>
      <c r="G246" s="1" t="s">
        <v>88</v>
      </c>
      <c r="H246" s="1" t="str">
        <f>RIGHT(Zalacznik_Zadanie2_uczniowie4[[#This Row],[imię]],1)</f>
        <v>z</v>
      </c>
      <c r="I246" s="1">
        <f>IF(Zalacznik_Zadanie2_uczniowie4[[#This Row],[ostatnia litera imienia]]="a",1,0)</f>
        <v>0</v>
      </c>
      <c r="J246" s="1"/>
      <c r="K246" s="1"/>
      <c r="M246">
        <v>245</v>
      </c>
      <c r="N246">
        <v>80</v>
      </c>
      <c r="O246">
        <v>100</v>
      </c>
      <c r="P246">
        <v>27</v>
      </c>
      <c r="Q246">
        <v>24</v>
      </c>
      <c r="R246">
        <v>15</v>
      </c>
    </row>
    <row r="247" spans="1:18" x14ac:dyDescent="0.3">
      <c r="A247">
        <v>246</v>
      </c>
      <c r="B247" s="1" t="s">
        <v>105</v>
      </c>
      <c r="C247" s="1" t="s">
        <v>454</v>
      </c>
      <c r="D247" s="1" t="s">
        <v>385</v>
      </c>
      <c r="E247" s="1" t="s">
        <v>230</v>
      </c>
      <c r="F247">
        <v>3</v>
      </c>
      <c r="G247" s="1" t="s">
        <v>65</v>
      </c>
      <c r="H247" s="1" t="str">
        <f>RIGHT(Zalacznik_Zadanie2_uczniowie4[[#This Row],[imię]],1)</f>
        <v>z</v>
      </c>
      <c r="I247" s="1">
        <f>IF(Zalacznik_Zadanie2_uczniowie4[[#This Row],[ostatnia litera imienia]]="a",1,0)</f>
        <v>0</v>
      </c>
      <c r="J247" s="1"/>
      <c r="K247" s="1"/>
      <c r="M247">
        <v>246</v>
      </c>
      <c r="N247">
        <v>0</v>
      </c>
      <c r="O247">
        <v>7</v>
      </c>
      <c r="P247">
        <v>45</v>
      </c>
      <c r="Q247">
        <v>83</v>
      </c>
      <c r="R247">
        <v>0</v>
      </c>
    </row>
    <row r="248" spans="1:18" x14ac:dyDescent="0.3">
      <c r="A248">
        <v>247</v>
      </c>
      <c r="B248" s="1" t="s">
        <v>148</v>
      </c>
      <c r="C248" s="1" t="s">
        <v>382</v>
      </c>
      <c r="D248" s="1" t="s">
        <v>150</v>
      </c>
      <c r="E248" s="1" t="s">
        <v>350</v>
      </c>
      <c r="F248">
        <v>2</v>
      </c>
      <c r="G248" s="1" t="s">
        <v>21</v>
      </c>
      <c r="H248" s="1" t="str">
        <f>RIGHT(Zalacznik_Zadanie2_uczniowie4[[#This Row],[imię]],1)</f>
        <v>n</v>
      </c>
      <c r="I248" s="1">
        <f>IF(Zalacznik_Zadanie2_uczniowie4[[#This Row],[ostatnia litera imienia]]="a",1,0)</f>
        <v>0</v>
      </c>
      <c r="J248" s="1"/>
      <c r="K248" s="1"/>
      <c r="M248">
        <v>247</v>
      </c>
      <c r="N248">
        <v>0</v>
      </c>
      <c r="O248">
        <v>100</v>
      </c>
      <c r="P248">
        <v>45</v>
      </c>
      <c r="Q248">
        <v>100</v>
      </c>
      <c r="R248">
        <v>0</v>
      </c>
    </row>
    <row r="249" spans="1:18" x14ac:dyDescent="0.3">
      <c r="A249">
        <v>248</v>
      </c>
      <c r="B249" s="1" t="s">
        <v>455</v>
      </c>
      <c r="C249" s="1" t="s">
        <v>383</v>
      </c>
      <c r="D249" s="1" t="s">
        <v>14</v>
      </c>
      <c r="E249" s="1" t="s">
        <v>15</v>
      </c>
      <c r="F249">
        <v>3</v>
      </c>
      <c r="G249" s="1" t="s">
        <v>16</v>
      </c>
      <c r="H249" s="1" t="str">
        <f>RIGHT(Zalacznik_Zadanie2_uczniowie4[[#This Row],[imię]],1)</f>
        <v>a</v>
      </c>
      <c r="I249" s="1">
        <f>IF(Zalacznik_Zadanie2_uczniowie4[[#This Row],[ostatnia litera imienia]]="a",1,0)</f>
        <v>1</v>
      </c>
      <c r="J249" s="1"/>
      <c r="K249" s="1"/>
      <c r="M249">
        <v>248</v>
      </c>
      <c r="N249">
        <v>0</v>
      </c>
      <c r="O249">
        <v>72</v>
      </c>
      <c r="P249">
        <v>63</v>
      </c>
      <c r="Q249">
        <v>0</v>
      </c>
      <c r="R249">
        <v>0</v>
      </c>
    </row>
    <row r="250" spans="1:18" x14ac:dyDescent="0.3">
      <c r="A250">
        <v>249</v>
      </c>
      <c r="B250" s="1" t="s">
        <v>40</v>
      </c>
      <c r="C250" s="1" t="s">
        <v>384</v>
      </c>
      <c r="D250" s="1" t="s">
        <v>356</v>
      </c>
      <c r="E250" s="1" t="s">
        <v>357</v>
      </c>
      <c r="F250">
        <v>1</v>
      </c>
      <c r="G250" s="1" t="s">
        <v>65</v>
      </c>
      <c r="H250" s="1" t="str">
        <f>RIGHT(Zalacznik_Zadanie2_uczniowie4[[#This Row],[imię]],1)</f>
        <v>r</v>
      </c>
      <c r="I250" s="1">
        <f>IF(Zalacznik_Zadanie2_uczniowie4[[#This Row],[ostatnia litera imienia]]="a",1,0)</f>
        <v>0</v>
      </c>
      <c r="J250" s="1"/>
      <c r="K250" s="1"/>
      <c r="M250">
        <v>249</v>
      </c>
      <c r="N250">
        <v>0</v>
      </c>
      <c r="O250">
        <v>100</v>
      </c>
      <c r="P250">
        <v>45</v>
      </c>
      <c r="Q250">
        <v>100</v>
      </c>
      <c r="R250">
        <v>0</v>
      </c>
    </row>
    <row r="251" spans="1:18" x14ac:dyDescent="0.3">
      <c r="A251">
        <v>250</v>
      </c>
      <c r="B251" s="1" t="s">
        <v>456</v>
      </c>
      <c r="C251" s="1" t="s">
        <v>457</v>
      </c>
      <c r="D251" s="1" t="s">
        <v>33</v>
      </c>
      <c r="E251" s="1" t="s">
        <v>25</v>
      </c>
      <c r="F251">
        <v>2</v>
      </c>
      <c r="G251" s="1" t="s">
        <v>16</v>
      </c>
      <c r="H251" s="1" t="str">
        <f>RIGHT(Zalacznik_Zadanie2_uczniowie4[[#This Row],[imię]],1)</f>
        <v>a</v>
      </c>
      <c r="I251" s="1">
        <f>IF(Zalacznik_Zadanie2_uczniowie4[[#This Row],[ostatnia litera imienia]]="a",1,0)</f>
        <v>1</v>
      </c>
      <c r="J251" s="1"/>
      <c r="K251" s="1"/>
      <c r="M251">
        <v>250</v>
      </c>
      <c r="N251">
        <v>0</v>
      </c>
      <c r="O251">
        <v>7</v>
      </c>
      <c r="P251">
        <v>27</v>
      </c>
      <c r="Q251">
        <v>100</v>
      </c>
      <c r="R251">
        <v>0</v>
      </c>
    </row>
    <row r="252" spans="1:18" x14ac:dyDescent="0.3">
      <c r="A252">
        <v>251</v>
      </c>
      <c r="B252" s="1" t="s">
        <v>42</v>
      </c>
      <c r="C252" s="1" t="s">
        <v>387</v>
      </c>
      <c r="D252" s="1" t="s">
        <v>314</v>
      </c>
      <c r="E252" s="1" t="s">
        <v>315</v>
      </c>
      <c r="F252">
        <v>2</v>
      </c>
      <c r="G252" s="1" t="s">
        <v>21</v>
      </c>
      <c r="H252" s="1" t="str">
        <f>RIGHT(Zalacznik_Zadanie2_uczniowie4[[#This Row],[imię]],1)</f>
        <v>ł</v>
      </c>
      <c r="I252" s="1">
        <f>IF(Zalacznik_Zadanie2_uczniowie4[[#This Row],[ostatnia litera imienia]]="a",1,0)</f>
        <v>0</v>
      </c>
      <c r="J252" s="1"/>
      <c r="K252" s="1"/>
      <c r="M252">
        <v>251</v>
      </c>
      <c r="N252">
        <v>100</v>
      </c>
      <c r="O252">
        <v>100</v>
      </c>
      <c r="P252">
        <v>45</v>
      </c>
      <c r="Q252">
        <v>0</v>
      </c>
      <c r="R252">
        <v>0</v>
      </c>
    </row>
    <row r="253" spans="1:18" x14ac:dyDescent="0.3">
      <c r="A253">
        <v>252</v>
      </c>
      <c r="B253" s="1" t="s">
        <v>458</v>
      </c>
      <c r="C253" s="1" t="s">
        <v>459</v>
      </c>
      <c r="D253" s="1" t="s">
        <v>310</v>
      </c>
      <c r="E253" s="1" t="s">
        <v>348</v>
      </c>
      <c r="F253">
        <v>3</v>
      </c>
      <c r="G253" s="1" t="s">
        <v>16</v>
      </c>
      <c r="H253" s="1" t="str">
        <f>RIGHT(Zalacznik_Zadanie2_uczniowie4[[#This Row],[imię]],1)</f>
        <v>y</v>
      </c>
      <c r="I253" s="1">
        <f>IF(Zalacznik_Zadanie2_uczniowie4[[#This Row],[ostatnia litera imienia]]="a",1,0)</f>
        <v>0</v>
      </c>
      <c r="J253" s="1"/>
      <c r="K253" s="1"/>
      <c r="M253">
        <v>252</v>
      </c>
      <c r="N253">
        <v>0</v>
      </c>
      <c r="O253">
        <v>7</v>
      </c>
      <c r="P253">
        <v>27</v>
      </c>
      <c r="Q253">
        <v>100</v>
      </c>
      <c r="R253">
        <v>0</v>
      </c>
    </row>
    <row r="254" spans="1:18" x14ac:dyDescent="0.3">
      <c r="A254">
        <v>253</v>
      </c>
      <c r="B254" s="1" t="s">
        <v>460</v>
      </c>
      <c r="C254" s="1" t="s">
        <v>461</v>
      </c>
      <c r="D254" s="1" t="s">
        <v>378</v>
      </c>
      <c r="E254" s="1" t="s">
        <v>379</v>
      </c>
      <c r="F254">
        <v>1</v>
      </c>
      <c r="G254" s="1" t="s">
        <v>21</v>
      </c>
      <c r="H254" s="1" t="str">
        <f>RIGHT(Zalacznik_Zadanie2_uczniowie4[[#This Row],[imię]],1)</f>
        <v>t</v>
      </c>
      <c r="I254" s="1">
        <f>IF(Zalacznik_Zadanie2_uczniowie4[[#This Row],[ostatnia litera imienia]]="a",1,0)</f>
        <v>0</v>
      </c>
      <c r="J254" s="1"/>
      <c r="K254" s="1"/>
      <c r="M254">
        <v>253</v>
      </c>
      <c r="N254">
        <v>0</v>
      </c>
      <c r="O254">
        <v>100</v>
      </c>
      <c r="P254">
        <v>45</v>
      </c>
      <c r="Q254">
        <v>100</v>
      </c>
      <c r="R254">
        <v>0</v>
      </c>
    </row>
    <row r="255" spans="1:18" x14ac:dyDescent="0.3">
      <c r="A255">
        <v>254</v>
      </c>
      <c r="B255" s="1" t="s">
        <v>42</v>
      </c>
      <c r="C255" s="1" t="s">
        <v>211</v>
      </c>
      <c r="D255" s="1" t="s">
        <v>83</v>
      </c>
      <c r="E255" s="1" t="s">
        <v>230</v>
      </c>
      <c r="F255">
        <v>2</v>
      </c>
      <c r="G255" s="1" t="s">
        <v>65</v>
      </c>
      <c r="H255" s="1" t="str">
        <f>RIGHT(Zalacznik_Zadanie2_uczniowie4[[#This Row],[imię]],1)</f>
        <v>ł</v>
      </c>
      <c r="I255" s="1">
        <f>IF(Zalacznik_Zadanie2_uczniowie4[[#This Row],[ostatnia litera imienia]]="a",1,0)</f>
        <v>0</v>
      </c>
      <c r="J255" s="1"/>
      <c r="K255" s="1"/>
      <c r="M255">
        <v>254</v>
      </c>
      <c r="N255">
        <v>0</v>
      </c>
      <c r="O255">
        <v>7</v>
      </c>
      <c r="P255">
        <v>27</v>
      </c>
      <c r="Q255">
        <v>100</v>
      </c>
      <c r="R255">
        <v>0</v>
      </c>
    </row>
    <row r="256" spans="1:18" x14ac:dyDescent="0.3">
      <c r="A256">
        <v>255</v>
      </c>
      <c r="B256" s="1" t="s">
        <v>95</v>
      </c>
      <c r="C256" s="1" t="s">
        <v>462</v>
      </c>
      <c r="D256" s="1" t="s">
        <v>24</v>
      </c>
      <c r="E256" s="1" t="s">
        <v>25</v>
      </c>
      <c r="F256">
        <v>2</v>
      </c>
      <c r="G256" s="1" t="s">
        <v>16</v>
      </c>
      <c r="H256" s="1" t="str">
        <f>RIGHT(Zalacznik_Zadanie2_uczniowie4[[#This Row],[imię]],1)</f>
        <v>h</v>
      </c>
      <c r="I256" s="1">
        <f>IF(Zalacznik_Zadanie2_uczniowie4[[#This Row],[ostatnia litera imienia]]="a",1,0)</f>
        <v>0</v>
      </c>
      <c r="J256" s="1"/>
      <c r="K256" s="1"/>
      <c r="M256">
        <v>255</v>
      </c>
      <c r="N256">
        <v>0</v>
      </c>
      <c r="O256">
        <v>81</v>
      </c>
      <c r="P256">
        <v>63</v>
      </c>
      <c r="Q256">
        <v>100</v>
      </c>
      <c r="R256">
        <v>0</v>
      </c>
    </row>
    <row r="257" spans="1:18" x14ac:dyDescent="0.3">
      <c r="A257">
        <v>256</v>
      </c>
      <c r="B257" s="1" t="s">
        <v>105</v>
      </c>
      <c r="C257" s="1" t="s">
        <v>463</v>
      </c>
      <c r="D257" s="1" t="s">
        <v>450</v>
      </c>
      <c r="E257" s="1" t="s">
        <v>379</v>
      </c>
      <c r="F257">
        <v>3</v>
      </c>
      <c r="G257" s="1" t="s">
        <v>21</v>
      </c>
      <c r="H257" s="1" t="str">
        <f>RIGHT(Zalacznik_Zadanie2_uczniowie4[[#This Row],[imię]],1)</f>
        <v>z</v>
      </c>
      <c r="I257" s="1">
        <f>IF(Zalacznik_Zadanie2_uczniowie4[[#This Row],[ostatnia litera imienia]]="a",1,0)</f>
        <v>0</v>
      </c>
      <c r="J257" s="1"/>
      <c r="K257" s="1"/>
      <c r="M257">
        <v>256</v>
      </c>
      <c r="N257">
        <v>0</v>
      </c>
      <c r="O257">
        <v>7</v>
      </c>
      <c r="P257">
        <v>36</v>
      </c>
      <c r="Q257">
        <v>88</v>
      </c>
      <c r="R257">
        <v>0</v>
      </c>
    </row>
    <row r="258" spans="1:18" x14ac:dyDescent="0.3">
      <c r="A258">
        <v>257</v>
      </c>
      <c r="B258" s="1" t="s">
        <v>460</v>
      </c>
      <c r="C258" s="1" t="s">
        <v>464</v>
      </c>
      <c r="D258" s="1" t="s">
        <v>14</v>
      </c>
      <c r="E258" s="1" t="s">
        <v>15</v>
      </c>
      <c r="F258">
        <v>2</v>
      </c>
      <c r="G258" s="1" t="s">
        <v>16</v>
      </c>
      <c r="H258" s="1" t="str">
        <f>RIGHT(Zalacznik_Zadanie2_uczniowie4[[#This Row],[imię]],1)</f>
        <v>t</v>
      </c>
      <c r="I258" s="1">
        <f>IF(Zalacznik_Zadanie2_uczniowie4[[#This Row],[ostatnia litera imienia]]="a",1,0)</f>
        <v>0</v>
      </c>
      <c r="J258" s="1"/>
      <c r="K258" s="1"/>
      <c r="M258">
        <v>257</v>
      </c>
      <c r="N258">
        <v>0</v>
      </c>
      <c r="O258">
        <v>92</v>
      </c>
      <c r="P258">
        <v>69</v>
      </c>
      <c r="Q258">
        <v>83</v>
      </c>
      <c r="R258">
        <v>0</v>
      </c>
    </row>
    <row r="259" spans="1:18" x14ac:dyDescent="0.3">
      <c r="A259">
        <v>258</v>
      </c>
      <c r="B259" s="1" t="s">
        <v>42</v>
      </c>
      <c r="C259" s="1" t="s">
        <v>398</v>
      </c>
      <c r="D259" s="1" t="s">
        <v>51</v>
      </c>
      <c r="E259" s="1" t="s">
        <v>52</v>
      </c>
      <c r="F259">
        <v>3</v>
      </c>
      <c r="G259" s="1" t="s">
        <v>53</v>
      </c>
      <c r="H259" s="1" t="str">
        <f>RIGHT(Zalacznik_Zadanie2_uczniowie4[[#This Row],[imię]],1)</f>
        <v>ł</v>
      </c>
      <c r="I259" s="1">
        <f>IF(Zalacznik_Zadanie2_uczniowie4[[#This Row],[ostatnia litera imienia]]="a",1,0)</f>
        <v>0</v>
      </c>
      <c r="J259" s="1"/>
      <c r="K259" s="1"/>
      <c r="M259">
        <v>258</v>
      </c>
      <c r="N259">
        <v>0</v>
      </c>
      <c r="O259">
        <v>29</v>
      </c>
      <c r="P259">
        <v>32</v>
      </c>
      <c r="Q259">
        <v>70</v>
      </c>
      <c r="R259">
        <v>0</v>
      </c>
    </row>
    <row r="260" spans="1:18" x14ac:dyDescent="0.3">
      <c r="A260">
        <v>259</v>
      </c>
      <c r="B260" s="1" t="s">
        <v>38</v>
      </c>
      <c r="C260" s="1" t="s">
        <v>465</v>
      </c>
      <c r="D260" s="1" t="s">
        <v>9</v>
      </c>
      <c r="E260" s="1" t="s">
        <v>10</v>
      </c>
      <c r="F260">
        <v>2</v>
      </c>
      <c r="G260" s="1" t="s">
        <v>11</v>
      </c>
      <c r="H260" s="1" t="str">
        <f>RIGHT(Zalacznik_Zadanie2_uczniowie4[[#This Row],[imię]],1)</f>
        <v>m</v>
      </c>
      <c r="I260" s="1">
        <f>IF(Zalacznik_Zadanie2_uczniowie4[[#This Row],[ostatnia litera imienia]]="a",1,0)</f>
        <v>0</v>
      </c>
      <c r="J260" s="1"/>
      <c r="K260" s="1"/>
      <c r="M260">
        <v>259</v>
      </c>
      <c r="N260">
        <v>0</v>
      </c>
      <c r="O260">
        <v>100</v>
      </c>
      <c r="P260">
        <v>45</v>
      </c>
      <c r="Q260">
        <v>98</v>
      </c>
      <c r="R260">
        <v>0</v>
      </c>
    </row>
    <row r="261" spans="1:18" x14ac:dyDescent="0.3">
      <c r="A261">
        <v>260</v>
      </c>
      <c r="B261" s="1" t="s">
        <v>66</v>
      </c>
      <c r="C261" s="1" t="s">
        <v>466</v>
      </c>
      <c r="D261" s="1" t="s">
        <v>24</v>
      </c>
      <c r="E261" s="1" t="s">
        <v>25</v>
      </c>
      <c r="F261">
        <v>3</v>
      </c>
      <c r="G261" s="1" t="s">
        <v>16</v>
      </c>
      <c r="H261" s="1" t="str">
        <f>RIGHT(Zalacznik_Zadanie2_uczniowie4[[#This Row],[imię]],1)</f>
        <v>z</v>
      </c>
      <c r="I261" s="1">
        <f>IF(Zalacznik_Zadanie2_uczniowie4[[#This Row],[ostatnia litera imienia]]="a",1,0)</f>
        <v>0</v>
      </c>
      <c r="J261" s="1"/>
      <c r="K261" s="1"/>
      <c r="M261">
        <v>260</v>
      </c>
      <c r="N261">
        <v>0</v>
      </c>
      <c r="O261">
        <v>35</v>
      </c>
      <c r="P261">
        <v>27</v>
      </c>
      <c r="Q261">
        <v>68</v>
      </c>
      <c r="R261">
        <v>0</v>
      </c>
    </row>
    <row r="262" spans="1:18" x14ac:dyDescent="0.3">
      <c r="A262">
        <v>261</v>
      </c>
      <c r="B262" s="1" t="s">
        <v>105</v>
      </c>
      <c r="C262" s="1" t="s">
        <v>467</v>
      </c>
      <c r="D262" s="1" t="s">
        <v>468</v>
      </c>
      <c r="E262" s="1" t="s">
        <v>52</v>
      </c>
      <c r="F262">
        <v>1</v>
      </c>
      <c r="G262" s="1" t="s">
        <v>53</v>
      </c>
      <c r="H262" s="1" t="str">
        <f>RIGHT(Zalacznik_Zadanie2_uczniowie4[[#This Row],[imię]],1)</f>
        <v>z</v>
      </c>
      <c r="I262" s="1">
        <f>IF(Zalacznik_Zadanie2_uczniowie4[[#This Row],[ostatnia litera imienia]]="a",1,0)</f>
        <v>0</v>
      </c>
      <c r="J262" s="1"/>
      <c r="K262" s="1"/>
      <c r="M262">
        <v>261</v>
      </c>
      <c r="N262">
        <v>80</v>
      </c>
      <c r="O262">
        <v>100</v>
      </c>
      <c r="P262">
        <v>63</v>
      </c>
      <c r="Q262">
        <v>0</v>
      </c>
      <c r="R262">
        <v>0</v>
      </c>
    </row>
    <row r="263" spans="1:18" x14ac:dyDescent="0.3">
      <c r="A263">
        <v>262</v>
      </c>
      <c r="B263" s="1" t="s">
        <v>469</v>
      </c>
      <c r="C263" s="1" t="s">
        <v>404</v>
      </c>
      <c r="D263" s="1" t="s">
        <v>150</v>
      </c>
      <c r="E263" s="1" t="s">
        <v>350</v>
      </c>
      <c r="F263">
        <v>2</v>
      </c>
      <c r="G263" s="1" t="s">
        <v>21</v>
      </c>
      <c r="H263" s="1" t="str">
        <f>RIGHT(Zalacznik_Zadanie2_uczniowie4[[#This Row],[imię]],1)</f>
        <v>n</v>
      </c>
      <c r="I263" s="1">
        <f>IF(Zalacznik_Zadanie2_uczniowie4[[#This Row],[ostatnia litera imienia]]="a",1,0)</f>
        <v>0</v>
      </c>
      <c r="J263" s="1"/>
      <c r="K263" s="1"/>
      <c r="M263">
        <v>262</v>
      </c>
      <c r="N263">
        <v>0</v>
      </c>
      <c r="O263">
        <v>100</v>
      </c>
      <c r="P263">
        <v>29</v>
      </c>
      <c r="Q263">
        <v>0</v>
      </c>
      <c r="R263">
        <v>0</v>
      </c>
    </row>
    <row r="264" spans="1:18" x14ac:dyDescent="0.3">
      <c r="A264">
        <v>263</v>
      </c>
      <c r="B264" s="1" t="s">
        <v>470</v>
      </c>
      <c r="C264" s="1" t="s">
        <v>471</v>
      </c>
      <c r="D264" s="1" t="s">
        <v>472</v>
      </c>
      <c r="E264" s="1" t="s">
        <v>52</v>
      </c>
      <c r="F264">
        <v>2</v>
      </c>
      <c r="G264" s="1" t="s">
        <v>53</v>
      </c>
      <c r="H264" s="1" t="str">
        <f>RIGHT(Zalacznik_Zadanie2_uczniowie4[[#This Row],[imię]],1)</f>
        <v>l</v>
      </c>
      <c r="I264" s="1">
        <f>IF(Zalacznik_Zadanie2_uczniowie4[[#This Row],[ostatnia litera imienia]]="a",1,0)</f>
        <v>0</v>
      </c>
      <c r="J264" s="1"/>
      <c r="K264" s="1"/>
      <c r="M264">
        <v>263</v>
      </c>
      <c r="N264">
        <v>10</v>
      </c>
      <c r="O264">
        <v>100</v>
      </c>
      <c r="P264">
        <v>45</v>
      </c>
      <c r="Q264">
        <v>88</v>
      </c>
      <c r="R264">
        <v>0</v>
      </c>
    </row>
    <row r="265" spans="1:18" x14ac:dyDescent="0.3">
      <c r="A265">
        <v>264</v>
      </c>
      <c r="B265" s="1" t="s">
        <v>473</v>
      </c>
      <c r="C265" s="1" t="s">
        <v>407</v>
      </c>
      <c r="D265" s="1" t="s">
        <v>83</v>
      </c>
      <c r="E265" s="1" t="s">
        <v>84</v>
      </c>
      <c r="F265">
        <v>3</v>
      </c>
      <c r="G265" s="1" t="s">
        <v>21</v>
      </c>
      <c r="H265" s="1" t="str">
        <f>RIGHT(Zalacznik_Zadanie2_uczniowie4[[#This Row],[imię]],1)</f>
        <v>r</v>
      </c>
      <c r="I265" s="1">
        <f>IF(Zalacznik_Zadanie2_uczniowie4[[#This Row],[ostatnia litera imienia]]="a",1,0)</f>
        <v>0</v>
      </c>
      <c r="J265" s="1"/>
      <c r="K265" s="1"/>
      <c r="M265">
        <v>264</v>
      </c>
      <c r="N265">
        <v>0</v>
      </c>
      <c r="O265">
        <v>100</v>
      </c>
      <c r="P265">
        <v>27</v>
      </c>
      <c r="Q265">
        <v>0</v>
      </c>
      <c r="R265">
        <v>0</v>
      </c>
    </row>
    <row r="266" spans="1:18" x14ac:dyDescent="0.3">
      <c r="A266">
        <v>265</v>
      </c>
      <c r="B266" s="1" t="s">
        <v>326</v>
      </c>
      <c r="C266" s="1" t="s">
        <v>349</v>
      </c>
      <c r="D266" s="1" t="s">
        <v>474</v>
      </c>
      <c r="E266" s="1" t="s">
        <v>52</v>
      </c>
      <c r="F266">
        <v>1</v>
      </c>
      <c r="G266" s="1" t="s">
        <v>53</v>
      </c>
      <c r="H266" s="1" t="str">
        <f>RIGHT(Zalacznik_Zadanie2_uczniowie4[[#This Row],[imię]],1)</f>
        <v>k</v>
      </c>
      <c r="I266" s="1">
        <f>IF(Zalacznik_Zadanie2_uczniowie4[[#This Row],[ostatnia litera imienia]]="a",1,0)</f>
        <v>0</v>
      </c>
      <c r="J266" s="1"/>
      <c r="K266" s="1"/>
      <c r="M266">
        <v>265</v>
      </c>
      <c r="N266">
        <v>90</v>
      </c>
      <c r="O266">
        <v>100</v>
      </c>
      <c r="P266">
        <v>27</v>
      </c>
      <c r="Q266">
        <v>25</v>
      </c>
      <c r="R266">
        <v>0</v>
      </c>
    </row>
    <row r="267" spans="1:18" x14ac:dyDescent="0.3">
      <c r="A267">
        <v>266</v>
      </c>
      <c r="B267" s="1" t="s">
        <v>435</v>
      </c>
      <c r="C267" s="1" t="s">
        <v>475</v>
      </c>
      <c r="D267" s="1" t="s">
        <v>374</v>
      </c>
      <c r="E267" s="1" t="s">
        <v>320</v>
      </c>
      <c r="F267">
        <v>2</v>
      </c>
      <c r="G267" s="1" t="s">
        <v>53</v>
      </c>
      <c r="H267" s="1" t="str">
        <f>RIGHT(Zalacznik_Zadanie2_uczniowie4[[#This Row],[imię]],1)</f>
        <v>j</v>
      </c>
      <c r="I267" s="1">
        <f>IF(Zalacznik_Zadanie2_uczniowie4[[#This Row],[ostatnia litera imienia]]="a",1,0)</f>
        <v>0</v>
      </c>
      <c r="J267" s="1"/>
      <c r="K267" s="1"/>
      <c r="M267">
        <v>266</v>
      </c>
      <c r="N267">
        <v>0</v>
      </c>
      <c r="O267">
        <v>100</v>
      </c>
      <c r="P267">
        <v>27</v>
      </c>
      <c r="Q267">
        <v>0</v>
      </c>
      <c r="R267">
        <v>0</v>
      </c>
    </row>
    <row r="268" spans="1:18" x14ac:dyDescent="0.3">
      <c r="A268">
        <v>267</v>
      </c>
      <c r="B268" s="1" t="s">
        <v>42</v>
      </c>
      <c r="C268" s="1" t="s">
        <v>411</v>
      </c>
      <c r="D268" s="1" t="s">
        <v>37</v>
      </c>
      <c r="E268" s="1" t="s">
        <v>20</v>
      </c>
      <c r="F268">
        <v>2</v>
      </c>
      <c r="G268" s="1" t="s">
        <v>21</v>
      </c>
      <c r="H268" s="1" t="str">
        <f>RIGHT(Zalacznik_Zadanie2_uczniowie4[[#This Row],[imię]],1)</f>
        <v>ł</v>
      </c>
      <c r="I268" s="1">
        <f>IF(Zalacznik_Zadanie2_uczniowie4[[#This Row],[ostatnia litera imienia]]="a",1,0)</f>
        <v>0</v>
      </c>
      <c r="J268" s="1"/>
      <c r="K268" s="1"/>
      <c r="M268">
        <v>267</v>
      </c>
      <c r="N268">
        <v>100</v>
      </c>
      <c r="O268">
        <v>100</v>
      </c>
      <c r="P268">
        <v>42</v>
      </c>
      <c r="Q268">
        <v>0</v>
      </c>
      <c r="R268">
        <v>0</v>
      </c>
    </row>
    <row r="269" spans="1:18" x14ac:dyDescent="0.3">
      <c r="A269">
        <v>268</v>
      </c>
      <c r="B269" s="1" t="s">
        <v>105</v>
      </c>
      <c r="C269" s="1" t="s">
        <v>412</v>
      </c>
      <c r="D269" s="1" t="s">
        <v>476</v>
      </c>
      <c r="E269" s="1" t="s">
        <v>52</v>
      </c>
      <c r="F269">
        <v>3</v>
      </c>
      <c r="G269" s="1" t="s">
        <v>53</v>
      </c>
      <c r="H269" s="1" t="str">
        <f>RIGHT(Zalacznik_Zadanie2_uczniowie4[[#This Row],[imię]],1)</f>
        <v>z</v>
      </c>
      <c r="I269" s="1">
        <f>IF(Zalacznik_Zadanie2_uczniowie4[[#This Row],[ostatnia litera imienia]]="a",1,0)</f>
        <v>0</v>
      </c>
      <c r="J269" s="1"/>
      <c r="K269" s="1"/>
      <c r="M269">
        <v>268</v>
      </c>
      <c r="N269">
        <v>0</v>
      </c>
      <c r="O269">
        <v>100</v>
      </c>
      <c r="P269">
        <v>27</v>
      </c>
      <c r="Q269">
        <v>0</v>
      </c>
      <c r="R269">
        <v>0</v>
      </c>
    </row>
    <row r="270" spans="1:18" x14ac:dyDescent="0.3">
      <c r="A270">
        <v>269</v>
      </c>
      <c r="B270" s="1" t="s">
        <v>132</v>
      </c>
      <c r="C270" s="1" t="s">
        <v>477</v>
      </c>
      <c r="D270" s="1" t="s">
        <v>86</v>
      </c>
      <c r="E270" s="1" t="s">
        <v>87</v>
      </c>
      <c r="F270">
        <v>2</v>
      </c>
      <c r="G270" s="1" t="s">
        <v>88</v>
      </c>
      <c r="H270" s="1" t="str">
        <f>RIGHT(Zalacznik_Zadanie2_uczniowie4[[#This Row],[imię]],1)</f>
        <v>l</v>
      </c>
      <c r="I270" s="1">
        <f>IF(Zalacznik_Zadanie2_uczniowie4[[#This Row],[ostatnia litera imienia]]="a",1,0)</f>
        <v>0</v>
      </c>
      <c r="J270" s="1"/>
      <c r="K270" s="1"/>
      <c r="M270">
        <v>269</v>
      </c>
      <c r="N270">
        <v>90</v>
      </c>
      <c r="O270">
        <v>37</v>
      </c>
      <c r="P270">
        <v>27</v>
      </c>
      <c r="Q270">
        <v>88</v>
      </c>
      <c r="R270">
        <v>0</v>
      </c>
    </row>
    <row r="271" spans="1:18" x14ac:dyDescent="0.3">
      <c r="A271">
        <v>270</v>
      </c>
      <c r="B271" s="1" t="s">
        <v>478</v>
      </c>
      <c r="C271" s="1" t="s">
        <v>479</v>
      </c>
      <c r="D271" s="1" t="s">
        <v>253</v>
      </c>
      <c r="E271" s="1" t="s">
        <v>245</v>
      </c>
      <c r="F271">
        <v>3</v>
      </c>
      <c r="G271" s="1" t="s">
        <v>53</v>
      </c>
      <c r="H271" s="1" t="str">
        <f>RIGHT(Zalacznik_Zadanie2_uczniowie4[[#This Row],[imię]],1)</f>
        <v>n</v>
      </c>
      <c r="I271" s="1">
        <f>IF(Zalacznik_Zadanie2_uczniowie4[[#This Row],[ostatnia litera imienia]]="a",1,0)</f>
        <v>0</v>
      </c>
      <c r="J271" s="1"/>
      <c r="K271" s="1"/>
      <c r="M271">
        <v>270</v>
      </c>
      <c r="N271">
        <v>0</v>
      </c>
      <c r="O271">
        <v>100</v>
      </c>
      <c r="P271">
        <v>27</v>
      </c>
      <c r="Q271">
        <v>0</v>
      </c>
      <c r="R271">
        <v>0</v>
      </c>
    </row>
    <row r="272" spans="1:18" x14ac:dyDescent="0.3">
      <c r="A272">
        <v>271</v>
      </c>
      <c r="B272" s="1" t="s">
        <v>42</v>
      </c>
      <c r="C272" s="1" t="s">
        <v>480</v>
      </c>
      <c r="D272" s="1" t="s">
        <v>150</v>
      </c>
      <c r="E272" s="1" t="s">
        <v>20</v>
      </c>
      <c r="F272">
        <v>2</v>
      </c>
      <c r="G272" s="1" t="s">
        <v>21</v>
      </c>
      <c r="H272" s="1" t="str">
        <f>RIGHT(Zalacznik_Zadanie2_uczniowie4[[#This Row],[imię]],1)</f>
        <v>ł</v>
      </c>
      <c r="I272" s="1">
        <f>IF(Zalacznik_Zadanie2_uczniowie4[[#This Row],[ostatnia litera imienia]]="a",1,0)</f>
        <v>0</v>
      </c>
      <c r="J272" s="1"/>
      <c r="K272" s="1"/>
      <c r="M272">
        <v>271</v>
      </c>
      <c r="N272">
        <v>0</v>
      </c>
      <c r="O272">
        <v>100</v>
      </c>
      <c r="P272">
        <v>54</v>
      </c>
      <c r="Q272">
        <v>87</v>
      </c>
      <c r="R272">
        <v>0</v>
      </c>
    </row>
    <row r="273" spans="1:18" x14ac:dyDescent="0.3">
      <c r="A273">
        <v>272</v>
      </c>
      <c r="B273" s="1" t="s">
        <v>42</v>
      </c>
      <c r="C273" s="1" t="s">
        <v>481</v>
      </c>
      <c r="D273" s="1" t="s">
        <v>482</v>
      </c>
      <c r="E273" s="1" t="s">
        <v>52</v>
      </c>
      <c r="F273">
        <v>3</v>
      </c>
      <c r="G273" s="1" t="s">
        <v>53</v>
      </c>
      <c r="H273" s="1" t="str">
        <f>RIGHT(Zalacznik_Zadanie2_uczniowie4[[#This Row],[imię]],1)</f>
        <v>ł</v>
      </c>
      <c r="I273" s="1">
        <f>IF(Zalacznik_Zadanie2_uczniowie4[[#This Row],[ostatnia litera imienia]]="a",1,0)</f>
        <v>0</v>
      </c>
      <c r="J273" s="1"/>
      <c r="K273" s="1"/>
      <c r="M273">
        <v>272</v>
      </c>
      <c r="N273">
        <v>0</v>
      </c>
      <c r="O273">
        <v>100</v>
      </c>
      <c r="P273">
        <v>27</v>
      </c>
      <c r="Q273">
        <v>0</v>
      </c>
      <c r="R273">
        <v>0</v>
      </c>
    </row>
    <row r="274" spans="1:18" x14ac:dyDescent="0.3">
      <c r="A274">
        <v>273</v>
      </c>
      <c r="B274" s="1" t="s">
        <v>163</v>
      </c>
      <c r="C274" s="1" t="s">
        <v>475</v>
      </c>
      <c r="D274" s="1" t="s">
        <v>51</v>
      </c>
      <c r="E274" s="1" t="s">
        <v>52</v>
      </c>
      <c r="F274">
        <v>1</v>
      </c>
      <c r="G274" s="1" t="s">
        <v>53</v>
      </c>
      <c r="H274" s="1" t="str">
        <f>RIGHT(Zalacznik_Zadanie2_uczniowie4[[#This Row],[imię]],1)</f>
        <v>z</v>
      </c>
      <c r="I274" s="1">
        <f>IF(Zalacznik_Zadanie2_uczniowie4[[#This Row],[ostatnia litera imienia]]="a",1,0)</f>
        <v>0</v>
      </c>
      <c r="J274" s="1"/>
      <c r="K274" s="1"/>
      <c r="M274">
        <v>273</v>
      </c>
      <c r="N274">
        <v>0</v>
      </c>
      <c r="O274">
        <v>100</v>
      </c>
      <c r="P274">
        <v>65</v>
      </c>
      <c r="Q274">
        <v>75</v>
      </c>
      <c r="R274">
        <v>0</v>
      </c>
    </row>
    <row r="275" spans="1:18" x14ac:dyDescent="0.3">
      <c r="A275">
        <v>274</v>
      </c>
      <c r="B275" s="1" t="s">
        <v>42</v>
      </c>
      <c r="C275" s="1" t="s">
        <v>422</v>
      </c>
      <c r="D275" s="1" t="s">
        <v>203</v>
      </c>
      <c r="E275" s="1" t="s">
        <v>204</v>
      </c>
      <c r="F275">
        <v>2</v>
      </c>
      <c r="G275" s="1" t="s">
        <v>205</v>
      </c>
      <c r="H275" s="1" t="str">
        <f>RIGHT(Zalacznik_Zadanie2_uczniowie4[[#This Row],[imię]],1)</f>
        <v>ł</v>
      </c>
      <c r="I275" s="1">
        <f>IF(Zalacznik_Zadanie2_uczniowie4[[#This Row],[ostatnia litera imienia]]="a",1,0)</f>
        <v>0</v>
      </c>
      <c r="J275" s="1"/>
      <c r="K275" s="1"/>
      <c r="M275">
        <v>274</v>
      </c>
      <c r="N275">
        <v>0</v>
      </c>
      <c r="O275">
        <v>100</v>
      </c>
      <c r="P275">
        <v>27</v>
      </c>
      <c r="Q275">
        <v>0</v>
      </c>
      <c r="R275">
        <v>0</v>
      </c>
    </row>
    <row r="276" spans="1:18" x14ac:dyDescent="0.3">
      <c r="A276">
        <v>275</v>
      </c>
      <c r="B276" s="1" t="s">
        <v>89</v>
      </c>
      <c r="C276" s="1" t="s">
        <v>424</v>
      </c>
      <c r="D276" s="1" t="s">
        <v>483</v>
      </c>
      <c r="E276" s="1" t="s">
        <v>52</v>
      </c>
      <c r="F276">
        <v>2</v>
      </c>
      <c r="G276" s="1" t="s">
        <v>53</v>
      </c>
      <c r="H276" s="1" t="str">
        <f>RIGHT(Zalacznik_Zadanie2_uczniowie4[[#This Row],[imię]],1)</f>
        <v>d</v>
      </c>
      <c r="I276" s="1">
        <f>IF(Zalacznik_Zadanie2_uczniowie4[[#This Row],[ostatnia litera imienia]]="a",1,0)</f>
        <v>0</v>
      </c>
      <c r="J276" s="1"/>
      <c r="K276" s="1"/>
      <c r="M276">
        <v>275</v>
      </c>
      <c r="N276">
        <v>0</v>
      </c>
      <c r="O276">
        <v>100</v>
      </c>
      <c r="P276">
        <v>90</v>
      </c>
      <c r="Q276">
        <v>49</v>
      </c>
      <c r="R276">
        <v>0</v>
      </c>
    </row>
    <row r="277" spans="1:18" x14ac:dyDescent="0.3">
      <c r="A277">
        <v>276</v>
      </c>
      <c r="B277" s="1" t="s">
        <v>47</v>
      </c>
      <c r="C277" s="1" t="s">
        <v>484</v>
      </c>
      <c r="D277" s="1" t="s">
        <v>161</v>
      </c>
      <c r="E277" s="1" t="s">
        <v>162</v>
      </c>
      <c r="F277">
        <v>3</v>
      </c>
      <c r="G277" s="1" t="s">
        <v>65</v>
      </c>
      <c r="H277" s="1" t="str">
        <f>RIGHT(Zalacznik_Zadanie2_uczniowie4[[#This Row],[imię]],1)</f>
        <v>ł</v>
      </c>
      <c r="I277" s="1">
        <f>IF(Zalacznik_Zadanie2_uczniowie4[[#This Row],[ostatnia litera imienia]]="a",1,0)</f>
        <v>0</v>
      </c>
      <c r="J277" s="1"/>
      <c r="K277" s="1"/>
      <c r="M277">
        <v>276</v>
      </c>
      <c r="N277">
        <v>0</v>
      </c>
      <c r="O277">
        <v>100</v>
      </c>
      <c r="P277">
        <v>27</v>
      </c>
      <c r="Q277">
        <v>0</v>
      </c>
      <c r="R277">
        <v>0</v>
      </c>
    </row>
    <row r="278" spans="1:18" x14ac:dyDescent="0.3">
      <c r="A278">
        <v>277</v>
      </c>
      <c r="B278" s="1" t="s">
        <v>28</v>
      </c>
      <c r="C278" s="1" t="s">
        <v>485</v>
      </c>
      <c r="D278" s="1" t="s">
        <v>77</v>
      </c>
      <c r="E278" s="1" t="s">
        <v>78</v>
      </c>
      <c r="F278">
        <v>1</v>
      </c>
      <c r="G278" s="1" t="s">
        <v>58</v>
      </c>
      <c r="H278" s="1" t="str">
        <f>RIGHT(Zalacznik_Zadanie2_uczniowie4[[#This Row],[imię]],1)</f>
        <v>r</v>
      </c>
      <c r="I278" s="1">
        <f>IF(Zalacznik_Zadanie2_uczniowie4[[#This Row],[ostatnia litera imienia]]="a",1,0)</f>
        <v>0</v>
      </c>
      <c r="J278" s="1"/>
      <c r="K278" s="1"/>
      <c r="M278">
        <v>277</v>
      </c>
      <c r="N278">
        <v>100</v>
      </c>
      <c r="O278">
        <v>100</v>
      </c>
      <c r="P278">
        <v>27</v>
      </c>
      <c r="Q278">
        <v>12</v>
      </c>
      <c r="R278">
        <v>0</v>
      </c>
    </row>
    <row r="279" spans="1:18" x14ac:dyDescent="0.3">
      <c r="A279">
        <v>278</v>
      </c>
      <c r="B279" s="1" t="s">
        <v>40</v>
      </c>
      <c r="C279" s="1" t="s">
        <v>407</v>
      </c>
      <c r="D279" s="1" t="s">
        <v>83</v>
      </c>
      <c r="E279" s="1" t="s">
        <v>486</v>
      </c>
      <c r="F279">
        <v>2</v>
      </c>
      <c r="G279" s="1" t="s">
        <v>65</v>
      </c>
      <c r="H279" s="1" t="str">
        <f>RIGHT(Zalacznik_Zadanie2_uczniowie4[[#This Row],[imię]],1)</f>
        <v>r</v>
      </c>
      <c r="I279" s="1">
        <f>IF(Zalacznik_Zadanie2_uczniowie4[[#This Row],[ostatnia litera imienia]]="a",1,0)</f>
        <v>0</v>
      </c>
      <c r="J279" s="1"/>
      <c r="K279" s="1"/>
      <c r="M279">
        <v>278</v>
      </c>
      <c r="N279">
        <v>0</v>
      </c>
      <c r="O279">
        <v>100</v>
      </c>
      <c r="P279">
        <v>27</v>
      </c>
      <c r="Q279">
        <v>0</v>
      </c>
      <c r="R279">
        <v>0</v>
      </c>
    </row>
    <row r="280" spans="1:18" x14ac:dyDescent="0.3">
      <c r="A280">
        <v>279</v>
      </c>
      <c r="B280" s="1" t="s">
        <v>26</v>
      </c>
      <c r="C280" s="1" t="s">
        <v>487</v>
      </c>
      <c r="D280" s="1" t="s">
        <v>488</v>
      </c>
      <c r="E280" s="1" t="s">
        <v>87</v>
      </c>
      <c r="F280">
        <v>2</v>
      </c>
      <c r="G280" s="1" t="s">
        <v>88</v>
      </c>
      <c r="H280" s="1" t="str">
        <f>RIGHT(Zalacznik_Zadanie2_uczniowie4[[#This Row],[imię]],1)</f>
        <v>j</v>
      </c>
      <c r="I280" s="1">
        <f>IF(Zalacznik_Zadanie2_uczniowie4[[#This Row],[ostatnia litera imienia]]="a",1,0)</f>
        <v>0</v>
      </c>
      <c r="J280" s="1"/>
      <c r="K280" s="1"/>
      <c r="M280">
        <v>279</v>
      </c>
      <c r="N280">
        <v>0</v>
      </c>
      <c r="O280">
        <v>100</v>
      </c>
      <c r="P280">
        <v>49</v>
      </c>
      <c r="Q280">
        <v>88</v>
      </c>
      <c r="R280">
        <v>0</v>
      </c>
    </row>
    <row r="281" spans="1:18" x14ac:dyDescent="0.3">
      <c r="A281">
        <v>280</v>
      </c>
      <c r="B281" s="1" t="s">
        <v>31</v>
      </c>
      <c r="C281" s="1" t="s">
        <v>489</v>
      </c>
      <c r="D281" s="1" t="s">
        <v>83</v>
      </c>
      <c r="E281" s="1" t="s">
        <v>328</v>
      </c>
      <c r="F281">
        <v>3</v>
      </c>
      <c r="G281" s="1" t="s">
        <v>53</v>
      </c>
      <c r="H281" s="1" t="str">
        <f>RIGHT(Zalacznik_Zadanie2_uczniowie4[[#This Row],[imię]],1)</f>
        <v>b</v>
      </c>
      <c r="I281" s="1">
        <f>IF(Zalacznik_Zadanie2_uczniowie4[[#This Row],[ostatnia litera imienia]]="a",1,0)</f>
        <v>0</v>
      </c>
      <c r="J281" s="1"/>
      <c r="K281" s="1"/>
      <c r="M281">
        <v>280</v>
      </c>
      <c r="N281">
        <v>0</v>
      </c>
      <c r="O281">
        <v>100</v>
      </c>
      <c r="P281">
        <v>27</v>
      </c>
      <c r="Q281">
        <v>0</v>
      </c>
      <c r="R281">
        <v>0</v>
      </c>
    </row>
    <row r="282" spans="1:18" x14ac:dyDescent="0.3">
      <c r="A282">
        <v>281</v>
      </c>
      <c r="B282" s="1" t="s">
        <v>91</v>
      </c>
      <c r="C282" s="1" t="s">
        <v>223</v>
      </c>
      <c r="D282" s="1" t="s">
        <v>490</v>
      </c>
      <c r="E282" s="1" t="s">
        <v>52</v>
      </c>
      <c r="F282">
        <v>2</v>
      </c>
      <c r="G282" s="1" t="s">
        <v>53</v>
      </c>
      <c r="H282" s="1" t="str">
        <f>RIGHT(Zalacznik_Zadanie2_uczniowie4[[#This Row],[imię]],1)</f>
        <v>n</v>
      </c>
      <c r="I282" s="1">
        <f>IF(Zalacznik_Zadanie2_uczniowie4[[#This Row],[ostatnia litera imienia]]="a",1,0)</f>
        <v>0</v>
      </c>
      <c r="J282" s="1"/>
      <c r="K282" s="1"/>
      <c r="M282">
        <v>281</v>
      </c>
      <c r="N282">
        <v>10</v>
      </c>
      <c r="O282">
        <v>100</v>
      </c>
      <c r="P282">
        <v>27</v>
      </c>
      <c r="Q282">
        <v>100</v>
      </c>
      <c r="R282">
        <v>0</v>
      </c>
    </row>
    <row r="283" spans="1:18" x14ac:dyDescent="0.3">
      <c r="A283">
        <v>282</v>
      </c>
      <c r="B283" s="1" t="s">
        <v>42</v>
      </c>
      <c r="C283" s="1" t="s">
        <v>491</v>
      </c>
      <c r="D283" s="1" t="s">
        <v>108</v>
      </c>
      <c r="E283" s="1" t="s">
        <v>125</v>
      </c>
      <c r="F283">
        <v>3</v>
      </c>
      <c r="G283" s="1" t="s">
        <v>21</v>
      </c>
      <c r="H283" s="1" t="str">
        <f>RIGHT(Zalacznik_Zadanie2_uczniowie4[[#This Row],[imię]],1)</f>
        <v>ł</v>
      </c>
      <c r="I283" s="1">
        <f>IF(Zalacznik_Zadanie2_uczniowie4[[#This Row],[ostatnia litera imienia]]="a",1,0)</f>
        <v>0</v>
      </c>
      <c r="J283" s="1"/>
      <c r="K283" s="1"/>
      <c r="M283">
        <v>282</v>
      </c>
      <c r="N283">
        <v>0</v>
      </c>
      <c r="O283">
        <v>100</v>
      </c>
      <c r="P283">
        <v>27</v>
      </c>
      <c r="Q283">
        <v>0</v>
      </c>
      <c r="R283">
        <v>0</v>
      </c>
    </row>
    <row r="284" spans="1:18" x14ac:dyDescent="0.3">
      <c r="A284">
        <v>283</v>
      </c>
      <c r="B284" s="1" t="s">
        <v>95</v>
      </c>
      <c r="C284" s="1" t="s">
        <v>492</v>
      </c>
      <c r="D284" s="1" t="s">
        <v>314</v>
      </c>
      <c r="E284" s="1" t="s">
        <v>315</v>
      </c>
      <c r="F284">
        <v>2</v>
      </c>
      <c r="G284" s="1" t="s">
        <v>21</v>
      </c>
      <c r="H284" s="1" t="str">
        <f>RIGHT(Zalacznik_Zadanie2_uczniowie4[[#This Row],[imię]],1)</f>
        <v>h</v>
      </c>
      <c r="I284" s="1">
        <f>IF(Zalacznik_Zadanie2_uczniowie4[[#This Row],[ostatnia litera imienia]]="a",1,0)</f>
        <v>0</v>
      </c>
      <c r="J284" s="1"/>
      <c r="K284" s="1"/>
      <c r="M284">
        <v>283</v>
      </c>
      <c r="N284">
        <v>0</v>
      </c>
      <c r="O284">
        <v>91</v>
      </c>
      <c r="P284">
        <v>45</v>
      </c>
      <c r="Q284">
        <v>100</v>
      </c>
      <c r="R284">
        <v>0</v>
      </c>
    </row>
    <row r="285" spans="1:18" x14ac:dyDescent="0.3">
      <c r="A285">
        <v>284</v>
      </c>
      <c r="B285" s="1" t="s">
        <v>132</v>
      </c>
      <c r="C285" s="1" t="s">
        <v>493</v>
      </c>
      <c r="D285" s="1" t="s">
        <v>14</v>
      </c>
      <c r="E285" s="1" t="s">
        <v>15</v>
      </c>
      <c r="F285">
        <v>3</v>
      </c>
      <c r="G285" s="1" t="s">
        <v>16</v>
      </c>
      <c r="H285" s="1" t="str">
        <f>RIGHT(Zalacznik_Zadanie2_uczniowie4[[#This Row],[imię]],1)</f>
        <v>l</v>
      </c>
      <c r="I285" s="1">
        <f>IF(Zalacznik_Zadanie2_uczniowie4[[#This Row],[ostatnia litera imienia]]="a",1,0)</f>
        <v>0</v>
      </c>
      <c r="J285" s="1"/>
      <c r="K285" s="1"/>
      <c r="M285">
        <v>284</v>
      </c>
      <c r="N285">
        <v>0</v>
      </c>
      <c r="O285">
        <v>100</v>
      </c>
      <c r="P285">
        <v>27</v>
      </c>
      <c r="Q285">
        <v>0</v>
      </c>
      <c r="R285">
        <v>0</v>
      </c>
    </row>
    <row r="286" spans="1:18" x14ac:dyDescent="0.3">
      <c r="A286">
        <v>285</v>
      </c>
      <c r="B286" s="1" t="s">
        <v>34</v>
      </c>
      <c r="C286" s="1" t="s">
        <v>494</v>
      </c>
      <c r="D286" s="1" t="s">
        <v>24</v>
      </c>
      <c r="E286" s="1" t="s">
        <v>25</v>
      </c>
      <c r="F286">
        <v>1</v>
      </c>
      <c r="G286" s="1" t="s">
        <v>16</v>
      </c>
      <c r="H286" s="1" t="str">
        <f>RIGHT(Zalacznik_Zadanie2_uczniowie4[[#This Row],[imię]],1)</f>
        <v>f</v>
      </c>
      <c r="I286" s="1">
        <f>IF(Zalacznik_Zadanie2_uczniowie4[[#This Row],[ostatnia litera imienia]]="a",1,0)</f>
        <v>0</v>
      </c>
      <c r="J286" s="1"/>
      <c r="K286" s="1"/>
      <c r="M286">
        <v>285</v>
      </c>
      <c r="N286">
        <v>80</v>
      </c>
      <c r="O286">
        <v>29</v>
      </c>
      <c r="P286">
        <v>27</v>
      </c>
      <c r="Q286">
        <v>100</v>
      </c>
      <c r="R286">
        <v>0</v>
      </c>
    </row>
    <row r="287" spans="1:18" x14ac:dyDescent="0.3">
      <c r="A287">
        <v>286</v>
      </c>
      <c r="B287" s="1" t="s">
        <v>31</v>
      </c>
      <c r="C287" s="1" t="s">
        <v>495</v>
      </c>
      <c r="D287" s="1" t="s">
        <v>496</v>
      </c>
      <c r="E287" s="1" t="s">
        <v>497</v>
      </c>
      <c r="F287">
        <v>2</v>
      </c>
      <c r="G287" s="1" t="s">
        <v>21</v>
      </c>
      <c r="H287" s="1" t="str">
        <f>RIGHT(Zalacznik_Zadanie2_uczniowie4[[#This Row],[imię]],1)</f>
        <v>b</v>
      </c>
      <c r="I287" s="1">
        <f>IF(Zalacznik_Zadanie2_uczniowie4[[#This Row],[ostatnia litera imienia]]="a",1,0)</f>
        <v>0</v>
      </c>
      <c r="J287" s="1"/>
      <c r="K287" s="1"/>
      <c r="M287">
        <v>286</v>
      </c>
      <c r="N287">
        <v>0</v>
      </c>
      <c r="O287">
        <v>100</v>
      </c>
      <c r="P287">
        <v>27</v>
      </c>
      <c r="Q287">
        <v>0</v>
      </c>
      <c r="R287">
        <v>0</v>
      </c>
    </row>
    <row r="288" spans="1:18" x14ac:dyDescent="0.3">
      <c r="A288">
        <v>287</v>
      </c>
      <c r="B288" s="1" t="s">
        <v>12</v>
      </c>
      <c r="C288" s="1" t="s">
        <v>498</v>
      </c>
      <c r="D288" s="1" t="s">
        <v>108</v>
      </c>
      <c r="E288" s="1" t="s">
        <v>171</v>
      </c>
      <c r="F288">
        <v>2</v>
      </c>
      <c r="G288" s="1" t="s">
        <v>88</v>
      </c>
      <c r="H288" s="1" t="str">
        <f>RIGHT(Zalacznik_Zadanie2_uczniowie4[[#This Row],[imię]],1)</f>
        <v>w</v>
      </c>
      <c r="I288" s="1">
        <f>IF(Zalacznik_Zadanie2_uczniowie4[[#This Row],[ostatnia litera imienia]]="a",1,0)</f>
        <v>0</v>
      </c>
      <c r="J288" s="1"/>
      <c r="K288" s="1"/>
      <c r="M288">
        <v>287</v>
      </c>
      <c r="N288">
        <v>100</v>
      </c>
      <c r="O288">
        <v>100</v>
      </c>
      <c r="P288">
        <v>36</v>
      </c>
      <c r="Q288">
        <v>0</v>
      </c>
      <c r="R288">
        <v>0</v>
      </c>
    </row>
    <row r="289" spans="1:18" x14ac:dyDescent="0.3">
      <c r="A289">
        <v>288</v>
      </c>
      <c r="B289" s="1" t="s">
        <v>66</v>
      </c>
      <c r="C289" s="1" t="s">
        <v>499</v>
      </c>
      <c r="D289" s="1" t="s">
        <v>500</v>
      </c>
      <c r="E289" s="1" t="s">
        <v>52</v>
      </c>
      <c r="F289">
        <v>3</v>
      </c>
      <c r="G289" s="1" t="s">
        <v>53</v>
      </c>
      <c r="H289" s="1" t="str">
        <f>RIGHT(Zalacznik_Zadanie2_uczniowie4[[#This Row],[imię]],1)</f>
        <v>z</v>
      </c>
      <c r="I289" s="1">
        <f>IF(Zalacznik_Zadanie2_uczniowie4[[#This Row],[ostatnia litera imienia]]="a",1,0)</f>
        <v>0</v>
      </c>
      <c r="J289" s="1"/>
      <c r="K289" s="1"/>
      <c r="M289">
        <v>288</v>
      </c>
      <c r="N289">
        <v>0</v>
      </c>
      <c r="O289">
        <v>100</v>
      </c>
      <c r="P289">
        <v>27</v>
      </c>
      <c r="Q289">
        <v>0</v>
      </c>
      <c r="R289">
        <v>0</v>
      </c>
    </row>
    <row r="290" spans="1:18" x14ac:dyDescent="0.3">
      <c r="A290">
        <v>289</v>
      </c>
      <c r="B290" s="1" t="s">
        <v>66</v>
      </c>
      <c r="C290" s="1" t="s">
        <v>501</v>
      </c>
      <c r="D290" s="1" t="s">
        <v>150</v>
      </c>
      <c r="E290" s="1" t="s">
        <v>151</v>
      </c>
      <c r="F290">
        <v>1</v>
      </c>
      <c r="G290" s="1" t="s">
        <v>21</v>
      </c>
      <c r="H290" s="1" t="str">
        <f>RIGHT(Zalacznik_Zadanie2_uczniowie4[[#This Row],[imię]],1)</f>
        <v>z</v>
      </c>
      <c r="I290" s="1">
        <f>IF(Zalacznik_Zadanie2_uczniowie4[[#This Row],[ostatnia litera imienia]]="a",1,0)</f>
        <v>0</v>
      </c>
      <c r="J290" s="1"/>
      <c r="K290" s="1"/>
      <c r="M290">
        <v>289</v>
      </c>
      <c r="N290">
        <v>0</v>
      </c>
      <c r="O290">
        <v>100</v>
      </c>
      <c r="P290">
        <v>100</v>
      </c>
      <c r="Q290">
        <v>36</v>
      </c>
      <c r="R290">
        <v>0</v>
      </c>
    </row>
    <row r="291" spans="1:18" x14ac:dyDescent="0.3">
      <c r="A291">
        <v>290</v>
      </c>
      <c r="B291" s="1" t="s">
        <v>502</v>
      </c>
      <c r="C291" s="1" t="s">
        <v>367</v>
      </c>
      <c r="D291" s="1" t="s">
        <v>253</v>
      </c>
      <c r="E291" s="1" t="s">
        <v>245</v>
      </c>
      <c r="F291">
        <v>2</v>
      </c>
      <c r="G291" s="1" t="s">
        <v>53</v>
      </c>
      <c r="H291" s="1" t="str">
        <f>RIGHT(Zalacznik_Zadanie2_uczniowie4[[#This Row],[imię]],1)</f>
        <v>a</v>
      </c>
      <c r="I291" s="1">
        <f>IF(Zalacznik_Zadanie2_uczniowie4[[#This Row],[ostatnia litera imienia]]="a",1,0)</f>
        <v>1</v>
      </c>
      <c r="J291" s="1"/>
      <c r="K291" s="1"/>
      <c r="M291">
        <v>290</v>
      </c>
      <c r="N291">
        <v>0</v>
      </c>
      <c r="O291">
        <v>34</v>
      </c>
      <c r="P291">
        <v>45</v>
      </c>
      <c r="Q291">
        <v>48</v>
      </c>
      <c r="R291">
        <v>0</v>
      </c>
    </row>
    <row r="292" spans="1:18" x14ac:dyDescent="0.3">
      <c r="A292">
        <v>291</v>
      </c>
      <c r="B292" s="1" t="s">
        <v>181</v>
      </c>
      <c r="C292" s="1" t="s">
        <v>503</v>
      </c>
      <c r="D292" s="1" t="s">
        <v>308</v>
      </c>
      <c r="E292" s="1" t="s">
        <v>52</v>
      </c>
      <c r="F292">
        <v>2</v>
      </c>
      <c r="G292" s="1" t="s">
        <v>53</v>
      </c>
      <c r="H292" s="1" t="str">
        <f>RIGHT(Zalacznik_Zadanie2_uczniowie4[[#This Row],[imię]],1)</f>
        <v>k</v>
      </c>
      <c r="I292" s="1">
        <f>IF(Zalacznik_Zadanie2_uczniowie4[[#This Row],[ostatnia litera imienia]]="a",1,0)</f>
        <v>0</v>
      </c>
      <c r="J292" s="1"/>
      <c r="K292" s="1"/>
      <c r="M292">
        <v>291</v>
      </c>
      <c r="N292">
        <v>40</v>
      </c>
      <c r="O292">
        <v>100</v>
      </c>
      <c r="P292">
        <v>45</v>
      </c>
      <c r="Q292">
        <v>50</v>
      </c>
      <c r="R292">
        <v>0</v>
      </c>
    </row>
    <row r="293" spans="1:18" x14ac:dyDescent="0.3">
      <c r="A293">
        <v>292</v>
      </c>
      <c r="B293" s="1" t="s">
        <v>26</v>
      </c>
      <c r="C293" s="1" t="s">
        <v>504</v>
      </c>
      <c r="D293" s="1" t="s">
        <v>108</v>
      </c>
      <c r="E293" s="1" t="s">
        <v>171</v>
      </c>
      <c r="F293">
        <v>3</v>
      </c>
      <c r="G293" s="1" t="s">
        <v>88</v>
      </c>
      <c r="H293" s="1" t="str">
        <f>RIGHT(Zalacznik_Zadanie2_uczniowie4[[#This Row],[imię]],1)</f>
        <v>j</v>
      </c>
      <c r="I293" s="1">
        <f>IF(Zalacznik_Zadanie2_uczniowie4[[#This Row],[ostatnia litera imienia]]="a",1,0)</f>
        <v>0</v>
      </c>
      <c r="J293" s="1"/>
      <c r="K293" s="1"/>
      <c r="M293">
        <v>292</v>
      </c>
      <c r="N293">
        <v>0</v>
      </c>
      <c r="O293">
        <v>100</v>
      </c>
      <c r="P293">
        <v>27</v>
      </c>
      <c r="Q293">
        <v>0</v>
      </c>
      <c r="R293">
        <v>0</v>
      </c>
    </row>
    <row r="294" spans="1:18" x14ac:dyDescent="0.3">
      <c r="A294">
        <v>293</v>
      </c>
      <c r="B294" s="1" t="s">
        <v>110</v>
      </c>
      <c r="C294" s="1" t="s">
        <v>505</v>
      </c>
      <c r="D294" s="1" t="s">
        <v>99</v>
      </c>
      <c r="E294" s="1" t="s">
        <v>20</v>
      </c>
      <c r="F294">
        <v>2</v>
      </c>
      <c r="G294" s="1" t="s">
        <v>21</v>
      </c>
      <c r="H294" s="1" t="str">
        <f>RIGHT(Zalacznik_Zadanie2_uczniowie4[[#This Row],[imię]],1)</f>
        <v>l</v>
      </c>
      <c r="I294" s="1">
        <f>IF(Zalacznik_Zadanie2_uczniowie4[[#This Row],[ostatnia litera imienia]]="a",1,0)</f>
        <v>0</v>
      </c>
      <c r="J294" s="1"/>
      <c r="K294" s="1"/>
      <c r="M294">
        <v>293</v>
      </c>
      <c r="N294">
        <v>100</v>
      </c>
      <c r="O294">
        <v>8</v>
      </c>
      <c r="P294">
        <v>27</v>
      </c>
      <c r="Q294">
        <v>100</v>
      </c>
      <c r="R294">
        <v>0</v>
      </c>
    </row>
    <row r="295" spans="1:18" x14ac:dyDescent="0.3">
      <c r="A295">
        <v>294</v>
      </c>
      <c r="B295" s="1" t="s">
        <v>22</v>
      </c>
      <c r="C295" s="1" t="s">
        <v>506</v>
      </c>
      <c r="D295" s="1" t="s">
        <v>310</v>
      </c>
      <c r="E295" s="1" t="s">
        <v>311</v>
      </c>
      <c r="F295">
        <v>3</v>
      </c>
      <c r="G295" s="1" t="s">
        <v>312</v>
      </c>
      <c r="H295" s="1" t="str">
        <f>RIGHT(Zalacznik_Zadanie2_uczniowie4[[#This Row],[imię]],1)</f>
        <v>j</v>
      </c>
      <c r="I295" s="1">
        <f>IF(Zalacznik_Zadanie2_uczniowie4[[#This Row],[ostatnia litera imienia]]="a",1,0)</f>
        <v>0</v>
      </c>
      <c r="J295" s="1"/>
      <c r="K295" s="1"/>
      <c r="M295">
        <v>294</v>
      </c>
      <c r="N295">
        <v>90</v>
      </c>
      <c r="O295">
        <v>37</v>
      </c>
      <c r="P295">
        <v>0</v>
      </c>
      <c r="Q295">
        <v>0</v>
      </c>
      <c r="R295">
        <v>0</v>
      </c>
    </row>
    <row r="296" spans="1:18" x14ac:dyDescent="0.3">
      <c r="A296">
        <v>295</v>
      </c>
      <c r="B296" s="1" t="s">
        <v>507</v>
      </c>
      <c r="C296" s="1" t="s">
        <v>508</v>
      </c>
      <c r="D296" s="1" t="s">
        <v>500</v>
      </c>
      <c r="E296" s="1" t="s">
        <v>52</v>
      </c>
      <c r="F296">
        <v>2</v>
      </c>
      <c r="G296" s="1" t="s">
        <v>53</v>
      </c>
      <c r="H296" s="1" t="str">
        <f>RIGHT(Zalacznik_Zadanie2_uczniowie4[[#This Row],[imię]],1)</f>
        <v>d</v>
      </c>
      <c r="I296" s="1">
        <f>IF(Zalacznik_Zadanie2_uczniowie4[[#This Row],[ostatnia litera imienia]]="a",1,0)</f>
        <v>0</v>
      </c>
      <c r="J296" s="1"/>
      <c r="K296" s="1"/>
      <c r="M296">
        <v>295</v>
      </c>
      <c r="N296">
        <v>100</v>
      </c>
      <c r="O296">
        <v>7</v>
      </c>
      <c r="P296">
        <v>27</v>
      </c>
      <c r="Q296">
        <v>100</v>
      </c>
      <c r="R296">
        <v>0</v>
      </c>
    </row>
    <row r="297" spans="1:18" x14ac:dyDescent="0.3">
      <c r="A297">
        <v>296</v>
      </c>
      <c r="B297" s="1" t="s">
        <v>105</v>
      </c>
      <c r="C297" s="1" t="s">
        <v>509</v>
      </c>
      <c r="D297" s="1" t="s">
        <v>510</v>
      </c>
      <c r="E297" s="1" t="s">
        <v>511</v>
      </c>
      <c r="F297">
        <v>3</v>
      </c>
      <c r="G297" s="1" t="s">
        <v>58</v>
      </c>
      <c r="H297" s="1" t="str">
        <f>RIGHT(Zalacznik_Zadanie2_uczniowie4[[#This Row],[imię]],1)</f>
        <v>z</v>
      </c>
      <c r="I297" s="1">
        <f>IF(Zalacznik_Zadanie2_uczniowie4[[#This Row],[ostatnia litera imienia]]="a",1,0)</f>
        <v>0</v>
      </c>
      <c r="J297" s="1"/>
      <c r="K297" s="1"/>
      <c r="M297">
        <v>296</v>
      </c>
      <c r="N297">
        <v>0</v>
      </c>
      <c r="O297">
        <v>29</v>
      </c>
      <c r="P297">
        <v>36</v>
      </c>
      <c r="Q297">
        <v>61</v>
      </c>
      <c r="R297">
        <v>0</v>
      </c>
    </row>
    <row r="298" spans="1:18" x14ac:dyDescent="0.3">
      <c r="A298">
        <v>297</v>
      </c>
      <c r="B298" s="1" t="s">
        <v>34</v>
      </c>
      <c r="C298" s="1" t="s">
        <v>199</v>
      </c>
      <c r="D298" s="1" t="s">
        <v>256</v>
      </c>
      <c r="E298" s="1" t="s">
        <v>104</v>
      </c>
      <c r="F298">
        <v>1</v>
      </c>
      <c r="G298" s="1" t="s">
        <v>53</v>
      </c>
      <c r="H298" s="1" t="str">
        <f>RIGHT(Zalacznik_Zadanie2_uczniowie4[[#This Row],[imię]],1)</f>
        <v>f</v>
      </c>
      <c r="I298" s="1">
        <f>IF(Zalacznik_Zadanie2_uczniowie4[[#This Row],[ostatnia litera imienia]]="a",1,0)</f>
        <v>0</v>
      </c>
      <c r="J298" s="1"/>
      <c r="K298" s="1"/>
      <c r="M298">
        <v>297</v>
      </c>
      <c r="N298">
        <v>90</v>
      </c>
      <c r="O298">
        <v>29</v>
      </c>
      <c r="P298">
        <v>27</v>
      </c>
      <c r="Q298">
        <v>88</v>
      </c>
      <c r="R298">
        <v>0</v>
      </c>
    </row>
    <row r="299" spans="1:18" x14ac:dyDescent="0.3">
      <c r="A299">
        <v>298</v>
      </c>
      <c r="B299" s="1" t="s">
        <v>512</v>
      </c>
      <c r="C299" s="1" t="s">
        <v>513</v>
      </c>
      <c r="D299" s="1" t="s">
        <v>440</v>
      </c>
      <c r="E299" s="1" t="s">
        <v>20</v>
      </c>
      <c r="F299">
        <v>2</v>
      </c>
      <c r="G299" s="1" t="s">
        <v>21</v>
      </c>
      <c r="H299" s="1" t="str">
        <f>RIGHT(Zalacznik_Zadanie2_uczniowie4[[#This Row],[imię]],1)</f>
        <v>a</v>
      </c>
      <c r="I299" s="1">
        <f>IF(Zalacznik_Zadanie2_uczniowie4[[#This Row],[ostatnia litera imienia]]="a",1,0)</f>
        <v>1</v>
      </c>
      <c r="J299" s="1"/>
      <c r="K299" s="1"/>
      <c r="M299">
        <v>298</v>
      </c>
      <c r="N299">
        <v>80</v>
      </c>
      <c r="O299">
        <v>37</v>
      </c>
      <c r="P299">
        <v>9</v>
      </c>
      <c r="Q299">
        <v>0</v>
      </c>
      <c r="R299">
        <v>0</v>
      </c>
    </row>
    <row r="300" spans="1:18" x14ac:dyDescent="0.3">
      <c r="A300">
        <v>299</v>
      </c>
      <c r="B300" s="1" t="s">
        <v>34</v>
      </c>
      <c r="C300" s="1" t="s">
        <v>447</v>
      </c>
      <c r="D300" s="1" t="s">
        <v>450</v>
      </c>
      <c r="E300" s="1" t="s">
        <v>451</v>
      </c>
      <c r="F300">
        <v>2</v>
      </c>
      <c r="G300" s="1" t="s">
        <v>21</v>
      </c>
      <c r="H300" s="1" t="str">
        <f>RIGHT(Zalacznik_Zadanie2_uczniowie4[[#This Row],[imię]],1)</f>
        <v>f</v>
      </c>
      <c r="I300" s="1">
        <f>IF(Zalacznik_Zadanie2_uczniowie4[[#This Row],[ostatnia litera imienia]]="a",1,0)</f>
        <v>0</v>
      </c>
      <c r="J300" s="1"/>
      <c r="K300" s="1"/>
      <c r="M300">
        <v>299</v>
      </c>
      <c r="N300">
        <v>0</v>
      </c>
      <c r="O300">
        <v>100</v>
      </c>
      <c r="P300">
        <v>45</v>
      </c>
      <c r="Q300">
        <v>88</v>
      </c>
      <c r="R300">
        <v>0</v>
      </c>
    </row>
    <row r="301" spans="1:18" x14ac:dyDescent="0.3">
      <c r="A301">
        <v>300</v>
      </c>
      <c r="B301" s="1" t="s">
        <v>115</v>
      </c>
      <c r="C301" s="1" t="s">
        <v>514</v>
      </c>
      <c r="D301" s="1" t="s">
        <v>75</v>
      </c>
      <c r="E301" s="1" t="s">
        <v>52</v>
      </c>
      <c r="F301">
        <v>3</v>
      </c>
      <c r="G301" s="1" t="s">
        <v>53</v>
      </c>
      <c r="H301" s="1" t="str">
        <f>RIGHT(Zalacznik_Zadanie2_uczniowie4[[#This Row],[imię]],1)</f>
        <v>t</v>
      </c>
      <c r="I301" s="1">
        <f>IF(Zalacznik_Zadanie2_uczniowie4[[#This Row],[ostatnia litera imienia]]="a",1,0)</f>
        <v>0</v>
      </c>
      <c r="J301" s="1"/>
      <c r="K301" s="1"/>
      <c r="M301">
        <v>300</v>
      </c>
      <c r="N301">
        <v>0</v>
      </c>
      <c r="O301">
        <v>80</v>
      </c>
      <c r="P301">
        <v>45</v>
      </c>
      <c r="Q301">
        <v>0</v>
      </c>
      <c r="R301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D549-493E-4689-AE7E-FE81911865FF}">
  <dimension ref="A1:K301"/>
  <sheetViews>
    <sheetView workbookViewId="0">
      <selection activeCell="J42" sqref="J42"/>
    </sheetView>
  </sheetViews>
  <sheetFormatPr defaultRowHeight="14.4" x14ac:dyDescent="0.3"/>
  <cols>
    <col min="1" max="1" width="20.109375" bestFit="1" customWidth="1"/>
    <col min="2" max="2" width="11.5546875" bestFit="1" customWidth="1"/>
    <col min="3" max="3" width="13.88671875" bestFit="1" customWidth="1"/>
    <col min="4" max="4" width="51.44140625" bestFit="1" customWidth="1"/>
    <col min="5" max="5" width="16.109375" bestFit="1" customWidth="1"/>
    <col min="6" max="6" width="7.44140625" bestFit="1" customWidth="1"/>
    <col min="7" max="7" width="8" bestFit="1" customWidth="1"/>
    <col min="10" max="10" width="18.44140625" bestFit="1" customWidth="1"/>
    <col min="11" max="11" width="12.109375" customWidth="1"/>
  </cols>
  <sheetData>
    <row r="1" spans="1:11" ht="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526</v>
      </c>
      <c r="J1" s="10" t="s">
        <v>527</v>
      </c>
      <c r="K1" s="10" t="s">
        <v>6</v>
      </c>
    </row>
    <row r="2" spans="1:11" ht="15.6" x14ac:dyDescent="0.3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>
        <v>1</v>
      </c>
      <c r="G2" s="1" t="s">
        <v>11</v>
      </c>
      <c r="I2" s="1" t="s">
        <v>58</v>
      </c>
      <c r="J2" s="9" t="s">
        <v>57</v>
      </c>
      <c r="K2" s="8" t="str">
        <f t="shared" ref="K2:K33" si="0">VLOOKUP(J2,$E$2:$G$301,3,FALSE)</f>
        <v xml:space="preserve"> I</v>
      </c>
    </row>
    <row r="3" spans="1:11" ht="15.6" x14ac:dyDescent="0.3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>
        <v>2</v>
      </c>
      <c r="G3" s="1" t="s">
        <v>16</v>
      </c>
      <c r="I3" s="1" t="s">
        <v>53</v>
      </c>
      <c r="J3" s="9" t="s">
        <v>71</v>
      </c>
      <c r="K3" s="8" t="str">
        <f t="shared" si="0"/>
        <v xml:space="preserve"> I</v>
      </c>
    </row>
    <row r="4" spans="1:11" ht="15.6" x14ac:dyDescent="0.3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>
        <v>2</v>
      </c>
      <c r="G4" s="1" t="s">
        <v>21</v>
      </c>
      <c r="I4" s="1" t="s">
        <v>65</v>
      </c>
      <c r="J4" s="9" t="s">
        <v>44</v>
      </c>
      <c r="K4" s="8" t="str">
        <f t="shared" si="0"/>
        <v xml:space="preserve"> IV</v>
      </c>
    </row>
    <row r="5" spans="1:11" ht="15.6" x14ac:dyDescent="0.3">
      <c r="A5">
        <v>4</v>
      </c>
      <c r="B5" s="1" t="s">
        <v>22</v>
      </c>
      <c r="C5" s="1" t="s">
        <v>23</v>
      </c>
      <c r="D5" s="1" t="s">
        <v>24</v>
      </c>
      <c r="E5" s="1" t="s">
        <v>25</v>
      </c>
      <c r="F5">
        <v>3</v>
      </c>
      <c r="G5" s="1" t="s">
        <v>16</v>
      </c>
      <c r="I5" s="1" t="s">
        <v>21</v>
      </c>
      <c r="J5" s="9" t="s">
        <v>64</v>
      </c>
      <c r="K5" s="8" t="str">
        <f t="shared" si="0"/>
        <v xml:space="preserve"> III</v>
      </c>
    </row>
    <row r="6" spans="1:11" ht="15.6" x14ac:dyDescent="0.3">
      <c r="A6">
        <v>5</v>
      </c>
      <c r="B6" s="1" t="s">
        <v>26</v>
      </c>
      <c r="C6" s="1" t="s">
        <v>27</v>
      </c>
      <c r="D6" s="1" t="s">
        <v>14</v>
      </c>
      <c r="E6" s="1" t="s">
        <v>15</v>
      </c>
      <c r="F6">
        <v>1</v>
      </c>
      <c r="G6" s="1" t="s">
        <v>16</v>
      </c>
      <c r="I6" s="1" t="s">
        <v>88</v>
      </c>
      <c r="J6" s="9" t="s">
        <v>118</v>
      </c>
      <c r="K6" s="8" t="str">
        <f t="shared" si="0"/>
        <v xml:space="preserve"> I</v>
      </c>
    </row>
    <row r="7" spans="1:11" ht="15.6" x14ac:dyDescent="0.3">
      <c r="A7">
        <v>6</v>
      </c>
      <c r="B7" s="1" t="s">
        <v>28</v>
      </c>
      <c r="C7" s="1" t="s">
        <v>29</v>
      </c>
      <c r="D7" s="1" t="s">
        <v>30</v>
      </c>
      <c r="E7" s="1" t="s">
        <v>25</v>
      </c>
      <c r="F7">
        <v>2</v>
      </c>
      <c r="G7" s="1" t="s">
        <v>16</v>
      </c>
      <c r="I7" s="1" t="s">
        <v>11</v>
      </c>
      <c r="J7" s="9" t="s">
        <v>10</v>
      </c>
      <c r="K7" s="8" t="str">
        <f t="shared" si="0"/>
        <v xml:space="preserve"> VI</v>
      </c>
    </row>
    <row r="8" spans="1:11" ht="15.6" x14ac:dyDescent="0.3">
      <c r="A8">
        <v>7</v>
      </c>
      <c r="B8" s="1" t="s">
        <v>31</v>
      </c>
      <c r="C8" s="1" t="s">
        <v>32</v>
      </c>
      <c r="D8" s="1" t="s">
        <v>33</v>
      </c>
      <c r="E8" s="1" t="s">
        <v>25</v>
      </c>
      <c r="F8">
        <v>2</v>
      </c>
      <c r="G8" s="1" t="s">
        <v>16</v>
      </c>
      <c r="I8" s="1" t="s">
        <v>11</v>
      </c>
      <c r="J8" s="9" t="s">
        <v>10</v>
      </c>
      <c r="K8" s="8" t="str">
        <f t="shared" si="0"/>
        <v xml:space="preserve"> VI</v>
      </c>
    </row>
    <row r="9" spans="1:11" ht="15.6" x14ac:dyDescent="0.3">
      <c r="A9">
        <v>8</v>
      </c>
      <c r="B9" s="1" t="s">
        <v>34</v>
      </c>
      <c r="C9" s="1" t="s">
        <v>35</v>
      </c>
      <c r="D9" s="1" t="s">
        <v>14</v>
      </c>
      <c r="E9" s="1" t="s">
        <v>15</v>
      </c>
      <c r="F9">
        <v>3</v>
      </c>
      <c r="G9" s="1" t="s">
        <v>16</v>
      </c>
      <c r="I9" s="1" t="s">
        <v>205</v>
      </c>
      <c r="J9" s="9" t="s">
        <v>162</v>
      </c>
      <c r="K9" s="8" t="str">
        <f t="shared" si="0"/>
        <v xml:space="preserve"> III</v>
      </c>
    </row>
    <row r="10" spans="1:11" ht="15.6" x14ac:dyDescent="0.3">
      <c r="A10">
        <v>9</v>
      </c>
      <c r="B10" s="1" t="s">
        <v>34</v>
      </c>
      <c r="C10" s="1" t="s">
        <v>36</v>
      </c>
      <c r="D10" s="1" t="s">
        <v>37</v>
      </c>
      <c r="E10" s="1" t="s">
        <v>20</v>
      </c>
      <c r="F10">
        <v>1</v>
      </c>
      <c r="G10" s="1" t="s">
        <v>21</v>
      </c>
      <c r="I10" s="1" t="s">
        <v>16</v>
      </c>
      <c r="J10" s="9" t="s">
        <v>137</v>
      </c>
      <c r="K10" s="8" t="str">
        <f t="shared" si="0"/>
        <v xml:space="preserve"> IV</v>
      </c>
    </row>
    <row r="11" spans="1:11" ht="15.6" x14ac:dyDescent="0.3">
      <c r="A11">
        <v>10</v>
      </c>
      <c r="B11" s="1" t="s">
        <v>38</v>
      </c>
      <c r="C11" s="1" t="s">
        <v>39</v>
      </c>
      <c r="D11" s="1" t="s">
        <v>14</v>
      </c>
      <c r="E11" s="1" t="s">
        <v>15</v>
      </c>
      <c r="F11">
        <v>2</v>
      </c>
      <c r="G11" s="1" t="s">
        <v>16</v>
      </c>
      <c r="I11" s="1" t="s">
        <v>312</v>
      </c>
      <c r="J11" s="9" t="s">
        <v>177</v>
      </c>
      <c r="K11" s="8" t="str">
        <f t="shared" si="0"/>
        <v xml:space="preserve"> II</v>
      </c>
    </row>
    <row r="12" spans="1:11" ht="15.6" x14ac:dyDescent="0.3">
      <c r="A12">
        <v>11</v>
      </c>
      <c r="B12" s="1" t="s">
        <v>40</v>
      </c>
      <c r="C12" s="1" t="s">
        <v>41</v>
      </c>
      <c r="D12" s="1" t="s">
        <v>37</v>
      </c>
      <c r="E12" s="1" t="s">
        <v>20</v>
      </c>
      <c r="F12">
        <v>2</v>
      </c>
      <c r="G12" s="1" t="s">
        <v>21</v>
      </c>
      <c r="I12" s="1" t="s">
        <v>442</v>
      </c>
      <c r="J12" s="9" t="s">
        <v>184</v>
      </c>
      <c r="K12" s="8" t="str">
        <f t="shared" si="0"/>
        <v xml:space="preserve"> II</v>
      </c>
    </row>
    <row r="13" spans="1:11" ht="15.6" x14ac:dyDescent="0.3">
      <c r="A13">
        <v>12</v>
      </c>
      <c r="B13" s="1" t="s">
        <v>42</v>
      </c>
      <c r="C13" s="1" t="s">
        <v>43</v>
      </c>
      <c r="D13" s="1" t="s">
        <v>37</v>
      </c>
      <c r="E13" s="1" t="s">
        <v>44</v>
      </c>
      <c r="F13">
        <v>3</v>
      </c>
      <c r="G13" s="1" t="s">
        <v>21</v>
      </c>
      <c r="J13" s="9" t="s">
        <v>168</v>
      </c>
      <c r="K13" s="8" t="str">
        <f t="shared" si="0"/>
        <v xml:space="preserve"> IV</v>
      </c>
    </row>
    <row r="14" spans="1:11" ht="15.6" x14ac:dyDescent="0.3">
      <c r="A14">
        <v>13</v>
      </c>
      <c r="B14" s="1" t="s">
        <v>45</v>
      </c>
      <c r="C14" s="1" t="s">
        <v>46</v>
      </c>
      <c r="D14" s="1" t="s">
        <v>33</v>
      </c>
      <c r="E14" s="1" t="s">
        <v>25</v>
      </c>
      <c r="F14">
        <v>1</v>
      </c>
      <c r="G14" s="1" t="s">
        <v>16</v>
      </c>
      <c r="J14" s="9" t="s">
        <v>147</v>
      </c>
      <c r="K14" s="8" t="str">
        <f t="shared" si="0"/>
        <v xml:space="preserve"> VIII</v>
      </c>
    </row>
    <row r="15" spans="1:11" ht="15.6" x14ac:dyDescent="0.3">
      <c r="A15">
        <v>14</v>
      </c>
      <c r="B15" s="1" t="s">
        <v>47</v>
      </c>
      <c r="C15" s="1" t="s">
        <v>48</v>
      </c>
      <c r="D15" s="1" t="s">
        <v>14</v>
      </c>
      <c r="E15" s="1" t="s">
        <v>15</v>
      </c>
      <c r="F15">
        <v>2</v>
      </c>
      <c r="G15" s="1" t="s">
        <v>16</v>
      </c>
      <c r="J15" s="9" t="s">
        <v>15</v>
      </c>
      <c r="K15" s="8" t="str">
        <f t="shared" si="0"/>
        <v xml:space="preserve"> VIII</v>
      </c>
    </row>
    <row r="16" spans="1:11" ht="15.6" x14ac:dyDescent="0.3">
      <c r="A16">
        <v>15</v>
      </c>
      <c r="B16" s="1" t="s">
        <v>49</v>
      </c>
      <c r="C16" s="1" t="s">
        <v>50</v>
      </c>
      <c r="D16" s="1" t="s">
        <v>51</v>
      </c>
      <c r="E16" s="1" t="s">
        <v>52</v>
      </c>
      <c r="F16">
        <v>2</v>
      </c>
      <c r="G16" s="1" t="s">
        <v>53</v>
      </c>
      <c r="J16" s="9" t="s">
        <v>78</v>
      </c>
      <c r="K16" s="8" t="str">
        <f t="shared" si="0"/>
        <v xml:space="preserve"> I</v>
      </c>
    </row>
    <row r="17" spans="1:11" ht="15.6" x14ac:dyDescent="0.3">
      <c r="A17">
        <v>16</v>
      </c>
      <c r="B17" s="1" t="s">
        <v>54</v>
      </c>
      <c r="C17" s="1" t="s">
        <v>55</v>
      </c>
      <c r="D17" s="1" t="s">
        <v>56</v>
      </c>
      <c r="E17" s="1" t="s">
        <v>57</v>
      </c>
      <c r="F17">
        <v>3</v>
      </c>
      <c r="G17" s="1" t="s">
        <v>58</v>
      </c>
      <c r="J17" s="9" t="s">
        <v>207</v>
      </c>
      <c r="K17" s="8" t="str">
        <f t="shared" si="0"/>
        <v xml:space="preserve"> IV</v>
      </c>
    </row>
    <row r="18" spans="1:11" ht="15.6" x14ac:dyDescent="0.3">
      <c r="A18">
        <v>17</v>
      </c>
      <c r="B18" s="1" t="s">
        <v>59</v>
      </c>
      <c r="C18" s="1" t="s">
        <v>60</v>
      </c>
      <c r="D18" s="1" t="s">
        <v>24</v>
      </c>
      <c r="E18" s="1" t="s">
        <v>25</v>
      </c>
      <c r="F18">
        <v>2</v>
      </c>
      <c r="G18" s="1" t="s">
        <v>16</v>
      </c>
      <c r="J18" s="9" t="s">
        <v>269</v>
      </c>
      <c r="K18" s="8" t="str">
        <f t="shared" si="0"/>
        <v xml:space="preserve"> III</v>
      </c>
    </row>
    <row r="19" spans="1:11" ht="15.6" x14ac:dyDescent="0.3">
      <c r="A19">
        <v>18</v>
      </c>
      <c r="B19" s="1" t="s">
        <v>61</v>
      </c>
      <c r="C19" s="1" t="s">
        <v>62</v>
      </c>
      <c r="D19" s="1" t="s">
        <v>63</v>
      </c>
      <c r="E19" s="1" t="s">
        <v>64</v>
      </c>
      <c r="F19">
        <v>3</v>
      </c>
      <c r="G19" s="1" t="s">
        <v>65</v>
      </c>
      <c r="J19" s="9" t="s">
        <v>302</v>
      </c>
      <c r="K19" s="8" t="str">
        <f t="shared" si="0"/>
        <v xml:space="preserve"> V</v>
      </c>
    </row>
    <row r="20" spans="1:11" ht="15.6" x14ac:dyDescent="0.3">
      <c r="A20">
        <v>19</v>
      </c>
      <c r="B20" s="1" t="s">
        <v>66</v>
      </c>
      <c r="C20" s="1" t="s">
        <v>39</v>
      </c>
      <c r="D20" s="1" t="s">
        <v>37</v>
      </c>
      <c r="E20" s="1" t="s">
        <v>20</v>
      </c>
      <c r="F20">
        <v>2</v>
      </c>
      <c r="G20" s="1" t="s">
        <v>21</v>
      </c>
      <c r="J20" s="9" t="s">
        <v>240</v>
      </c>
      <c r="K20" s="8" t="str">
        <f t="shared" si="0"/>
        <v xml:space="preserve"> IV</v>
      </c>
    </row>
    <row r="21" spans="1:11" ht="15.6" x14ac:dyDescent="0.3">
      <c r="A21">
        <v>20</v>
      </c>
      <c r="B21" s="1" t="s">
        <v>42</v>
      </c>
      <c r="C21" s="1" t="s">
        <v>67</v>
      </c>
      <c r="D21" s="1" t="s">
        <v>9</v>
      </c>
      <c r="E21" s="1" t="s">
        <v>10</v>
      </c>
      <c r="F21">
        <v>3</v>
      </c>
      <c r="G21" s="1" t="s">
        <v>11</v>
      </c>
      <c r="J21" s="9" t="s">
        <v>306</v>
      </c>
      <c r="K21" s="8" t="str">
        <f t="shared" si="0"/>
        <v xml:space="preserve"> V</v>
      </c>
    </row>
    <row r="22" spans="1:11" ht="15.6" x14ac:dyDescent="0.3">
      <c r="A22">
        <v>21</v>
      </c>
      <c r="B22" s="1" t="s">
        <v>68</v>
      </c>
      <c r="C22" s="1" t="s">
        <v>69</v>
      </c>
      <c r="D22" s="1" t="s">
        <v>70</v>
      </c>
      <c r="E22" s="1" t="s">
        <v>71</v>
      </c>
      <c r="F22">
        <v>1</v>
      </c>
      <c r="G22" s="1" t="s">
        <v>58</v>
      </c>
      <c r="J22" s="9" t="s">
        <v>238</v>
      </c>
      <c r="K22" s="8" t="str">
        <f t="shared" si="0"/>
        <v xml:space="preserve"> VI</v>
      </c>
    </row>
    <row r="23" spans="1:11" ht="15.6" x14ac:dyDescent="0.3">
      <c r="A23">
        <v>22</v>
      </c>
      <c r="B23" s="1" t="s">
        <v>26</v>
      </c>
      <c r="C23" s="1" t="s">
        <v>72</v>
      </c>
      <c r="D23" s="1" t="s">
        <v>33</v>
      </c>
      <c r="E23" s="1" t="s">
        <v>25</v>
      </c>
      <c r="F23">
        <v>2</v>
      </c>
      <c r="G23" s="1" t="s">
        <v>16</v>
      </c>
      <c r="J23" s="9" t="s">
        <v>348</v>
      </c>
      <c r="K23" s="8" t="str">
        <f t="shared" si="0"/>
        <v xml:space="preserve"> VIII</v>
      </c>
    </row>
    <row r="24" spans="1:11" ht="15.6" x14ac:dyDescent="0.3">
      <c r="A24">
        <v>23</v>
      </c>
      <c r="B24" s="1" t="s">
        <v>26</v>
      </c>
      <c r="C24" s="1" t="s">
        <v>73</v>
      </c>
      <c r="D24" s="1" t="s">
        <v>14</v>
      </c>
      <c r="E24" s="1" t="s">
        <v>15</v>
      </c>
      <c r="F24">
        <v>2</v>
      </c>
      <c r="G24" s="1" t="s">
        <v>16</v>
      </c>
      <c r="J24" s="9" t="s">
        <v>125</v>
      </c>
      <c r="K24" s="8" t="str">
        <f t="shared" si="0"/>
        <v xml:space="preserve"> IV</v>
      </c>
    </row>
    <row r="25" spans="1:11" ht="15.6" x14ac:dyDescent="0.3">
      <c r="A25">
        <v>24</v>
      </c>
      <c r="B25" s="1" t="s">
        <v>38</v>
      </c>
      <c r="C25" s="1" t="s">
        <v>74</v>
      </c>
      <c r="D25" s="1" t="s">
        <v>75</v>
      </c>
      <c r="E25" s="1" t="s">
        <v>52</v>
      </c>
      <c r="F25">
        <v>3</v>
      </c>
      <c r="G25" s="1" t="s">
        <v>53</v>
      </c>
      <c r="J25" s="9" t="s">
        <v>250</v>
      </c>
      <c r="K25" s="8" t="str">
        <f t="shared" si="0"/>
        <v xml:space="preserve"> IV</v>
      </c>
    </row>
    <row r="26" spans="1:11" ht="15.6" x14ac:dyDescent="0.3">
      <c r="A26">
        <v>25</v>
      </c>
      <c r="B26" s="1" t="s">
        <v>40</v>
      </c>
      <c r="C26" s="1" t="s">
        <v>76</v>
      </c>
      <c r="D26" s="1" t="s">
        <v>77</v>
      </c>
      <c r="E26" s="1" t="s">
        <v>78</v>
      </c>
      <c r="F26">
        <v>1</v>
      </c>
      <c r="G26" s="1" t="s">
        <v>58</v>
      </c>
      <c r="J26" s="9" t="s">
        <v>320</v>
      </c>
      <c r="K26" s="8" t="str">
        <f t="shared" si="0"/>
        <v xml:space="preserve"> II</v>
      </c>
    </row>
    <row r="27" spans="1:11" ht="15.6" x14ac:dyDescent="0.3">
      <c r="A27">
        <v>26</v>
      </c>
      <c r="B27" s="1" t="s">
        <v>79</v>
      </c>
      <c r="C27" s="1" t="s">
        <v>80</v>
      </c>
      <c r="D27" s="1" t="s">
        <v>81</v>
      </c>
      <c r="E27" s="1" t="s">
        <v>71</v>
      </c>
      <c r="F27">
        <v>2</v>
      </c>
      <c r="G27" s="1" t="s">
        <v>58</v>
      </c>
      <c r="J27" s="9" t="s">
        <v>396</v>
      </c>
      <c r="K27" s="8" t="str">
        <f t="shared" si="0"/>
        <v xml:space="preserve"> II</v>
      </c>
    </row>
    <row r="28" spans="1:11" ht="15.6" x14ac:dyDescent="0.3">
      <c r="A28">
        <v>27</v>
      </c>
      <c r="B28" s="1" t="s">
        <v>42</v>
      </c>
      <c r="C28" s="1" t="s">
        <v>82</v>
      </c>
      <c r="D28" s="1" t="s">
        <v>83</v>
      </c>
      <c r="E28" s="1" t="s">
        <v>84</v>
      </c>
      <c r="F28">
        <v>2</v>
      </c>
      <c r="G28" s="1" t="s">
        <v>21</v>
      </c>
      <c r="J28" s="9" t="s">
        <v>361</v>
      </c>
      <c r="K28" s="8" t="str">
        <f t="shared" si="0"/>
        <v xml:space="preserve"> VI</v>
      </c>
    </row>
    <row r="29" spans="1:11" ht="15.6" x14ac:dyDescent="0.3">
      <c r="A29">
        <v>28</v>
      </c>
      <c r="B29" s="1" t="s">
        <v>42</v>
      </c>
      <c r="C29" s="1" t="s">
        <v>85</v>
      </c>
      <c r="D29" s="1" t="s">
        <v>86</v>
      </c>
      <c r="E29" s="1" t="s">
        <v>87</v>
      </c>
      <c r="F29">
        <v>3</v>
      </c>
      <c r="G29" s="1" t="s">
        <v>88</v>
      </c>
      <c r="J29" s="9" t="s">
        <v>20</v>
      </c>
      <c r="K29" s="8" t="str">
        <f t="shared" si="0"/>
        <v xml:space="preserve"> IV</v>
      </c>
    </row>
    <row r="30" spans="1:11" ht="15.6" x14ac:dyDescent="0.3">
      <c r="A30">
        <v>29</v>
      </c>
      <c r="B30" s="1" t="s">
        <v>89</v>
      </c>
      <c r="C30" s="1" t="s">
        <v>90</v>
      </c>
      <c r="D30" s="1" t="s">
        <v>24</v>
      </c>
      <c r="E30" s="1" t="s">
        <v>25</v>
      </c>
      <c r="F30">
        <v>2</v>
      </c>
      <c r="G30" s="1" t="s">
        <v>16</v>
      </c>
      <c r="J30" s="9" t="s">
        <v>486</v>
      </c>
      <c r="K30" s="8" t="str">
        <f t="shared" si="0"/>
        <v xml:space="preserve"> III</v>
      </c>
    </row>
    <row r="31" spans="1:11" ht="15.6" x14ac:dyDescent="0.3">
      <c r="A31">
        <v>30</v>
      </c>
      <c r="B31" s="1" t="s">
        <v>91</v>
      </c>
      <c r="C31" s="1" t="s">
        <v>92</v>
      </c>
      <c r="D31" s="1" t="s">
        <v>93</v>
      </c>
      <c r="E31" s="1" t="s">
        <v>71</v>
      </c>
      <c r="F31">
        <v>3</v>
      </c>
      <c r="G31" s="1" t="s">
        <v>58</v>
      </c>
      <c r="J31" s="9" t="s">
        <v>315</v>
      </c>
      <c r="K31" s="8" t="str">
        <f t="shared" si="0"/>
        <v xml:space="preserve"> IV</v>
      </c>
    </row>
    <row r="32" spans="1:11" ht="15.6" x14ac:dyDescent="0.3">
      <c r="A32">
        <v>31</v>
      </c>
      <c r="B32" s="1" t="s">
        <v>45</v>
      </c>
      <c r="C32" s="1" t="s">
        <v>94</v>
      </c>
      <c r="D32" s="1" t="s">
        <v>14</v>
      </c>
      <c r="E32" s="1" t="s">
        <v>15</v>
      </c>
      <c r="F32">
        <v>2</v>
      </c>
      <c r="G32" s="1" t="s">
        <v>16</v>
      </c>
      <c r="J32" s="9" t="s">
        <v>413</v>
      </c>
      <c r="K32" s="8" t="str">
        <f t="shared" si="0"/>
        <v xml:space="preserve"> II</v>
      </c>
    </row>
    <row r="33" spans="1:11" ht="15.6" x14ac:dyDescent="0.3">
      <c r="A33">
        <v>32</v>
      </c>
      <c r="B33" s="1" t="s">
        <v>95</v>
      </c>
      <c r="C33" s="1" t="s">
        <v>96</v>
      </c>
      <c r="D33" s="1" t="s">
        <v>97</v>
      </c>
      <c r="E33" s="1" t="s">
        <v>87</v>
      </c>
      <c r="F33">
        <v>3</v>
      </c>
      <c r="G33" s="1" t="s">
        <v>88</v>
      </c>
      <c r="J33" s="9" t="s">
        <v>171</v>
      </c>
      <c r="K33" s="8" t="str">
        <f t="shared" si="0"/>
        <v xml:space="preserve"> V</v>
      </c>
    </row>
    <row r="34" spans="1:11" ht="15.6" x14ac:dyDescent="0.3">
      <c r="A34">
        <v>33</v>
      </c>
      <c r="B34" s="1" t="s">
        <v>42</v>
      </c>
      <c r="C34" s="1" t="s">
        <v>98</v>
      </c>
      <c r="D34" s="1" t="s">
        <v>99</v>
      </c>
      <c r="E34" s="1" t="s">
        <v>20</v>
      </c>
      <c r="F34">
        <v>1</v>
      </c>
      <c r="G34" s="1" t="s">
        <v>21</v>
      </c>
      <c r="J34" s="9" t="s">
        <v>200</v>
      </c>
      <c r="K34" s="8" t="str">
        <f t="shared" ref="K34:K65" si="1">VLOOKUP(J34,$E$2:$G$301,3,FALSE)</f>
        <v xml:space="preserve"> III</v>
      </c>
    </row>
    <row r="35" spans="1:11" ht="15.6" x14ac:dyDescent="0.3">
      <c r="A35">
        <v>34</v>
      </c>
      <c r="B35" s="1" t="s">
        <v>22</v>
      </c>
      <c r="C35" s="1" t="s">
        <v>100</v>
      </c>
      <c r="D35" s="1" t="s">
        <v>101</v>
      </c>
      <c r="E35" s="1" t="s">
        <v>71</v>
      </c>
      <c r="F35">
        <v>2</v>
      </c>
      <c r="G35" s="1" t="s">
        <v>58</v>
      </c>
      <c r="J35" s="9" t="s">
        <v>260</v>
      </c>
      <c r="K35" s="8" t="str">
        <f t="shared" si="1"/>
        <v xml:space="preserve"> II</v>
      </c>
    </row>
    <row r="36" spans="1:11" ht="15.6" x14ac:dyDescent="0.3">
      <c r="A36">
        <v>35</v>
      </c>
      <c r="B36" s="1" t="s">
        <v>102</v>
      </c>
      <c r="C36" s="1" t="s">
        <v>103</v>
      </c>
      <c r="D36" s="1" t="s">
        <v>83</v>
      </c>
      <c r="E36" s="1" t="s">
        <v>104</v>
      </c>
      <c r="F36">
        <v>2</v>
      </c>
      <c r="G36" s="1" t="s">
        <v>53</v>
      </c>
      <c r="J36" s="9" t="s">
        <v>104</v>
      </c>
      <c r="K36" s="8" t="str">
        <f t="shared" si="1"/>
        <v xml:space="preserve"> II</v>
      </c>
    </row>
    <row r="37" spans="1:11" ht="15.6" x14ac:dyDescent="0.3">
      <c r="A37">
        <v>36</v>
      </c>
      <c r="B37" s="1" t="s">
        <v>105</v>
      </c>
      <c r="C37" s="1" t="s">
        <v>106</v>
      </c>
      <c r="D37" s="1" t="s">
        <v>14</v>
      </c>
      <c r="E37" s="1" t="s">
        <v>15</v>
      </c>
      <c r="F37">
        <v>3</v>
      </c>
      <c r="G37" s="1" t="s">
        <v>16</v>
      </c>
      <c r="J37" s="9" t="s">
        <v>273</v>
      </c>
      <c r="K37" s="8" t="str">
        <f t="shared" si="1"/>
        <v xml:space="preserve"> III</v>
      </c>
    </row>
    <row r="38" spans="1:11" ht="15.6" x14ac:dyDescent="0.3">
      <c r="A38">
        <v>37</v>
      </c>
      <c r="B38" s="1" t="s">
        <v>89</v>
      </c>
      <c r="C38" s="1" t="s">
        <v>107</v>
      </c>
      <c r="D38" s="1" t="s">
        <v>108</v>
      </c>
      <c r="E38" s="1" t="s">
        <v>20</v>
      </c>
      <c r="F38">
        <v>1</v>
      </c>
      <c r="G38" s="1" t="s">
        <v>21</v>
      </c>
      <c r="J38" s="9" t="s">
        <v>151</v>
      </c>
      <c r="K38" s="8" t="str">
        <f t="shared" si="1"/>
        <v xml:space="preserve"> IV</v>
      </c>
    </row>
    <row r="39" spans="1:11" ht="15.6" x14ac:dyDescent="0.3">
      <c r="A39">
        <v>38</v>
      </c>
      <c r="B39" s="1" t="s">
        <v>42</v>
      </c>
      <c r="C39" s="1" t="s">
        <v>73</v>
      </c>
      <c r="D39" s="1" t="s">
        <v>109</v>
      </c>
      <c r="E39" s="1" t="s">
        <v>10</v>
      </c>
      <c r="F39">
        <v>2</v>
      </c>
      <c r="G39" s="1" t="s">
        <v>11</v>
      </c>
      <c r="J39" s="9" t="s">
        <v>311</v>
      </c>
      <c r="K39" s="8" t="str">
        <f t="shared" si="1"/>
        <v>IV</v>
      </c>
    </row>
    <row r="40" spans="1:11" ht="15.6" x14ac:dyDescent="0.3">
      <c r="A40">
        <v>39</v>
      </c>
      <c r="B40" s="1" t="s">
        <v>110</v>
      </c>
      <c r="C40" s="1" t="s">
        <v>111</v>
      </c>
      <c r="D40" s="1" t="s">
        <v>9</v>
      </c>
      <c r="E40" s="1" t="s">
        <v>10</v>
      </c>
      <c r="F40">
        <v>2</v>
      </c>
      <c r="G40" s="1" t="s">
        <v>11</v>
      </c>
      <c r="J40" s="9" t="s">
        <v>317</v>
      </c>
      <c r="K40" s="8" t="str">
        <f t="shared" si="1"/>
        <v xml:space="preserve"> I</v>
      </c>
    </row>
    <row r="41" spans="1:11" ht="15.6" x14ac:dyDescent="0.3">
      <c r="A41">
        <v>40</v>
      </c>
      <c r="B41" s="1" t="s">
        <v>26</v>
      </c>
      <c r="C41" s="1" t="s">
        <v>112</v>
      </c>
      <c r="D41" s="1" t="s">
        <v>37</v>
      </c>
      <c r="E41" s="1" t="s">
        <v>20</v>
      </c>
      <c r="F41">
        <v>3</v>
      </c>
      <c r="G41" s="1" t="s">
        <v>21</v>
      </c>
      <c r="J41" s="9" t="s">
        <v>328</v>
      </c>
      <c r="K41" s="8" t="str">
        <f t="shared" si="1"/>
        <v xml:space="preserve"> II</v>
      </c>
    </row>
    <row r="42" spans="1:11" ht="15.6" x14ac:dyDescent="0.3">
      <c r="A42">
        <v>41</v>
      </c>
      <c r="B42" s="1" t="s">
        <v>110</v>
      </c>
      <c r="C42" s="1" t="s">
        <v>113</v>
      </c>
      <c r="D42" s="1" t="s">
        <v>24</v>
      </c>
      <c r="E42" s="1" t="s">
        <v>25</v>
      </c>
      <c r="F42">
        <v>2</v>
      </c>
      <c r="G42" s="1" t="s">
        <v>16</v>
      </c>
      <c r="J42" s="9" t="s">
        <v>287</v>
      </c>
      <c r="K42" s="8" t="str">
        <f t="shared" si="1"/>
        <v xml:space="preserve"> VI</v>
      </c>
    </row>
    <row r="43" spans="1:11" ht="15.6" x14ac:dyDescent="0.3">
      <c r="A43">
        <v>42</v>
      </c>
      <c r="B43" s="1" t="s">
        <v>34</v>
      </c>
      <c r="C43" s="1" t="s">
        <v>114</v>
      </c>
      <c r="D43" s="1" t="s">
        <v>86</v>
      </c>
      <c r="E43" s="1" t="s">
        <v>87</v>
      </c>
      <c r="F43">
        <v>3</v>
      </c>
      <c r="G43" s="1" t="s">
        <v>88</v>
      </c>
      <c r="J43" s="9" t="s">
        <v>140</v>
      </c>
      <c r="K43" s="8" t="str">
        <f t="shared" si="1"/>
        <v xml:space="preserve"> VI</v>
      </c>
    </row>
    <row r="44" spans="1:11" ht="15.6" x14ac:dyDescent="0.3">
      <c r="A44">
        <v>43</v>
      </c>
      <c r="B44" s="1" t="s">
        <v>115</v>
      </c>
      <c r="C44" s="1" t="s">
        <v>116</v>
      </c>
      <c r="D44" s="1" t="s">
        <v>117</v>
      </c>
      <c r="E44" s="1" t="s">
        <v>118</v>
      </c>
      <c r="F44">
        <v>2</v>
      </c>
      <c r="G44" s="1" t="s">
        <v>58</v>
      </c>
      <c r="J44" s="9" t="s">
        <v>265</v>
      </c>
      <c r="K44" s="8" t="str">
        <f t="shared" si="1"/>
        <v xml:space="preserve"> II</v>
      </c>
    </row>
    <row r="45" spans="1:11" ht="15.6" x14ac:dyDescent="0.3">
      <c r="A45">
        <v>44</v>
      </c>
      <c r="B45" s="1" t="s">
        <v>119</v>
      </c>
      <c r="C45" s="1" t="s">
        <v>120</v>
      </c>
      <c r="D45" s="1" t="s">
        <v>51</v>
      </c>
      <c r="E45" s="1" t="s">
        <v>52</v>
      </c>
      <c r="F45">
        <v>3</v>
      </c>
      <c r="G45" s="1" t="s">
        <v>53</v>
      </c>
      <c r="J45" s="9" t="s">
        <v>245</v>
      </c>
      <c r="K45" s="8" t="str">
        <f t="shared" si="1"/>
        <v xml:space="preserve"> II</v>
      </c>
    </row>
    <row r="46" spans="1:11" ht="15.6" x14ac:dyDescent="0.3">
      <c r="A46">
        <v>45</v>
      </c>
      <c r="B46" s="1" t="s">
        <v>121</v>
      </c>
      <c r="C46" s="1" t="s">
        <v>122</v>
      </c>
      <c r="D46" s="1" t="s">
        <v>14</v>
      </c>
      <c r="E46" s="1" t="s">
        <v>15</v>
      </c>
      <c r="F46">
        <v>1</v>
      </c>
      <c r="G46" s="1" t="s">
        <v>16</v>
      </c>
      <c r="J46" s="9" t="s">
        <v>143</v>
      </c>
      <c r="K46" s="8" t="str">
        <f t="shared" si="1"/>
        <v xml:space="preserve"> II</v>
      </c>
    </row>
    <row r="47" spans="1:11" ht="15.6" x14ac:dyDescent="0.3">
      <c r="A47">
        <v>46</v>
      </c>
      <c r="B47" s="1" t="s">
        <v>123</v>
      </c>
      <c r="C47" s="1" t="s">
        <v>124</v>
      </c>
      <c r="D47" s="1" t="s">
        <v>83</v>
      </c>
      <c r="E47" s="1" t="s">
        <v>125</v>
      </c>
      <c r="F47">
        <v>2</v>
      </c>
      <c r="G47" s="1" t="s">
        <v>21</v>
      </c>
      <c r="J47" s="9" t="s">
        <v>323</v>
      </c>
      <c r="K47" s="8" t="str">
        <f t="shared" si="1"/>
        <v xml:space="preserve"> IV</v>
      </c>
    </row>
    <row r="48" spans="1:11" ht="15.6" x14ac:dyDescent="0.3">
      <c r="A48">
        <v>47</v>
      </c>
      <c r="B48" s="1" t="s">
        <v>126</v>
      </c>
      <c r="C48" s="1" t="s">
        <v>127</v>
      </c>
      <c r="D48" s="1" t="s">
        <v>128</v>
      </c>
      <c r="E48" s="1" t="s">
        <v>10</v>
      </c>
      <c r="F48">
        <v>2</v>
      </c>
      <c r="G48" s="1" t="s">
        <v>11</v>
      </c>
      <c r="J48" s="9" t="s">
        <v>299</v>
      </c>
      <c r="K48" s="8" t="str">
        <f t="shared" si="1"/>
        <v xml:space="preserve"> III</v>
      </c>
    </row>
    <row r="49" spans="1:11" ht="15.6" x14ac:dyDescent="0.3">
      <c r="A49">
        <v>48</v>
      </c>
      <c r="B49" s="1" t="s">
        <v>119</v>
      </c>
      <c r="C49" s="1" t="s">
        <v>129</v>
      </c>
      <c r="D49" s="1" t="s">
        <v>130</v>
      </c>
      <c r="E49" s="1" t="s">
        <v>20</v>
      </c>
      <c r="F49">
        <v>3</v>
      </c>
      <c r="G49" s="1" t="s">
        <v>21</v>
      </c>
      <c r="J49" s="9" t="s">
        <v>230</v>
      </c>
      <c r="K49" s="8" t="str">
        <f t="shared" si="1"/>
        <v xml:space="preserve"> III</v>
      </c>
    </row>
    <row r="50" spans="1:11" ht="15.6" x14ac:dyDescent="0.3">
      <c r="A50">
        <v>49</v>
      </c>
      <c r="B50" s="1" t="s">
        <v>31</v>
      </c>
      <c r="C50" s="1" t="s">
        <v>131</v>
      </c>
      <c r="D50" s="1" t="s">
        <v>37</v>
      </c>
      <c r="E50" s="1" t="s">
        <v>20</v>
      </c>
      <c r="F50">
        <v>1</v>
      </c>
      <c r="G50" s="1" t="s">
        <v>21</v>
      </c>
      <c r="J50" s="9" t="s">
        <v>235</v>
      </c>
      <c r="K50" s="8" t="str">
        <f t="shared" si="1"/>
        <v xml:space="preserve"> II</v>
      </c>
    </row>
    <row r="51" spans="1:11" ht="15.6" x14ac:dyDescent="0.3">
      <c r="A51">
        <v>50</v>
      </c>
      <c r="B51" s="1" t="s">
        <v>132</v>
      </c>
      <c r="C51" s="1" t="s">
        <v>133</v>
      </c>
      <c r="D51" s="1" t="s">
        <v>19</v>
      </c>
      <c r="E51" s="1" t="s">
        <v>20</v>
      </c>
      <c r="F51">
        <v>2</v>
      </c>
      <c r="G51" s="1" t="s">
        <v>21</v>
      </c>
      <c r="J51" s="9" t="s">
        <v>296</v>
      </c>
      <c r="K51" s="8" t="str">
        <f t="shared" si="1"/>
        <v xml:space="preserve"> II</v>
      </c>
    </row>
    <row r="52" spans="1:11" ht="15.6" x14ac:dyDescent="0.3">
      <c r="A52">
        <v>51</v>
      </c>
      <c r="B52" s="1" t="s">
        <v>134</v>
      </c>
      <c r="C52" s="1" t="s">
        <v>135</v>
      </c>
      <c r="D52" s="1" t="s">
        <v>136</v>
      </c>
      <c r="E52" s="1" t="s">
        <v>137</v>
      </c>
      <c r="F52">
        <v>2</v>
      </c>
      <c r="G52" s="1" t="s">
        <v>21</v>
      </c>
      <c r="J52" s="9" t="s">
        <v>409</v>
      </c>
      <c r="K52" s="8" t="str">
        <f t="shared" si="1"/>
        <v xml:space="preserve"> II</v>
      </c>
    </row>
    <row r="53" spans="1:11" ht="15.6" x14ac:dyDescent="0.3">
      <c r="A53">
        <v>52</v>
      </c>
      <c r="B53" s="1" t="s">
        <v>42</v>
      </c>
      <c r="C53" s="1" t="s">
        <v>138</v>
      </c>
      <c r="D53" s="1" t="s">
        <v>139</v>
      </c>
      <c r="E53" s="1" t="s">
        <v>140</v>
      </c>
      <c r="F53">
        <v>3</v>
      </c>
      <c r="G53" s="1" t="s">
        <v>11</v>
      </c>
      <c r="J53" s="9" t="s">
        <v>432</v>
      </c>
      <c r="K53" s="8" t="str">
        <f t="shared" si="1"/>
        <v xml:space="preserve"> VI</v>
      </c>
    </row>
    <row r="54" spans="1:11" ht="15.6" x14ac:dyDescent="0.3">
      <c r="A54">
        <v>53</v>
      </c>
      <c r="B54" s="1" t="s">
        <v>34</v>
      </c>
      <c r="C54" s="1" t="s">
        <v>141</v>
      </c>
      <c r="D54" s="1" t="s">
        <v>142</v>
      </c>
      <c r="E54" s="1" t="s">
        <v>143</v>
      </c>
      <c r="F54">
        <v>2</v>
      </c>
      <c r="G54" s="1" t="s">
        <v>53</v>
      </c>
      <c r="J54" s="9" t="s">
        <v>423</v>
      </c>
      <c r="K54" s="8" t="str">
        <f t="shared" si="1"/>
        <v xml:space="preserve"> I</v>
      </c>
    </row>
    <row r="55" spans="1:11" ht="15.6" x14ac:dyDescent="0.3">
      <c r="A55">
        <v>54</v>
      </c>
      <c r="B55" s="1" t="s">
        <v>144</v>
      </c>
      <c r="C55" s="1" t="s">
        <v>145</v>
      </c>
      <c r="D55" s="1" t="s">
        <v>146</v>
      </c>
      <c r="E55" s="1" t="s">
        <v>147</v>
      </c>
      <c r="F55">
        <v>3</v>
      </c>
      <c r="G55" s="1" t="s">
        <v>16</v>
      </c>
      <c r="J55" s="9" t="s">
        <v>417</v>
      </c>
      <c r="K55" s="8" t="str">
        <f t="shared" si="1"/>
        <v xml:space="preserve"> I</v>
      </c>
    </row>
    <row r="56" spans="1:11" ht="15.6" x14ac:dyDescent="0.3">
      <c r="A56">
        <v>55</v>
      </c>
      <c r="B56" s="1" t="s">
        <v>148</v>
      </c>
      <c r="C56" s="1" t="s">
        <v>149</v>
      </c>
      <c r="D56" s="1" t="s">
        <v>150</v>
      </c>
      <c r="E56" s="1" t="s">
        <v>151</v>
      </c>
      <c r="F56">
        <v>2</v>
      </c>
      <c r="G56" s="1" t="s">
        <v>21</v>
      </c>
      <c r="J56" s="9" t="s">
        <v>441</v>
      </c>
      <c r="K56" s="8" t="str">
        <f t="shared" si="1"/>
        <v>VII</v>
      </c>
    </row>
    <row r="57" spans="1:11" ht="15.6" x14ac:dyDescent="0.3">
      <c r="A57">
        <v>56</v>
      </c>
      <c r="B57" s="1" t="s">
        <v>152</v>
      </c>
      <c r="C57" s="1" t="s">
        <v>153</v>
      </c>
      <c r="D57" s="1" t="s">
        <v>24</v>
      </c>
      <c r="E57" s="1" t="s">
        <v>25</v>
      </c>
      <c r="F57">
        <v>3</v>
      </c>
      <c r="G57" s="1" t="s">
        <v>16</v>
      </c>
      <c r="J57" s="9" t="s">
        <v>377</v>
      </c>
      <c r="K57" s="8" t="str">
        <f t="shared" si="1"/>
        <v xml:space="preserve"> IV</v>
      </c>
    </row>
    <row r="58" spans="1:11" ht="15.6" x14ac:dyDescent="0.3">
      <c r="A58">
        <v>57</v>
      </c>
      <c r="B58" s="1" t="s">
        <v>31</v>
      </c>
      <c r="C58" s="1" t="s">
        <v>154</v>
      </c>
      <c r="D58" s="1" t="s">
        <v>9</v>
      </c>
      <c r="E58" s="1" t="s">
        <v>10</v>
      </c>
      <c r="F58">
        <v>1</v>
      </c>
      <c r="G58" s="1" t="s">
        <v>11</v>
      </c>
      <c r="J58" s="9" t="s">
        <v>350</v>
      </c>
      <c r="K58" s="8" t="str">
        <f t="shared" si="1"/>
        <v xml:space="preserve"> IV</v>
      </c>
    </row>
    <row r="59" spans="1:11" ht="15.6" x14ac:dyDescent="0.3">
      <c r="A59">
        <v>58</v>
      </c>
      <c r="B59" s="1" t="s">
        <v>34</v>
      </c>
      <c r="C59" s="1" t="s">
        <v>155</v>
      </c>
      <c r="D59" s="1" t="s">
        <v>14</v>
      </c>
      <c r="E59" s="1" t="s">
        <v>15</v>
      </c>
      <c r="F59">
        <v>2</v>
      </c>
      <c r="G59" s="1" t="s">
        <v>16</v>
      </c>
      <c r="J59" s="9" t="s">
        <v>379</v>
      </c>
      <c r="K59" s="8" t="str">
        <f t="shared" si="1"/>
        <v xml:space="preserve"> IV</v>
      </c>
    </row>
    <row r="60" spans="1:11" ht="15.6" x14ac:dyDescent="0.3">
      <c r="A60">
        <v>59</v>
      </c>
      <c r="B60" s="1" t="s">
        <v>17</v>
      </c>
      <c r="C60" s="1" t="s">
        <v>156</v>
      </c>
      <c r="D60" s="1" t="s">
        <v>9</v>
      </c>
      <c r="E60" s="1" t="s">
        <v>10</v>
      </c>
      <c r="F60">
        <v>2</v>
      </c>
      <c r="G60" s="1" t="s">
        <v>11</v>
      </c>
      <c r="J60" s="9" t="s">
        <v>25</v>
      </c>
      <c r="K60" s="8" t="str">
        <f t="shared" si="1"/>
        <v xml:space="preserve"> VIII</v>
      </c>
    </row>
    <row r="61" spans="1:11" ht="15.6" x14ac:dyDescent="0.3">
      <c r="A61">
        <v>60</v>
      </c>
      <c r="B61" s="1" t="s">
        <v>157</v>
      </c>
      <c r="C61" s="1" t="s">
        <v>158</v>
      </c>
      <c r="D61" s="1" t="s">
        <v>30</v>
      </c>
      <c r="E61" s="1" t="s">
        <v>25</v>
      </c>
      <c r="F61">
        <v>3</v>
      </c>
      <c r="G61" s="1" t="s">
        <v>16</v>
      </c>
      <c r="J61" s="9" t="s">
        <v>84</v>
      </c>
      <c r="K61" s="8" t="str">
        <f t="shared" si="1"/>
        <v xml:space="preserve"> IV</v>
      </c>
    </row>
    <row r="62" spans="1:11" ht="15.6" x14ac:dyDescent="0.3">
      <c r="A62">
        <v>61</v>
      </c>
      <c r="B62" s="1" t="s">
        <v>159</v>
      </c>
      <c r="C62" s="1" t="s">
        <v>160</v>
      </c>
      <c r="D62" s="1" t="s">
        <v>161</v>
      </c>
      <c r="E62" s="1" t="s">
        <v>162</v>
      </c>
      <c r="F62">
        <v>1</v>
      </c>
      <c r="G62" s="1" t="s">
        <v>65</v>
      </c>
      <c r="J62" s="9" t="s">
        <v>52</v>
      </c>
      <c r="K62" s="8" t="str">
        <f t="shared" si="1"/>
        <v xml:space="preserve"> II</v>
      </c>
    </row>
    <row r="63" spans="1:11" ht="15.6" x14ac:dyDescent="0.3">
      <c r="A63">
        <v>62</v>
      </c>
      <c r="B63" s="1" t="s">
        <v>163</v>
      </c>
      <c r="C63" s="1" t="s">
        <v>164</v>
      </c>
      <c r="D63" s="1" t="s">
        <v>19</v>
      </c>
      <c r="E63" s="1" t="s">
        <v>20</v>
      </c>
      <c r="F63">
        <v>2</v>
      </c>
      <c r="G63" s="1" t="s">
        <v>21</v>
      </c>
      <c r="J63" s="9" t="s">
        <v>511</v>
      </c>
      <c r="K63" s="8" t="str">
        <f t="shared" si="1"/>
        <v xml:space="preserve"> I</v>
      </c>
    </row>
    <row r="64" spans="1:11" ht="15.6" x14ac:dyDescent="0.3">
      <c r="A64">
        <v>63</v>
      </c>
      <c r="B64" s="1" t="s">
        <v>42</v>
      </c>
      <c r="C64" s="1" t="s">
        <v>165</v>
      </c>
      <c r="D64" s="1" t="s">
        <v>37</v>
      </c>
      <c r="E64" s="1" t="s">
        <v>20</v>
      </c>
      <c r="F64">
        <v>2</v>
      </c>
      <c r="G64" s="1" t="s">
        <v>21</v>
      </c>
      <c r="J64" s="9" t="s">
        <v>497</v>
      </c>
      <c r="K64" s="8" t="str">
        <f t="shared" si="1"/>
        <v xml:space="preserve"> IV</v>
      </c>
    </row>
    <row r="65" spans="1:11" ht="15.6" x14ac:dyDescent="0.3">
      <c r="A65">
        <v>64</v>
      </c>
      <c r="B65" s="1" t="s">
        <v>89</v>
      </c>
      <c r="C65" s="1" t="s">
        <v>166</v>
      </c>
      <c r="D65" s="1" t="s">
        <v>167</v>
      </c>
      <c r="E65" s="1" t="s">
        <v>168</v>
      </c>
      <c r="F65">
        <v>3</v>
      </c>
      <c r="G65" s="1" t="s">
        <v>21</v>
      </c>
      <c r="J65" s="9" t="s">
        <v>87</v>
      </c>
      <c r="K65" s="8" t="str">
        <f t="shared" si="1"/>
        <v xml:space="preserve"> V</v>
      </c>
    </row>
    <row r="66" spans="1:11" ht="15.6" x14ac:dyDescent="0.3">
      <c r="A66">
        <v>65</v>
      </c>
      <c r="B66" s="1" t="s">
        <v>42</v>
      </c>
      <c r="C66" s="1" t="s">
        <v>13</v>
      </c>
      <c r="D66" s="1" t="s">
        <v>51</v>
      </c>
      <c r="E66" s="1" t="s">
        <v>52</v>
      </c>
      <c r="F66">
        <v>2</v>
      </c>
      <c r="G66" s="1" t="s">
        <v>53</v>
      </c>
      <c r="J66" s="9" t="s">
        <v>224</v>
      </c>
      <c r="K66" s="8" t="str">
        <f t="shared" ref="K66:K69" si="2">VLOOKUP(J66,$E$2:$G$301,3,FALSE)</f>
        <v xml:space="preserve"> IV</v>
      </c>
    </row>
    <row r="67" spans="1:11" ht="15.6" x14ac:dyDescent="0.3">
      <c r="A67">
        <v>66</v>
      </c>
      <c r="B67" s="1" t="s">
        <v>169</v>
      </c>
      <c r="C67" s="1" t="s">
        <v>170</v>
      </c>
      <c r="D67" s="1" t="s">
        <v>108</v>
      </c>
      <c r="E67" s="1" t="s">
        <v>171</v>
      </c>
      <c r="F67">
        <v>3</v>
      </c>
      <c r="G67" s="1" t="s">
        <v>88</v>
      </c>
      <c r="J67" s="9" t="s">
        <v>204</v>
      </c>
      <c r="K67" s="8" t="str">
        <f t="shared" si="2"/>
        <v xml:space="preserve"> VII</v>
      </c>
    </row>
    <row r="68" spans="1:11" ht="15.6" x14ac:dyDescent="0.3">
      <c r="A68">
        <v>67</v>
      </c>
      <c r="B68" s="1" t="s">
        <v>172</v>
      </c>
      <c r="C68" s="1" t="s">
        <v>100</v>
      </c>
      <c r="D68" s="1" t="s">
        <v>37</v>
      </c>
      <c r="E68" s="1" t="s">
        <v>147</v>
      </c>
      <c r="F68">
        <v>2</v>
      </c>
      <c r="G68" s="1" t="s">
        <v>16</v>
      </c>
      <c r="J68" s="9" t="s">
        <v>357</v>
      </c>
      <c r="K68" s="8" t="str">
        <f t="shared" si="2"/>
        <v xml:space="preserve"> III</v>
      </c>
    </row>
    <row r="69" spans="1:11" ht="15.6" x14ac:dyDescent="0.3">
      <c r="A69">
        <v>68</v>
      </c>
      <c r="B69" s="1" t="s">
        <v>31</v>
      </c>
      <c r="C69" s="1" t="s">
        <v>173</v>
      </c>
      <c r="D69" s="1" t="s">
        <v>174</v>
      </c>
      <c r="E69" s="1" t="s">
        <v>140</v>
      </c>
      <c r="F69">
        <v>3</v>
      </c>
      <c r="G69" s="1" t="s">
        <v>11</v>
      </c>
      <c r="J69" s="9" t="s">
        <v>451</v>
      </c>
      <c r="K69" s="8" t="str">
        <f t="shared" si="2"/>
        <v xml:space="preserve"> IV</v>
      </c>
    </row>
    <row r="70" spans="1:11" x14ac:dyDescent="0.3">
      <c r="A70">
        <v>69</v>
      </c>
      <c r="B70" s="1" t="s">
        <v>132</v>
      </c>
      <c r="C70" s="1" t="s">
        <v>175</v>
      </c>
      <c r="D70" s="1" t="s">
        <v>150</v>
      </c>
      <c r="E70" s="1" t="s">
        <v>20</v>
      </c>
      <c r="F70">
        <v>1</v>
      </c>
      <c r="G70" s="1" t="s">
        <v>21</v>
      </c>
    </row>
    <row r="71" spans="1:11" x14ac:dyDescent="0.3">
      <c r="A71">
        <v>70</v>
      </c>
      <c r="B71" s="1" t="s">
        <v>66</v>
      </c>
      <c r="C71" s="1" t="s">
        <v>176</v>
      </c>
      <c r="D71" s="1" t="s">
        <v>83</v>
      </c>
      <c r="E71" s="1" t="s">
        <v>177</v>
      </c>
      <c r="F71">
        <v>2</v>
      </c>
      <c r="G71" s="1" t="s">
        <v>53</v>
      </c>
    </row>
    <row r="72" spans="1:11" x14ac:dyDescent="0.3">
      <c r="A72">
        <v>71</v>
      </c>
      <c r="B72" s="1" t="s">
        <v>66</v>
      </c>
      <c r="C72" s="1" t="s">
        <v>178</v>
      </c>
      <c r="D72" s="1" t="s">
        <v>37</v>
      </c>
      <c r="E72" s="1" t="s">
        <v>20</v>
      </c>
      <c r="F72">
        <v>2</v>
      </c>
      <c r="G72" s="1" t="s">
        <v>21</v>
      </c>
    </row>
    <row r="73" spans="1:11" x14ac:dyDescent="0.3">
      <c r="A73">
        <v>72</v>
      </c>
      <c r="B73" s="1" t="s">
        <v>34</v>
      </c>
      <c r="C73" s="1" t="s">
        <v>179</v>
      </c>
      <c r="D73" s="1" t="s">
        <v>14</v>
      </c>
      <c r="E73" s="1" t="s">
        <v>15</v>
      </c>
      <c r="F73">
        <v>3</v>
      </c>
      <c r="G73" s="1" t="s">
        <v>16</v>
      </c>
    </row>
    <row r="74" spans="1:11" x14ac:dyDescent="0.3">
      <c r="A74">
        <v>73</v>
      </c>
      <c r="B74" s="1" t="s">
        <v>105</v>
      </c>
      <c r="C74" s="1" t="s">
        <v>180</v>
      </c>
      <c r="D74" s="1" t="s">
        <v>150</v>
      </c>
      <c r="E74" s="1" t="s">
        <v>151</v>
      </c>
      <c r="F74">
        <v>1</v>
      </c>
      <c r="G74" s="1" t="s">
        <v>21</v>
      </c>
    </row>
    <row r="75" spans="1:11" x14ac:dyDescent="0.3">
      <c r="A75">
        <v>74</v>
      </c>
      <c r="B75" s="1" t="s">
        <v>181</v>
      </c>
      <c r="C75" s="1" t="s">
        <v>182</v>
      </c>
      <c r="D75" s="1" t="s">
        <v>183</v>
      </c>
      <c r="E75" s="1" t="s">
        <v>184</v>
      </c>
      <c r="F75">
        <v>2</v>
      </c>
      <c r="G75" s="1" t="s">
        <v>53</v>
      </c>
    </row>
    <row r="76" spans="1:11" x14ac:dyDescent="0.3">
      <c r="A76">
        <v>75</v>
      </c>
      <c r="B76" s="1" t="s">
        <v>40</v>
      </c>
      <c r="C76" s="1" t="s">
        <v>185</v>
      </c>
      <c r="D76" s="1" t="s">
        <v>186</v>
      </c>
      <c r="E76" s="1" t="s">
        <v>140</v>
      </c>
      <c r="F76">
        <v>2</v>
      </c>
      <c r="G76" s="1" t="s">
        <v>11</v>
      </c>
    </row>
    <row r="77" spans="1:11" x14ac:dyDescent="0.3">
      <c r="A77">
        <v>76</v>
      </c>
      <c r="B77" s="1" t="s">
        <v>49</v>
      </c>
      <c r="C77" s="1" t="s">
        <v>187</v>
      </c>
      <c r="D77" s="1" t="s">
        <v>188</v>
      </c>
      <c r="E77" s="1" t="s">
        <v>171</v>
      </c>
      <c r="F77">
        <v>3</v>
      </c>
      <c r="G77" s="1" t="s">
        <v>88</v>
      </c>
    </row>
    <row r="78" spans="1:11" x14ac:dyDescent="0.3">
      <c r="A78">
        <v>77</v>
      </c>
      <c r="B78" s="1" t="s">
        <v>95</v>
      </c>
      <c r="C78" s="1" t="s">
        <v>189</v>
      </c>
      <c r="D78" s="1" t="s">
        <v>51</v>
      </c>
      <c r="E78" s="1" t="s">
        <v>52</v>
      </c>
      <c r="F78">
        <v>2</v>
      </c>
      <c r="G78" s="1" t="s">
        <v>53</v>
      </c>
    </row>
    <row r="79" spans="1:11" x14ac:dyDescent="0.3">
      <c r="A79">
        <v>78</v>
      </c>
      <c r="B79" s="1" t="s">
        <v>40</v>
      </c>
      <c r="C79" s="1" t="s">
        <v>190</v>
      </c>
      <c r="D79" s="1" t="s">
        <v>139</v>
      </c>
      <c r="E79" s="1" t="s">
        <v>140</v>
      </c>
      <c r="F79">
        <v>3</v>
      </c>
      <c r="G79" s="1" t="s">
        <v>11</v>
      </c>
    </row>
    <row r="80" spans="1:11" x14ac:dyDescent="0.3">
      <c r="A80">
        <v>79</v>
      </c>
      <c r="B80" s="1" t="s">
        <v>191</v>
      </c>
      <c r="C80" s="1" t="s">
        <v>192</v>
      </c>
      <c r="D80" s="1" t="s">
        <v>193</v>
      </c>
      <c r="E80" s="1" t="s">
        <v>52</v>
      </c>
      <c r="F80">
        <v>2</v>
      </c>
      <c r="G80" s="1" t="s">
        <v>53</v>
      </c>
    </row>
    <row r="81" spans="1:7" x14ac:dyDescent="0.3">
      <c r="A81">
        <v>80</v>
      </c>
      <c r="B81" s="1" t="s">
        <v>7</v>
      </c>
      <c r="C81" s="1" t="s">
        <v>194</v>
      </c>
      <c r="D81" s="1" t="s">
        <v>195</v>
      </c>
      <c r="E81" s="1" t="s">
        <v>184</v>
      </c>
      <c r="F81">
        <v>3</v>
      </c>
      <c r="G81" s="1" t="s">
        <v>53</v>
      </c>
    </row>
    <row r="82" spans="1:7" x14ac:dyDescent="0.3">
      <c r="A82">
        <v>81</v>
      </c>
      <c r="B82" s="1" t="s">
        <v>45</v>
      </c>
      <c r="C82" s="1" t="s">
        <v>196</v>
      </c>
      <c r="D82" s="1" t="s">
        <v>83</v>
      </c>
      <c r="E82" s="1" t="s">
        <v>171</v>
      </c>
      <c r="F82">
        <v>1</v>
      </c>
      <c r="G82" s="1" t="s">
        <v>88</v>
      </c>
    </row>
    <row r="83" spans="1:7" x14ac:dyDescent="0.3">
      <c r="A83">
        <v>82</v>
      </c>
      <c r="B83" s="1" t="s">
        <v>148</v>
      </c>
      <c r="C83" s="1" t="s">
        <v>197</v>
      </c>
      <c r="D83" s="1" t="s">
        <v>86</v>
      </c>
      <c r="E83" s="1" t="s">
        <v>87</v>
      </c>
      <c r="F83">
        <v>2</v>
      </c>
      <c r="G83" s="1" t="s">
        <v>88</v>
      </c>
    </row>
    <row r="84" spans="1:7" x14ac:dyDescent="0.3">
      <c r="A84">
        <v>83</v>
      </c>
      <c r="B84" s="1" t="s">
        <v>54</v>
      </c>
      <c r="C84" s="1" t="s">
        <v>198</v>
      </c>
      <c r="D84" s="1" t="s">
        <v>193</v>
      </c>
      <c r="E84" s="1" t="s">
        <v>52</v>
      </c>
      <c r="F84">
        <v>2</v>
      </c>
      <c r="G84" s="1" t="s">
        <v>53</v>
      </c>
    </row>
    <row r="85" spans="1:7" x14ac:dyDescent="0.3">
      <c r="A85">
        <v>84</v>
      </c>
      <c r="B85" s="1" t="s">
        <v>26</v>
      </c>
      <c r="C85" s="1" t="s">
        <v>199</v>
      </c>
      <c r="D85" s="1" t="s">
        <v>167</v>
      </c>
      <c r="E85" s="1" t="s">
        <v>200</v>
      </c>
      <c r="F85">
        <v>3</v>
      </c>
      <c r="G85" s="1" t="s">
        <v>65</v>
      </c>
    </row>
    <row r="86" spans="1:7" x14ac:dyDescent="0.3">
      <c r="A86">
        <v>85</v>
      </c>
      <c r="B86" s="1" t="s">
        <v>132</v>
      </c>
      <c r="C86" s="1" t="s">
        <v>201</v>
      </c>
      <c r="D86" s="1" t="s">
        <v>97</v>
      </c>
      <c r="E86" s="1" t="s">
        <v>87</v>
      </c>
      <c r="F86">
        <v>1</v>
      </c>
      <c r="G86" s="1" t="s">
        <v>88</v>
      </c>
    </row>
    <row r="87" spans="1:7" x14ac:dyDescent="0.3">
      <c r="A87">
        <v>86</v>
      </c>
      <c r="B87" s="1" t="s">
        <v>132</v>
      </c>
      <c r="C87" s="1" t="s">
        <v>202</v>
      </c>
      <c r="D87" s="1" t="s">
        <v>203</v>
      </c>
      <c r="E87" s="1" t="s">
        <v>204</v>
      </c>
      <c r="F87">
        <v>2</v>
      </c>
      <c r="G87" s="1" t="s">
        <v>205</v>
      </c>
    </row>
    <row r="88" spans="1:7" x14ac:dyDescent="0.3">
      <c r="A88">
        <v>87</v>
      </c>
      <c r="B88" s="1" t="s">
        <v>105</v>
      </c>
      <c r="C88" s="1" t="s">
        <v>199</v>
      </c>
      <c r="D88" s="1" t="s">
        <v>206</v>
      </c>
      <c r="E88" s="1" t="s">
        <v>207</v>
      </c>
      <c r="F88">
        <v>2</v>
      </c>
      <c r="G88" s="1" t="s">
        <v>21</v>
      </c>
    </row>
    <row r="89" spans="1:7" x14ac:dyDescent="0.3">
      <c r="A89">
        <v>88</v>
      </c>
      <c r="B89" s="1" t="s">
        <v>31</v>
      </c>
      <c r="C89" s="1" t="s">
        <v>208</v>
      </c>
      <c r="D89" s="1" t="s">
        <v>14</v>
      </c>
      <c r="E89" s="1" t="s">
        <v>15</v>
      </c>
      <c r="F89">
        <v>3</v>
      </c>
      <c r="G89" s="1" t="s">
        <v>16</v>
      </c>
    </row>
    <row r="90" spans="1:7" x14ac:dyDescent="0.3">
      <c r="A90">
        <v>89</v>
      </c>
      <c r="B90" s="1" t="s">
        <v>26</v>
      </c>
      <c r="C90" s="1" t="s">
        <v>209</v>
      </c>
      <c r="D90" s="1" t="s">
        <v>97</v>
      </c>
      <c r="E90" s="1" t="s">
        <v>87</v>
      </c>
      <c r="F90">
        <v>2</v>
      </c>
      <c r="G90" s="1" t="s">
        <v>88</v>
      </c>
    </row>
    <row r="91" spans="1:7" x14ac:dyDescent="0.3">
      <c r="A91">
        <v>90</v>
      </c>
      <c r="B91" s="1" t="s">
        <v>34</v>
      </c>
      <c r="C91" s="1" t="s">
        <v>210</v>
      </c>
      <c r="D91" s="1" t="s">
        <v>9</v>
      </c>
      <c r="E91" s="1" t="s">
        <v>10</v>
      </c>
      <c r="F91">
        <v>3</v>
      </c>
      <c r="G91" s="1" t="s">
        <v>11</v>
      </c>
    </row>
    <row r="92" spans="1:7" x14ac:dyDescent="0.3">
      <c r="A92">
        <v>91</v>
      </c>
      <c r="B92" s="1" t="s">
        <v>66</v>
      </c>
      <c r="C92" s="1" t="s">
        <v>211</v>
      </c>
      <c r="D92" s="1" t="s">
        <v>212</v>
      </c>
      <c r="E92" s="1" t="s">
        <v>200</v>
      </c>
      <c r="F92">
        <v>2</v>
      </c>
      <c r="G92" s="1" t="s">
        <v>65</v>
      </c>
    </row>
    <row r="93" spans="1:7" x14ac:dyDescent="0.3">
      <c r="A93">
        <v>92</v>
      </c>
      <c r="B93" s="1" t="s">
        <v>26</v>
      </c>
      <c r="C93" s="1" t="s">
        <v>213</v>
      </c>
      <c r="D93" s="1" t="s">
        <v>24</v>
      </c>
      <c r="E93" s="1" t="s">
        <v>25</v>
      </c>
      <c r="F93">
        <v>3</v>
      </c>
      <c r="G93" s="1" t="s">
        <v>16</v>
      </c>
    </row>
    <row r="94" spans="1:7" x14ac:dyDescent="0.3">
      <c r="A94">
        <v>93</v>
      </c>
      <c r="B94" s="1" t="s">
        <v>214</v>
      </c>
      <c r="C94" s="1" t="s">
        <v>215</v>
      </c>
      <c r="D94" s="1" t="s">
        <v>216</v>
      </c>
      <c r="E94" s="1" t="s">
        <v>87</v>
      </c>
      <c r="F94">
        <v>1</v>
      </c>
      <c r="G94" s="1" t="s">
        <v>88</v>
      </c>
    </row>
    <row r="95" spans="1:7" x14ac:dyDescent="0.3">
      <c r="A95">
        <v>94</v>
      </c>
      <c r="B95" s="1" t="s">
        <v>105</v>
      </c>
      <c r="C95" s="1" t="s">
        <v>217</v>
      </c>
      <c r="D95" s="1" t="s">
        <v>218</v>
      </c>
      <c r="E95" s="1" t="s">
        <v>15</v>
      </c>
      <c r="F95">
        <v>2</v>
      </c>
      <c r="G95" s="1" t="s">
        <v>16</v>
      </c>
    </row>
    <row r="96" spans="1:7" x14ac:dyDescent="0.3">
      <c r="A96">
        <v>95</v>
      </c>
      <c r="B96" s="1" t="s">
        <v>66</v>
      </c>
      <c r="C96" s="1" t="s">
        <v>73</v>
      </c>
      <c r="D96" s="1" t="s">
        <v>37</v>
      </c>
      <c r="E96" s="1" t="s">
        <v>20</v>
      </c>
      <c r="F96">
        <v>2</v>
      </c>
      <c r="G96" s="1" t="s">
        <v>21</v>
      </c>
    </row>
    <row r="97" spans="1:7" x14ac:dyDescent="0.3">
      <c r="A97">
        <v>96</v>
      </c>
      <c r="B97" s="1" t="s">
        <v>219</v>
      </c>
      <c r="C97" s="1" t="s">
        <v>220</v>
      </c>
      <c r="D97" s="1" t="s">
        <v>221</v>
      </c>
      <c r="E97" s="1" t="s">
        <v>104</v>
      </c>
      <c r="F97">
        <v>3</v>
      </c>
      <c r="G97" s="1" t="s">
        <v>53</v>
      </c>
    </row>
    <row r="98" spans="1:7" x14ac:dyDescent="0.3">
      <c r="A98">
        <v>97</v>
      </c>
      <c r="B98" s="1" t="s">
        <v>95</v>
      </c>
      <c r="C98" s="1" t="s">
        <v>222</v>
      </c>
      <c r="D98" s="1" t="s">
        <v>19</v>
      </c>
      <c r="E98" s="1" t="s">
        <v>20</v>
      </c>
      <c r="F98">
        <v>1</v>
      </c>
      <c r="G98" s="1" t="s">
        <v>21</v>
      </c>
    </row>
    <row r="99" spans="1:7" x14ac:dyDescent="0.3">
      <c r="A99">
        <v>98</v>
      </c>
      <c r="B99" s="1" t="s">
        <v>47</v>
      </c>
      <c r="C99" s="1" t="s">
        <v>223</v>
      </c>
      <c r="D99" s="1" t="s">
        <v>167</v>
      </c>
      <c r="E99" s="1" t="s">
        <v>224</v>
      </c>
      <c r="F99">
        <v>2</v>
      </c>
      <c r="G99" s="1" t="s">
        <v>21</v>
      </c>
    </row>
    <row r="100" spans="1:7" x14ac:dyDescent="0.3">
      <c r="A100">
        <v>99</v>
      </c>
      <c r="B100" s="1" t="s">
        <v>34</v>
      </c>
      <c r="C100" s="1" t="s">
        <v>225</v>
      </c>
      <c r="D100" s="1" t="s">
        <v>19</v>
      </c>
      <c r="E100" s="1" t="s">
        <v>87</v>
      </c>
      <c r="F100">
        <v>2</v>
      </c>
      <c r="G100" s="1" t="s">
        <v>88</v>
      </c>
    </row>
    <row r="101" spans="1:7" x14ac:dyDescent="0.3">
      <c r="A101">
        <v>100</v>
      </c>
      <c r="B101" s="1" t="s">
        <v>226</v>
      </c>
      <c r="C101" s="1" t="s">
        <v>227</v>
      </c>
      <c r="D101" s="1" t="s">
        <v>14</v>
      </c>
      <c r="E101" s="1" t="s">
        <v>15</v>
      </c>
      <c r="F101">
        <v>3</v>
      </c>
      <c r="G101" s="1" t="s">
        <v>16</v>
      </c>
    </row>
    <row r="102" spans="1:7" x14ac:dyDescent="0.3">
      <c r="A102">
        <v>101</v>
      </c>
      <c r="B102" s="1" t="s">
        <v>228</v>
      </c>
      <c r="C102" s="1" t="s">
        <v>229</v>
      </c>
      <c r="D102" s="1" t="s">
        <v>83</v>
      </c>
      <c r="E102" s="1" t="s">
        <v>230</v>
      </c>
      <c r="F102">
        <v>2</v>
      </c>
      <c r="G102" s="1" t="s">
        <v>65</v>
      </c>
    </row>
    <row r="103" spans="1:7" x14ac:dyDescent="0.3">
      <c r="A103">
        <v>102</v>
      </c>
      <c r="B103" s="1" t="s">
        <v>47</v>
      </c>
      <c r="C103" s="1" t="s">
        <v>231</v>
      </c>
      <c r="D103" s="1" t="s">
        <v>232</v>
      </c>
      <c r="E103" s="1" t="s">
        <v>204</v>
      </c>
      <c r="F103">
        <v>3</v>
      </c>
      <c r="G103" s="1" t="s">
        <v>205</v>
      </c>
    </row>
    <row r="104" spans="1:7" x14ac:dyDescent="0.3">
      <c r="A104">
        <v>103</v>
      </c>
      <c r="B104" s="1" t="s">
        <v>40</v>
      </c>
      <c r="C104" s="1" t="s">
        <v>233</v>
      </c>
      <c r="D104" s="1" t="s">
        <v>234</v>
      </c>
      <c r="E104" s="1" t="s">
        <v>235</v>
      </c>
      <c r="F104">
        <v>2</v>
      </c>
      <c r="G104" s="1" t="s">
        <v>53</v>
      </c>
    </row>
    <row r="105" spans="1:7" x14ac:dyDescent="0.3">
      <c r="A105">
        <v>104</v>
      </c>
      <c r="B105" s="1" t="s">
        <v>40</v>
      </c>
      <c r="C105" s="1" t="s">
        <v>236</v>
      </c>
      <c r="D105" s="1" t="s">
        <v>237</v>
      </c>
      <c r="E105" s="1" t="s">
        <v>238</v>
      </c>
      <c r="F105">
        <v>3</v>
      </c>
      <c r="G105" s="1" t="s">
        <v>11</v>
      </c>
    </row>
    <row r="106" spans="1:7" x14ac:dyDescent="0.3">
      <c r="A106">
        <v>105</v>
      </c>
      <c r="B106" s="1" t="s">
        <v>105</v>
      </c>
      <c r="C106" s="1" t="s">
        <v>239</v>
      </c>
      <c r="D106" s="1" t="s">
        <v>150</v>
      </c>
      <c r="E106" s="1" t="s">
        <v>240</v>
      </c>
      <c r="F106">
        <v>1</v>
      </c>
      <c r="G106" s="1" t="s">
        <v>21</v>
      </c>
    </row>
    <row r="107" spans="1:7" x14ac:dyDescent="0.3">
      <c r="A107">
        <v>106</v>
      </c>
      <c r="B107" s="1" t="s">
        <v>42</v>
      </c>
      <c r="C107" s="1" t="s">
        <v>241</v>
      </c>
      <c r="D107" s="1" t="s">
        <v>242</v>
      </c>
      <c r="E107" s="1" t="s">
        <v>87</v>
      </c>
      <c r="F107">
        <v>2</v>
      </c>
      <c r="G107" s="1" t="s">
        <v>88</v>
      </c>
    </row>
    <row r="108" spans="1:7" x14ac:dyDescent="0.3">
      <c r="A108">
        <v>107</v>
      </c>
      <c r="B108" s="1" t="s">
        <v>181</v>
      </c>
      <c r="C108" s="1" t="s">
        <v>243</v>
      </c>
      <c r="D108" s="1" t="s">
        <v>244</v>
      </c>
      <c r="E108" s="1" t="s">
        <v>245</v>
      </c>
      <c r="F108">
        <v>2</v>
      </c>
      <c r="G108" s="1" t="s">
        <v>53</v>
      </c>
    </row>
    <row r="109" spans="1:7" x14ac:dyDescent="0.3">
      <c r="A109">
        <v>108</v>
      </c>
      <c r="B109" s="1" t="s">
        <v>246</v>
      </c>
      <c r="C109" s="1" t="s">
        <v>247</v>
      </c>
      <c r="D109" s="1" t="s">
        <v>248</v>
      </c>
      <c r="E109" s="1" t="s">
        <v>104</v>
      </c>
      <c r="F109">
        <v>3</v>
      </c>
      <c r="G109" s="1" t="s">
        <v>53</v>
      </c>
    </row>
    <row r="110" spans="1:7" x14ac:dyDescent="0.3">
      <c r="A110">
        <v>109</v>
      </c>
      <c r="B110" s="1" t="s">
        <v>34</v>
      </c>
      <c r="C110" s="1" t="s">
        <v>223</v>
      </c>
      <c r="D110" s="1" t="s">
        <v>249</v>
      </c>
      <c r="E110" s="1" t="s">
        <v>250</v>
      </c>
      <c r="F110">
        <v>1</v>
      </c>
      <c r="G110" s="1" t="s">
        <v>21</v>
      </c>
    </row>
    <row r="111" spans="1:7" x14ac:dyDescent="0.3">
      <c r="A111">
        <v>110</v>
      </c>
      <c r="B111" s="1" t="s">
        <v>26</v>
      </c>
      <c r="C111" s="1" t="s">
        <v>251</v>
      </c>
      <c r="D111" s="1" t="s">
        <v>77</v>
      </c>
      <c r="E111" s="1" t="s">
        <v>78</v>
      </c>
      <c r="F111">
        <v>2</v>
      </c>
      <c r="G111" s="1" t="s">
        <v>58</v>
      </c>
    </row>
    <row r="112" spans="1:7" x14ac:dyDescent="0.3">
      <c r="A112">
        <v>111</v>
      </c>
      <c r="B112" s="1" t="s">
        <v>42</v>
      </c>
      <c r="C112" s="1" t="s">
        <v>252</v>
      </c>
      <c r="D112" s="1" t="s">
        <v>253</v>
      </c>
      <c r="E112" s="1" t="s">
        <v>245</v>
      </c>
      <c r="F112">
        <v>2</v>
      </c>
      <c r="G112" s="1" t="s">
        <v>53</v>
      </c>
    </row>
    <row r="113" spans="1:7" x14ac:dyDescent="0.3">
      <c r="A113">
        <v>112</v>
      </c>
      <c r="B113" s="1" t="s">
        <v>163</v>
      </c>
      <c r="C113" s="1" t="s">
        <v>254</v>
      </c>
      <c r="D113" s="1" t="s">
        <v>14</v>
      </c>
      <c r="E113" s="1" t="s">
        <v>15</v>
      </c>
      <c r="F113">
        <v>3</v>
      </c>
      <c r="G113" s="1" t="s">
        <v>16</v>
      </c>
    </row>
    <row r="114" spans="1:7" x14ac:dyDescent="0.3">
      <c r="A114">
        <v>113</v>
      </c>
      <c r="B114" s="1" t="s">
        <v>26</v>
      </c>
      <c r="C114" s="1" t="s">
        <v>255</v>
      </c>
      <c r="D114" s="1" t="s">
        <v>256</v>
      </c>
      <c r="E114" s="1" t="s">
        <v>104</v>
      </c>
      <c r="F114">
        <v>2</v>
      </c>
      <c r="G114" s="1" t="s">
        <v>53</v>
      </c>
    </row>
    <row r="115" spans="1:7" x14ac:dyDescent="0.3">
      <c r="A115">
        <v>114</v>
      </c>
      <c r="B115" s="1" t="s">
        <v>49</v>
      </c>
      <c r="C115" s="1" t="s">
        <v>257</v>
      </c>
      <c r="D115" s="1" t="s">
        <v>24</v>
      </c>
      <c r="E115" s="1" t="s">
        <v>25</v>
      </c>
      <c r="F115">
        <v>3</v>
      </c>
      <c r="G115" s="1" t="s">
        <v>16</v>
      </c>
    </row>
    <row r="116" spans="1:7" x14ac:dyDescent="0.3">
      <c r="A116">
        <v>115</v>
      </c>
      <c r="B116" s="1" t="s">
        <v>47</v>
      </c>
      <c r="C116" s="1" t="s">
        <v>258</v>
      </c>
      <c r="D116" s="1" t="s">
        <v>259</v>
      </c>
      <c r="E116" s="1" t="s">
        <v>260</v>
      </c>
      <c r="F116">
        <v>2</v>
      </c>
      <c r="G116" s="1" t="s">
        <v>53</v>
      </c>
    </row>
    <row r="117" spans="1:7" x14ac:dyDescent="0.3">
      <c r="A117">
        <v>116</v>
      </c>
      <c r="B117" s="1" t="s">
        <v>7</v>
      </c>
      <c r="C117" s="1" t="s">
        <v>261</v>
      </c>
      <c r="D117" s="1" t="s">
        <v>9</v>
      </c>
      <c r="E117" s="1" t="s">
        <v>10</v>
      </c>
      <c r="F117">
        <v>3</v>
      </c>
      <c r="G117" s="1" t="s">
        <v>11</v>
      </c>
    </row>
    <row r="118" spans="1:7" x14ac:dyDescent="0.3">
      <c r="A118">
        <v>117</v>
      </c>
      <c r="B118" s="1" t="s">
        <v>119</v>
      </c>
      <c r="C118" s="1" t="s">
        <v>262</v>
      </c>
      <c r="D118" s="1" t="s">
        <v>142</v>
      </c>
      <c r="E118" s="1" t="s">
        <v>143</v>
      </c>
      <c r="F118">
        <v>1</v>
      </c>
      <c r="G118" s="1" t="s">
        <v>53</v>
      </c>
    </row>
    <row r="119" spans="1:7" x14ac:dyDescent="0.3">
      <c r="A119">
        <v>118</v>
      </c>
      <c r="B119" s="1" t="s">
        <v>42</v>
      </c>
      <c r="C119" s="1" t="s">
        <v>263</v>
      </c>
      <c r="D119" s="1" t="s">
        <v>264</v>
      </c>
      <c r="E119" s="1" t="s">
        <v>265</v>
      </c>
      <c r="F119">
        <v>2</v>
      </c>
      <c r="G119" s="1" t="s">
        <v>53</v>
      </c>
    </row>
    <row r="120" spans="1:7" x14ac:dyDescent="0.3">
      <c r="A120">
        <v>119</v>
      </c>
      <c r="B120" s="1" t="s">
        <v>119</v>
      </c>
      <c r="C120" s="1" t="s">
        <v>266</v>
      </c>
      <c r="D120" s="1" t="s">
        <v>83</v>
      </c>
      <c r="E120" s="1" t="s">
        <v>104</v>
      </c>
      <c r="F120">
        <v>2</v>
      </c>
      <c r="G120" s="1" t="s">
        <v>53</v>
      </c>
    </row>
    <row r="121" spans="1:7" x14ac:dyDescent="0.3">
      <c r="A121">
        <v>120</v>
      </c>
      <c r="B121" s="1" t="s">
        <v>95</v>
      </c>
      <c r="C121" s="1" t="s">
        <v>267</v>
      </c>
      <c r="D121" s="1" t="s">
        <v>268</v>
      </c>
      <c r="E121" s="1" t="s">
        <v>269</v>
      </c>
      <c r="F121">
        <v>3</v>
      </c>
      <c r="G121" s="1" t="s">
        <v>65</v>
      </c>
    </row>
    <row r="122" spans="1:7" x14ac:dyDescent="0.3">
      <c r="A122">
        <v>121</v>
      </c>
      <c r="B122" s="1" t="s">
        <v>40</v>
      </c>
      <c r="C122" s="1" t="s">
        <v>270</v>
      </c>
      <c r="D122" s="1" t="s">
        <v>83</v>
      </c>
      <c r="E122" s="1" t="s">
        <v>269</v>
      </c>
      <c r="F122">
        <v>1</v>
      </c>
      <c r="G122" s="1" t="s">
        <v>65</v>
      </c>
    </row>
    <row r="123" spans="1:7" x14ac:dyDescent="0.3">
      <c r="A123">
        <v>122</v>
      </c>
      <c r="B123" s="1" t="s">
        <v>40</v>
      </c>
      <c r="C123" s="1" t="s">
        <v>271</v>
      </c>
      <c r="D123" s="1" t="s">
        <v>248</v>
      </c>
      <c r="E123" s="1" t="s">
        <v>104</v>
      </c>
      <c r="F123">
        <v>2</v>
      </c>
      <c r="G123" s="1" t="s">
        <v>53</v>
      </c>
    </row>
    <row r="124" spans="1:7" x14ac:dyDescent="0.3">
      <c r="A124">
        <v>123</v>
      </c>
      <c r="B124" s="1" t="s">
        <v>105</v>
      </c>
      <c r="C124" s="1" t="s">
        <v>272</v>
      </c>
      <c r="D124" s="1" t="s">
        <v>150</v>
      </c>
      <c r="E124" s="1" t="s">
        <v>273</v>
      </c>
      <c r="F124">
        <v>2</v>
      </c>
      <c r="G124" s="1" t="s">
        <v>65</v>
      </c>
    </row>
    <row r="125" spans="1:7" x14ac:dyDescent="0.3">
      <c r="A125">
        <v>124</v>
      </c>
      <c r="B125" s="1" t="s">
        <v>110</v>
      </c>
      <c r="C125" s="1" t="s">
        <v>274</v>
      </c>
      <c r="D125" s="1" t="s">
        <v>275</v>
      </c>
      <c r="E125" s="1" t="s">
        <v>151</v>
      </c>
      <c r="F125">
        <v>3</v>
      </c>
      <c r="G125" s="1" t="s">
        <v>21</v>
      </c>
    </row>
    <row r="126" spans="1:7" x14ac:dyDescent="0.3">
      <c r="A126">
        <v>125</v>
      </c>
      <c r="B126" s="1" t="s">
        <v>40</v>
      </c>
      <c r="C126" s="1" t="s">
        <v>276</v>
      </c>
      <c r="D126" s="1" t="s">
        <v>83</v>
      </c>
      <c r="E126" s="1" t="s">
        <v>104</v>
      </c>
      <c r="F126">
        <v>2</v>
      </c>
      <c r="G126" s="1" t="s">
        <v>53</v>
      </c>
    </row>
    <row r="127" spans="1:7" x14ac:dyDescent="0.3">
      <c r="A127">
        <v>126</v>
      </c>
      <c r="B127" s="1" t="s">
        <v>34</v>
      </c>
      <c r="C127" s="1" t="s">
        <v>277</v>
      </c>
      <c r="D127" s="1" t="s">
        <v>167</v>
      </c>
      <c r="E127" s="1" t="s">
        <v>200</v>
      </c>
      <c r="F127">
        <v>3</v>
      </c>
      <c r="G127" s="1" t="s">
        <v>65</v>
      </c>
    </row>
    <row r="128" spans="1:7" x14ac:dyDescent="0.3">
      <c r="A128">
        <v>127</v>
      </c>
      <c r="B128" s="1" t="s">
        <v>278</v>
      </c>
      <c r="C128" s="1" t="s">
        <v>279</v>
      </c>
      <c r="D128" s="1" t="s">
        <v>83</v>
      </c>
      <c r="E128" s="1" t="s">
        <v>207</v>
      </c>
      <c r="F128">
        <v>2</v>
      </c>
      <c r="G128" s="1" t="s">
        <v>21</v>
      </c>
    </row>
    <row r="129" spans="1:7" x14ac:dyDescent="0.3">
      <c r="A129">
        <v>128</v>
      </c>
      <c r="B129" s="1" t="s">
        <v>40</v>
      </c>
      <c r="C129" s="1" t="s">
        <v>247</v>
      </c>
      <c r="D129" s="1" t="s">
        <v>108</v>
      </c>
      <c r="E129" s="1" t="s">
        <v>20</v>
      </c>
      <c r="F129">
        <v>3</v>
      </c>
      <c r="G129" s="1" t="s">
        <v>21</v>
      </c>
    </row>
    <row r="130" spans="1:7" x14ac:dyDescent="0.3">
      <c r="A130">
        <v>129</v>
      </c>
      <c r="B130" s="1" t="s">
        <v>89</v>
      </c>
      <c r="C130" s="1" t="s">
        <v>280</v>
      </c>
      <c r="D130" s="1" t="s">
        <v>37</v>
      </c>
      <c r="E130" s="1" t="s">
        <v>147</v>
      </c>
      <c r="F130">
        <v>1</v>
      </c>
      <c r="G130" s="1" t="s">
        <v>16</v>
      </c>
    </row>
    <row r="131" spans="1:7" x14ac:dyDescent="0.3">
      <c r="A131">
        <v>130</v>
      </c>
      <c r="B131" s="1" t="s">
        <v>169</v>
      </c>
      <c r="C131" s="1" t="s">
        <v>281</v>
      </c>
      <c r="D131" s="1" t="s">
        <v>186</v>
      </c>
      <c r="E131" s="1" t="s">
        <v>140</v>
      </c>
      <c r="F131">
        <v>2</v>
      </c>
      <c r="G131" s="1" t="s">
        <v>11</v>
      </c>
    </row>
    <row r="132" spans="1:7" x14ac:dyDescent="0.3">
      <c r="A132">
        <v>131</v>
      </c>
      <c r="B132" s="1" t="s">
        <v>163</v>
      </c>
      <c r="C132" s="1" t="s">
        <v>282</v>
      </c>
      <c r="D132" s="1" t="s">
        <v>14</v>
      </c>
      <c r="E132" s="1" t="s">
        <v>15</v>
      </c>
      <c r="F132">
        <v>2</v>
      </c>
      <c r="G132" s="1" t="s">
        <v>16</v>
      </c>
    </row>
    <row r="133" spans="1:7" x14ac:dyDescent="0.3">
      <c r="A133">
        <v>132</v>
      </c>
      <c r="B133" s="1" t="s">
        <v>283</v>
      </c>
      <c r="C133" s="1" t="s">
        <v>223</v>
      </c>
      <c r="D133" s="1" t="s">
        <v>24</v>
      </c>
      <c r="E133" s="1" t="s">
        <v>25</v>
      </c>
      <c r="F133">
        <v>3</v>
      </c>
      <c r="G133" s="1" t="s">
        <v>16</v>
      </c>
    </row>
    <row r="134" spans="1:7" x14ac:dyDescent="0.3">
      <c r="A134">
        <v>133</v>
      </c>
      <c r="B134" s="1" t="s">
        <v>159</v>
      </c>
      <c r="C134" s="1" t="s">
        <v>284</v>
      </c>
      <c r="D134" s="1" t="s">
        <v>150</v>
      </c>
      <c r="E134" s="1" t="s">
        <v>151</v>
      </c>
      <c r="F134">
        <v>1</v>
      </c>
      <c r="G134" s="1" t="s">
        <v>21</v>
      </c>
    </row>
    <row r="135" spans="1:7" x14ac:dyDescent="0.3">
      <c r="A135">
        <v>134</v>
      </c>
      <c r="B135" s="1" t="s">
        <v>110</v>
      </c>
      <c r="C135" s="1" t="s">
        <v>285</v>
      </c>
      <c r="D135" s="1" t="s">
        <v>286</v>
      </c>
      <c r="E135" s="1" t="s">
        <v>287</v>
      </c>
      <c r="F135">
        <v>2</v>
      </c>
      <c r="G135" s="1" t="s">
        <v>11</v>
      </c>
    </row>
    <row r="136" spans="1:7" x14ac:dyDescent="0.3">
      <c r="A136">
        <v>135</v>
      </c>
      <c r="B136" s="1" t="s">
        <v>119</v>
      </c>
      <c r="C136" s="1" t="s">
        <v>288</v>
      </c>
      <c r="D136" s="1" t="s">
        <v>167</v>
      </c>
      <c r="E136" s="1" t="s">
        <v>168</v>
      </c>
      <c r="F136">
        <v>2</v>
      </c>
      <c r="G136" s="1" t="s">
        <v>21</v>
      </c>
    </row>
    <row r="137" spans="1:7" x14ac:dyDescent="0.3">
      <c r="A137">
        <v>136</v>
      </c>
      <c r="B137" s="1" t="s">
        <v>95</v>
      </c>
      <c r="C137" s="1" t="s">
        <v>289</v>
      </c>
      <c r="D137" s="1" t="s">
        <v>290</v>
      </c>
      <c r="E137" s="1" t="s">
        <v>207</v>
      </c>
      <c r="F137">
        <v>3</v>
      </c>
      <c r="G137" s="1" t="s">
        <v>21</v>
      </c>
    </row>
    <row r="138" spans="1:7" x14ac:dyDescent="0.3">
      <c r="A138">
        <v>137</v>
      </c>
      <c r="B138" s="1" t="s">
        <v>144</v>
      </c>
      <c r="C138" s="1" t="s">
        <v>291</v>
      </c>
      <c r="D138" s="1" t="s">
        <v>108</v>
      </c>
      <c r="E138" s="1" t="s">
        <v>125</v>
      </c>
      <c r="F138">
        <v>2</v>
      </c>
      <c r="G138" s="1" t="s">
        <v>21</v>
      </c>
    </row>
    <row r="139" spans="1:7" x14ac:dyDescent="0.3">
      <c r="A139">
        <v>138</v>
      </c>
      <c r="B139" s="1" t="s">
        <v>95</v>
      </c>
      <c r="C139" s="1" t="s">
        <v>292</v>
      </c>
      <c r="D139" s="1" t="s">
        <v>264</v>
      </c>
      <c r="E139" s="1" t="s">
        <v>265</v>
      </c>
      <c r="F139">
        <v>3</v>
      </c>
      <c r="G139" s="1" t="s">
        <v>53</v>
      </c>
    </row>
    <row r="140" spans="1:7" x14ac:dyDescent="0.3">
      <c r="A140">
        <v>139</v>
      </c>
      <c r="B140" s="1" t="s">
        <v>66</v>
      </c>
      <c r="C140" s="1" t="s">
        <v>293</v>
      </c>
      <c r="D140" s="1" t="s">
        <v>275</v>
      </c>
      <c r="E140" s="1" t="s">
        <v>151</v>
      </c>
      <c r="F140">
        <v>2</v>
      </c>
      <c r="G140" s="1" t="s">
        <v>21</v>
      </c>
    </row>
    <row r="141" spans="1:7" x14ac:dyDescent="0.3">
      <c r="A141">
        <v>140</v>
      </c>
      <c r="B141" s="1" t="s">
        <v>294</v>
      </c>
      <c r="C141" s="1" t="s">
        <v>295</v>
      </c>
      <c r="D141" s="1" t="s">
        <v>83</v>
      </c>
      <c r="E141" s="1" t="s">
        <v>296</v>
      </c>
      <c r="F141">
        <v>3</v>
      </c>
      <c r="G141" s="1" t="s">
        <v>53</v>
      </c>
    </row>
    <row r="142" spans="1:7" x14ac:dyDescent="0.3">
      <c r="A142">
        <v>141</v>
      </c>
      <c r="B142" s="1" t="s">
        <v>297</v>
      </c>
      <c r="C142" s="1" t="s">
        <v>298</v>
      </c>
      <c r="D142" s="1" t="s">
        <v>77</v>
      </c>
      <c r="E142" s="1" t="s">
        <v>299</v>
      </c>
      <c r="F142">
        <v>1</v>
      </c>
      <c r="G142" s="1" t="s">
        <v>65</v>
      </c>
    </row>
    <row r="143" spans="1:7" x14ac:dyDescent="0.3">
      <c r="A143">
        <v>142</v>
      </c>
      <c r="B143" s="1" t="s">
        <v>12</v>
      </c>
      <c r="C143" s="1" t="s">
        <v>300</v>
      </c>
      <c r="D143" s="1" t="s">
        <v>301</v>
      </c>
      <c r="E143" s="1" t="s">
        <v>302</v>
      </c>
      <c r="F143">
        <v>2</v>
      </c>
      <c r="G143" s="1" t="s">
        <v>88</v>
      </c>
    </row>
    <row r="144" spans="1:7" x14ac:dyDescent="0.3">
      <c r="A144">
        <v>143</v>
      </c>
      <c r="B144" s="1" t="s">
        <v>31</v>
      </c>
      <c r="C144" s="1" t="s">
        <v>303</v>
      </c>
      <c r="D144" s="1" t="s">
        <v>86</v>
      </c>
      <c r="E144" s="1" t="s">
        <v>87</v>
      </c>
      <c r="F144">
        <v>2</v>
      </c>
      <c r="G144" s="1" t="s">
        <v>88</v>
      </c>
    </row>
    <row r="145" spans="1:7" x14ac:dyDescent="0.3">
      <c r="A145">
        <v>144</v>
      </c>
      <c r="B145" s="1" t="s">
        <v>304</v>
      </c>
      <c r="C145" s="1" t="s">
        <v>305</v>
      </c>
      <c r="D145" s="1" t="s">
        <v>275</v>
      </c>
      <c r="E145" s="1" t="s">
        <v>306</v>
      </c>
      <c r="F145">
        <v>3</v>
      </c>
      <c r="G145" s="1" t="s">
        <v>88</v>
      </c>
    </row>
    <row r="146" spans="1:7" x14ac:dyDescent="0.3">
      <c r="A146">
        <v>145</v>
      </c>
      <c r="B146" s="1" t="s">
        <v>89</v>
      </c>
      <c r="C146" s="1" t="s">
        <v>307</v>
      </c>
      <c r="D146" s="1" t="s">
        <v>308</v>
      </c>
      <c r="E146" s="1" t="s">
        <v>52</v>
      </c>
      <c r="F146">
        <v>1</v>
      </c>
      <c r="G146" s="1" t="s">
        <v>53</v>
      </c>
    </row>
    <row r="147" spans="1:7" x14ac:dyDescent="0.3">
      <c r="A147">
        <v>146</v>
      </c>
      <c r="B147" s="1" t="s">
        <v>309</v>
      </c>
      <c r="C147" s="1" t="s">
        <v>98</v>
      </c>
      <c r="D147" s="1" t="s">
        <v>310</v>
      </c>
      <c r="E147" s="1" t="s">
        <v>311</v>
      </c>
      <c r="F147">
        <v>2</v>
      </c>
      <c r="G147" s="1" t="s">
        <v>312</v>
      </c>
    </row>
    <row r="148" spans="1:7" x14ac:dyDescent="0.3">
      <c r="A148">
        <v>147</v>
      </c>
      <c r="B148" s="1" t="s">
        <v>105</v>
      </c>
      <c r="C148" s="1" t="s">
        <v>313</v>
      </c>
      <c r="D148" s="1" t="s">
        <v>314</v>
      </c>
      <c r="E148" s="1" t="s">
        <v>315</v>
      </c>
      <c r="F148">
        <v>2</v>
      </c>
      <c r="G148" s="1" t="s">
        <v>21</v>
      </c>
    </row>
    <row r="149" spans="1:7" x14ac:dyDescent="0.3">
      <c r="A149">
        <v>148</v>
      </c>
      <c r="B149" s="1" t="s">
        <v>91</v>
      </c>
      <c r="C149" s="1" t="s">
        <v>316</v>
      </c>
      <c r="D149" s="1" t="s">
        <v>101</v>
      </c>
      <c r="E149" s="1" t="s">
        <v>317</v>
      </c>
      <c r="F149">
        <v>3</v>
      </c>
      <c r="G149" s="1" t="s">
        <v>58</v>
      </c>
    </row>
    <row r="150" spans="1:7" x14ac:dyDescent="0.3">
      <c r="A150">
        <v>149</v>
      </c>
      <c r="B150" s="1" t="s">
        <v>54</v>
      </c>
      <c r="C150" s="1" t="s">
        <v>318</v>
      </c>
      <c r="D150" s="1" t="s">
        <v>319</v>
      </c>
      <c r="E150" s="1" t="s">
        <v>320</v>
      </c>
      <c r="F150">
        <v>2</v>
      </c>
      <c r="G150" s="1" t="s">
        <v>53</v>
      </c>
    </row>
    <row r="151" spans="1:7" x14ac:dyDescent="0.3">
      <c r="A151">
        <v>150</v>
      </c>
      <c r="B151" s="1" t="s">
        <v>219</v>
      </c>
      <c r="C151" s="1" t="s">
        <v>321</v>
      </c>
      <c r="D151" s="1" t="s">
        <v>37</v>
      </c>
      <c r="E151" s="1" t="s">
        <v>20</v>
      </c>
      <c r="F151">
        <v>3</v>
      </c>
      <c r="G151" s="1" t="s">
        <v>21</v>
      </c>
    </row>
    <row r="152" spans="1:7" x14ac:dyDescent="0.3">
      <c r="A152">
        <v>151</v>
      </c>
      <c r="B152" s="1" t="s">
        <v>66</v>
      </c>
      <c r="C152" s="1" t="s">
        <v>322</v>
      </c>
      <c r="D152" s="1" t="s">
        <v>150</v>
      </c>
      <c r="E152" s="1" t="s">
        <v>323</v>
      </c>
      <c r="F152">
        <v>2</v>
      </c>
      <c r="G152" s="1" t="s">
        <v>21</v>
      </c>
    </row>
    <row r="153" spans="1:7" x14ac:dyDescent="0.3">
      <c r="A153">
        <v>152</v>
      </c>
      <c r="B153" s="1" t="s">
        <v>38</v>
      </c>
      <c r="C153" s="1" t="s">
        <v>324</v>
      </c>
      <c r="D153" s="1" t="s">
        <v>83</v>
      </c>
      <c r="E153" s="1" t="s">
        <v>269</v>
      </c>
      <c r="F153">
        <v>3</v>
      </c>
      <c r="G153" s="1" t="s">
        <v>65</v>
      </c>
    </row>
    <row r="154" spans="1:7" x14ac:dyDescent="0.3">
      <c r="A154">
        <v>153</v>
      </c>
      <c r="B154" s="1" t="s">
        <v>34</v>
      </c>
      <c r="C154" s="1" t="s">
        <v>325</v>
      </c>
      <c r="D154" s="1" t="s">
        <v>14</v>
      </c>
      <c r="E154" s="1" t="s">
        <v>15</v>
      </c>
      <c r="F154">
        <v>1</v>
      </c>
      <c r="G154" s="1" t="s">
        <v>16</v>
      </c>
    </row>
    <row r="155" spans="1:7" x14ac:dyDescent="0.3">
      <c r="A155">
        <v>154</v>
      </c>
      <c r="B155" s="1" t="s">
        <v>326</v>
      </c>
      <c r="C155" s="1" t="s">
        <v>327</v>
      </c>
      <c r="D155" s="1" t="s">
        <v>83</v>
      </c>
      <c r="E155" s="1" t="s">
        <v>328</v>
      </c>
      <c r="F155">
        <v>2</v>
      </c>
      <c r="G155" s="1" t="s">
        <v>53</v>
      </c>
    </row>
    <row r="156" spans="1:7" x14ac:dyDescent="0.3">
      <c r="A156">
        <v>155</v>
      </c>
      <c r="B156" s="1" t="s">
        <v>95</v>
      </c>
      <c r="C156" s="1" t="s">
        <v>329</v>
      </c>
      <c r="D156" s="1" t="s">
        <v>9</v>
      </c>
      <c r="E156" s="1" t="s">
        <v>10</v>
      </c>
      <c r="F156">
        <v>2</v>
      </c>
      <c r="G156" s="1" t="s">
        <v>11</v>
      </c>
    </row>
    <row r="157" spans="1:7" x14ac:dyDescent="0.3">
      <c r="A157">
        <v>156</v>
      </c>
      <c r="B157" s="1" t="s">
        <v>40</v>
      </c>
      <c r="C157" s="1" t="s">
        <v>330</v>
      </c>
      <c r="D157" s="1" t="s">
        <v>83</v>
      </c>
      <c r="E157" s="1" t="s">
        <v>125</v>
      </c>
      <c r="F157">
        <v>3</v>
      </c>
      <c r="G157" s="1" t="s">
        <v>21</v>
      </c>
    </row>
    <row r="158" spans="1:7" x14ac:dyDescent="0.3">
      <c r="A158">
        <v>157</v>
      </c>
      <c r="B158" s="1" t="s">
        <v>95</v>
      </c>
      <c r="C158" s="1" t="s">
        <v>331</v>
      </c>
      <c r="D158" s="1" t="s">
        <v>24</v>
      </c>
      <c r="E158" s="1" t="s">
        <v>25</v>
      </c>
      <c r="F158">
        <v>1</v>
      </c>
      <c r="G158" s="1" t="s">
        <v>16</v>
      </c>
    </row>
    <row r="159" spans="1:7" x14ac:dyDescent="0.3">
      <c r="A159">
        <v>158</v>
      </c>
      <c r="B159" s="1" t="s">
        <v>332</v>
      </c>
      <c r="C159" s="1" t="s">
        <v>333</v>
      </c>
      <c r="D159" s="1" t="s">
        <v>86</v>
      </c>
      <c r="E159" s="1" t="s">
        <v>87</v>
      </c>
      <c r="F159">
        <v>2</v>
      </c>
      <c r="G159" s="1" t="s">
        <v>88</v>
      </c>
    </row>
    <row r="160" spans="1:7" x14ac:dyDescent="0.3">
      <c r="A160">
        <v>159</v>
      </c>
      <c r="B160" s="1" t="s">
        <v>119</v>
      </c>
      <c r="C160" s="1" t="s">
        <v>334</v>
      </c>
      <c r="D160" s="1" t="s">
        <v>335</v>
      </c>
      <c r="E160" s="1" t="s">
        <v>317</v>
      </c>
      <c r="F160">
        <v>2</v>
      </c>
      <c r="G160" s="1" t="s">
        <v>58</v>
      </c>
    </row>
    <row r="161" spans="1:7" x14ac:dyDescent="0.3">
      <c r="A161">
        <v>160</v>
      </c>
      <c r="B161" s="1" t="s">
        <v>42</v>
      </c>
      <c r="C161" s="1" t="s">
        <v>336</v>
      </c>
      <c r="D161" s="1" t="s">
        <v>51</v>
      </c>
      <c r="E161" s="1" t="s">
        <v>52</v>
      </c>
      <c r="F161">
        <v>3</v>
      </c>
      <c r="G161" s="1" t="s">
        <v>53</v>
      </c>
    </row>
    <row r="162" spans="1:7" x14ac:dyDescent="0.3">
      <c r="A162">
        <v>161</v>
      </c>
      <c r="B162" s="1" t="s">
        <v>45</v>
      </c>
      <c r="C162" s="1" t="s">
        <v>337</v>
      </c>
      <c r="D162" s="1" t="s">
        <v>150</v>
      </c>
      <c r="E162" s="1" t="s">
        <v>240</v>
      </c>
      <c r="F162">
        <v>2</v>
      </c>
      <c r="G162" s="1" t="s">
        <v>21</v>
      </c>
    </row>
    <row r="163" spans="1:7" x14ac:dyDescent="0.3">
      <c r="A163">
        <v>162</v>
      </c>
      <c r="B163" s="1" t="s">
        <v>26</v>
      </c>
      <c r="C163" s="1" t="s">
        <v>338</v>
      </c>
      <c r="D163" s="1" t="s">
        <v>108</v>
      </c>
      <c r="E163" s="1" t="s">
        <v>20</v>
      </c>
      <c r="F163">
        <v>3</v>
      </c>
      <c r="G163" s="1" t="s">
        <v>21</v>
      </c>
    </row>
    <row r="164" spans="1:7" x14ac:dyDescent="0.3">
      <c r="A164">
        <v>163</v>
      </c>
      <c r="B164" s="1" t="s">
        <v>34</v>
      </c>
      <c r="C164" s="1" t="s">
        <v>339</v>
      </c>
      <c r="D164" s="1" t="s">
        <v>340</v>
      </c>
      <c r="E164" s="1" t="s">
        <v>143</v>
      </c>
      <c r="F164">
        <v>2</v>
      </c>
      <c r="G164" s="1" t="s">
        <v>53</v>
      </c>
    </row>
    <row r="165" spans="1:7" x14ac:dyDescent="0.3">
      <c r="A165">
        <v>164</v>
      </c>
      <c r="B165" s="1" t="s">
        <v>132</v>
      </c>
      <c r="C165" s="1" t="s">
        <v>341</v>
      </c>
      <c r="D165" s="1" t="s">
        <v>310</v>
      </c>
      <c r="E165" s="1" t="s">
        <v>311</v>
      </c>
      <c r="F165">
        <v>3</v>
      </c>
      <c r="G165" s="1" t="s">
        <v>312</v>
      </c>
    </row>
    <row r="166" spans="1:7" x14ac:dyDescent="0.3">
      <c r="A166">
        <v>165</v>
      </c>
      <c r="B166" s="1" t="s">
        <v>42</v>
      </c>
      <c r="C166" s="1" t="s">
        <v>288</v>
      </c>
      <c r="D166" s="1" t="s">
        <v>37</v>
      </c>
      <c r="E166" s="1" t="s">
        <v>147</v>
      </c>
      <c r="F166">
        <v>1</v>
      </c>
      <c r="G166" s="1" t="s">
        <v>16</v>
      </c>
    </row>
    <row r="167" spans="1:7" x14ac:dyDescent="0.3">
      <c r="A167">
        <v>166</v>
      </c>
      <c r="B167" s="1" t="s">
        <v>102</v>
      </c>
      <c r="C167" s="1" t="s">
        <v>342</v>
      </c>
      <c r="D167" s="1" t="s">
        <v>108</v>
      </c>
      <c r="E167" s="1" t="s">
        <v>125</v>
      </c>
      <c r="F167">
        <v>2</v>
      </c>
      <c r="G167" s="1" t="s">
        <v>21</v>
      </c>
    </row>
    <row r="168" spans="1:7" x14ac:dyDescent="0.3">
      <c r="A168">
        <v>167</v>
      </c>
      <c r="B168" s="1" t="s">
        <v>343</v>
      </c>
      <c r="C168" s="1" t="s">
        <v>344</v>
      </c>
      <c r="D168" s="1" t="s">
        <v>83</v>
      </c>
      <c r="E168" s="1" t="s">
        <v>171</v>
      </c>
      <c r="F168">
        <v>2</v>
      </c>
      <c r="G168" s="1" t="s">
        <v>88</v>
      </c>
    </row>
    <row r="169" spans="1:7" x14ac:dyDescent="0.3">
      <c r="A169">
        <v>168</v>
      </c>
      <c r="B169" s="1" t="s">
        <v>95</v>
      </c>
      <c r="C169" s="1" t="s">
        <v>345</v>
      </c>
      <c r="D169" s="1" t="s">
        <v>275</v>
      </c>
      <c r="E169" s="1" t="s">
        <v>317</v>
      </c>
      <c r="F169">
        <v>3</v>
      </c>
      <c r="G169" s="1" t="s">
        <v>58</v>
      </c>
    </row>
    <row r="170" spans="1:7" x14ac:dyDescent="0.3">
      <c r="A170">
        <v>169</v>
      </c>
      <c r="B170" s="1" t="s">
        <v>346</v>
      </c>
      <c r="C170" s="1" t="s">
        <v>347</v>
      </c>
      <c r="D170" s="1" t="s">
        <v>310</v>
      </c>
      <c r="E170" s="1" t="s">
        <v>348</v>
      </c>
      <c r="F170">
        <v>1</v>
      </c>
      <c r="G170" s="1" t="s">
        <v>16</v>
      </c>
    </row>
    <row r="171" spans="1:7" x14ac:dyDescent="0.3">
      <c r="A171">
        <v>170</v>
      </c>
      <c r="B171" s="1" t="s">
        <v>31</v>
      </c>
      <c r="C171" s="1" t="s">
        <v>349</v>
      </c>
      <c r="D171" s="1" t="s">
        <v>150</v>
      </c>
      <c r="E171" s="1" t="s">
        <v>350</v>
      </c>
      <c r="F171">
        <v>2</v>
      </c>
      <c r="G171" s="1" t="s">
        <v>21</v>
      </c>
    </row>
    <row r="172" spans="1:7" x14ac:dyDescent="0.3">
      <c r="A172">
        <v>171</v>
      </c>
      <c r="B172" s="1" t="s">
        <v>297</v>
      </c>
      <c r="C172" s="1" t="s">
        <v>351</v>
      </c>
      <c r="D172" s="1" t="s">
        <v>130</v>
      </c>
      <c r="E172" s="1" t="s">
        <v>20</v>
      </c>
      <c r="F172">
        <v>2</v>
      </c>
      <c r="G172" s="1" t="s">
        <v>21</v>
      </c>
    </row>
    <row r="173" spans="1:7" x14ac:dyDescent="0.3">
      <c r="A173">
        <v>172</v>
      </c>
      <c r="B173" s="1" t="s">
        <v>352</v>
      </c>
      <c r="C173" s="1" t="s">
        <v>353</v>
      </c>
      <c r="D173" s="1" t="s">
        <v>117</v>
      </c>
      <c r="E173" s="1" t="s">
        <v>143</v>
      </c>
      <c r="F173">
        <v>3</v>
      </c>
      <c r="G173" s="1" t="s">
        <v>53</v>
      </c>
    </row>
    <row r="174" spans="1:7" x14ac:dyDescent="0.3">
      <c r="A174">
        <v>173</v>
      </c>
      <c r="B174" s="1" t="s">
        <v>354</v>
      </c>
      <c r="C174" s="1" t="s">
        <v>355</v>
      </c>
      <c r="D174" s="1" t="s">
        <v>356</v>
      </c>
      <c r="E174" s="1" t="s">
        <v>357</v>
      </c>
      <c r="F174">
        <v>2</v>
      </c>
      <c r="G174" s="1" t="s">
        <v>65</v>
      </c>
    </row>
    <row r="175" spans="1:7" x14ac:dyDescent="0.3">
      <c r="A175">
        <v>174</v>
      </c>
      <c r="B175" s="1" t="s">
        <v>119</v>
      </c>
      <c r="C175" s="1" t="s">
        <v>211</v>
      </c>
      <c r="D175" s="1" t="s">
        <v>249</v>
      </c>
      <c r="E175" s="1" t="s">
        <v>250</v>
      </c>
      <c r="F175">
        <v>3</v>
      </c>
      <c r="G175" s="1" t="s">
        <v>21</v>
      </c>
    </row>
    <row r="176" spans="1:7" x14ac:dyDescent="0.3">
      <c r="A176">
        <v>175</v>
      </c>
      <c r="B176" s="1" t="s">
        <v>42</v>
      </c>
      <c r="C176" s="1" t="s">
        <v>358</v>
      </c>
      <c r="D176" s="1" t="s">
        <v>24</v>
      </c>
      <c r="E176" s="1" t="s">
        <v>25</v>
      </c>
      <c r="F176">
        <v>2</v>
      </c>
      <c r="G176" s="1" t="s">
        <v>16</v>
      </c>
    </row>
    <row r="177" spans="1:7" x14ac:dyDescent="0.3">
      <c r="A177">
        <v>176</v>
      </c>
      <c r="B177" s="1" t="s">
        <v>89</v>
      </c>
      <c r="C177" s="1" t="s">
        <v>199</v>
      </c>
      <c r="D177" s="1" t="s">
        <v>218</v>
      </c>
      <c r="E177" s="1" t="s">
        <v>15</v>
      </c>
      <c r="F177">
        <v>3</v>
      </c>
      <c r="G177" s="1" t="s">
        <v>16</v>
      </c>
    </row>
    <row r="178" spans="1:7" x14ac:dyDescent="0.3">
      <c r="A178">
        <v>177</v>
      </c>
      <c r="B178" s="1" t="s">
        <v>132</v>
      </c>
      <c r="C178" s="1" t="s">
        <v>359</v>
      </c>
      <c r="D178" s="1" t="s">
        <v>360</v>
      </c>
      <c r="E178" s="1" t="s">
        <v>361</v>
      </c>
      <c r="F178">
        <v>1</v>
      </c>
      <c r="G178" s="1" t="s">
        <v>11</v>
      </c>
    </row>
    <row r="179" spans="1:7" x14ac:dyDescent="0.3">
      <c r="A179">
        <v>178</v>
      </c>
      <c r="B179" s="1" t="s">
        <v>326</v>
      </c>
      <c r="C179" s="1" t="s">
        <v>362</v>
      </c>
      <c r="D179" s="1" t="s">
        <v>14</v>
      </c>
      <c r="E179" s="1" t="s">
        <v>15</v>
      </c>
      <c r="F179">
        <v>2</v>
      </c>
      <c r="G179" s="1" t="s">
        <v>16</v>
      </c>
    </row>
    <row r="180" spans="1:7" x14ac:dyDescent="0.3">
      <c r="A180">
        <v>179</v>
      </c>
      <c r="B180" s="1" t="s">
        <v>34</v>
      </c>
      <c r="C180" s="1" t="s">
        <v>363</v>
      </c>
      <c r="D180" s="1" t="s">
        <v>9</v>
      </c>
      <c r="E180" s="1" t="s">
        <v>10</v>
      </c>
      <c r="F180">
        <v>2</v>
      </c>
      <c r="G180" s="1" t="s">
        <v>11</v>
      </c>
    </row>
    <row r="181" spans="1:7" x14ac:dyDescent="0.3">
      <c r="A181">
        <v>180</v>
      </c>
      <c r="B181" s="1" t="s">
        <v>105</v>
      </c>
      <c r="C181" s="1" t="s">
        <v>364</v>
      </c>
      <c r="D181" s="1" t="s">
        <v>365</v>
      </c>
      <c r="E181" s="1" t="s">
        <v>125</v>
      </c>
      <c r="F181">
        <v>3</v>
      </c>
      <c r="G181" s="1" t="s">
        <v>21</v>
      </c>
    </row>
    <row r="182" spans="1:7" x14ac:dyDescent="0.3">
      <c r="A182">
        <v>181</v>
      </c>
      <c r="B182" s="1" t="s">
        <v>119</v>
      </c>
      <c r="C182" s="1" t="s">
        <v>366</v>
      </c>
      <c r="D182" s="1" t="s">
        <v>30</v>
      </c>
      <c r="E182" s="1" t="s">
        <v>25</v>
      </c>
      <c r="F182">
        <v>1</v>
      </c>
      <c r="G182" s="1" t="s">
        <v>16</v>
      </c>
    </row>
    <row r="183" spans="1:7" x14ac:dyDescent="0.3">
      <c r="A183">
        <v>182</v>
      </c>
      <c r="B183" s="1" t="s">
        <v>115</v>
      </c>
      <c r="C183" s="1" t="s">
        <v>367</v>
      </c>
      <c r="D183" s="1" t="s">
        <v>368</v>
      </c>
      <c r="E183" s="1" t="s">
        <v>230</v>
      </c>
      <c r="F183">
        <v>2</v>
      </c>
      <c r="G183" s="1" t="s">
        <v>65</v>
      </c>
    </row>
    <row r="184" spans="1:7" x14ac:dyDescent="0.3">
      <c r="A184">
        <v>183</v>
      </c>
      <c r="B184" s="1" t="s">
        <v>102</v>
      </c>
      <c r="C184" s="1" t="s">
        <v>369</v>
      </c>
      <c r="D184" s="1" t="s">
        <v>83</v>
      </c>
      <c r="E184" s="1" t="s">
        <v>269</v>
      </c>
      <c r="F184">
        <v>2</v>
      </c>
      <c r="G184" s="1" t="s">
        <v>65</v>
      </c>
    </row>
    <row r="185" spans="1:7" x14ac:dyDescent="0.3">
      <c r="A185">
        <v>184</v>
      </c>
      <c r="B185" s="1" t="s">
        <v>40</v>
      </c>
      <c r="C185" s="1" t="s">
        <v>370</v>
      </c>
      <c r="D185" s="1" t="s">
        <v>130</v>
      </c>
      <c r="E185" s="1" t="s">
        <v>20</v>
      </c>
      <c r="F185">
        <v>3</v>
      </c>
      <c r="G185" s="1" t="s">
        <v>21</v>
      </c>
    </row>
    <row r="186" spans="1:7" x14ac:dyDescent="0.3">
      <c r="A186">
        <v>185</v>
      </c>
      <c r="B186" s="1" t="s">
        <v>371</v>
      </c>
      <c r="C186" s="1" t="s">
        <v>272</v>
      </c>
      <c r="D186" s="1" t="s">
        <v>264</v>
      </c>
      <c r="E186" s="1" t="s">
        <v>265</v>
      </c>
      <c r="F186">
        <v>2</v>
      </c>
      <c r="G186" s="1" t="s">
        <v>53</v>
      </c>
    </row>
    <row r="187" spans="1:7" x14ac:dyDescent="0.3">
      <c r="A187">
        <v>186</v>
      </c>
      <c r="B187" s="1" t="s">
        <v>40</v>
      </c>
      <c r="C187" s="1" t="s">
        <v>372</v>
      </c>
      <c r="D187" s="1" t="s">
        <v>150</v>
      </c>
      <c r="E187" s="1" t="s">
        <v>323</v>
      </c>
      <c r="F187">
        <v>3</v>
      </c>
      <c r="G187" s="1" t="s">
        <v>21</v>
      </c>
    </row>
    <row r="188" spans="1:7" x14ac:dyDescent="0.3">
      <c r="A188">
        <v>187</v>
      </c>
      <c r="B188" s="1" t="s">
        <v>47</v>
      </c>
      <c r="C188" s="1" t="s">
        <v>373</v>
      </c>
      <c r="D188" s="1" t="s">
        <v>374</v>
      </c>
      <c r="E188" s="1" t="s">
        <v>320</v>
      </c>
      <c r="F188">
        <v>2</v>
      </c>
      <c r="G188" s="1" t="s">
        <v>53</v>
      </c>
    </row>
    <row r="189" spans="1:7" x14ac:dyDescent="0.3">
      <c r="A189">
        <v>188</v>
      </c>
      <c r="B189" s="1" t="s">
        <v>40</v>
      </c>
      <c r="C189" s="1" t="s">
        <v>375</v>
      </c>
      <c r="D189" s="1" t="s">
        <v>376</v>
      </c>
      <c r="E189" s="1" t="s">
        <v>377</v>
      </c>
      <c r="F189">
        <v>3</v>
      </c>
      <c r="G189" s="1" t="s">
        <v>21</v>
      </c>
    </row>
    <row r="190" spans="1:7" x14ac:dyDescent="0.3">
      <c r="A190">
        <v>189</v>
      </c>
      <c r="B190" s="1" t="s">
        <v>47</v>
      </c>
      <c r="C190" s="1" t="s">
        <v>217</v>
      </c>
      <c r="D190" s="1" t="s">
        <v>378</v>
      </c>
      <c r="E190" s="1" t="s">
        <v>379</v>
      </c>
      <c r="F190">
        <v>1</v>
      </c>
      <c r="G190" s="1" t="s">
        <v>21</v>
      </c>
    </row>
    <row r="191" spans="1:7" x14ac:dyDescent="0.3">
      <c r="A191">
        <v>190</v>
      </c>
      <c r="B191" s="1" t="s">
        <v>47</v>
      </c>
      <c r="C191" s="1" t="s">
        <v>380</v>
      </c>
      <c r="D191" s="1" t="s">
        <v>381</v>
      </c>
      <c r="E191" s="1" t="s">
        <v>320</v>
      </c>
      <c r="F191">
        <v>2</v>
      </c>
      <c r="G191" s="1" t="s">
        <v>53</v>
      </c>
    </row>
    <row r="192" spans="1:7" x14ac:dyDescent="0.3">
      <c r="A192">
        <v>191</v>
      </c>
      <c r="B192" s="1" t="s">
        <v>91</v>
      </c>
      <c r="C192" s="1" t="s">
        <v>382</v>
      </c>
      <c r="D192" s="1" t="s">
        <v>167</v>
      </c>
      <c r="E192" s="1" t="s">
        <v>200</v>
      </c>
      <c r="F192">
        <v>2</v>
      </c>
      <c r="G192" s="1" t="s">
        <v>65</v>
      </c>
    </row>
    <row r="193" spans="1:7" x14ac:dyDescent="0.3">
      <c r="A193">
        <v>192</v>
      </c>
      <c r="B193" s="1" t="s">
        <v>181</v>
      </c>
      <c r="C193" s="1" t="s">
        <v>383</v>
      </c>
      <c r="D193" s="1" t="s">
        <v>83</v>
      </c>
      <c r="E193" s="1" t="s">
        <v>230</v>
      </c>
      <c r="F193">
        <v>3</v>
      </c>
      <c r="G193" s="1" t="s">
        <v>65</v>
      </c>
    </row>
    <row r="194" spans="1:7" x14ac:dyDescent="0.3">
      <c r="A194">
        <v>193</v>
      </c>
      <c r="B194" s="1" t="s">
        <v>119</v>
      </c>
      <c r="C194" s="1" t="s">
        <v>384</v>
      </c>
      <c r="D194" s="1" t="s">
        <v>19</v>
      </c>
      <c r="E194" s="1" t="s">
        <v>20</v>
      </c>
      <c r="F194">
        <v>1</v>
      </c>
      <c r="G194" s="1" t="s">
        <v>21</v>
      </c>
    </row>
    <row r="195" spans="1:7" x14ac:dyDescent="0.3">
      <c r="A195">
        <v>194</v>
      </c>
      <c r="B195" s="1" t="s">
        <v>12</v>
      </c>
      <c r="C195" s="1" t="s">
        <v>271</v>
      </c>
      <c r="D195" s="1" t="s">
        <v>385</v>
      </c>
      <c r="E195" s="1" t="s">
        <v>230</v>
      </c>
      <c r="F195">
        <v>2</v>
      </c>
      <c r="G195" s="1" t="s">
        <v>65</v>
      </c>
    </row>
    <row r="196" spans="1:7" x14ac:dyDescent="0.3">
      <c r="A196">
        <v>195</v>
      </c>
      <c r="B196" s="1" t="s">
        <v>386</v>
      </c>
      <c r="C196" s="1" t="s">
        <v>387</v>
      </c>
      <c r="D196" s="1" t="s">
        <v>388</v>
      </c>
      <c r="E196" s="1" t="s">
        <v>320</v>
      </c>
      <c r="F196">
        <v>2</v>
      </c>
      <c r="G196" s="1" t="s">
        <v>53</v>
      </c>
    </row>
    <row r="197" spans="1:7" x14ac:dyDescent="0.3">
      <c r="A197">
        <v>196</v>
      </c>
      <c r="B197" s="1" t="s">
        <v>119</v>
      </c>
      <c r="C197" s="1" t="s">
        <v>389</v>
      </c>
      <c r="D197" s="1" t="s">
        <v>14</v>
      </c>
      <c r="E197" s="1" t="s">
        <v>15</v>
      </c>
      <c r="F197">
        <v>3</v>
      </c>
      <c r="G197" s="1" t="s">
        <v>16</v>
      </c>
    </row>
    <row r="198" spans="1:7" x14ac:dyDescent="0.3">
      <c r="A198">
        <v>197</v>
      </c>
      <c r="B198" s="1" t="s">
        <v>26</v>
      </c>
      <c r="C198" s="1" t="s">
        <v>390</v>
      </c>
      <c r="D198" s="1" t="s">
        <v>391</v>
      </c>
      <c r="E198" s="1" t="s">
        <v>20</v>
      </c>
      <c r="F198">
        <v>2</v>
      </c>
      <c r="G198" s="1" t="s">
        <v>21</v>
      </c>
    </row>
    <row r="199" spans="1:7" x14ac:dyDescent="0.3">
      <c r="A199">
        <v>198</v>
      </c>
      <c r="B199" s="1" t="s">
        <v>40</v>
      </c>
      <c r="C199" s="1" t="s">
        <v>211</v>
      </c>
      <c r="D199" s="1" t="s">
        <v>9</v>
      </c>
      <c r="E199" s="1" t="s">
        <v>10</v>
      </c>
      <c r="F199">
        <v>3</v>
      </c>
      <c r="G199" s="1" t="s">
        <v>11</v>
      </c>
    </row>
    <row r="200" spans="1:7" x14ac:dyDescent="0.3">
      <c r="A200">
        <v>199</v>
      </c>
      <c r="B200" s="1" t="s">
        <v>28</v>
      </c>
      <c r="C200" s="1" t="s">
        <v>392</v>
      </c>
      <c r="D200" s="1" t="s">
        <v>393</v>
      </c>
      <c r="E200" s="1" t="s">
        <v>230</v>
      </c>
      <c r="F200">
        <v>2</v>
      </c>
      <c r="G200" s="1" t="s">
        <v>65</v>
      </c>
    </row>
    <row r="201" spans="1:7" x14ac:dyDescent="0.3">
      <c r="A201">
        <v>200</v>
      </c>
      <c r="B201" s="1" t="s">
        <v>42</v>
      </c>
      <c r="C201" s="1" t="s">
        <v>394</v>
      </c>
      <c r="D201" s="1" t="s">
        <v>395</v>
      </c>
      <c r="E201" s="1" t="s">
        <v>396</v>
      </c>
      <c r="F201">
        <v>3</v>
      </c>
      <c r="G201" s="1" t="s">
        <v>53</v>
      </c>
    </row>
    <row r="202" spans="1:7" x14ac:dyDescent="0.3">
      <c r="A202">
        <v>201</v>
      </c>
      <c r="B202" s="1" t="s">
        <v>34</v>
      </c>
      <c r="C202" s="1" t="s">
        <v>397</v>
      </c>
      <c r="D202" s="1" t="s">
        <v>24</v>
      </c>
      <c r="E202" s="1" t="s">
        <v>25</v>
      </c>
      <c r="F202">
        <v>1</v>
      </c>
      <c r="G202" s="1" t="s">
        <v>16</v>
      </c>
    </row>
    <row r="203" spans="1:7" x14ac:dyDescent="0.3">
      <c r="A203">
        <v>202</v>
      </c>
      <c r="B203" s="1" t="s">
        <v>115</v>
      </c>
      <c r="C203" s="1" t="s">
        <v>398</v>
      </c>
      <c r="D203" s="1" t="s">
        <v>399</v>
      </c>
      <c r="E203" s="1" t="s">
        <v>320</v>
      </c>
      <c r="F203">
        <v>2</v>
      </c>
      <c r="G203" s="1" t="s">
        <v>53</v>
      </c>
    </row>
    <row r="204" spans="1:7" x14ac:dyDescent="0.3">
      <c r="A204">
        <v>203</v>
      </c>
      <c r="B204" s="1" t="s">
        <v>66</v>
      </c>
      <c r="C204" s="1" t="s">
        <v>400</v>
      </c>
      <c r="D204" s="1" t="s">
        <v>51</v>
      </c>
      <c r="E204" s="1" t="s">
        <v>52</v>
      </c>
      <c r="F204">
        <v>2</v>
      </c>
      <c r="G204" s="1" t="s">
        <v>53</v>
      </c>
    </row>
    <row r="205" spans="1:7" x14ac:dyDescent="0.3">
      <c r="A205">
        <v>204</v>
      </c>
      <c r="B205" s="1" t="s">
        <v>401</v>
      </c>
      <c r="C205" s="1" t="s">
        <v>402</v>
      </c>
      <c r="D205" s="1" t="s">
        <v>385</v>
      </c>
      <c r="E205" s="1" t="s">
        <v>230</v>
      </c>
      <c r="F205">
        <v>3</v>
      </c>
      <c r="G205" s="1" t="s">
        <v>65</v>
      </c>
    </row>
    <row r="206" spans="1:7" x14ac:dyDescent="0.3">
      <c r="A206">
        <v>205</v>
      </c>
      <c r="B206" s="1" t="s">
        <v>47</v>
      </c>
      <c r="C206" s="1" t="s">
        <v>403</v>
      </c>
      <c r="D206" s="1" t="s">
        <v>81</v>
      </c>
      <c r="E206" s="1" t="s">
        <v>71</v>
      </c>
      <c r="F206">
        <v>1</v>
      </c>
      <c r="G206" s="1" t="s">
        <v>58</v>
      </c>
    </row>
    <row r="207" spans="1:7" x14ac:dyDescent="0.3">
      <c r="A207">
        <v>206</v>
      </c>
      <c r="B207" s="1" t="s">
        <v>47</v>
      </c>
      <c r="C207" s="1" t="s">
        <v>404</v>
      </c>
      <c r="D207" s="1" t="s">
        <v>83</v>
      </c>
      <c r="E207" s="1" t="s">
        <v>125</v>
      </c>
      <c r="F207">
        <v>2</v>
      </c>
      <c r="G207" s="1" t="s">
        <v>21</v>
      </c>
    </row>
    <row r="208" spans="1:7" x14ac:dyDescent="0.3">
      <c r="A208">
        <v>207</v>
      </c>
      <c r="B208" s="1" t="s">
        <v>405</v>
      </c>
      <c r="C208" s="1" t="s">
        <v>406</v>
      </c>
      <c r="D208" s="1" t="s">
        <v>264</v>
      </c>
      <c r="E208" s="1" t="s">
        <v>265</v>
      </c>
      <c r="F208">
        <v>2</v>
      </c>
      <c r="G208" s="1" t="s">
        <v>53</v>
      </c>
    </row>
    <row r="209" spans="1:7" x14ac:dyDescent="0.3">
      <c r="A209">
        <v>208</v>
      </c>
      <c r="B209" s="1" t="s">
        <v>157</v>
      </c>
      <c r="C209" s="1" t="s">
        <v>407</v>
      </c>
      <c r="D209" s="1" t="s">
        <v>408</v>
      </c>
      <c r="E209" s="1" t="s">
        <v>409</v>
      </c>
      <c r="F209">
        <v>3</v>
      </c>
      <c r="G209" s="1" t="s">
        <v>53</v>
      </c>
    </row>
    <row r="210" spans="1:7" x14ac:dyDescent="0.3">
      <c r="A210">
        <v>209</v>
      </c>
      <c r="B210" s="1" t="s">
        <v>66</v>
      </c>
      <c r="C210" s="1" t="s">
        <v>349</v>
      </c>
      <c r="D210" s="1" t="s">
        <v>108</v>
      </c>
      <c r="E210" s="1" t="s">
        <v>20</v>
      </c>
      <c r="F210">
        <v>2</v>
      </c>
      <c r="G210" s="1" t="s">
        <v>21</v>
      </c>
    </row>
    <row r="211" spans="1:7" x14ac:dyDescent="0.3">
      <c r="A211">
        <v>210</v>
      </c>
      <c r="B211" s="1" t="s">
        <v>40</v>
      </c>
      <c r="C211" s="1" t="s">
        <v>410</v>
      </c>
      <c r="D211" s="1" t="s">
        <v>14</v>
      </c>
      <c r="E211" s="1" t="s">
        <v>15</v>
      </c>
      <c r="F211">
        <v>3</v>
      </c>
      <c r="G211" s="1" t="s">
        <v>16</v>
      </c>
    </row>
    <row r="212" spans="1:7" x14ac:dyDescent="0.3">
      <c r="A212">
        <v>211</v>
      </c>
      <c r="B212" s="1" t="s">
        <v>42</v>
      </c>
      <c r="C212" s="1" t="s">
        <v>411</v>
      </c>
      <c r="D212" s="1" t="s">
        <v>24</v>
      </c>
      <c r="E212" s="1" t="s">
        <v>25</v>
      </c>
      <c r="F212">
        <v>2</v>
      </c>
      <c r="G212" s="1" t="s">
        <v>16</v>
      </c>
    </row>
    <row r="213" spans="1:7" x14ac:dyDescent="0.3">
      <c r="A213">
        <v>212</v>
      </c>
      <c r="B213" s="1" t="s">
        <v>31</v>
      </c>
      <c r="C213" s="1" t="s">
        <v>412</v>
      </c>
      <c r="D213" s="1" t="s">
        <v>83</v>
      </c>
      <c r="E213" s="1" t="s">
        <v>413</v>
      </c>
      <c r="F213">
        <v>3</v>
      </c>
      <c r="G213" s="1" t="s">
        <v>53</v>
      </c>
    </row>
    <row r="214" spans="1:7" x14ac:dyDescent="0.3">
      <c r="A214">
        <v>213</v>
      </c>
      <c r="B214" s="1" t="s">
        <v>34</v>
      </c>
      <c r="C214" s="1" t="s">
        <v>414</v>
      </c>
      <c r="D214" s="1" t="s">
        <v>86</v>
      </c>
      <c r="E214" s="1" t="s">
        <v>87</v>
      </c>
      <c r="F214">
        <v>1</v>
      </c>
      <c r="G214" s="1" t="s">
        <v>88</v>
      </c>
    </row>
    <row r="215" spans="1:7" x14ac:dyDescent="0.3">
      <c r="A215">
        <v>214</v>
      </c>
      <c r="B215" s="1" t="s">
        <v>42</v>
      </c>
      <c r="C215" s="1" t="s">
        <v>415</v>
      </c>
      <c r="D215" s="1" t="s">
        <v>416</v>
      </c>
      <c r="E215" s="1" t="s">
        <v>417</v>
      </c>
      <c r="F215">
        <v>2</v>
      </c>
      <c r="G215" s="1" t="s">
        <v>58</v>
      </c>
    </row>
    <row r="216" spans="1:7" x14ac:dyDescent="0.3">
      <c r="A216">
        <v>215</v>
      </c>
      <c r="B216" s="1" t="s">
        <v>418</v>
      </c>
      <c r="C216" s="1" t="s">
        <v>419</v>
      </c>
      <c r="D216" s="1" t="s">
        <v>51</v>
      </c>
      <c r="E216" s="1" t="s">
        <v>52</v>
      </c>
      <c r="F216">
        <v>2</v>
      </c>
      <c r="G216" s="1" t="s">
        <v>53</v>
      </c>
    </row>
    <row r="217" spans="1:7" x14ac:dyDescent="0.3">
      <c r="A217">
        <v>216</v>
      </c>
      <c r="B217" s="1" t="s">
        <v>66</v>
      </c>
      <c r="C217" s="1" t="s">
        <v>420</v>
      </c>
      <c r="D217" s="1" t="s">
        <v>150</v>
      </c>
      <c r="E217" s="1" t="s">
        <v>20</v>
      </c>
      <c r="F217">
        <v>3</v>
      </c>
      <c r="G217" s="1" t="s">
        <v>21</v>
      </c>
    </row>
    <row r="218" spans="1:7" x14ac:dyDescent="0.3">
      <c r="A218">
        <v>217</v>
      </c>
      <c r="B218" s="1" t="s">
        <v>421</v>
      </c>
      <c r="C218" s="1" t="s">
        <v>410</v>
      </c>
      <c r="D218" s="1" t="s">
        <v>9</v>
      </c>
      <c r="E218" s="1" t="s">
        <v>10</v>
      </c>
      <c r="F218">
        <v>1</v>
      </c>
      <c r="G218" s="1" t="s">
        <v>11</v>
      </c>
    </row>
    <row r="219" spans="1:7" x14ac:dyDescent="0.3">
      <c r="A219">
        <v>218</v>
      </c>
      <c r="B219" s="1" t="s">
        <v>66</v>
      </c>
      <c r="C219" s="1" t="s">
        <v>422</v>
      </c>
      <c r="D219" s="1" t="s">
        <v>117</v>
      </c>
      <c r="E219" s="1" t="s">
        <v>423</v>
      </c>
      <c r="F219">
        <v>2</v>
      </c>
      <c r="G219" s="1" t="s">
        <v>58</v>
      </c>
    </row>
    <row r="220" spans="1:7" x14ac:dyDescent="0.3">
      <c r="A220">
        <v>219</v>
      </c>
      <c r="B220" s="1" t="s">
        <v>148</v>
      </c>
      <c r="C220" s="1" t="s">
        <v>424</v>
      </c>
      <c r="D220" s="1" t="s">
        <v>9</v>
      </c>
      <c r="E220" s="1" t="s">
        <v>10</v>
      </c>
      <c r="F220">
        <v>2</v>
      </c>
      <c r="G220" s="1" t="s">
        <v>11</v>
      </c>
    </row>
    <row r="221" spans="1:7" x14ac:dyDescent="0.3">
      <c r="A221">
        <v>220</v>
      </c>
      <c r="B221" s="1" t="s">
        <v>42</v>
      </c>
      <c r="C221" s="1" t="s">
        <v>425</v>
      </c>
      <c r="D221" s="1" t="s">
        <v>14</v>
      </c>
      <c r="E221" s="1" t="s">
        <v>15</v>
      </c>
      <c r="F221">
        <v>3</v>
      </c>
      <c r="G221" s="1" t="s">
        <v>16</v>
      </c>
    </row>
    <row r="222" spans="1:7" x14ac:dyDescent="0.3">
      <c r="A222">
        <v>221</v>
      </c>
      <c r="B222" s="1" t="s">
        <v>66</v>
      </c>
      <c r="C222" s="1" t="s">
        <v>426</v>
      </c>
      <c r="D222" s="1" t="s">
        <v>37</v>
      </c>
      <c r="E222" s="1" t="s">
        <v>20</v>
      </c>
      <c r="F222">
        <v>2</v>
      </c>
      <c r="G222" s="1" t="s">
        <v>21</v>
      </c>
    </row>
    <row r="223" spans="1:7" x14ac:dyDescent="0.3">
      <c r="A223">
        <v>222</v>
      </c>
      <c r="B223" s="1" t="s">
        <v>34</v>
      </c>
      <c r="C223" s="1" t="s">
        <v>427</v>
      </c>
      <c r="D223" s="1" t="s">
        <v>19</v>
      </c>
      <c r="E223" s="1" t="s">
        <v>20</v>
      </c>
      <c r="F223">
        <v>3</v>
      </c>
      <c r="G223" s="1" t="s">
        <v>21</v>
      </c>
    </row>
    <row r="224" spans="1:7" x14ac:dyDescent="0.3">
      <c r="A224">
        <v>223</v>
      </c>
      <c r="B224" s="1" t="s">
        <v>105</v>
      </c>
      <c r="C224" s="1" t="s">
        <v>428</v>
      </c>
      <c r="D224" s="1" t="s">
        <v>30</v>
      </c>
      <c r="E224" s="1" t="s">
        <v>25</v>
      </c>
      <c r="F224">
        <v>2</v>
      </c>
      <c r="G224" s="1" t="s">
        <v>16</v>
      </c>
    </row>
    <row r="225" spans="1:7" x14ac:dyDescent="0.3">
      <c r="A225">
        <v>224</v>
      </c>
      <c r="B225" s="1" t="s">
        <v>181</v>
      </c>
      <c r="C225" s="1" t="s">
        <v>429</v>
      </c>
      <c r="D225" s="1" t="s">
        <v>234</v>
      </c>
      <c r="E225" s="1" t="s">
        <v>235</v>
      </c>
      <c r="F225">
        <v>3</v>
      </c>
      <c r="G225" s="1" t="s">
        <v>53</v>
      </c>
    </row>
    <row r="226" spans="1:7" x14ac:dyDescent="0.3">
      <c r="A226">
        <v>225</v>
      </c>
      <c r="B226" s="1" t="s">
        <v>47</v>
      </c>
      <c r="C226" s="1" t="s">
        <v>430</v>
      </c>
      <c r="D226" s="1" t="s">
        <v>19</v>
      </c>
      <c r="E226" s="1" t="s">
        <v>20</v>
      </c>
      <c r="F226">
        <v>1</v>
      </c>
      <c r="G226" s="1" t="s">
        <v>21</v>
      </c>
    </row>
    <row r="227" spans="1:7" x14ac:dyDescent="0.3">
      <c r="A227">
        <v>226</v>
      </c>
      <c r="B227" s="1" t="s">
        <v>326</v>
      </c>
      <c r="C227" s="1" t="s">
        <v>373</v>
      </c>
      <c r="D227" s="1" t="s">
        <v>431</v>
      </c>
      <c r="E227" s="1" t="s">
        <v>432</v>
      </c>
      <c r="F227">
        <v>2</v>
      </c>
      <c r="G227" s="1" t="s">
        <v>11</v>
      </c>
    </row>
    <row r="228" spans="1:7" x14ac:dyDescent="0.3">
      <c r="A228">
        <v>227</v>
      </c>
      <c r="B228" s="1" t="s">
        <v>79</v>
      </c>
      <c r="C228" s="1" t="s">
        <v>433</v>
      </c>
      <c r="D228" s="1" t="s">
        <v>193</v>
      </c>
      <c r="E228" s="1" t="s">
        <v>52</v>
      </c>
      <c r="F228">
        <v>2</v>
      </c>
      <c r="G228" s="1" t="s">
        <v>53</v>
      </c>
    </row>
    <row r="229" spans="1:7" x14ac:dyDescent="0.3">
      <c r="A229">
        <v>228</v>
      </c>
      <c r="B229" s="1" t="s">
        <v>7</v>
      </c>
      <c r="C229" s="1" t="s">
        <v>434</v>
      </c>
      <c r="D229" s="1" t="s">
        <v>83</v>
      </c>
      <c r="E229" s="1" t="s">
        <v>20</v>
      </c>
      <c r="F229">
        <v>3</v>
      </c>
      <c r="G229" s="1" t="s">
        <v>21</v>
      </c>
    </row>
    <row r="230" spans="1:7" x14ac:dyDescent="0.3">
      <c r="A230">
        <v>229</v>
      </c>
      <c r="B230" s="1" t="s">
        <v>352</v>
      </c>
      <c r="C230" s="1" t="s">
        <v>199</v>
      </c>
      <c r="D230" s="1" t="s">
        <v>33</v>
      </c>
      <c r="E230" s="1" t="s">
        <v>25</v>
      </c>
      <c r="F230">
        <v>1</v>
      </c>
      <c r="G230" s="1" t="s">
        <v>16</v>
      </c>
    </row>
    <row r="231" spans="1:7" x14ac:dyDescent="0.3">
      <c r="A231">
        <v>230</v>
      </c>
      <c r="B231" s="1" t="s">
        <v>435</v>
      </c>
      <c r="C231" s="1" t="s">
        <v>293</v>
      </c>
      <c r="D231" s="1" t="s">
        <v>83</v>
      </c>
      <c r="E231" s="1" t="s">
        <v>296</v>
      </c>
      <c r="F231">
        <v>2</v>
      </c>
      <c r="G231" s="1" t="s">
        <v>53</v>
      </c>
    </row>
    <row r="232" spans="1:7" x14ac:dyDescent="0.3">
      <c r="A232">
        <v>231</v>
      </c>
      <c r="B232" s="1" t="s">
        <v>45</v>
      </c>
      <c r="C232" s="1" t="s">
        <v>436</v>
      </c>
      <c r="D232" s="1" t="s">
        <v>24</v>
      </c>
      <c r="E232" s="1" t="s">
        <v>25</v>
      </c>
      <c r="F232">
        <v>2</v>
      </c>
      <c r="G232" s="1" t="s">
        <v>16</v>
      </c>
    </row>
    <row r="233" spans="1:7" x14ac:dyDescent="0.3">
      <c r="A233">
        <v>232</v>
      </c>
      <c r="B233" s="1" t="s">
        <v>132</v>
      </c>
      <c r="C233" s="1" t="s">
        <v>199</v>
      </c>
      <c r="D233" s="1" t="s">
        <v>30</v>
      </c>
      <c r="E233" s="1" t="s">
        <v>25</v>
      </c>
      <c r="F233">
        <v>3</v>
      </c>
      <c r="G233" s="1" t="s">
        <v>16</v>
      </c>
    </row>
    <row r="234" spans="1:7" x14ac:dyDescent="0.3">
      <c r="A234">
        <v>233</v>
      </c>
      <c r="B234" s="1" t="s">
        <v>105</v>
      </c>
      <c r="C234" s="1" t="s">
        <v>437</v>
      </c>
      <c r="D234" s="1" t="s">
        <v>408</v>
      </c>
      <c r="E234" s="1" t="s">
        <v>409</v>
      </c>
      <c r="F234">
        <v>2</v>
      </c>
      <c r="G234" s="1" t="s">
        <v>53</v>
      </c>
    </row>
    <row r="235" spans="1:7" x14ac:dyDescent="0.3">
      <c r="A235">
        <v>234</v>
      </c>
      <c r="B235" s="1" t="s">
        <v>105</v>
      </c>
      <c r="C235" s="1" t="s">
        <v>438</v>
      </c>
      <c r="D235" s="1" t="s">
        <v>37</v>
      </c>
      <c r="E235" s="1" t="s">
        <v>20</v>
      </c>
      <c r="F235">
        <v>3</v>
      </c>
      <c r="G235" s="1" t="s">
        <v>21</v>
      </c>
    </row>
    <row r="236" spans="1:7" x14ac:dyDescent="0.3">
      <c r="A236">
        <v>235</v>
      </c>
      <c r="B236" s="1" t="s">
        <v>34</v>
      </c>
      <c r="C236" s="1" t="s">
        <v>439</v>
      </c>
      <c r="D236" s="1" t="s">
        <v>51</v>
      </c>
      <c r="E236" s="1" t="s">
        <v>52</v>
      </c>
      <c r="F236">
        <v>2</v>
      </c>
      <c r="G236" s="1" t="s">
        <v>53</v>
      </c>
    </row>
    <row r="237" spans="1:7" x14ac:dyDescent="0.3">
      <c r="A237">
        <v>236</v>
      </c>
      <c r="B237" s="1" t="s">
        <v>66</v>
      </c>
      <c r="C237" s="1" t="s">
        <v>411</v>
      </c>
      <c r="D237" s="1" t="s">
        <v>440</v>
      </c>
      <c r="E237" s="1" t="s">
        <v>441</v>
      </c>
      <c r="F237">
        <v>3</v>
      </c>
      <c r="G237" s="1" t="s">
        <v>442</v>
      </c>
    </row>
    <row r="238" spans="1:7" x14ac:dyDescent="0.3">
      <c r="A238">
        <v>237</v>
      </c>
      <c r="B238" s="1" t="s">
        <v>102</v>
      </c>
      <c r="C238" s="1" t="s">
        <v>443</v>
      </c>
      <c r="D238" s="1" t="s">
        <v>86</v>
      </c>
      <c r="E238" s="1" t="s">
        <v>87</v>
      </c>
      <c r="F238">
        <v>1</v>
      </c>
      <c r="G238" s="1" t="s">
        <v>88</v>
      </c>
    </row>
    <row r="239" spans="1:7" x14ac:dyDescent="0.3">
      <c r="A239">
        <v>238</v>
      </c>
      <c r="B239" s="1" t="s">
        <v>40</v>
      </c>
      <c r="C239" s="1" t="s">
        <v>444</v>
      </c>
      <c r="D239" s="1" t="s">
        <v>83</v>
      </c>
      <c r="E239" s="1" t="s">
        <v>84</v>
      </c>
      <c r="F239">
        <v>2</v>
      </c>
      <c r="G239" s="1" t="s">
        <v>21</v>
      </c>
    </row>
    <row r="240" spans="1:7" x14ac:dyDescent="0.3">
      <c r="A240">
        <v>239</v>
      </c>
      <c r="B240" s="1" t="s">
        <v>163</v>
      </c>
      <c r="C240" s="1" t="s">
        <v>445</v>
      </c>
      <c r="D240" s="1" t="s">
        <v>14</v>
      </c>
      <c r="E240" s="1" t="s">
        <v>15</v>
      </c>
      <c r="F240">
        <v>2</v>
      </c>
      <c r="G240" s="1" t="s">
        <v>16</v>
      </c>
    </row>
    <row r="241" spans="1:7" x14ac:dyDescent="0.3">
      <c r="A241">
        <v>240</v>
      </c>
      <c r="B241" s="1" t="s">
        <v>446</v>
      </c>
      <c r="C241" s="1" t="s">
        <v>447</v>
      </c>
      <c r="D241" s="1" t="s">
        <v>83</v>
      </c>
      <c r="E241" s="1" t="s">
        <v>171</v>
      </c>
      <c r="F241">
        <v>3</v>
      </c>
      <c r="G241" s="1" t="s">
        <v>88</v>
      </c>
    </row>
    <row r="242" spans="1:7" x14ac:dyDescent="0.3">
      <c r="A242">
        <v>241</v>
      </c>
      <c r="B242" s="1" t="s">
        <v>95</v>
      </c>
      <c r="C242" s="1" t="s">
        <v>210</v>
      </c>
      <c r="D242" s="1" t="s">
        <v>376</v>
      </c>
      <c r="E242" s="1" t="s">
        <v>377</v>
      </c>
      <c r="F242">
        <v>1</v>
      </c>
      <c r="G242" s="1" t="s">
        <v>21</v>
      </c>
    </row>
    <row r="243" spans="1:7" x14ac:dyDescent="0.3">
      <c r="A243">
        <v>242</v>
      </c>
      <c r="B243" s="1" t="s">
        <v>47</v>
      </c>
      <c r="C243" s="1" t="s">
        <v>448</v>
      </c>
      <c r="D243" s="1" t="s">
        <v>9</v>
      </c>
      <c r="E243" s="1" t="s">
        <v>10</v>
      </c>
      <c r="F243">
        <v>2</v>
      </c>
      <c r="G243" s="1" t="s">
        <v>11</v>
      </c>
    </row>
    <row r="244" spans="1:7" x14ac:dyDescent="0.3">
      <c r="A244">
        <v>243</v>
      </c>
      <c r="B244" s="1" t="s">
        <v>31</v>
      </c>
      <c r="C244" s="1" t="s">
        <v>449</v>
      </c>
      <c r="D244" s="1" t="s">
        <v>450</v>
      </c>
      <c r="E244" s="1" t="s">
        <v>451</v>
      </c>
      <c r="F244">
        <v>2</v>
      </c>
      <c r="G244" s="1" t="s">
        <v>21</v>
      </c>
    </row>
    <row r="245" spans="1:7" x14ac:dyDescent="0.3">
      <c r="A245">
        <v>244</v>
      </c>
      <c r="B245" s="1" t="s">
        <v>452</v>
      </c>
      <c r="C245" s="1" t="s">
        <v>453</v>
      </c>
      <c r="D245" s="1" t="s">
        <v>30</v>
      </c>
      <c r="E245" s="1" t="s">
        <v>25</v>
      </c>
      <c r="F245">
        <v>3</v>
      </c>
      <c r="G245" s="1" t="s">
        <v>16</v>
      </c>
    </row>
    <row r="246" spans="1:7" x14ac:dyDescent="0.3">
      <c r="A246">
        <v>245</v>
      </c>
      <c r="B246" s="1" t="s">
        <v>119</v>
      </c>
      <c r="C246" s="1" t="s">
        <v>375</v>
      </c>
      <c r="D246" s="1" t="s">
        <v>83</v>
      </c>
      <c r="E246" s="1" t="s">
        <v>171</v>
      </c>
      <c r="F246">
        <v>2</v>
      </c>
      <c r="G246" s="1" t="s">
        <v>88</v>
      </c>
    </row>
    <row r="247" spans="1:7" x14ac:dyDescent="0.3">
      <c r="A247">
        <v>246</v>
      </c>
      <c r="B247" s="1" t="s">
        <v>105</v>
      </c>
      <c r="C247" s="1" t="s">
        <v>454</v>
      </c>
      <c r="D247" s="1" t="s">
        <v>385</v>
      </c>
      <c r="E247" s="1" t="s">
        <v>230</v>
      </c>
      <c r="F247">
        <v>3</v>
      </c>
      <c r="G247" s="1" t="s">
        <v>65</v>
      </c>
    </row>
    <row r="248" spans="1:7" x14ac:dyDescent="0.3">
      <c r="A248">
        <v>247</v>
      </c>
      <c r="B248" s="1" t="s">
        <v>148</v>
      </c>
      <c r="C248" s="1" t="s">
        <v>382</v>
      </c>
      <c r="D248" s="1" t="s">
        <v>150</v>
      </c>
      <c r="E248" s="1" t="s">
        <v>350</v>
      </c>
      <c r="F248">
        <v>2</v>
      </c>
      <c r="G248" s="1" t="s">
        <v>21</v>
      </c>
    </row>
    <row r="249" spans="1:7" x14ac:dyDescent="0.3">
      <c r="A249">
        <v>248</v>
      </c>
      <c r="B249" s="1" t="s">
        <v>455</v>
      </c>
      <c r="C249" s="1" t="s">
        <v>383</v>
      </c>
      <c r="D249" s="1" t="s">
        <v>14</v>
      </c>
      <c r="E249" s="1" t="s">
        <v>15</v>
      </c>
      <c r="F249">
        <v>3</v>
      </c>
      <c r="G249" s="1" t="s">
        <v>16</v>
      </c>
    </row>
    <row r="250" spans="1:7" x14ac:dyDescent="0.3">
      <c r="A250">
        <v>249</v>
      </c>
      <c r="B250" s="1" t="s">
        <v>40</v>
      </c>
      <c r="C250" s="1" t="s">
        <v>384</v>
      </c>
      <c r="D250" s="1" t="s">
        <v>356</v>
      </c>
      <c r="E250" s="1" t="s">
        <v>357</v>
      </c>
      <c r="F250">
        <v>1</v>
      </c>
      <c r="G250" s="1" t="s">
        <v>65</v>
      </c>
    </row>
    <row r="251" spans="1:7" x14ac:dyDescent="0.3">
      <c r="A251">
        <v>250</v>
      </c>
      <c r="B251" s="1" t="s">
        <v>456</v>
      </c>
      <c r="C251" s="1" t="s">
        <v>457</v>
      </c>
      <c r="D251" s="1" t="s">
        <v>33</v>
      </c>
      <c r="E251" s="1" t="s">
        <v>25</v>
      </c>
      <c r="F251">
        <v>2</v>
      </c>
      <c r="G251" s="1" t="s">
        <v>16</v>
      </c>
    </row>
    <row r="252" spans="1:7" x14ac:dyDescent="0.3">
      <c r="A252">
        <v>251</v>
      </c>
      <c r="B252" s="1" t="s">
        <v>42</v>
      </c>
      <c r="C252" s="1" t="s">
        <v>387</v>
      </c>
      <c r="D252" s="1" t="s">
        <v>314</v>
      </c>
      <c r="E252" s="1" t="s">
        <v>315</v>
      </c>
      <c r="F252">
        <v>2</v>
      </c>
      <c r="G252" s="1" t="s">
        <v>21</v>
      </c>
    </row>
    <row r="253" spans="1:7" x14ac:dyDescent="0.3">
      <c r="A253">
        <v>252</v>
      </c>
      <c r="B253" s="1" t="s">
        <v>458</v>
      </c>
      <c r="C253" s="1" t="s">
        <v>459</v>
      </c>
      <c r="D253" s="1" t="s">
        <v>310</v>
      </c>
      <c r="E253" s="1" t="s">
        <v>348</v>
      </c>
      <c r="F253">
        <v>3</v>
      </c>
      <c r="G253" s="1" t="s">
        <v>16</v>
      </c>
    </row>
    <row r="254" spans="1:7" x14ac:dyDescent="0.3">
      <c r="A254">
        <v>253</v>
      </c>
      <c r="B254" s="1" t="s">
        <v>460</v>
      </c>
      <c r="C254" s="1" t="s">
        <v>461</v>
      </c>
      <c r="D254" s="1" t="s">
        <v>378</v>
      </c>
      <c r="E254" s="1" t="s">
        <v>379</v>
      </c>
      <c r="F254">
        <v>1</v>
      </c>
      <c r="G254" s="1" t="s">
        <v>21</v>
      </c>
    </row>
    <row r="255" spans="1:7" x14ac:dyDescent="0.3">
      <c r="A255">
        <v>254</v>
      </c>
      <c r="B255" s="1" t="s">
        <v>42</v>
      </c>
      <c r="C255" s="1" t="s">
        <v>211</v>
      </c>
      <c r="D255" s="1" t="s">
        <v>83</v>
      </c>
      <c r="E255" s="1" t="s">
        <v>230</v>
      </c>
      <c r="F255">
        <v>2</v>
      </c>
      <c r="G255" s="1" t="s">
        <v>65</v>
      </c>
    </row>
    <row r="256" spans="1:7" x14ac:dyDescent="0.3">
      <c r="A256">
        <v>255</v>
      </c>
      <c r="B256" s="1" t="s">
        <v>95</v>
      </c>
      <c r="C256" s="1" t="s">
        <v>462</v>
      </c>
      <c r="D256" s="1" t="s">
        <v>24</v>
      </c>
      <c r="E256" s="1" t="s">
        <v>25</v>
      </c>
      <c r="F256">
        <v>2</v>
      </c>
      <c r="G256" s="1" t="s">
        <v>16</v>
      </c>
    </row>
    <row r="257" spans="1:7" x14ac:dyDescent="0.3">
      <c r="A257">
        <v>256</v>
      </c>
      <c r="B257" s="1" t="s">
        <v>105</v>
      </c>
      <c r="C257" s="1" t="s">
        <v>463</v>
      </c>
      <c r="D257" s="1" t="s">
        <v>450</v>
      </c>
      <c r="E257" s="1" t="s">
        <v>379</v>
      </c>
      <c r="F257">
        <v>3</v>
      </c>
      <c r="G257" s="1" t="s">
        <v>21</v>
      </c>
    </row>
    <row r="258" spans="1:7" x14ac:dyDescent="0.3">
      <c r="A258">
        <v>257</v>
      </c>
      <c r="B258" s="1" t="s">
        <v>460</v>
      </c>
      <c r="C258" s="1" t="s">
        <v>464</v>
      </c>
      <c r="D258" s="1" t="s">
        <v>14</v>
      </c>
      <c r="E258" s="1" t="s">
        <v>15</v>
      </c>
      <c r="F258">
        <v>2</v>
      </c>
      <c r="G258" s="1" t="s">
        <v>16</v>
      </c>
    </row>
    <row r="259" spans="1:7" x14ac:dyDescent="0.3">
      <c r="A259">
        <v>258</v>
      </c>
      <c r="B259" s="1" t="s">
        <v>42</v>
      </c>
      <c r="C259" s="1" t="s">
        <v>398</v>
      </c>
      <c r="D259" s="1" t="s">
        <v>51</v>
      </c>
      <c r="E259" s="1" t="s">
        <v>52</v>
      </c>
      <c r="F259">
        <v>3</v>
      </c>
      <c r="G259" s="1" t="s">
        <v>53</v>
      </c>
    </row>
    <row r="260" spans="1:7" x14ac:dyDescent="0.3">
      <c r="A260">
        <v>259</v>
      </c>
      <c r="B260" s="1" t="s">
        <v>38</v>
      </c>
      <c r="C260" s="1" t="s">
        <v>465</v>
      </c>
      <c r="D260" s="1" t="s">
        <v>9</v>
      </c>
      <c r="E260" s="1" t="s">
        <v>10</v>
      </c>
      <c r="F260">
        <v>2</v>
      </c>
      <c r="G260" s="1" t="s">
        <v>11</v>
      </c>
    </row>
    <row r="261" spans="1:7" x14ac:dyDescent="0.3">
      <c r="A261">
        <v>260</v>
      </c>
      <c r="B261" s="1" t="s">
        <v>66</v>
      </c>
      <c r="C261" s="1" t="s">
        <v>466</v>
      </c>
      <c r="D261" s="1" t="s">
        <v>24</v>
      </c>
      <c r="E261" s="1" t="s">
        <v>25</v>
      </c>
      <c r="F261">
        <v>3</v>
      </c>
      <c r="G261" s="1" t="s">
        <v>16</v>
      </c>
    </row>
    <row r="262" spans="1:7" x14ac:dyDescent="0.3">
      <c r="A262">
        <v>261</v>
      </c>
      <c r="B262" s="1" t="s">
        <v>105</v>
      </c>
      <c r="C262" s="1" t="s">
        <v>467</v>
      </c>
      <c r="D262" s="1" t="s">
        <v>468</v>
      </c>
      <c r="E262" s="1" t="s">
        <v>52</v>
      </c>
      <c r="F262">
        <v>1</v>
      </c>
      <c r="G262" s="1" t="s">
        <v>53</v>
      </c>
    </row>
    <row r="263" spans="1:7" x14ac:dyDescent="0.3">
      <c r="A263">
        <v>262</v>
      </c>
      <c r="B263" s="1" t="s">
        <v>469</v>
      </c>
      <c r="C263" s="1" t="s">
        <v>404</v>
      </c>
      <c r="D263" s="1" t="s">
        <v>150</v>
      </c>
      <c r="E263" s="1" t="s">
        <v>350</v>
      </c>
      <c r="F263">
        <v>2</v>
      </c>
      <c r="G263" s="1" t="s">
        <v>21</v>
      </c>
    </row>
    <row r="264" spans="1:7" x14ac:dyDescent="0.3">
      <c r="A264">
        <v>263</v>
      </c>
      <c r="B264" s="1" t="s">
        <v>470</v>
      </c>
      <c r="C264" s="1" t="s">
        <v>471</v>
      </c>
      <c r="D264" s="1" t="s">
        <v>472</v>
      </c>
      <c r="E264" s="1" t="s">
        <v>52</v>
      </c>
      <c r="F264">
        <v>2</v>
      </c>
      <c r="G264" s="1" t="s">
        <v>53</v>
      </c>
    </row>
    <row r="265" spans="1:7" x14ac:dyDescent="0.3">
      <c r="A265">
        <v>264</v>
      </c>
      <c r="B265" s="1" t="s">
        <v>473</v>
      </c>
      <c r="C265" s="1" t="s">
        <v>407</v>
      </c>
      <c r="D265" s="1" t="s">
        <v>83</v>
      </c>
      <c r="E265" s="1" t="s">
        <v>84</v>
      </c>
      <c r="F265">
        <v>3</v>
      </c>
      <c r="G265" s="1" t="s">
        <v>21</v>
      </c>
    </row>
    <row r="266" spans="1:7" x14ac:dyDescent="0.3">
      <c r="A266">
        <v>265</v>
      </c>
      <c r="B266" s="1" t="s">
        <v>326</v>
      </c>
      <c r="C266" s="1" t="s">
        <v>349</v>
      </c>
      <c r="D266" s="1" t="s">
        <v>474</v>
      </c>
      <c r="E266" s="1" t="s">
        <v>52</v>
      </c>
      <c r="F266">
        <v>1</v>
      </c>
      <c r="G266" s="1" t="s">
        <v>53</v>
      </c>
    </row>
    <row r="267" spans="1:7" x14ac:dyDescent="0.3">
      <c r="A267">
        <v>266</v>
      </c>
      <c r="B267" s="1" t="s">
        <v>435</v>
      </c>
      <c r="C267" s="1" t="s">
        <v>475</v>
      </c>
      <c r="D267" s="1" t="s">
        <v>374</v>
      </c>
      <c r="E267" s="1" t="s">
        <v>320</v>
      </c>
      <c r="F267">
        <v>2</v>
      </c>
      <c r="G267" s="1" t="s">
        <v>53</v>
      </c>
    </row>
    <row r="268" spans="1:7" x14ac:dyDescent="0.3">
      <c r="A268">
        <v>267</v>
      </c>
      <c r="B268" s="1" t="s">
        <v>42</v>
      </c>
      <c r="C268" s="1" t="s">
        <v>411</v>
      </c>
      <c r="D268" s="1" t="s">
        <v>37</v>
      </c>
      <c r="E268" s="1" t="s">
        <v>20</v>
      </c>
      <c r="F268">
        <v>2</v>
      </c>
      <c r="G268" s="1" t="s">
        <v>21</v>
      </c>
    </row>
    <row r="269" spans="1:7" x14ac:dyDescent="0.3">
      <c r="A269">
        <v>268</v>
      </c>
      <c r="B269" s="1" t="s">
        <v>105</v>
      </c>
      <c r="C269" s="1" t="s">
        <v>412</v>
      </c>
      <c r="D269" s="1" t="s">
        <v>476</v>
      </c>
      <c r="E269" s="1" t="s">
        <v>52</v>
      </c>
      <c r="F269">
        <v>3</v>
      </c>
      <c r="G269" s="1" t="s">
        <v>53</v>
      </c>
    </row>
    <row r="270" spans="1:7" x14ac:dyDescent="0.3">
      <c r="A270">
        <v>269</v>
      </c>
      <c r="B270" s="1" t="s">
        <v>132</v>
      </c>
      <c r="C270" s="1" t="s">
        <v>477</v>
      </c>
      <c r="D270" s="1" t="s">
        <v>86</v>
      </c>
      <c r="E270" s="1" t="s">
        <v>87</v>
      </c>
      <c r="F270">
        <v>2</v>
      </c>
      <c r="G270" s="1" t="s">
        <v>88</v>
      </c>
    </row>
    <row r="271" spans="1:7" x14ac:dyDescent="0.3">
      <c r="A271">
        <v>270</v>
      </c>
      <c r="B271" s="1" t="s">
        <v>478</v>
      </c>
      <c r="C271" s="1" t="s">
        <v>479</v>
      </c>
      <c r="D271" s="1" t="s">
        <v>253</v>
      </c>
      <c r="E271" s="1" t="s">
        <v>245</v>
      </c>
      <c r="F271">
        <v>3</v>
      </c>
      <c r="G271" s="1" t="s">
        <v>53</v>
      </c>
    </row>
    <row r="272" spans="1:7" x14ac:dyDescent="0.3">
      <c r="A272">
        <v>271</v>
      </c>
      <c r="B272" s="1" t="s">
        <v>42</v>
      </c>
      <c r="C272" s="1" t="s">
        <v>480</v>
      </c>
      <c r="D272" s="1" t="s">
        <v>150</v>
      </c>
      <c r="E272" s="1" t="s">
        <v>20</v>
      </c>
      <c r="F272">
        <v>2</v>
      </c>
      <c r="G272" s="1" t="s">
        <v>21</v>
      </c>
    </row>
    <row r="273" spans="1:7" x14ac:dyDescent="0.3">
      <c r="A273">
        <v>272</v>
      </c>
      <c r="B273" s="1" t="s">
        <v>42</v>
      </c>
      <c r="C273" s="1" t="s">
        <v>481</v>
      </c>
      <c r="D273" s="1" t="s">
        <v>482</v>
      </c>
      <c r="E273" s="1" t="s">
        <v>52</v>
      </c>
      <c r="F273">
        <v>3</v>
      </c>
      <c r="G273" s="1" t="s">
        <v>53</v>
      </c>
    </row>
    <row r="274" spans="1:7" x14ac:dyDescent="0.3">
      <c r="A274">
        <v>273</v>
      </c>
      <c r="B274" s="1" t="s">
        <v>163</v>
      </c>
      <c r="C274" s="1" t="s">
        <v>475</v>
      </c>
      <c r="D274" s="1" t="s">
        <v>51</v>
      </c>
      <c r="E274" s="1" t="s">
        <v>52</v>
      </c>
      <c r="F274">
        <v>1</v>
      </c>
      <c r="G274" s="1" t="s">
        <v>53</v>
      </c>
    </row>
    <row r="275" spans="1:7" x14ac:dyDescent="0.3">
      <c r="A275">
        <v>274</v>
      </c>
      <c r="B275" s="1" t="s">
        <v>42</v>
      </c>
      <c r="C275" s="1" t="s">
        <v>422</v>
      </c>
      <c r="D275" s="1" t="s">
        <v>203</v>
      </c>
      <c r="E275" s="1" t="s">
        <v>204</v>
      </c>
      <c r="F275">
        <v>2</v>
      </c>
      <c r="G275" s="1" t="s">
        <v>205</v>
      </c>
    </row>
    <row r="276" spans="1:7" x14ac:dyDescent="0.3">
      <c r="A276">
        <v>275</v>
      </c>
      <c r="B276" s="1" t="s">
        <v>89</v>
      </c>
      <c r="C276" s="1" t="s">
        <v>424</v>
      </c>
      <c r="D276" s="1" t="s">
        <v>483</v>
      </c>
      <c r="E276" s="1" t="s">
        <v>52</v>
      </c>
      <c r="F276">
        <v>2</v>
      </c>
      <c r="G276" s="1" t="s">
        <v>53</v>
      </c>
    </row>
    <row r="277" spans="1:7" x14ac:dyDescent="0.3">
      <c r="A277">
        <v>276</v>
      </c>
      <c r="B277" s="1" t="s">
        <v>47</v>
      </c>
      <c r="C277" s="1" t="s">
        <v>484</v>
      </c>
      <c r="D277" s="1" t="s">
        <v>161</v>
      </c>
      <c r="E277" s="1" t="s">
        <v>162</v>
      </c>
      <c r="F277">
        <v>3</v>
      </c>
      <c r="G277" s="1" t="s">
        <v>65</v>
      </c>
    </row>
    <row r="278" spans="1:7" x14ac:dyDescent="0.3">
      <c r="A278">
        <v>277</v>
      </c>
      <c r="B278" s="1" t="s">
        <v>28</v>
      </c>
      <c r="C278" s="1" t="s">
        <v>485</v>
      </c>
      <c r="D278" s="1" t="s">
        <v>77</v>
      </c>
      <c r="E278" s="1" t="s">
        <v>78</v>
      </c>
      <c r="F278">
        <v>1</v>
      </c>
      <c r="G278" s="1" t="s">
        <v>58</v>
      </c>
    </row>
    <row r="279" spans="1:7" x14ac:dyDescent="0.3">
      <c r="A279">
        <v>278</v>
      </c>
      <c r="B279" s="1" t="s">
        <v>40</v>
      </c>
      <c r="C279" s="1" t="s">
        <v>407</v>
      </c>
      <c r="D279" s="1" t="s">
        <v>83</v>
      </c>
      <c r="E279" s="1" t="s">
        <v>486</v>
      </c>
      <c r="F279">
        <v>2</v>
      </c>
      <c r="G279" s="1" t="s">
        <v>65</v>
      </c>
    </row>
    <row r="280" spans="1:7" x14ac:dyDescent="0.3">
      <c r="A280">
        <v>279</v>
      </c>
      <c r="B280" s="1" t="s">
        <v>26</v>
      </c>
      <c r="C280" s="1" t="s">
        <v>487</v>
      </c>
      <c r="D280" s="1" t="s">
        <v>488</v>
      </c>
      <c r="E280" s="1" t="s">
        <v>87</v>
      </c>
      <c r="F280">
        <v>2</v>
      </c>
      <c r="G280" s="1" t="s">
        <v>88</v>
      </c>
    </row>
    <row r="281" spans="1:7" x14ac:dyDescent="0.3">
      <c r="A281">
        <v>280</v>
      </c>
      <c r="B281" s="1" t="s">
        <v>31</v>
      </c>
      <c r="C281" s="1" t="s">
        <v>489</v>
      </c>
      <c r="D281" s="1" t="s">
        <v>83</v>
      </c>
      <c r="E281" s="1" t="s">
        <v>328</v>
      </c>
      <c r="F281">
        <v>3</v>
      </c>
      <c r="G281" s="1" t="s">
        <v>53</v>
      </c>
    </row>
    <row r="282" spans="1:7" x14ac:dyDescent="0.3">
      <c r="A282">
        <v>281</v>
      </c>
      <c r="B282" s="1" t="s">
        <v>91</v>
      </c>
      <c r="C282" s="1" t="s">
        <v>223</v>
      </c>
      <c r="D282" s="1" t="s">
        <v>490</v>
      </c>
      <c r="E282" s="1" t="s">
        <v>52</v>
      </c>
      <c r="F282">
        <v>2</v>
      </c>
      <c r="G282" s="1" t="s">
        <v>53</v>
      </c>
    </row>
    <row r="283" spans="1:7" x14ac:dyDescent="0.3">
      <c r="A283">
        <v>282</v>
      </c>
      <c r="B283" s="1" t="s">
        <v>42</v>
      </c>
      <c r="C283" s="1" t="s">
        <v>491</v>
      </c>
      <c r="D283" s="1" t="s">
        <v>108</v>
      </c>
      <c r="E283" s="1" t="s">
        <v>125</v>
      </c>
      <c r="F283">
        <v>3</v>
      </c>
      <c r="G283" s="1" t="s">
        <v>21</v>
      </c>
    </row>
    <row r="284" spans="1:7" x14ac:dyDescent="0.3">
      <c r="A284">
        <v>283</v>
      </c>
      <c r="B284" s="1" t="s">
        <v>95</v>
      </c>
      <c r="C284" s="1" t="s">
        <v>492</v>
      </c>
      <c r="D284" s="1" t="s">
        <v>314</v>
      </c>
      <c r="E284" s="1" t="s">
        <v>315</v>
      </c>
      <c r="F284">
        <v>2</v>
      </c>
      <c r="G284" s="1" t="s">
        <v>21</v>
      </c>
    </row>
    <row r="285" spans="1:7" x14ac:dyDescent="0.3">
      <c r="A285">
        <v>284</v>
      </c>
      <c r="B285" s="1" t="s">
        <v>132</v>
      </c>
      <c r="C285" s="1" t="s">
        <v>493</v>
      </c>
      <c r="D285" s="1" t="s">
        <v>14</v>
      </c>
      <c r="E285" s="1" t="s">
        <v>15</v>
      </c>
      <c r="F285">
        <v>3</v>
      </c>
      <c r="G285" s="1" t="s">
        <v>16</v>
      </c>
    </row>
    <row r="286" spans="1:7" x14ac:dyDescent="0.3">
      <c r="A286">
        <v>285</v>
      </c>
      <c r="B286" s="1" t="s">
        <v>34</v>
      </c>
      <c r="C286" s="1" t="s">
        <v>494</v>
      </c>
      <c r="D286" s="1" t="s">
        <v>24</v>
      </c>
      <c r="E286" s="1" t="s">
        <v>25</v>
      </c>
      <c r="F286">
        <v>1</v>
      </c>
      <c r="G286" s="1" t="s">
        <v>16</v>
      </c>
    </row>
    <row r="287" spans="1:7" x14ac:dyDescent="0.3">
      <c r="A287">
        <v>286</v>
      </c>
      <c r="B287" s="1" t="s">
        <v>31</v>
      </c>
      <c r="C287" s="1" t="s">
        <v>495</v>
      </c>
      <c r="D287" s="1" t="s">
        <v>496</v>
      </c>
      <c r="E287" s="1" t="s">
        <v>497</v>
      </c>
      <c r="F287">
        <v>2</v>
      </c>
      <c r="G287" s="1" t="s">
        <v>21</v>
      </c>
    </row>
    <row r="288" spans="1:7" x14ac:dyDescent="0.3">
      <c r="A288">
        <v>287</v>
      </c>
      <c r="B288" s="1" t="s">
        <v>12</v>
      </c>
      <c r="C288" s="1" t="s">
        <v>498</v>
      </c>
      <c r="D288" s="1" t="s">
        <v>108</v>
      </c>
      <c r="E288" s="1" t="s">
        <v>171</v>
      </c>
      <c r="F288">
        <v>2</v>
      </c>
      <c r="G288" s="1" t="s">
        <v>88</v>
      </c>
    </row>
    <row r="289" spans="1:7" x14ac:dyDescent="0.3">
      <c r="A289">
        <v>288</v>
      </c>
      <c r="B289" s="1" t="s">
        <v>66</v>
      </c>
      <c r="C289" s="1" t="s">
        <v>499</v>
      </c>
      <c r="D289" s="1" t="s">
        <v>500</v>
      </c>
      <c r="E289" s="1" t="s">
        <v>52</v>
      </c>
      <c r="F289">
        <v>3</v>
      </c>
      <c r="G289" s="1" t="s">
        <v>53</v>
      </c>
    </row>
    <row r="290" spans="1:7" x14ac:dyDescent="0.3">
      <c r="A290">
        <v>289</v>
      </c>
      <c r="B290" s="1" t="s">
        <v>66</v>
      </c>
      <c r="C290" s="1" t="s">
        <v>501</v>
      </c>
      <c r="D290" s="1" t="s">
        <v>150</v>
      </c>
      <c r="E290" s="1" t="s">
        <v>151</v>
      </c>
      <c r="F290">
        <v>1</v>
      </c>
      <c r="G290" s="1" t="s">
        <v>21</v>
      </c>
    </row>
    <row r="291" spans="1:7" x14ac:dyDescent="0.3">
      <c r="A291">
        <v>290</v>
      </c>
      <c r="B291" s="1" t="s">
        <v>502</v>
      </c>
      <c r="C291" s="1" t="s">
        <v>367</v>
      </c>
      <c r="D291" s="1" t="s">
        <v>253</v>
      </c>
      <c r="E291" s="1" t="s">
        <v>245</v>
      </c>
      <c r="F291">
        <v>2</v>
      </c>
      <c r="G291" s="1" t="s">
        <v>53</v>
      </c>
    </row>
    <row r="292" spans="1:7" x14ac:dyDescent="0.3">
      <c r="A292">
        <v>291</v>
      </c>
      <c r="B292" s="1" t="s">
        <v>181</v>
      </c>
      <c r="C292" s="1" t="s">
        <v>503</v>
      </c>
      <c r="D292" s="1" t="s">
        <v>308</v>
      </c>
      <c r="E292" s="1" t="s">
        <v>52</v>
      </c>
      <c r="F292">
        <v>2</v>
      </c>
      <c r="G292" s="1" t="s">
        <v>53</v>
      </c>
    </row>
    <row r="293" spans="1:7" x14ac:dyDescent="0.3">
      <c r="A293">
        <v>292</v>
      </c>
      <c r="B293" s="1" t="s">
        <v>26</v>
      </c>
      <c r="C293" s="1" t="s">
        <v>504</v>
      </c>
      <c r="D293" s="1" t="s">
        <v>108</v>
      </c>
      <c r="E293" s="1" t="s">
        <v>171</v>
      </c>
      <c r="F293">
        <v>3</v>
      </c>
      <c r="G293" s="1" t="s">
        <v>88</v>
      </c>
    </row>
    <row r="294" spans="1:7" x14ac:dyDescent="0.3">
      <c r="A294">
        <v>293</v>
      </c>
      <c r="B294" s="1" t="s">
        <v>110</v>
      </c>
      <c r="C294" s="1" t="s">
        <v>505</v>
      </c>
      <c r="D294" s="1" t="s">
        <v>99</v>
      </c>
      <c r="E294" s="1" t="s">
        <v>20</v>
      </c>
      <c r="F294">
        <v>2</v>
      </c>
      <c r="G294" s="1" t="s">
        <v>21</v>
      </c>
    </row>
    <row r="295" spans="1:7" x14ac:dyDescent="0.3">
      <c r="A295">
        <v>294</v>
      </c>
      <c r="B295" s="1" t="s">
        <v>22</v>
      </c>
      <c r="C295" s="1" t="s">
        <v>506</v>
      </c>
      <c r="D295" s="1" t="s">
        <v>310</v>
      </c>
      <c r="E295" s="1" t="s">
        <v>311</v>
      </c>
      <c r="F295">
        <v>3</v>
      </c>
      <c r="G295" s="1" t="s">
        <v>312</v>
      </c>
    </row>
    <row r="296" spans="1:7" x14ac:dyDescent="0.3">
      <c r="A296">
        <v>295</v>
      </c>
      <c r="B296" s="1" t="s">
        <v>507</v>
      </c>
      <c r="C296" s="1" t="s">
        <v>508</v>
      </c>
      <c r="D296" s="1" t="s">
        <v>500</v>
      </c>
      <c r="E296" s="1" t="s">
        <v>52</v>
      </c>
      <c r="F296">
        <v>2</v>
      </c>
      <c r="G296" s="1" t="s">
        <v>53</v>
      </c>
    </row>
    <row r="297" spans="1:7" x14ac:dyDescent="0.3">
      <c r="A297">
        <v>296</v>
      </c>
      <c r="B297" s="1" t="s">
        <v>105</v>
      </c>
      <c r="C297" s="1" t="s">
        <v>509</v>
      </c>
      <c r="D297" s="1" t="s">
        <v>510</v>
      </c>
      <c r="E297" s="1" t="s">
        <v>511</v>
      </c>
      <c r="F297">
        <v>3</v>
      </c>
      <c r="G297" s="1" t="s">
        <v>58</v>
      </c>
    </row>
    <row r="298" spans="1:7" x14ac:dyDescent="0.3">
      <c r="A298">
        <v>297</v>
      </c>
      <c r="B298" s="1" t="s">
        <v>34</v>
      </c>
      <c r="C298" s="1" t="s">
        <v>199</v>
      </c>
      <c r="D298" s="1" t="s">
        <v>256</v>
      </c>
      <c r="E298" s="1" t="s">
        <v>104</v>
      </c>
      <c r="F298">
        <v>1</v>
      </c>
      <c r="G298" s="1" t="s">
        <v>53</v>
      </c>
    </row>
    <row r="299" spans="1:7" x14ac:dyDescent="0.3">
      <c r="A299">
        <v>298</v>
      </c>
      <c r="B299" s="1" t="s">
        <v>512</v>
      </c>
      <c r="C299" s="1" t="s">
        <v>513</v>
      </c>
      <c r="D299" s="1" t="s">
        <v>440</v>
      </c>
      <c r="E299" s="1" t="s">
        <v>20</v>
      </c>
      <c r="F299">
        <v>2</v>
      </c>
      <c r="G299" s="1" t="s">
        <v>21</v>
      </c>
    </row>
    <row r="300" spans="1:7" x14ac:dyDescent="0.3">
      <c r="A300">
        <v>299</v>
      </c>
      <c r="B300" s="1" t="s">
        <v>34</v>
      </c>
      <c r="C300" s="1" t="s">
        <v>447</v>
      </c>
      <c r="D300" s="1" t="s">
        <v>450</v>
      </c>
      <c r="E300" s="1" t="s">
        <v>451</v>
      </c>
      <c r="F300">
        <v>2</v>
      </c>
      <c r="G300" s="1" t="s">
        <v>21</v>
      </c>
    </row>
    <row r="301" spans="1:7" x14ac:dyDescent="0.3">
      <c r="A301">
        <v>300</v>
      </c>
      <c r="B301" s="1" t="s">
        <v>115</v>
      </c>
      <c r="C301" s="1" t="s">
        <v>514</v>
      </c>
      <c r="D301" s="1" t="s">
        <v>75</v>
      </c>
      <c r="E301" s="1" t="s">
        <v>52</v>
      </c>
      <c r="F301">
        <v>3</v>
      </c>
      <c r="G301" s="1" t="s">
        <v>53</v>
      </c>
    </row>
  </sheetData>
  <autoFilter ref="J1:K69" xr:uid="{2672D549-493E-4689-AE7E-FE81911865FF}">
    <sortState ref="J2:K69">
      <sortCondition ref="J1:J6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35DB-7D90-4B10-BC27-AB8AA72306E9}">
  <dimension ref="A1:AC301"/>
  <sheetViews>
    <sheetView zoomScaleNormal="100" workbookViewId="0">
      <selection activeCell="H1" sqref="H1:I11"/>
    </sheetView>
  </sheetViews>
  <sheetFormatPr defaultRowHeight="14.4" x14ac:dyDescent="0.3"/>
  <cols>
    <col min="1" max="1" width="16.6640625" bestFit="1" customWidth="1"/>
    <col min="2" max="2" width="16.77734375" bestFit="1" customWidth="1"/>
    <col min="3" max="3" width="15.5546875" bestFit="1" customWidth="1"/>
    <col min="6" max="6" width="13.5546875" bestFit="1" customWidth="1"/>
    <col min="7" max="7" width="19.5546875" bestFit="1" customWidth="1"/>
    <col min="8" max="8" width="10.77734375" customWidth="1"/>
    <col min="9" max="9" width="15.88671875" bestFit="1" customWidth="1"/>
    <col min="11" max="11" width="20.109375" bestFit="1" customWidth="1"/>
    <col min="12" max="13" width="12.6640625" customWidth="1"/>
    <col min="14" max="14" width="11.5546875" bestFit="1" customWidth="1"/>
    <col min="15" max="15" width="13.88671875" bestFit="1" customWidth="1"/>
    <col min="16" max="16" width="51.44140625" bestFit="1" customWidth="1"/>
    <col min="17" max="17" width="16.109375" bestFit="1" customWidth="1"/>
    <col min="18" max="18" width="7.44140625" bestFit="1" customWidth="1"/>
    <col min="19" max="19" width="8" bestFit="1" customWidth="1"/>
    <col min="21" max="21" width="20.109375" bestFit="1" customWidth="1"/>
    <col min="22" max="26" width="7.109375" bestFit="1" customWidth="1"/>
    <col min="28" max="28" width="11.21875" customWidth="1"/>
    <col min="29" max="29" width="13.88671875" bestFit="1" customWidth="1"/>
  </cols>
  <sheetData>
    <row r="1" spans="1:29" ht="15.6" x14ac:dyDescent="0.3">
      <c r="E1" t="s">
        <v>6</v>
      </c>
      <c r="F1" t="s">
        <v>530</v>
      </c>
      <c r="G1" t="s">
        <v>531</v>
      </c>
      <c r="H1" s="8" t="s">
        <v>6</v>
      </c>
      <c r="I1" s="8" t="s">
        <v>534</v>
      </c>
      <c r="K1" t="s">
        <v>0</v>
      </c>
      <c r="L1" t="s">
        <v>532</v>
      </c>
      <c r="M1" t="s">
        <v>533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U1" t="s">
        <v>0</v>
      </c>
      <c r="V1" t="s">
        <v>515</v>
      </c>
      <c r="W1" t="s">
        <v>516</v>
      </c>
      <c r="X1" t="s">
        <v>517</v>
      </c>
      <c r="Y1" t="s">
        <v>518</v>
      </c>
      <c r="Z1" t="s">
        <v>519</v>
      </c>
      <c r="AA1" t="s">
        <v>528</v>
      </c>
      <c r="AB1" t="s">
        <v>6</v>
      </c>
      <c r="AC1" t="s">
        <v>2</v>
      </c>
    </row>
    <row r="2" spans="1:29" ht="15.6" x14ac:dyDescent="0.3">
      <c r="E2" t="s">
        <v>58</v>
      </c>
      <c r="F2">
        <v>442</v>
      </c>
      <c r="G2" t="str">
        <f>E2&amp;F2</f>
        <v xml:space="preserve"> I442</v>
      </c>
      <c r="H2" s="8" t="str">
        <f>E2</f>
        <v xml:space="preserve"> I</v>
      </c>
      <c r="I2" s="8" t="str">
        <f>VLOOKUP(G2,Zalacznik_Zadanie2_uczniowie6[[okręg i wynik]:[nazwisko]],3,FALSE)</f>
        <v>Kosiński</v>
      </c>
      <c r="K2">
        <v>1</v>
      </c>
      <c r="L2">
        <f>Zalacznik_Zadanie2_wyniki7[[#This Row],[suma]]</f>
        <v>500</v>
      </c>
      <c r="M2" t="str">
        <f>Zalacznik_Zadanie2_uczniowie6[[#This Row],[okręg]]&amp;Zalacznik_Zadanie2_uczniowie6[[#This Row],[wynik]]</f>
        <v xml:space="preserve"> VI500</v>
      </c>
      <c r="N2" s="1" t="s">
        <v>7</v>
      </c>
      <c r="O2" s="1" t="s">
        <v>8</v>
      </c>
      <c r="P2" s="1" t="s">
        <v>9</v>
      </c>
      <c r="Q2" s="1" t="s">
        <v>10</v>
      </c>
      <c r="R2">
        <v>1</v>
      </c>
      <c r="S2" s="1" t="s">
        <v>11</v>
      </c>
      <c r="U2">
        <v>1</v>
      </c>
      <c r="V2">
        <v>100</v>
      </c>
      <c r="W2">
        <v>100</v>
      </c>
      <c r="X2">
        <v>100</v>
      </c>
      <c r="Y2">
        <v>100</v>
      </c>
      <c r="Z2">
        <v>100</v>
      </c>
      <c r="AA2">
        <f>SUM(Zalacznik_Zadanie2_wyniki7[[#This Row],[zad1]:[zad5]])</f>
        <v>500</v>
      </c>
      <c r="AB2" t="str">
        <f>VLOOKUP(Zalacznik_Zadanie2_wyniki7[[#This Row],[identyfikator ucznia]],Zalacznik_Zadanie2_uczniowie[[identyfikator ucznia]:[okręg]],7,FALSE)</f>
        <v xml:space="preserve"> VI</v>
      </c>
      <c r="AC2" t="str">
        <f>VLOOKUP(Zalacznik_Zadanie2_wyniki7[[#This Row],[identyfikator ucznia]],Zalacznik_Zadanie2_uczniowie[[identyfikator ucznia]:[nazwisko]],3,FALSE)</f>
        <v>Kowalski</v>
      </c>
    </row>
    <row r="3" spans="1:29" ht="15.6" x14ac:dyDescent="0.3">
      <c r="E3" t="s">
        <v>53</v>
      </c>
      <c r="F3">
        <v>459</v>
      </c>
      <c r="G3" t="str">
        <f t="shared" ref="G3:G11" si="0">E3&amp;F3</f>
        <v xml:space="preserve"> II459</v>
      </c>
      <c r="H3" s="8" t="str">
        <f t="shared" ref="H3:H11" si="1">E3</f>
        <v xml:space="preserve"> II</v>
      </c>
      <c r="I3" s="8" t="str">
        <f>VLOOKUP(G3,Zalacznik_Zadanie2_uczniowie6[[okręg i wynik]:[nazwisko]],3,FALSE)</f>
        <v>Popławski</v>
      </c>
      <c r="K3">
        <v>2</v>
      </c>
      <c r="L3">
        <f>Zalacznik_Zadanie2_wyniki7[[#This Row],[suma]]</f>
        <v>232</v>
      </c>
      <c r="M3" t="str">
        <f>Zalacznik_Zadanie2_uczniowie6[[#This Row],[okręg]]&amp;Zalacznik_Zadanie2_uczniowie6[[#This Row],[wynik]]</f>
        <v xml:space="preserve"> VIII232</v>
      </c>
      <c r="N3" s="1" t="s">
        <v>12</v>
      </c>
      <c r="O3" s="1" t="s">
        <v>13</v>
      </c>
      <c r="P3" s="1" t="s">
        <v>14</v>
      </c>
      <c r="Q3" s="1" t="s">
        <v>15</v>
      </c>
      <c r="R3">
        <v>2</v>
      </c>
      <c r="S3" s="1" t="s">
        <v>16</v>
      </c>
      <c r="U3">
        <v>2</v>
      </c>
      <c r="V3">
        <v>0</v>
      </c>
      <c r="W3">
        <v>100</v>
      </c>
      <c r="X3">
        <v>32</v>
      </c>
      <c r="Y3">
        <v>100</v>
      </c>
      <c r="Z3">
        <v>0</v>
      </c>
      <c r="AA3">
        <f>SUM(Zalacznik_Zadanie2_wyniki7[[#This Row],[zad1]:[zad5]])</f>
        <v>232</v>
      </c>
      <c r="AB3" t="str">
        <f>VLOOKUP(Zalacznik_Zadanie2_wyniki7[[#This Row],[identyfikator ucznia]],Zalacznik_Zadanie2_uczniowie[[identyfikator ucznia]:[okręg]],7,FALSE)</f>
        <v xml:space="preserve"> VIII</v>
      </c>
      <c r="AC3" t="str">
        <f>VLOOKUP(Zalacznik_Zadanie2_wyniki7[[#This Row],[identyfikator ucznia]],Zalacznik_Zadanie2_uczniowie[[identyfikator ucznia]:[nazwisko]],3,FALSE)</f>
        <v>Jankowski</v>
      </c>
    </row>
    <row r="4" spans="1:29" ht="15.6" x14ac:dyDescent="0.3">
      <c r="A4" s="2" t="s">
        <v>520</v>
      </c>
      <c r="B4" t="s">
        <v>529</v>
      </c>
      <c r="E4" t="s">
        <v>65</v>
      </c>
      <c r="F4">
        <v>372</v>
      </c>
      <c r="G4" t="str">
        <f t="shared" si="0"/>
        <v xml:space="preserve"> III372</v>
      </c>
      <c r="H4" s="8" t="str">
        <f t="shared" si="1"/>
        <v xml:space="preserve"> III</v>
      </c>
      <c r="I4" s="8" t="str">
        <f>VLOOKUP(G4,Zalacznik_Zadanie2_uczniowie6[[okręg i wynik]:[nazwisko]],3,FALSE)</f>
        <v>Wujec</v>
      </c>
      <c r="K4">
        <v>3</v>
      </c>
      <c r="L4">
        <f>Zalacznik_Zadanie2_wyniki7[[#This Row],[suma]]</f>
        <v>500</v>
      </c>
      <c r="M4" t="str">
        <f>Zalacznik_Zadanie2_uczniowie6[[#This Row],[okręg]]&amp;Zalacznik_Zadanie2_uczniowie6[[#This Row],[wynik]]</f>
        <v xml:space="preserve"> IV500</v>
      </c>
      <c r="N4" s="1" t="s">
        <v>17</v>
      </c>
      <c r="O4" s="1" t="s">
        <v>18</v>
      </c>
      <c r="P4" s="1" t="s">
        <v>19</v>
      </c>
      <c r="Q4" s="1" t="s">
        <v>20</v>
      </c>
      <c r="R4">
        <v>2</v>
      </c>
      <c r="S4" s="1" t="s">
        <v>21</v>
      </c>
      <c r="U4">
        <v>3</v>
      </c>
      <c r="V4">
        <v>100</v>
      </c>
      <c r="W4">
        <v>100</v>
      </c>
      <c r="X4">
        <v>100</v>
      </c>
      <c r="Y4">
        <v>100</v>
      </c>
      <c r="Z4">
        <v>100</v>
      </c>
      <c r="AA4">
        <f>SUM(Zalacznik_Zadanie2_wyniki7[[#This Row],[zad1]:[zad5]])</f>
        <v>500</v>
      </c>
      <c r="AB4" t="str">
        <f>VLOOKUP(Zalacznik_Zadanie2_wyniki7[[#This Row],[identyfikator ucznia]],Zalacznik_Zadanie2_uczniowie[[identyfikator ucznia]:[okręg]],7,FALSE)</f>
        <v xml:space="preserve"> IV</v>
      </c>
      <c r="AC4" t="str">
        <f>VLOOKUP(Zalacznik_Zadanie2_wyniki7[[#This Row],[identyfikator ucznia]],Zalacznik_Zadanie2_uczniowie[[identyfikator ucznia]:[nazwisko]],3,FALSE)</f>
        <v>Luty</v>
      </c>
    </row>
    <row r="5" spans="1:29" ht="15.6" x14ac:dyDescent="0.3">
      <c r="A5" s="3" t="s">
        <v>58</v>
      </c>
      <c r="B5" s="1">
        <v>442</v>
      </c>
      <c r="E5" t="s">
        <v>21</v>
      </c>
      <c r="F5">
        <v>500</v>
      </c>
      <c r="G5" t="str">
        <f t="shared" si="0"/>
        <v xml:space="preserve"> IV500</v>
      </c>
      <c r="H5" s="8" t="str">
        <f t="shared" si="1"/>
        <v xml:space="preserve"> IV</v>
      </c>
      <c r="I5" s="8" t="str">
        <f>VLOOKUP(G5,Zalacznik_Zadanie2_uczniowie6[[okręg i wynik]:[nazwisko]],3,FALSE)</f>
        <v>Luty</v>
      </c>
      <c r="K5">
        <v>4</v>
      </c>
      <c r="L5">
        <f>Zalacznik_Zadanie2_wyniki7[[#This Row],[suma]]</f>
        <v>232</v>
      </c>
      <c r="M5" t="str">
        <f>Zalacznik_Zadanie2_uczniowie6[[#This Row],[okręg]]&amp;Zalacznik_Zadanie2_uczniowie6[[#This Row],[wynik]]</f>
        <v xml:space="preserve"> VIII232</v>
      </c>
      <c r="N5" s="1" t="s">
        <v>22</v>
      </c>
      <c r="O5" s="1" t="s">
        <v>23</v>
      </c>
      <c r="P5" s="1" t="s">
        <v>24</v>
      </c>
      <c r="Q5" s="1" t="s">
        <v>25</v>
      </c>
      <c r="R5">
        <v>3</v>
      </c>
      <c r="S5" s="1" t="s">
        <v>16</v>
      </c>
      <c r="U5">
        <v>4</v>
      </c>
      <c r="V5">
        <v>100</v>
      </c>
      <c r="W5">
        <v>100</v>
      </c>
      <c r="X5">
        <v>32</v>
      </c>
      <c r="Y5">
        <v>0</v>
      </c>
      <c r="Z5">
        <v>0</v>
      </c>
      <c r="AA5">
        <f>SUM(Zalacznik_Zadanie2_wyniki7[[#This Row],[zad1]:[zad5]])</f>
        <v>232</v>
      </c>
      <c r="AB5" t="str">
        <f>VLOOKUP(Zalacznik_Zadanie2_wyniki7[[#This Row],[identyfikator ucznia]],Zalacznik_Zadanie2_uczniowie[[identyfikator ucznia]:[okręg]],7,FALSE)</f>
        <v xml:space="preserve"> VIII</v>
      </c>
      <c r="AC5" t="str">
        <f>VLOOKUP(Zalacznik_Zadanie2_wyniki7[[#This Row],[identyfikator ucznia]],Zalacznik_Zadanie2_uczniowie[[identyfikator ucznia]:[nazwisko]],3,FALSE)</f>
        <v>Marzec</v>
      </c>
    </row>
    <row r="6" spans="1:29" ht="15.6" x14ac:dyDescent="0.3">
      <c r="A6" s="3" t="s">
        <v>53</v>
      </c>
      <c r="B6" s="1">
        <v>459</v>
      </c>
      <c r="E6" t="s">
        <v>88</v>
      </c>
      <c r="F6">
        <v>359</v>
      </c>
      <c r="G6" t="str">
        <f t="shared" si="0"/>
        <v xml:space="preserve"> V359</v>
      </c>
      <c r="H6" s="8" t="str">
        <f t="shared" si="1"/>
        <v xml:space="preserve"> V</v>
      </c>
      <c r="I6" s="8" t="str">
        <f>VLOOKUP(G6,Zalacznik_Zadanie2_uczniowie6[[okręg i wynik]:[nazwisko]],3,FALSE)</f>
        <v>Dereżyński</v>
      </c>
      <c r="K6">
        <v>5</v>
      </c>
      <c r="L6">
        <f>Zalacznik_Zadanie2_wyniki7[[#This Row],[suma]]</f>
        <v>491</v>
      </c>
      <c r="M6" t="str">
        <f>Zalacznik_Zadanie2_uczniowie6[[#This Row],[okręg]]&amp;Zalacznik_Zadanie2_uczniowie6[[#This Row],[wynik]]</f>
        <v xml:space="preserve"> VIII491</v>
      </c>
      <c r="N6" s="1" t="s">
        <v>26</v>
      </c>
      <c r="O6" s="1" t="s">
        <v>27</v>
      </c>
      <c r="P6" s="1" t="s">
        <v>14</v>
      </c>
      <c r="Q6" s="1" t="s">
        <v>15</v>
      </c>
      <c r="R6">
        <v>1</v>
      </c>
      <c r="S6" s="1" t="s">
        <v>16</v>
      </c>
      <c r="U6">
        <v>5</v>
      </c>
      <c r="V6">
        <v>100</v>
      </c>
      <c r="W6">
        <v>100</v>
      </c>
      <c r="X6">
        <v>100</v>
      </c>
      <c r="Y6">
        <v>99</v>
      </c>
      <c r="Z6">
        <v>92</v>
      </c>
      <c r="AA6">
        <f>SUM(Zalacznik_Zadanie2_wyniki7[[#This Row],[zad1]:[zad5]])</f>
        <v>491</v>
      </c>
      <c r="AB6" t="str">
        <f>VLOOKUP(Zalacznik_Zadanie2_wyniki7[[#This Row],[identyfikator ucznia]],Zalacznik_Zadanie2_uczniowie[[identyfikator ucznia]:[okręg]],7,FALSE)</f>
        <v xml:space="preserve"> VIII</v>
      </c>
      <c r="AC6" t="str">
        <f>VLOOKUP(Zalacznik_Zadanie2_wyniki7[[#This Row],[identyfikator ucznia]],Zalacznik_Zadanie2_uczniowie[[identyfikator ucznia]:[nazwisko]],3,FALSE)</f>
        <v>Styczeń</v>
      </c>
    </row>
    <row r="7" spans="1:29" ht="15.6" x14ac:dyDescent="0.3">
      <c r="A7" s="3" t="s">
        <v>65</v>
      </c>
      <c r="B7" s="1">
        <v>372</v>
      </c>
      <c r="E7" t="s">
        <v>11</v>
      </c>
      <c r="F7">
        <v>500</v>
      </c>
      <c r="G7" t="str">
        <f t="shared" si="0"/>
        <v xml:space="preserve"> VI500</v>
      </c>
      <c r="H7" s="8" t="str">
        <f t="shared" si="1"/>
        <v xml:space="preserve"> VI</v>
      </c>
      <c r="I7" s="8" t="str">
        <f>VLOOKUP(G7,Zalacznik_Zadanie2_uczniowie6[[okręg i wynik]:[nazwisko]],3,FALSE)</f>
        <v>Kowalski</v>
      </c>
      <c r="K7">
        <v>6</v>
      </c>
      <c r="L7">
        <f>Zalacznik_Zadanie2_wyniki7[[#This Row],[suma]]</f>
        <v>232</v>
      </c>
      <c r="M7" t="str">
        <f>Zalacznik_Zadanie2_uczniowie6[[#This Row],[okręg]]&amp;Zalacznik_Zadanie2_uczniowie6[[#This Row],[wynik]]</f>
        <v xml:space="preserve"> VIII232</v>
      </c>
      <c r="N7" s="1" t="s">
        <v>28</v>
      </c>
      <c r="O7" s="1" t="s">
        <v>29</v>
      </c>
      <c r="P7" s="1" t="s">
        <v>30</v>
      </c>
      <c r="Q7" s="1" t="s">
        <v>25</v>
      </c>
      <c r="R7">
        <v>2</v>
      </c>
      <c r="S7" s="1" t="s">
        <v>16</v>
      </c>
      <c r="U7">
        <v>6</v>
      </c>
      <c r="V7">
        <v>40</v>
      </c>
      <c r="W7">
        <v>83</v>
      </c>
      <c r="X7">
        <v>85</v>
      </c>
      <c r="Y7">
        <v>24</v>
      </c>
      <c r="Z7">
        <v>0</v>
      </c>
      <c r="AA7">
        <f>SUM(Zalacznik_Zadanie2_wyniki7[[#This Row],[zad1]:[zad5]])</f>
        <v>232</v>
      </c>
      <c r="AB7" t="str">
        <f>VLOOKUP(Zalacznik_Zadanie2_wyniki7[[#This Row],[identyfikator ucznia]],Zalacznik_Zadanie2_uczniowie[[identyfikator ucznia]:[okręg]],7,FALSE)</f>
        <v xml:space="preserve"> VIII</v>
      </c>
      <c r="AC7" t="str">
        <f>VLOOKUP(Zalacznik_Zadanie2_wyniki7[[#This Row],[identyfikator ucznia]],Zalacznik_Zadanie2_uczniowie[[identyfikator ucznia]:[nazwisko]],3,FALSE)</f>
        <v>Maj</v>
      </c>
    </row>
    <row r="8" spans="1:29" ht="15.6" x14ac:dyDescent="0.3">
      <c r="A8" s="3" t="s">
        <v>21</v>
      </c>
      <c r="B8" s="1">
        <v>500</v>
      </c>
      <c r="E8" t="s">
        <v>205</v>
      </c>
      <c r="F8">
        <v>200</v>
      </c>
      <c r="G8" t="str">
        <f t="shared" si="0"/>
        <v xml:space="preserve"> VII200</v>
      </c>
      <c r="H8" s="8" t="str">
        <f t="shared" si="1"/>
        <v xml:space="preserve"> VII</v>
      </c>
      <c r="I8" s="8" t="str">
        <f>VLOOKUP(G8,Zalacznik_Zadanie2_uczniowie6[[okręg i wynik]:[nazwisko]],3,FALSE)</f>
        <v>Machiński</v>
      </c>
      <c r="K8">
        <v>7</v>
      </c>
      <c r="L8">
        <f>Zalacznik_Zadanie2_wyniki7[[#This Row],[suma]]</f>
        <v>488</v>
      </c>
      <c r="M8" t="str">
        <f>Zalacznik_Zadanie2_uczniowie6[[#This Row],[okręg]]&amp;Zalacznik_Zadanie2_uczniowie6[[#This Row],[wynik]]</f>
        <v xml:space="preserve"> VIII488</v>
      </c>
      <c r="N8" s="1" t="s">
        <v>31</v>
      </c>
      <c r="O8" s="1" t="s">
        <v>32</v>
      </c>
      <c r="P8" s="1" t="s">
        <v>33</v>
      </c>
      <c r="Q8" s="1" t="s">
        <v>25</v>
      </c>
      <c r="R8">
        <v>2</v>
      </c>
      <c r="S8" s="1" t="s">
        <v>16</v>
      </c>
      <c r="U8">
        <v>7</v>
      </c>
      <c r="V8">
        <v>100</v>
      </c>
      <c r="W8">
        <v>100</v>
      </c>
      <c r="X8">
        <v>100</v>
      </c>
      <c r="Y8">
        <v>88</v>
      </c>
      <c r="Z8">
        <v>100</v>
      </c>
      <c r="AA8">
        <f>SUM(Zalacznik_Zadanie2_wyniki7[[#This Row],[zad1]:[zad5]])</f>
        <v>488</v>
      </c>
      <c r="AB8" t="str">
        <f>VLOOKUP(Zalacznik_Zadanie2_wyniki7[[#This Row],[identyfikator ucznia]],Zalacznik_Zadanie2_uczniowie[[identyfikator ucznia]:[okręg]],7,FALSE)</f>
        <v xml:space="preserve"> VIII</v>
      </c>
      <c r="AC8" t="str">
        <f>VLOOKUP(Zalacznik_Zadanie2_wyniki7[[#This Row],[identyfikator ucznia]],Zalacznik_Zadanie2_uczniowie[[identyfikator ucznia]:[nazwisko]],3,FALSE)</f>
        <v>Czerwiec</v>
      </c>
    </row>
    <row r="9" spans="1:29" ht="15.6" x14ac:dyDescent="0.3">
      <c r="A9" s="3" t="s">
        <v>88</v>
      </c>
      <c r="B9" s="1">
        <v>359</v>
      </c>
      <c r="E9" t="s">
        <v>16</v>
      </c>
      <c r="F9">
        <v>491</v>
      </c>
      <c r="G9" t="str">
        <f t="shared" si="0"/>
        <v xml:space="preserve"> VIII491</v>
      </c>
      <c r="H9" s="8" t="str">
        <f t="shared" si="1"/>
        <v xml:space="preserve"> VIII</v>
      </c>
      <c r="I9" s="8" t="str">
        <f>VLOOKUP(G9,Zalacznik_Zadanie2_uczniowie6[[okręg i wynik]:[nazwisko]],3,FALSE)</f>
        <v>Styczeń</v>
      </c>
      <c r="K9">
        <v>8</v>
      </c>
      <c r="L9">
        <f>Zalacznik_Zadanie2_wyniki7[[#This Row],[suma]]</f>
        <v>230</v>
      </c>
      <c r="M9" t="str">
        <f>Zalacznik_Zadanie2_uczniowie6[[#This Row],[okręg]]&amp;Zalacznik_Zadanie2_uczniowie6[[#This Row],[wynik]]</f>
        <v xml:space="preserve"> VIII230</v>
      </c>
      <c r="N9" s="1" t="s">
        <v>34</v>
      </c>
      <c r="O9" s="1" t="s">
        <v>35</v>
      </c>
      <c r="P9" s="1" t="s">
        <v>14</v>
      </c>
      <c r="Q9" s="1" t="s">
        <v>15</v>
      </c>
      <c r="R9">
        <v>3</v>
      </c>
      <c r="S9" s="1" t="s">
        <v>16</v>
      </c>
      <c r="U9">
        <v>8</v>
      </c>
      <c r="V9">
        <v>10</v>
      </c>
      <c r="W9">
        <v>100</v>
      </c>
      <c r="X9">
        <v>45</v>
      </c>
      <c r="Y9">
        <v>75</v>
      </c>
      <c r="Z9">
        <v>0</v>
      </c>
      <c r="AA9">
        <f>SUM(Zalacznik_Zadanie2_wyniki7[[#This Row],[zad1]:[zad5]])</f>
        <v>230</v>
      </c>
      <c r="AB9" t="str">
        <f>VLOOKUP(Zalacznik_Zadanie2_wyniki7[[#This Row],[identyfikator ucznia]],Zalacznik_Zadanie2_uczniowie[[identyfikator ucznia]:[okręg]],7,FALSE)</f>
        <v xml:space="preserve"> VIII</v>
      </c>
      <c r="AC9" t="str">
        <f>VLOOKUP(Zalacznik_Zadanie2_wyniki7[[#This Row],[identyfikator ucznia]],Zalacznik_Zadanie2_uczniowie[[identyfikator ucznia]:[nazwisko]],3,FALSE)</f>
        <v>Mały</v>
      </c>
    </row>
    <row r="10" spans="1:29" ht="15.6" x14ac:dyDescent="0.3">
      <c r="A10" s="3" t="s">
        <v>11</v>
      </c>
      <c r="B10" s="1">
        <v>500</v>
      </c>
      <c r="E10" t="s">
        <v>312</v>
      </c>
      <c r="F10">
        <v>173</v>
      </c>
      <c r="G10" t="str">
        <f t="shared" si="0"/>
        <v>IV173</v>
      </c>
      <c r="H10" s="8" t="str">
        <f t="shared" si="1"/>
        <v>IV</v>
      </c>
      <c r="I10" s="8" t="str">
        <f>VLOOKUP(G10,Zalacznik_Zadanie2_uczniowie6[[okręg i wynik]:[nazwisko]],3,FALSE)</f>
        <v>Krawczyk</v>
      </c>
      <c r="K10">
        <v>9</v>
      </c>
      <c r="L10">
        <f>Zalacznik_Zadanie2_wyniki7[[#This Row],[suma]]</f>
        <v>484</v>
      </c>
      <c r="M10" t="str">
        <f>Zalacznik_Zadanie2_uczniowie6[[#This Row],[okręg]]&amp;Zalacznik_Zadanie2_uczniowie6[[#This Row],[wynik]]</f>
        <v xml:space="preserve"> IV484</v>
      </c>
      <c r="N10" s="1" t="s">
        <v>34</v>
      </c>
      <c r="O10" s="1" t="s">
        <v>36</v>
      </c>
      <c r="P10" s="1" t="s">
        <v>37</v>
      </c>
      <c r="Q10" s="1" t="s">
        <v>20</v>
      </c>
      <c r="R10">
        <v>1</v>
      </c>
      <c r="S10" s="1" t="s">
        <v>21</v>
      </c>
      <c r="U10">
        <v>9</v>
      </c>
      <c r="V10">
        <v>100</v>
      </c>
      <c r="W10">
        <v>100</v>
      </c>
      <c r="X10">
        <v>100</v>
      </c>
      <c r="Y10">
        <v>100</v>
      </c>
      <c r="Z10">
        <v>84</v>
      </c>
      <c r="AA10">
        <f>SUM(Zalacznik_Zadanie2_wyniki7[[#This Row],[zad1]:[zad5]])</f>
        <v>484</v>
      </c>
      <c r="AB10" t="str">
        <f>VLOOKUP(Zalacznik_Zadanie2_wyniki7[[#This Row],[identyfikator ucznia]],Zalacznik_Zadanie2_uczniowie[[identyfikator ucznia]:[okręg]],7,FALSE)</f>
        <v xml:space="preserve"> IV</v>
      </c>
      <c r="AC10" t="str">
        <f>VLOOKUP(Zalacznik_Zadanie2_wyniki7[[#This Row],[identyfikator ucznia]],Zalacznik_Zadanie2_uczniowie[[identyfikator ucznia]:[nazwisko]],3,FALSE)</f>
        <v>Duzy</v>
      </c>
    </row>
    <row r="11" spans="1:29" ht="15.6" x14ac:dyDescent="0.3">
      <c r="A11" s="3" t="s">
        <v>205</v>
      </c>
      <c r="B11" s="1">
        <v>200</v>
      </c>
      <c r="E11" t="s">
        <v>442</v>
      </c>
      <c r="F11">
        <v>137</v>
      </c>
      <c r="G11" t="str">
        <f t="shared" si="0"/>
        <v>VII137</v>
      </c>
      <c r="H11" s="8" t="str">
        <f t="shared" si="1"/>
        <v>VII</v>
      </c>
      <c r="I11" s="8" t="str">
        <f>VLOOKUP(G11,Zalacznik_Zadanie2_uczniowie6[[okręg i wynik]:[nazwisko]],3,FALSE)</f>
        <v>Lipiński</v>
      </c>
      <c r="K11">
        <v>10</v>
      </c>
      <c r="L11">
        <f>Zalacznik_Zadanie2_wyniki7[[#This Row],[suma]]</f>
        <v>230</v>
      </c>
      <c r="M11" t="str">
        <f>Zalacznik_Zadanie2_uczniowie6[[#This Row],[okręg]]&amp;Zalacznik_Zadanie2_uczniowie6[[#This Row],[wynik]]</f>
        <v xml:space="preserve"> VIII230</v>
      </c>
      <c r="N11" s="1" t="s">
        <v>38</v>
      </c>
      <c r="O11" s="1" t="s">
        <v>39</v>
      </c>
      <c r="P11" s="1" t="s">
        <v>14</v>
      </c>
      <c r="Q11" s="1" t="s">
        <v>15</v>
      </c>
      <c r="R11">
        <v>2</v>
      </c>
      <c r="S11" s="1" t="s">
        <v>16</v>
      </c>
      <c r="U11">
        <v>10</v>
      </c>
      <c r="V11">
        <v>0</v>
      </c>
      <c r="W11">
        <v>100</v>
      </c>
      <c r="X11">
        <v>31</v>
      </c>
      <c r="Y11">
        <v>99</v>
      </c>
      <c r="Z11">
        <v>0</v>
      </c>
      <c r="AA11">
        <f>SUM(Zalacznik_Zadanie2_wyniki7[[#This Row],[zad1]:[zad5]])</f>
        <v>230</v>
      </c>
      <c r="AB11" t="str">
        <f>VLOOKUP(Zalacznik_Zadanie2_wyniki7[[#This Row],[identyfikator ucznia]],Zalacznik_Zadanie2_uczniowie[[identyfikator ucznia]:[okręg]],7,FALSE)</f>
        <v xml:space="preserve"> VIII</v>
      </c>
      <c r="AC11" t="str">
        <f>VLOOKUP(Zalacznik_Zadanie2_wyniki7[[#This Row],[identyfikator ucznia]],Zalacznik_Zadanie2_uczniowie[[identyfikator ucznia]:[nazwisko]],3,FALSE)</f>
        <v>Konopacki</v>
      </c>
    </row>
    <row r="12" spans="1:29" x14ac:dyDescent="0.3">
      <c r="A12" s="3" t="s">
        <v>16</v>
      </c>
      <c r="B12" s="1">
        <v>491</v>
      </c>
      <c r="K12">
        <v>11</v>
      </c>
      <c r="L12">
        <f>Zalacznik_Zadanie2_wyniki7[[#This Row],[suma]]</f>
        <v>484</v>
      </c>
      <c r="M12" t="str">
        <f>Zalacznik_Zadanie2_uczniowie6[[#This Row],[okręg]]&amp;Zalacznik_Zadanie2_uczniowie6[[#This Row],[wynik]]</f>
        <v xml:space="preserve"> IV484</v>
      </c>
      <c r="N12" s="1" t="s">
        <v>40</v>
      </c>
      <c r="O12" s="1" t="s">
        <v>41</v>
      </c>
      <c r="P12" s="1" t="s">
        <v>37</v>
      </c>
      <c r="Q12" s="1" t="s">
        <v>20</v>
      </c>
      <c r="R12">
        <v>2</v>
      </c>
      <c r="S12" s="1" t="s">
        <v>21</v>
      </c>
      <c r="U12">
        <v>11</v>
      </c>
      <c r="V12">
        <v>100</v>
      </c>
      <c r="W12">
        <v>100</v>
      </c>
      <c r="X12">
        <v>100</v>
      </c>
      <c r="Y12">
        <v>100</v>
      </c>
      <c r="Z12">
        <v>84</v>
      </c>
      <c r="AA12">
        <f>SUM(Zalacznik_Zadanie2_wyniki7[[#This Row],[zad1]:[zad5]])</f>
        <v>484</v>
      </c>
      <c r="AB12" t="str">
        <f>VLOOKUP(Zalacznik_Zadanie2_wyniki7[[#This Row],[identyfikator ucznia]],Zalacznik_Zadanie2_uczniowie[[identyfikator ucznia]:[okręg]],7,FALSE)</f>
        <v xml:space="preserve"> IV</v>
      </c>
      <c r="AC12" t="str">
        <f>VLOOKUP(Zalacznik_Zadanie2_wyniki7[[#This Row],[identyfikator ucznia]],Zalacznik_Zadanie2_uczniowie[[identyfikator ucznia]:[nazwisko]],3,FALSE)</f>
        <v>Popiołek</v>
      </c>
    </row>
    <row r="13" spans="1:29" x14ac:dyDescent="0.3">
      <c r="A13" s="3" t="s">
        <v>312</v>
      </c>
      <c r="B13" s="1">
        <v>173</v>
      </c>
      <c r="K13">
        <v>12</v>
      </c>
      <c r="L13">
        <f>Zalacznik_Zadanie2_wyniki7[[#This Row],[suma]]</f>
        <v>230</v>
      </c>
      <c r="M13" t="str">
        <f>Zalacznik_Zadanie2_uczniowie6[[#This Row],[okręg]]&amp;Zalacznik_Zadanie2_uczniowie6[[#This Row],[wynik]]</f>
        <v xml:space="preserve"> IV230</v>
      </c>
      <c r="N13" s="1" t="s">
        <v>42</v>
      </c>
      <c r="O13" s="1" t="s">
        <v>43</v>
      </c>
      <c r="P13" s="1" t="s">
        <v>37</v>
      </c>
      <c r="Q13" s="1" t="s">
        <v>44</v>
      </c>
      <c r="R13">
        <v>3</v>
      </c>
      <c r="S13" s="1" t="s">
        <v>21</v>
      </c>
      <c r="U13">
        <v>12</v>
      </c>
      <c r="V13">
        <v>0</v>
      </c>
      <c r="W13">
        <v>100</v>
      </c>
      <c r="X13">
        <v>34</v>
      </c>
      <c r="Y13">
        <v>96</v>
      </c>
      <c r="Z13">
        <v>0</v>
      </c>
      <c r="AA13">
        <f>SUM(Zalacznik_Zadanie2_wyniki7[[#This Row],[zad1]:[zad5]])</f>
        <v>230</v>
      </c>
      <c r="AB13" t="str">
        <f>VLOOKUP(Zalacznik_Zadanie2_wyniki7[[#This Row],[identyfikator ucznia]],Zalacznik_Zadanie2_uczniowie[[identyfikator ucznia]:[okręg]],7,FALSE)</f>
        <v xml:space="preserve"> IV</v>
      </c>
      <c r="AC13" t="str">
        <f>VLOOKUP(Zalacznik_Zadanie2_wyniki7[[#This Row],[identyfikator ucznia]],Zalacznik_Zadanie2_uczniowie[[identyfikator ucznia]:[nazwisko]],3,FALSE)</f>
        <v>Kowalonek</v>
      </c>
    </row>
    <row r="14" spans="1:29" x14ac:dyDescent="0.3">
      <c r="A14" s="3" t="s">
        <v>442</v>
      </c>
      <c r="B14" s="1">
        <v>137</v>
      </c>
      <c r="K14">
        <v>13</v>
      </c>
      <c r="L14">
        <f>Zalacznik_Zadanie2_wyniki7[[#This Row],[suma]]</f>
        <v>476</v>
      </c>
      <c r="M14" t="str">
        <f>Zalacznik_Zadanie2_uczniowie6[[#This Row],[okręg]]&amp;Zalacznik_Zadanie2_uczniowie6[[#This Row],[wynik]]</f>
        <v xml:space="preserve"> VIII476</v>
      </c>
      <c r="N14" s="1" t="s">
        <v>45</v>
      </c>
      <c r="O14" s="1" t="s">
        <v>46</v>
      </c>
      <c r="P14" s="1" t="s">
        <v>33</v>
      </c>
      <c r="Q14" s="1" t="s">
        <v>25</v>
      </c>
      <c r="R14">
        <v>1</v>
      </c>
      <c r="S14" s="1" t="s">
        <v>16</v>
      </c>
      <c r="U14">
        <v>13</v>
      </c>
      <c r="V14">
        <v>100</v>
      </c>
      <c r="W14">
        <v>100</v>
      </c>
      <c r="X14">
        <v>100</v>
      </c>
      <c r="Y14">
        <v>100</v>
      </c>
      <c r="Z14">
        <v>76</v>
      </c>
      <c r="AA14">
        <f>SUM(Zalacznik_Zadanie2_wyniki7[[#This Row],[zad1]:[zad5]])</f>
        <v>476</v>
      </c>
      <c r="AB14" t="str">
        <f>VLOOKUP(Zalacznik_Zadanie2_wyniki7[[#This Row],[identyfikator ucznia]],Zalacznik_Zadanie2_uczniowie[[identyfikator ucznia]:[okręg]],7,FALSE)</f>
        <v xml:space="preserve"> VIII</v>
      </c>
      <c r="AC14" t="str">
        <f>VLOOKUP(Zalacznik_Zadanie2_wyniki7[[#This Row],[identyfikator ucznia]],Zalacznik_Zadanie2_uczniowie[[identyfikator ucznia]:[nazwisko]],3,FALSE)</f>
        <v>Zawadzki</v>
      </c>
    </row>
    <row r="15" spans="1:29" x14ac:dyDescent="0.3">
      <c r="A15" s="3" t="s">
        <v>522</v>
      </c>
      <c r="B15" s="1">
        <v>500</v>
      </c>
      <c r="K15">
        <v>14</v>
      </c>
      <c r="L15">
        <f>Zalacznik_Zadanie2_wyniki7[[#This Row],[suma]]</f>
        <v>229</v>
      </c>
      <c r="M15" t="str">
        <f>Zalacznik_Zadanie2_uczniowie6[[#This Row],[okręg]]&amp;Zalacznik_Zadanie2_uczniowie6[[#This Row],[wynik]]</f>
        <v xml:space="preserve"> VIII229</v>
      </c>
      <c r="N15" s="1" t="s">
        <v>47</v>
      </c>
      <c r="O15" s="1" t="s">
        <v>48</v>
      </c>
      <c r="P15" s="1" t="s">
        <v>14</v>
      </c>
      <c r="Q15" s="1" t="s">
        <v>15</v>
      </c>
      <c r="R15">
        <v>2</v>
      </c>
      <c r="S15" s="1" t="s">
        <v>16</v>
      </c>
      <c r="U15">
        <v>14</v>
      </c>
      <c r="V15">
        <v>100</v>
      </c>
      <c r="W15">
        <v>100</v>
      </c>
      <c r="X15">
        <v>29</v>
      </c>
      <c r="Y15">
        <v>0</v>
      </c>
      <c r="Z15">
        <v>0</v>
      </c>
      <c r="AA15">
        <f>SUM(Zalacznik_Zadanie2_wyniki7[[#This Row],[zad1]:[zad5]])</f>
        <v>229</v>
      </c>
      <c r="AB15" t="str">
        <f>VLOOKUP(Zalacznik_Zadanie2_wyniki7[[#This Row],[identyfikator ucznia]],Zalacznik_Zadanie2_uczniowie[[identyfikator ucznia]:[okręg]],7,FALSE)</f>
        <v xml:space="preserve"> VIII</v>
      </c>
      <c r="AC15" t="str">
        <f>VLOOKUP(Zalacznik_Zadanie2_wyniki7[[#This Row],[identyfikator ucznia]],Zalacznik_Zadanie2_uczniowie[[identyfikator ucznia]:[nazwisko]],3,FALSE)</f>
        <v>Śmigielski</v>
      </c>
    </row>
    <row r="16" spans="1:29" x14ac:dyDescent="0.3">
      <c r="K16">
        <v>15</v>
      </c>
      <c r="L16">
        <f>Zalacznik_Zadanie2_wyniki7[[#This Row],[suma]]</f>
        <v>459</v>
      </c>
      <c r="M16" t="str">
        <f>Zalacznik_Zadanie2_uczniowie6[[#This Row],[okręg]]&amp;Zalacznik_Zadanie2_uczniowie6[[#This Row],[wynik]]</f>
        <v xml:space="preserve"> II459</v>
      </c>
      <c r="N16" s="1" t="s">
        <v>49</v>
      </c>
      <c r="O16" s="1" t="s">
        <v>50</v>
      </c>
      <c r="P16" s="1" t="s">
        <v>51</v>
      </c>
      <c r="Q16" s="1" t="s">
        <v>52</v>
      </c>
      <c r="R16">
        <v>2</v>
      </c>
      <c r="S16" s="1" t="s">
        <v>53</v>
      </c>
      <c r="U16">
        <v>15</v>
      </c>
      <c r="V16">
        <v>100</v>
      </c>
      <c r="W16">
        <v>100</v>
      </c>
      <c r="X16">
        <v>100</v>
      </c>
      <c r="Y16">
        <v>59</v>
      </c>
      <c r="Z16">
        <v>100</v>
      </c>
      <c r="AA16">
        <f>SUM(Zalacznik_Zadanie2_wyniki7[[#This Row],[zad1]:[zad5]])</f>
        <v>459</v>
      </c>
      <c r="AB16" t="str">
        <f>VLOOKUP(Zalacznik_Zadanie2_wyniki7[[#This Row],[identyfikator ucznia]],Zalacznik_Zadanie2_uczniowie[[identyfikator ucznia]:[okręg]],7,FALSE)</f>
        <v xml:space="preserve"> II</v>
      </c>
      <c r="AC16" t="str">
        <f>VLOOKUP(Zalacznik_Zadanie2_wyniki7[[#This Row],[identyfikator ucznia]],Zalacznik_Zadanie2_uczniowie[[identyfikator ucznia]:[nazwisko]],3,FALSE)</f>
        <v>Popławski</v>
      </c>
    </row>
    <row r="17" spans="11:29" x14ac:dyDescent="0.3">
      <c r="K17">
        <v>16</v>
      </c>
      <c r="L17">
        <f>Zalacznik_Zadanie2_wyniki7[[#This Row],[suma]]</f>
        <v>229</v>
      </c>
      <c r="M17" t="str">
        <f>Zalacznik_Zadanie2_uczniowie6[[#This Row],[okręg]]&amp;Zalacznik_Zadanie2_uczniowie6[[#This Row],[wynik]]</f>
        <v xml:space="preserve"> I229</v>
      </c>
      <c r="N17" s="1" t="s">
        <v>54</v>
      </c>
      <c r="O17" s="1" t="s">
        <v>55</v>
      </c>
      <c r="P17" s="1" t="s">
        <v>56</v>
      </c>
      <c r="Q17" s="1" t="s">
        <v>57</v>
      </c>
      <c r="R17">
        <v>3</v>
      </c>
      <c r="S17" s="1" t="s">
        <v>58</v>
      </c>
      <c r="U17">
        <v>16</v>
      </c>
      <c r="V17">
        <v>90</v>
      </c>
      <c r="W17">
        <v>100</v>
      </c>
      <c r="X17">
        <v>27</v>
      </c>
      <c r="Y17">
        <v>12</v>
      </c>
      <c r="Z17">
        <v>0</v>
      </c>
      <c r="AA17">
        <f>SUM(Zalacznik_Zadanie2_wyniki7[[#This Row],[zad1]:[zad5]])</f>
        <v>229</v>
      </c>
      <c r="AB17" t="str">
        <f>VLOOKUP(Zalacznik_Zadanie2_wyniki7[[#This Row],[identyfikator ucznia]],Zalacznik_Zadanie2_uczniowie[[identyfikator ucznia]:[okręg]],7,FALSE)</f>
        <v xml:space="preserve"> I</v>
      </c>
      <c r="AC17" t="str">
        <f>VLOOKUP(Zalacznik_Zadanie2_wyniki7[[#This Row],[identyfikator ucznia]],Zalacznik_Zadanie2_uczniowie[[identyfikator ucznia]:[nazwisko]],3,FALSE)</f>
        <v>Basik</v>
      </c>
    </row>
    <row r="18" spans="11:29" x14ac:dyDescent="0.3">
      <c r="K18">
        <v>17</v>
      </c>
      <c r="L18">
        <f>Zalacznik_Zadanie2_wyniki7[[#This Row],[suma]]</f>
        <v>458</v>
      </c>
      <c r="M18" t="str">
        <f>Zalacznik_Zadanie2_uczniowie6[[#This Row],[okręg]]&amp;Zalacznik_Zadanie2_uczniowie6[[#This Row],[wynik]]</f>
        <v xml:space="preserve"> VIII458</v>
      </c>
      <c r="N18" s="1" t="s">
        <v>59</v>
      </c>
      <c r="O18" s="1" t="s">
        <v>60</v>
      </c>
      <c r="P18" s="1" t="s">
        <v>24</v>
      </c>
      <c r="Q18" s="1" t="s">
        <v>25</v>
      </c>
      <c r="R18">
        <v>2</v>
      </c>
      <c r="S18" s="1" t="s">
        <v>16</v>
      </c>
      <c r="U18">
        <v>17</v>
      </c>
      <c r="V18">
        <v>90</v>
      </c>
      <c r="W18">
        <v>100</v>
      </c>
      <c r="X18">
        <v>100</v>
      </c>
      <c r="Y18">
        <v>100</v>
      </c>
      <c r="Z18">
        <v>68</v>
      </c>
      <c r="AA18">
        <f>SUM(Zalacznik_Zadanie2_wyniki7[[#This Row],[zad1]:[zad5]])</f>
        <v>458</v>
      </c>
      <c r="AB18" t="str">
        <f>VLOOKUP(Zalacznik_Zadanie2_wyniki7[[#This Row],[identyfikator ucznia]],Zalacznik_Zadanie2_uczniowie[[identyfikator ucznia]:[okręg]],7,FALSE)</f>
        <v xml:space="preserve"> VIII</v>
      </c>
      <c r="AC18" t="str">
        <f>VLOOKUP(Zalacznik_Zadanie2_wyniki7[[#This Row],[identyfikator ucznia]],Zalacznik_Zadanie2_uczniowie[[identyfikator ucznia]:[nazwisko]],3,FALSE)</f>
        <v>Urbański</v>
      </c>
    </row>
    <row r="19" spans="11:29" x14ac:dyDescent="0.3">
      <c r="K19">
        <v>18</v>
      </c>
      <c r="L19">
        <f>Zalacznik_Zadanie2_wyniki7[[#This Row],[suma]]</f>
        <v>227</v>
      </c>
      <c r="M19" t="str">
        <f>Zalacznik_Zadanie2_uczniowie6[[#This Row],[okręg]]&amp;Zalacznik_Zadanie2_uczniowie6[[#This Row],[wynik]]</f>
        <v xml:space="preserve"> III227</v>
      </c>
      <c r="N19" s="1" t="s">
        <v>61</v>
      </c>
      <c r="O19" s="1" t="s">
        <v>62</v>
      </c>
      <c r="P19" s="1" t="s">
        <v>63</v>
      </c>
      <c r="Q19" s="1" t="s">
        <v>64</v>
      </c>
      <c r="R19">
        <v>3</v>
      </c>
      <c r="S19" s="1" t="s">
        <v>65</v>
      </c>
      <c r="U19">
        <v>18</v>
      </c>
      <c r="V19">
        <v>0</v>
      </c>
      <c r="W19">
        <v>100</v>
      </c>
      <c r="X19">
        <v>27</v>
      </c>
      <c r="Y19">
        <v>100</v>
      </c>
      <c r="Z19">
        <v>0</v>
      </c>
      <c r="AA19">
        <f>SUM(Zalacznik_Zadanie2_wyniki7[[#This Row],[zad1]:[zad5]])</f>
        <v>227</v>
      </c>
      <c r="AB19" t="str">
        <f>VLOOKUP(Zalacznik_Zadanie2_wyniki7[[#This Row],[identyfikator ucznia]],Zalacznik_Zadanie2_uczniowie[[identyfikator ucznia]:[okręg]],7,FALSE)</f>
        <v xml:space="preserve"> III</v>
      </c>
      <c r="AC19" t="str">
        <f>VLOOKUP(Zalacznik_Zadanie2_wyniki7[[#This Row],[identyfikator ucznia]],Zalacznik_Zadanie2_uczniowie[[identyfikator ucznia]:[nazwisko]],3,FALSE)</f>
        <v>Szczepański</v>
      </c>
    </row>
    <row r="20" spans="11:29" x14ac:dyDescent="0.3">
      <c r="K20">
        <v>19</v>
      </c>
      <c r="L20">
        <f>Zalacznik_Zadanie2_wyniki7[[#This Row],[suma]]</f>
        <v>453</v>
      </c>
      <c r="M20" t="str">
        <f>Zalacznik_Zadanie2_uczniowie6[[#This Row],[okręg]]&amp;Zalacznik_Zadanie2_uczniowie6[[#This Row],[wynik]]</f>
        <v xml:space="preserve"> IV453</v>
      </c>
      <c r="N20" s="1" t="s">
        <v>66</v>
      </c>
      <c r="O20" s="1" t="s">
        <v>39</v>
      </c>
      <c r="P20" s="1" t="s">
        <v>37</v>
      </c>
      <c r="Q20" s="1" t="s">
        <v>20</v>
      </c>
      <c r="R20">
        <v>2</v>
      </c>
      <c r="S20" s="1" t="s">
        <v>21</v>
      </c>
      <c r="U20">
        <v>19</v>
      </c>
      <c r="V20">
        <v>70</v>
      </c>
      <c r="W20">
        <v>100</v>
      </c>
      <c r="X20">
        <v>91</v>
      </c>
      <c r="Y20">
        <v>100</v>
      </c>
      <c r="Z20">
        <v>92</v>
      </c>
      <c r="AA20">
        <f>SUM(Zalacznik_Zadanie2_wyniki7[[#This Row],[zad1]:[zad5]])</f>
        <v>453</v>
      </c>
      <c r="AB20" t="str">
        <f>VLOOKUP(Zalacznik_Zadanie2_wyniki7[[#This Row],[identyfikator ucznia]],Zalacznik_Zadanie2_uczniowie[[identyfikator ucznia]:[okręg]],7,FALSE)</f>
        <v xml:space="preserve"> IV</v>
      </c>
      <c r="AC20" t="str">
        <f>VLOOKUP(Zalacznik_Zadanie2_wyniki7[[#This Row],[identyfikator ucznia]],Zalacznik_Zadanie2_uczniowie[[identyfikator ucznia]:[nazwisko]],3,FALSE)</f>
        <v>Konopacki</v>
      </c>
    </row>
    <row r="21" spans="11:29" x14ac:dyDescent="0.3">
      <c r="K21">
        <v>20</v>
      </c>
      <c r="L21">
        <f>Zalacznik_Zadanie2_wyniki7[[#This Row],[suma]]</f>
        <v>227</v>
      </c>
      <c r="M21" t="str">
        <f>Zalacznik_Zadanie2_uczniowie6[[#This Row],[okręg]]&amp;Zalacznik_Zadanie2_uczniowie6[[#This Row],[wynik]]</f>
        <v xml:space="preserve"> VI227</v>
      </c>
      <c r="N21" s="1" t="s">
        <v>42</v>
      </c>
      <c r="O21" s="1" t="s">
        <v>67</v>
      </c>
      <c r="P21" s="1" t="s">
        <v>9</v>
      </c>
      <c r="Q21" s="1" t="s">
        <v>10</v>
      </c>
      <c r="R21">
        <v>3</v>
      </c>
      <c r="S21" s="1" t="s">
        <v>11</v>
      </c>
      <c r="U21">
        <v>20</v>
      </c>
      <c r="V21">
        <v>0</v>
      </c>
      <c r="W21">
        <v>100</v>
      </c>
      <c r="X21">
        <v>27</v>
      </c>
      <c r="Y21">
        <v>100</v>
      </c>
      <c r="Z21">
        <v>0</v>
      </c>
      <c r="AA21">
        <f>SUM(Zalacznik_Zadanie2_wyniki7[[#This Row],[zad1]:[zad5]])</f>
        <v>227</v>
      </c>
      <c r="AB21" t="str">
        <f>VLOOKUP(Zalacznik_Zadanie2_wyniki7[[#This Row],[identyfikator ucznia]],Zalacznik_Zadanie2_uczniowie[[identyfikator ucznia]:[okręg]],7,FALSE)</f>
        <v xml:space="preserve"> VI</v>
      </c>
      <c r="AC21" t="str">
        <f>VLOOKUP(Zalacznik_Zadanie2_wyniki7[[#This Row],[identyfikator ucznia]],Zalacznik_Zadanie2_uczniowie[[identyfikator ucznia]:[nazwisko]],3,FALSE)</f>
        <v>Sułkowski</v>
      </c>
    </row>
    <row r="22" spans="11:29" x14ac:dyDescent="0.3">
      <c r="K22">
        <v>21</v>
      </c>
      <c r="L22">
        <f>Zalacznik_Zadanie2_wyniki7[[#This Row],[suma]]</f>
        <v>442</v>
      </c>
      <c r="M22" t="str">
        <f>Zalacznik_Zadanie2_uczniowie6[[#This Row],[okręg]]&amp;Zalacznik_Zadanie2_uczniowie6[[#This Row],[wynik]]</f>
        <v xml:space="preserve"> I442</v>
      </c>
      <c r="N22" s="1" t="s">
        <v>68</v>
      </c>
      <c r="O22" s="1" t="s">
        <v>69</v>
      </c>
      <c r="P22" s="1" t="s">
        <v>70</v>
      </c>
      <c r="Q22" s="1" t="s">
        <v>71</v>
      </c>
      <c r="R22">
        <v>1</v>
      </c>
      <c r="S22" s="1" t="s">
        <v>58</v>
      </c>
      <c r="U22">
        <v>21</v>
      </c>
      <c r="V22">
        <v>100</v>
      </c>
      <c r="W22">
        <v>100</v>
      </c>
      <c r="X22">
        <v>100</v>
      </c>
      <c r="Y22">
        <v>88</v>
      </c>
      <c r="Z22">
        <v>54</v>
      </c>
      <c r="AA22">
        <f>SUM(Zalacznik_Zadanie2_wyniki7[[#This Row],[zad1]:[zad5]])</f>
        <v>442</v>
      </c>
      <c r="AB22" t="str">
        <f>VLOOKUP(Zalacznik_Zadanie2_wyniki7[[#This Row],[identyfikator ucznia]],Zalacznik_Zadanie2_uczniowie[[identyfikator ucznia]:[okręg]],7,FALSE)</f>
        <v xml:space="preserve"> I</v>
      </c>
      <c r="AC22" t="str">
        <f>VLOOKUP(Zalacznik_Zadanie2_wyniki7[[#This Row],[identyfikator ucznia]],Zalacznik_Zadanie2_uczniowie[[identyfikator ucznia]:[nazwisko]],3,FALSE)</f>
        <v>Kosiński</v>
      </c>
    </row>
    <row r="23" spans="11:29" x14ac:dyDescent="0.3">
      <c r="K23">
        <v>22</v>
      </c>
      <c r="L23">
        <f>Zalacznik_Zadanie2_wyniki7[[#This Row],[suma]]</f>
        <v>227</v>
      </c>
      <c r="M23" t="str">
        <f>Zalacznik_Zadanie2_uczniowie6[[#This Row],[okręg]]&amp;Zalacznik_Zadanie2_uczniowie6[[#This Row],[wynik]]</f>
        <v xml:space="preserve"> VIII227</v>
      </c>
      <c r="N23" s="1" t="s">
        <v>26</v>
      </c>
      <c r="O23" s="1" t="s">
        <v>72</v>
      </c>
      <c r="P23" s="1" t="s">
        <v>33</v>
      </c>
      <c r="Q23" s="1" t="s">
        <v>25</v>
      </c>
      <c r="R23">
        <v>2</v>
      </c>
      <c r="S23" s="1" t="s">
        <v>16</v>
      </c>
      <c r="U23">
        <v>22</v>
      </c>
      <c r="V23">
        <v>100</v>
      </c>
      <c r="W23">
        <v>100</v>
      </c>
      <c r="X23">
        <v>27</v>
      </c>
      <c r="Y23">
        <v>0</v>
      </c>
      <c r="Z23">
        <v>0</v>
      </c>
      <c r="AA23">
        <f>SUM(Zalacznik_Zadanie2_wyniki7[[#This Row],[zad1]:[zad5]])</f>
        <v>227</v>
      </c>
      <c r="AB23" t="str">
        <f>VLOOKUP(Zalacznik_Zadanie2_wyniki7[[#This Row],[identyfikator ucznia]],Zalacznik_Zadanie2_uczniowie[[identyfikator ucznia]:[okręg]],7,FALSE)</f>
        <v xml:space="preserve"> VIII</v>
      </c>
      <c r="AC23" t="str">
        <f>VLOOKUP(Zalacznik_Zadanie2_wyniki7[[#This Row],[identyfikator ucznia]],Zalacznik_Zadanie2_uczniowie[[identyfikator ucznia]:[nazwisko]],3,FALSE)</f>
        <v>Krawiec</v>
      </c>
    </row>
    <row r="24" spans="11:29" x14ac:dyDescent="0.3">
      <c r="K24">
        <v>23</v>
      </c>
      <c r="L24">
        <f>Zalacznik_Zadanie2_wyniki7[[#This Row],[suma]]</f>
        <v>437</v>
      </c>
      <c r="M24" t="str">
        <f>Zalacznik_Zadanie2_uczniowie6[[#This Row],[okręg]]&amp;Zalacznik_Zadanie2_uczniowie6[[#This Row],[wynik]]</f>
        <v xml:space="preserve"> VIII437</v>
      </c>
      <c r="N24" s="1" t="s">
        <v>26</v>
      </c>
      <c r="O24" s="1" t="s">
        <v>73</v>
      </c>
      <c r="P24" s="1" t="s">
        <v>14</v>
      </c>
      <c r="Q24" s="1" t="s">
        <v>15</v>
      </c>
      <c r="R24">
        <v>2</v>
      </c>
      <c r="S24" s="1" t="s">
        <v>16</v>
      </c>
      <c r="U24">
        <v>23</v>
      </c>
      <c r="V24">
        <v>100</v>
      </c>
      <c r="W24">
        <v>100</v>
      </c>
      <c r="X24">
        <v>45</v>
      </c>
      <c r="Y24">
        <v>100</v>
      </c>
      <c r="Z24">
        <v>92</v>
      </c>
      <c r="AA24">
        <f>SUM(Zalacznik_Zadanie2_wyniki7[[#This Row],[zad1]:[zad5]])</f>
        <v>437</v>
      </c>
      <c r="AB24" t="str">
        <f>VLOOKUP(Zalacznik_Zadanie2_wyniki7[[#This Row],[identyfikator ucznia]],Zalacznik_Zadanie2_uczniowie[[identyfikator ucznia]:[okręg]],7,FALSE)</f>
        <v xml:space="preserve"> VIII</v>
      </c>
      <c r="AC24" t="str">
        <f>VLOOKUP(Zalacznik_Zadanie2_wyniki7[[#This Row],[identyfikator ucznia]],Zalacznik_Zadanie2_uczniowie[[identyfikator ucznia]:[nazwisko]],3,FALSE)</f>
        <v>Zieliński</v>
      </c>
    </row>
    <row r="25" spans="11:29" x14ac:dyDescent="0.3">
      <c r="K25">
        <v>24</v>
      </c>
      <c r="L25">
        <f>Zalacznik_Zadanie2_wyniki7[[#This Row],[suma]]</f>
        <v>227</v>
      </c>
      <c r="M25" t="str">
        <f>Zalacznik_Zadanie2_uczniowie6[[#This Row],[okręg]]&amp;Zalacznik_Zadanie2_uczniowie6[[#This Row],[wynik]]</f>
        <v xml:space="preserve"> II227</v>
      </c>
      <c r="N25" s="1" t="s">
        <v>38</v>
      </c>
      <c r="O25" s="1" t="s">
        <v>74</v>
      </c>
      <c r="P25" s="1" t="s">
        <v>75</v>
      </c>
      <c r="Q25" s="1" t="s">
        <v>52</v>
      </c>
      <c r="R25">
        <v>3</v>
      </c>
      <c r="S25" s="1" t="s">
        <v>53</v>
      </c>
      <c r="U25">
        <v>24</v>
      </c>
      <c r="V25">
        <v>100</v>
      </c>
      <c r="W25">
        <v>100</v>
      </c>
      <c r="X25">
        <v>27</v>
      </c>
      <c r="Y25">
        <v>0</v>
      </c>
      <c r="Z25">
        <v>0</v>
      </c>
      <c r="AA25">
        <f>SUM(Zalacznik_Zadanie2_wyniki7[[#This Row],[zad1]:[zad5]])</f>
        <v>227</v>
      </c>
      <c r="AB25" t="str">
        <f>VLOOKUP(Zalacznik_Zadanie2_wyniki7[[#This Row],[identyfikator ucznia]],Zalacznik_Zadanie2_uczniowie[[identyfikator ucznia]:[okręg]],7,FALSE)</f>
        <v xml:space="preserve"> II</v>
      </c>
      <c r="AC25" t="str">
        <f>VLOOKUP(Zalacznik_Zadanie2_wyniki7[[#This Row],[identyfikator ucznia]],Zalacznik_Zadanie2_uczniowie[[identyfikator ucznia]:[nazwisko]],3,FALSE)</f>
        <v>Chudański</v>
      </c>
    </row>
    <row r="26" spans="11:29" x14ac:dyDescent="0.3">
      <c r="K26">
        <v>25</v>
      </c>
      <c r="L26">
        <f>Zalacznik_Zadanie2_wyniki7[[#This Row],[suma]]</f>
        <v>436</v>
      </c>
      <c r="M26" t="str">
        <f>Zalacznik_Zadanie2_uczniowie6[[#This Row],[okręg]]&amp;Zalacznik_Zadanie2_uczniowie6[[#This Row],[wynik]]</f>
        <v xml:space="preserve"> I436</v>
      </c>
      <c r="N26" s="1" t="s">
        <v>40</v>
      </c>
      <c r="O26" s="1" t="s">
        <v>76</v>
      </c>
      <c r="P26" s="1" t="s">
        <v>77</v>
      </c>
      <c r="Q26" s="1" t="s">
        <v>78</v>
      </c>
      <c r="R26">
        <v>1</v>
      </c>
      <c r="S26" s="1" t="s">
        <v>58</v>
      </c>
      <c r="U26">
        <v>25</v>
      </c>
      <c r="V26">
        <v>100</v>
      </c>
      <c r="W26">
        <v>100</v>
      </c>
      <c r="X26">
        <v>100</v>
      </c>
      <c r="Y26">
        <v>100</v>
      </c>
      <c r="Z26">
        <v>36</v>
      </c>
      <c r="AA26">
        <f>SUM(Zalacznik_Zadanie2_wyniki7[[#This Row],[zad1]:[zad5]])</f>
        <v>436</v>
      </c>
      <c r="AB26" t="str">
        <f>VLOOKUP(Zalacznik_Zadanie2_wyniki7[[#This Row],[identyfikator ucznia]],Zalacznik_Zadanie2_uczniowie[[identyfikator ucznia]:[okręg]],7,FALSE)</f>
        <v xml:space="preserve"> I</v>
      </c>
      <c r="AC26" t="str">
        <f>VLOOKUP(Zalacznik_Zadanie2_wyniki7[[#This Row],[identyfikator ucznia]],Zalacznik_Zadanie2_uczniowie[[identyfikator ucznia]:[nazwisko]],3,FALSE)</f>
        <v>Kulik</v>
      </c>
    </row>
    <row r="27" spans="11:29" x14ac:dyDescent="0.3">
      <c r="K27">
        <v>26</v>
      </c>
      <c r="L27">
        <f>Zalacznik_Zadanie2_wyniki7[[#This Row],[suma]]</f>
        <v>227</v>
      </c>
      <c r="M27" t="str">
        <f>Zalacznik_Zadanie2_uczniowie6[[#This Row],[okręg]]&amp;Zalacznik_Zadanie2_uczniowie6[[#This Row],[wynik]]</f>
        <v xml:space="preserve"> I227</v>
      </c>
      <c r="N27" s="1" t="s">
        <v>79</v>
      </c>
      <c r="O27" s="1" t="s">
        <v>80</v>
      </c>
      <c r="P27" s="1" t="s">
        <v>81</v>
      </c>
      <c r="Q27" s="1" t="s">
        <v>71</v>
      </c>
      <c r="R27">
        <v>2</v>
      </c>
      <c r="S27" s="1" t="s">
        <v>58</v>
      </c>
      <c r="U27">
        <v>26</v>
      </c>
      <c r="V27">
        <v>100</v>
      </c>
      <c r="W27">
        <v>100</v>
      </c>
      <c r="X27">
        <v>27</v>
      </c>
      <c r="Y27">
        <v>0</v>
      </c>
      <c r="Z27">
        <v>0</v>
      </c>
      <c r="AA27">
        <f>SUM(Zalacznik_Zadanie2_wyniki7[[#This Row],[zad1]:[zad5]])</f>
        <v>227</v>
      </c>
      <c r="AB27" t="str">
        <f>VLOOKUP(Zalacznik_Zadanie2_wyniki7[[#This Row],[identyfikator ucznia]],Zalacznik_Zadanie2_uczniowie[[identyfikator ucznia]:[okręg]],7,FALSE)</f>
        <v xml:space="preserve"> I</v>
      </c>
      <c r="AC27" t="str">
        <f>VLOOKUP(Zalacznik_Zadanie2_wyniki7[[#This Row],[identyfikator ucznia]],Zalacznik_Zadanie2_uczniowie[[identyfikator ucznia]:[nazwisko]],3,FALSE)</f>
        <v>Giza</v>
      </c>
    </row>
    <row r="28" spans="11:29" x14ac:dyDescent="0.3">
      <c r="K28">
        <v>27</v>
      </c>
      <c r="L28">
        <f>Zalacznik_Zadanie2_wyniki7[[#This Row],[suma]]</f>
        <v>408</v>
      </c>
      <c r="M28" t="str">
        <f>Zalacznik_Zadanie2_uczniowie6[[#This Row],[okręg]]&amp;Zalacznik_Zadanie2_uczniowie6[[#This Row],[wynik]]</f>
        <v xml:space="preserve"> IV408</v>
      </c>
      <c r="N28" s="1" t="s">
        <v>42</v>
      </c>
      <c r="O28" s="1" t="s">
        <v>82</v>
      </c>
      <c r="P28" s="1" t="s">
        <v>83</v>
      </c>
      <c r="Q28" s="1" t="s">
        <v>84</v>
      </c>
      <c r="R28">
        <v>2</v>
      </c>
      <c r="S28" s="1" t="s">
        <v>21</v>
      </c>
      <c r="U28">
        <v>27</v>
      </c>
      <c r="V28">
        <v>100</v>
      </c>
      <c r="W28">
        <v>100</v>
      </c>
      <c r="X28">
        <v>100</v>
      </c>
      <c r="Y28">
        <v>100</v>
      </c>
      <c r="Z28">
        <v>8</v>
      </c>
      <c r="AA28">
        <f>SUM(Zalacznik_Zadanie2_wyniki7[[#This Row],[zad1]:[zad5]])</f>
        <v>408</v>
      </c>
      <c r="AB28" t="str">
        <f>VLOOKUP(Zalacznik_Zadanie2_wyniki7[[#This Row],[identyfikator ucznia]],Zalacznik_Zadanie2_uczniowie[[identyfikator ucznia]:[okręg]],7,FALSE)</f>
        <v xml:space="preserve"> IV</v>
      </c>
      <c r="AC28" t="str">
        <f>VLOOKUP(Zalacznik_Zadanie2_wyniki7[[#This Row],[identyfikator ucznia]],Zalacznik_Zadanie2_uczniowie[[identyfikator ucznia]:[nazwisko]],3,FALSE)</f>
        <v>Gromadzki</v>
      </c>
    </row>
    <row r="29" spans="11:29" x14ac:dyDescent="0.3">
      <c r="K29">
        <v>28</v>
      </c>
      <c r="L29">
        <f>Zalacznik_Zadanie2_wyniki7[[#This Row],[suma]]</f>
        <v>227</v>
      </c>
      <c r="M29" t="str">
        <f>Zalacznik_Zadanie2_uczniowie6[[#This Row],[okręg]]&amp;Zalacznik_Zadanie2_uczniowie6[[#This Row],[wynik]]</f>
        <v xml:space="preserve"> V227</v>
      </c>
      <c r="N29" s="1" t="s">
        <v>42</v>
      </c>
      <c r="O29" s="1" t="s">
        <v>85</v>
      </c>
      <c r="P29" s="1" t="s">
        <v>86</v>
      </c>
      <c r="Q29" s="1" t="s">
        <v>87</v>
      </c>
      <c r="R29">
        <v>3</v>
      </c>
      <c r="S29" s="1" t="s">
        <v>88</v>
      </c>
      <c r="U29">
        <v>28</v>
      </c>
      <c r="V29">
        <v>100</v>
      </c>
      <c r="W29">
        <v>100</v>
      </c>
      <c r="X29">
        <v>27</v>
      </c>
      <c r="Y29">
        <v>0</v>
      </c>
      <c r="Z29">
        <v>0</v>
      </c>
      <c r="AA29">
        <f>SUM(Zalacznik_Zadanie2_wyniki7[[#This Row],[zad1]:[zad5]])</f>
        <v>227</v>
      </c>
      <c r="AB29" t="str">
        <f>VLOOKUP(Zalacznik_Zadanie2_wyniki7[[#This Row],[identyfikator ucznia]],Zalacznik_Zadanie2_uczniowie[[identyfikator ucznia]:[okręg]],7,FALSE)</f>
        <v xml:space="preserve"> V</v>
      </c>
      <c r="AC29" t="str">
        <f>VLOOKUP(Zalacznik_Zadanie2_wyniki7[[#This Row],[identyfikator ucznia]],Zalacznik_Zadanie2_uczniowie[[identyfikator ucznia]:[nazwisko]],3,FALSE)</f>
        <v>Kowal</v>
      </c>
    </row>
    <row r="30" spans="11:29" x14ac:dyDescent="0.3">
      <c r="K30">
        <v>29</v>
      </c>
      <c r="L30">
        <f>Zalacznik_Zadanie2_wyniki7[[#This Row],[suma]]</f>
        <v>407</v>
      </c>
      <c r="M30" t="str">
        <f>Zalacznik_Zadanie2_uczniowie6[[#This Row],[okręg]]&amp;Zalacznik_Zadanie2_uczniowie6[[#This Row],[wynik]]</f>
        <v xml:space="preserve"> VIII407</v>
      </c>
      <c r="N30" s="1" t="s">
        <v>89</v>
      </c>
      <c r="O30" s="1" t="s">
        <v>90</v>
      </c>
      <c r="P30" s="1" t="s">
        <v>24</v>
      </c>
      <c r="Q30" s="1" t="s">
        <v>25</v>
      </c>
      <c r="R30">
        <v>2</v>
      </c>
      <c r="S30" s="1" t="s">
        <v>16</v>
      </c>
      <c r="U30">
        <v>29</v>
      </c>
      <c r="V30">
        <v>100</v>
      </c>
      <c r="W30">
        <v>100</v>
      </c>
      <c r="X30">
        <v>100</v>
      </c>
      <c r="Y30">
        <v>100</v>
      </c>
      <c r="Z30">
        <v>7</v>
      </c>
      <c r="AA30">
        <f>SUM(Zalacznik_Zadanie2_wyniki7[[#This Row],[zad1]:[zad5]])</f>
        <v>407</v>
      </c>
      <c r="AB30" t="str">
        <f>VLOOKUP(Zalacznik_Zadanie2_wyniki7[[#This Row],[identyfikator ucznia]],Zalacznik_Zadanie2_uczniowie[[identyfikator ucznia]:[okręg]],7,FALSE)</f>
        <v xml:space="preserve"> VIII</v>
      </c>
      <c r="AC30" t="str">
        <f>VLOOKUP(Zalacznik_Zadanie2_wyniki7[[#This Row],[identyfikator ucznia]],Zalacznik_Zadanie2_uczniowie[[identyfikator ucznia]:[nazwisko]],3,FALSE)</f>
        <v>Grabowski</v>
      </c>
    </row>
    <row r="31" spans="11:29" x14ac:dyDescent="0.3">
      <c r="K31">
        <v>30</v>
      </c>
      <c r="L31">
        <f>Zalacznik_Zadanie2_wyniki7[[#This Row],[suma]]</f>
        <v>227</v>
      </c>
      <c r="M31" t="str">
        <f>Zalacznik_Zadanie2_uczniowie6[[#This Row],[okręg]]&amp;Zalacznik_Zadanie2_uczniowie6[[#This Row],[wynik]]</f>
        <v xml:space="preserve"> I227</v>
      </c>
      <c r="N31" s="1" t="s">
        <v>91</v>
      </c>
      <c r="O31" s="1" t="s">
        <v>92</v>
      </c>
      <c r="P31" s="1" t="s">
        <v>93</v>
      </c>
      <c r="Q31" s="1" t="s">
        <v>71</v>
      </c>
      <c r="R31">
        <v>3</v>
      </c>
      <c r="S31" s="1" t="s">
        <v>58</v>
      </c>
      <c r="U31">
        <v>30</v>
      </c>
      <c r="V31">
        <v>100</v>
      </c>
      <c r="W31">
        <v>100</v>
      </c>
      <c r="X31">
        <v>27</v>
      </c>
      <c r="Y31">
        <v>0</v>
      </c>
      <c r="Z31">
        <v>0</v>
      </c>
      <c r="AA31">
        <f>SUM(Zalacznik_Zadanie2_wyniki7[[#This Row],[zad1]:[zad5]])</f>
        <v>227</v>
      </c>
      <c r="AB31" t="str">
        <f>VLOOKUP(Zalacznik_Zadanie2_wyniki7[[#This Row],[identyfikator ucznia]],Zalacznik_Zadanie2_uczniowie[[identyfikator ucznia]:[okręg]],7,FALSE)</f>
        <v xml:space="preserve"> I</v>
      </c>
      <c r="AC31" t="str">
        <f>VLOOKUP(Zalacznik_Zadanie2_wyniki7[[#This Row],[identyfikator ucznia]],Zalacznik_Zadanie2_uczniowie[[identyfikator ucznia]:[nazwisko]],3,FALSE)</f>
        <v>Małachowski</v>
      </c>
    </row>
    <row r="32" spans="11:29" x14ac:dyDescent="0.3">
      <c r="K32">
        <v>31</v>
      </c>
      <c r="L32">
        <f>Zalacznik_Zadanie2_wyniki7[[#This Row],[suma]]</f>
        <v>400</v>
      </c>
      <c r="M32" t="str">
        <f>Zalacznik_Zadanie2_uczniowie6[[#This Row],[okręg]]&amp;Zalacznik_Zadanie2_uczniowie6[[#This Row],[wynik]]</f>
        <v xml:space="preserve"> VIII400</v>
      </c>
      <c r="N32" s="1" t="s">
        <v>45</v>
      </c>
      <c r="O32" s="1" t="s">
        <v>94</v>
      </c>
      <c r="P32" s="1" t="s">
        <v>14</v>
      </c>
      <c r="Q32" s="1" t="s">
        <v>15</v>
      </c>
      <c r="R32">
        <v>2</v>
      </c>
      <c r="S32" s="1" t="s">
        <v>16</v>
      </c>
      <c r="U32">
        <v>31</v>
      </c>
      <c r="V32">
        <v>100</v>
      </c>
      <c r="W32">
        <v>100</v>
      </c>
      <c r="X32">
        <v>100</v>
      </c>
      <c r="Y32">
        <v>100</v>
      </c>
      <c r="Z32">
        <v>0</v>
      </c>
      <c r="AA32">
        <f>SUM(Zalacznik_Zadanie2_wyniki7[[#This Row],[zad1]:[zad5]])</f>
        <v>400</v>
      </c>
      <c r="AB32" t="str">
        <f>VLOOKUP(Zalacznik_Zadanie2_wyniki7[[#This Row],[identyfikator ucznia]],Zalacznik_Zadanie2_uczniowie[[identyfikator ucznia]:[okręg]],7,FALSE)</f>
        <v xml:space="preserve"> VIII</v>
      </c>
      <c r="AC32" t="str">
        <f>VLOOKUP(Zalacznik_Zadanie2_wyniki7[[#This Row],[identyfikator ucznia]],Zalacznik_Zadanie2_uczniowie[[identyfikator ucznia]:[nazwisko]],3,FALSE)</f>
        <v>Muzalewski</v>
      </c>
    </row>
    <row r="33" spans="11:29" x14ac:dyDescent="0.3">
      <c r="K33">
        <v>32</v>
      </c>
      <c r="L33">
        <f>Zalacznik_Zadanie2_wyniki7[[#This Row],[suma]]</f>
        <v>227</v>
      </c>
      <c r="M33" t="str">
        <f>Zalacznik_Zadanie2_uczniowie6[[#This Row],[okręg]]&amp;Zalacznik_Zadanie2_uczniowie6[[#This Row],[wynik]]</f>
        <v xml:space="preserve"> V227</v>
      </c>
      <c r="N33" s="1" t="s">
        <v>95</v>
      </c>
      <c r="O33" s="1" t="s">
        <v>96</v>
      </c>
      <c r="P33" s="1" t="s">
        <v>97</v>
      </c>
      <c r="Q33" s="1" t="s">
        <v>87</v>
      </c>
      <c r="R33">
        <v>3</v>
      </c>
      <c r="S33" s="1" t="s">
        <v>88</v>
      </c>
      <c r="U33">
        <v>32</v>
      </c>
      <c r="V33">
        <v>100</v>
      </c>
      <c r="W33">
        <v>100</v>
      </c>
      <c r="X33">
        <v>27</v>
      </c>
      <c r="Y33">
        <v>0</v>
      </c>
      <c r="Z33">
        <v>0</v>
      </c>
      <c r="AA33">
        <f>SUM(Zalacznik_Zadanie2_wyniki7[[#This Row],[zad1]:[zad5]])</f>
        <v>227</v>
      </c>
      <c r="AB33" t="str">
        <f>VLOOKUP(Zalacznik_Zadanie2_wyniki7[[#This Row],[identyfikator ucznia]],Zalacznik_Zadanie2_uczniowie[[identyfikator ucznia]:[okręg]],7,FALSE)</f>
        <v xml:space="preserve"> V</v>
      </c>
      <c r="AC33" t="str">
        <f>VLOOKUP(Zalacznik_Zadanie2_wyniki7[[#This Row],[identyfikator ucznia]],Zalacznik_Zadanie2_uczniowie[[identyfikator ucznia]:[nazwisko]],3,FALSE)</f>
        <v>Kopczyński</v>
      </c>
    </row>
    <row r="34" spans="11:29" x14ac:dyDescent="0.3">
      <c r="K34">
        <v>33</v>
      </c>
      <c r="L34">
        <f>Zalacznik_Zadanie2_wyniki7[[#This Row],[suma]]</f>
        <v>400</v>
      </c>
      <c r="M34" t="str">
        <f>Zalacznik_Zadanie2_uczniowie6[[#This Row],[okręg]]&amp;Zalacznik_Zadanie2_uczniowie6[[#This Row],[wynik]]</f>
        <v xml:space="preserve"> IV400</v>
      </c>
      <c r="N34" s="1" t="s">
        <v>42</v>
      </c>
      <c r="O34" s="1" t="s">
        <v>98</v>
      </c>
      <c r="P34" s="1" t="s">
        <v>99</v>
      </c>
      <c r="Q34" s="1" t="s">
        <v>20</v>
      </c>
      <c r="R34">
        <v>1</v>
      </c>
      <c r="S34" s="1" t="s">
        <v>21</v>
      </c>
      <c r="U34">
        <v>33</v>
      </c>
      <c r="V34">
        <v>100</v>
      </c>
      <c r="W34">
        <v>100</v>
      </c>
      <c r="X34">
        <v>100</v>
      </c>
      <c r="Y34">
        <v>100</v>
      </c>
      <c r="Z34">
        <v>0</v>
      </c>
      <c r="AA34">
        <f>SUM(Zalacznik_Zadanie2_wyniki7[[#This Row],[zad1]:[zad5]])</f>
        <v>400</v>
      </c>
      <c r="AB34" t="str">
        <f>VLOOKUP(Zalacznik_Zadanie2_wyniki7[[#This Row],[identyfikator ucznia]],Zalacznik_Zadanie2_uczniowie[[identyfikator ucznia]:[okręg]],7,FALSE)</f>
        <v xml:space="preserve"> IV</v>
      </c>
      <c r="AC34" t="str">
        <f>VLOOKUP(Zalacznik_Zadanie2_wyniki7[[#This Row],[identyfikator ucznia]],Zalacznik_Zadanie2_uczniowie[[identyfikator ucznia]:[nazwisko]],3,FALSE)</f>
        <v>Krawczyk</v>
      </c>
    </row>
    <row r="35" spans="11:29" x14ac:dyDescent="0.3">
      <c r="K35">
        <v>34</v>
      </c>
      <c r="L35">
        <f>Zalacznik_Zadanie2_wyniki7[[#This Row],[suma]]</f>
        <v>227</v>
      </c>
      <c r="M35" t="str">
        <f>Zalacznik_Zadanie2_uczniowie6[[#This Row],[okręg]]&amp;Zalacznik_Zadanie2_uczniowie6[[#This Row],[wynik]]</f>
        <v xml:space="preserve"> I227</v>
      </c>
      <c r="N35" s="1" t="s">
        <v>22</v>
      </c>
      <c r="O35" s="1" t="s">
        <v>100</v>
      </c>
      <c r="P35" s="1" t="s">
        <v>101</v>
      </c>
      <c r="Q35" s="1" t="s">
        <v>71</v>
      </c>
      <c r="R35">
        <v>2</v>
      </c>
      <c r="S35" s="1" t="s">
        <v>58</v>
      </c>
      <c r="U35">
        <v>34</v>
      </c>
      <c r="V35">
        <v>0</v>
      </c>
      <c r="W35">
        <v>100</v>
      </c>
      <c r="X35">
        <v>27</v>
      </c>
      <c r="Y35">
        <v>100</v>
      </c>
      <c r="Z35">
        <v>0</v>
      </c>
      <c r="AA35">
        <f>SUM(Zalacznik_Zadanie2_wyniki7[[#This Row],[zad1]:[zad5]])</f>
        <v>227</v>
      </c>
      <c r="AB35" t="str">
        <f>VLOOKUP(Zalacznik_Zadanie2_wyniki7[[#This Row],[identyfikator ucznia]],Zalacznik_Zadanie2_uczniowie[[identyfikator ucznia]:[okręg]],7,FALSE)</f>
        <v xml:space="preserve"> I</v>
      </c>
      <c r="AC35" t="str">
        <f>VLOOKUP(Zalacznik_Zadanie2_wyniki7[[#This Row],[identyfikator ucznia]],Zalacznik_Zadanie2_uczniowie[[identyfikator ucznia]:[nazwisko]],3,FALSE)</f>
        <v>Adamczyk</v>
      </c>
    </row>
    <row r="36" spans="11:29" x14ac:dyDescent="0.3">
      <c r="K36">
        <v>35</v>
      </c>
      <c r="L36">
        <f>Zalacznik_Zadanie2_wyniki7[[#This Row],[suma]]</f>
        <v>400</v>
      </c>
      <c r="M36" t="str">
        <f>Zalacznik_Zadanie2_uczniowie6[[#This Row],[okręg]]&amp;Zalacznik_Zadanie2_uczniowie6[[#This Row],[wynik]]</f>
        <v xml:space="preserve"> II400</v>
      </c>
      <c r="N36" s="1" t="s">
        <v>102</v>
      </c>
      <c r="O36" s="1" t="s">
        <v>103</v>
      </c>
      <c r="P36" s="1" t="s">
        <v>83</v>
      </c>
      <c r="Q36" s="1" t="s">
        <v>104</v>
      </c>
      <c r="R36">
        <v>2</v>
      </c>
      <c r="S36" s="1" t="s">
        <v>53</v>
      </c>
      <c r="U36">
        <v>35</v>
      </c>
      <c r="V36">
        <v>100</v>
      </c>
      <c r="W36">
        <v>100</v>
      </c>
      <c r="X36">
        <v>100</v>
      </c>
      <c r="Y36">
        <v>100</v>
      </c>
      <c r="Z36">
        <v>0</v>
      </c>
      <c r="AA36">
        <f>SUM(Zalacznik_Zadanie2_wyniki7[[#This Row],[zad1]:[zad5]])</f>
        <v>400</v>
      </c>
      <c r="AB36" t="str">
        <f>VLOOKUP(Zalacznik_Zadanie2_wyniki7[[#This Row],[identyfikator ucznia]],Zalacznik_Zadanie2_uczniowie[[identyfikator ucznia]:[okręg]],7,FALSE)</f>
        <v xml:space="preserve"> II</v>
      </c>
      <c r="AC36" t="str">
        <f>VLOOKUP(Zalacznik_Zadanie2_wyniki7[[#This Row],[identyfikator ucznia]],Zalacznik_Zadanie2_uczniowie[[identyfikator ucznia]:[nazwisko]],3,FALSE)</f>
        <v>Warta</v>
      </c>
    </row>
    <row r="37" spans="11:29" x14ac:dyDescent="0.3">
      <c r="K37">
        <v>36</v>
      </c>
      <c r="L37">
        <f>Zalacznik_Zadanie2_wyniki7[[#This Row],[suma]]</f>
        <v>227</v>
      </c>
      <c r="M37" t="str">
        <f>Zalacznik_Zadanie2_uczniowie6[[#This Row],[okręg]]&amp;Zalacznik_Zadanie2_uczniowie6[[#This Row],[wynik]]</f>
        <v xml:space="preserve"> VIII227</v>
      </c>
      <c r="N37" s="1" t="s">
        <v>105</v>
      </c>
      <c r="O37" s="1" t="s">
        <v>106</v>
      </c>
      <c r="P37" s="1" t="s">
        <v>14</v>
      </c>
      <c r="Q37" s="1" t="s">
        <v>15</v>
      </c>
      <c r="R37">
        <v>3</v>
      </c>
      <c r="S37" s="1" t="s">
        <v>16</v>
      </c>
      <c r="U37">
        <v>36</v>
      </c>
      <c r="V37">
        <v>0</v>
      </c>
      <c r="W37">
        <v>100</v>
      </c>
      <c r="X37">
        <v>27</v>
      </c>
      <c r="Y37">
        <v>100</v>
      </c>
      <c r="Z37">
        <v>0</v>
      </c>
      <c r="AA37">
        <f>SUM(Zalacznik_Zadanie2_wyniki7[[#This Row],[zad1]:[zad5]])</f>
        <v>227</v>
      </c>
      <c r="AB37" t="str">
        <f>VLOOKUP(Zalacznik_Zadanie2_wyniki7[[#This Row],[identyfikator ucznia]],Zalacznik_Zadanie2_uczniowie[[identyfikator ucznia]:[okręg]],7,FALSE)</f>
        <v xml:space="preserve"> VIII</v>
      </c>
      <c r="AC37" t="str">
        <f>VLOOKUP(Zalacznik_Zadanie2_wyniki7[[#This Row],[identyfikator ucznia]],Zalacznik_Zadanie2_uczniowie[[identyfikator ucznia]:[nazwisko]],3,FALSE)</f>
        <v>Skowronek</v>
      </c>
    </row>
    <row r="38" spans="11:29" x14ac:dyDescent="0.3">
      <c r="K38">
        <v>37</v>
      </c>
      <c r="L38">
        <f>Zalacznik_Zadanie2_wyniki7[[#This Row],[suma]]</f>
        <v>400</v>
      </c>
      <c r="M38" t="str">
        <f>Zalacznik_Zadanie2_uczniowie6[[#This Row],[okręg]]&amp;Zalacznik_Zadanie2_uczniowie6[[#This Row],[wynik]]</f>
        <v xml:space="preserve"> IV400</v>
      </c>
      <c r="N38" s="1" t="s">
        <v>89</v>
      </c>
      <c r="O38" s="1" t="s">
        <v>107</v>
      </c>
      <c r="P38" s="1" t="s">
        <v>108</v>
      </c>
      <c r="Q38" s="1" t="s">
        <v>20</v>
      </c>
      <c r="R38">
        <v>1</v>
      </c>
      <c r="S38" s="1" t="s">
        <v>21</v>
      </c>
      <c r="U38">
        <v>37</v>
      </c>
      <c r="V38">
        <v>100</v>
      </c>
      <c r="W38">
        <v>100</v>
      </c>
      <c r="X38">
        <v>100</v>
      </c>
      <c r="Y38">
        <v>100</v>
      </c>
      <c r="Z38">
        <v>0</v>
      </c>
      <c r="AA38">
        <f>SUM(Zalacznik_Zadanie2_wyniki7[[#This Row],[zad1]:[zad5]])</f>
        <v>400</v>
      </c>
      <c r="AB38" t="str">
        <f>VLOOKUP(Zalacznik_Zadanie2_wyniki7[[#This Row],[identyfikator ucznia]],Zalacznik_Zadanie2_uczniowie[[identyfikator ucznia]:[okręg]],7,FALSE)</f>
        <v xml:space="preserve"> IV</v>
      </c>
      <c r="AC38" t="str">
        <f>VLOOKUP(Zalacznik_Zadanie2_wyniki7[[#This Row],[identyfikator ucznia]],Zalacznik_Zadanie2_uczniowie[[identyfikator ucznia]:[nazwisko]],3,FALSE)</f>
        <v xml:space="preserve"> Kos</v>
      </c>
    </row>
    <row r="39" spans="11:29" x14ac:dyDescent="0.3">
      <c r="K39">
        <v>38</v>
      </c>
      <c r="L39">
        <f>Zalacznik_Zadanie2_wyniki7[[#This Row],[suma]]</f>
        <v>227</v>
      </c>
      <c r="M39" t="str">
        <f>Zalacznik_Zadanie2_uczniowie6[[#This Row],[okręg]]&amp;Zalacznik_Zadanie2_uczniowie6[[#This Row],[wynik]]</f>
        <v xml:space="preserve"> VI227</v>
      </c>
      <c r="N39" s="1" t="s">
        <v>42</v>
      </c>
      <c r="O39" s="1" t="s">
        <v>73</v>
      </c>
      <c r="P39" s="1" t="s">
        <v>109</v>
      </c>
      <c r="Q39" s="1" t="s">
        <v>10</v>
      </c>
      <c r="R39">
        <v>2</v>
      </c>
      <c r="S39" s="1" t="s">
        <v>11</v>
      </c>
      <c r="U39">
        <v>38</v>
      </c>
      <c r="V39">
        <v>0</v>
      </c>
      <c r="W39">
        <v>100</v>
      </c>
      <c r="X39">
        <v>27</v>
      </c>
      <c r="Y39">
        <v>100</v>
      </c>
      <c r="Z39">
        <v>0</v>
      </c>
      <c r="AA39">
        <f>SUM(Zalacznik_Zadanie2_wyniki7[[#This Row],[zad1]:[zad5]])</f>
        <v>227</v>
      </c>
      <c r="AB39" t="str">
        <f>VLOOKUP(Zalacznik_Zadanie2_wyniki7[[#This Row],[identyfikator ucznia]],Zalacznik_Zadanie2_uczniowie[[identyfikator ucznia]:[okręg]],7,FALSE)</f>
        <v xml:space="preserve"> VI</v>
      </c>
      <c r="AC39" t="str">
        <f>VLOOKUP(Zalacznik_Zadanie2_wyniki7[[#This Row],[identyfikator ucznia]],Zalacznik_Zadanie2_uczniowie[[identyfikator ucznia]:[nazwisko]],3,FALSE)</f>
        <v>Zieliński</v>
      </c>
    </row>
    <row r="40" spans="11:29" x14ac:dyDescent="0.3">
      <c r="K40">
        <v>39</v>
      </c>
      <c r="L40">
        <f>Zalacznik_Zadanie2_wyniki7[[#This Row],[suma]]</f>
        <v>400</v>
      </c>
      <c r="M40" t="str">
        <f>Zalacznik_Zadanie2_uczniowie6[[#This Row],[okręg]]&amp;Zalacznik_Zadanie2_uczniowie6[[#This Row],[wynik]]</f>
        <v xml:space="preserve"> VI400</v>
      </c>
      <c r="N40" s="1" t="s">
        <v>110</v>
      </c>
      <c r="O40" s="1" t="s">
        <v>111</v>
      </c>
      <c r="P40" s="1" t="s">
        <v>9</v>
      </c>
      <c r="Q40" s="1" t="s">
        <v>10</v>
      </c>
      <c r="R40">
        <v>2</v>
      </c>
      <c r="S40" s="1" t="s">
        <v>11</v>
      </c>
      <c r="U40">
        <v>39</v>
      </c>
      <c r="V40">
        <v>100</v>
      </c>
      <c r="W40">
        <v>100</v>
      </c>
      <c r="X40">
        <v>100</v>
      </c>
      <c r="Y40">
        <v>100</v>
      </c>
      <c r="Z40">
        <v>0</v>
      </c>
      <c r="AA40">
        <f>SUM(Zalacznik_Zadanie2_wyniki7[[#This Row],[zad1]:[zad5]])</f>
        <v>400</v>
      </c>
      <c r="AB40" t="str">
        <f>VLOOKUP(Zalacznik_Zadanie2_wyniki7[[#This Row],[identyfikator ucznia]],Zalacznik_Zadanie2_uczniowie[[identyfikator ucznia]:[okręg]],7,FALSE)</f>
        <v xml:space="preserve"> VI</v>
      </c>
      <c r="AC40" t="str">
        <f>VLOOKUP(Zalacznik_Zadanie2_wyniki7[[#This Row],[identyfikator ucznia]],Zalacznik_Zadanie2_uczniowie[[identyfikator ucznia]:[nazwisko]],3,FALSE)</f>
        <v>Kowalczyk</v>
      </c>
    </row>
    <row r="41" spans="11:29" x14ac:dyDescent="0.3">
      <c r="K41">
        <v>40</v>
      </c>
      <c r="L41">
        <f>Zalacznik_Zadanie2_wyniki7[[#This Row],[suma]]</f>
        <v>227</v>
      </c>
      <c r="M41" t="str">
        <f>Zalacznik_Zadanie2_uczniowie6[[#This Row],[okręg]]&amp;Zalacznik_Zadanie2_uczniowie6[[#This Row],[wynik]]</f>
        <v xml:space="preserve"> IV227</v>
      </c>
      <c r="N41" s="1" t="s">
        <v>26</v>
      </c>
      <c r="O41" s="1" t="s">
        <v>112</v>
      </c>
      <c r="P41" s="1" t="s">
        <v>37</v>
      </c>
      <c r="Q41" s="1" t="s">
        <v>20</v>
      </c>
      <c r="R41">
        <v>3</v>
      </c>
      <c r="S41" s="1" t="s">
        <v>21</v>
      </c>
      <c r="U41">
        <v>40</v>
      </c>
      <c r="V41">
        <v>100</v>
      </c>
      <c r="W41">
        <v>100</v>
      </c>
      <c r="X41">
        <v>27</v>
      </c>
      <c r="Y41">
        <v>0</v>
      </c>
      <c r="Z41">
        <v>0</v>
      </c>
      <c r="AA41">
        <f>SUM(Zalacznik_Zadanie2_wyniki7[[#This Row],[zad1]:[zad5]])</f>
        <v>227</v>
      </c>
      <c r="AB41" t="str">
        <f>VLOOKUP(Zalacznik_Zadanie2_wyniki7[[#This Row],[identyfikator ucznia]],Zalacznik_Zadanie2_uczniowie[[identyfikator ucznia]:[okręg]],7,FALSE)</f>
        <v xml:space="preserve"> IV</v>
      </c>
      <c r="AC41" t="str">
        <f>VLOOKUP(Zalacznik_Zadanie2_wyniki7[[#This Row],[identyfikator ucznia]],Zalacznik_Zadanie2_uczniowie[[identyfikator ucznia]:[nazwisko]],3,FALSE)</f>
        <v>Salamończyk</v>
      </c>
    </row>
    <row r="42" spans="11:29" x14ac:dyDescent="0.3">
      <c r="K42">
        <v>41</v>
      </c>
      <c r="L42">
        <f>Zalacznik_Zadanie2_wyniki7[[#This Row],[suma]]</f>
        <v>400</v>
      </c>
      <c r="M42" t="str">
        <f>Zalacznik_Zadanie2_uczniowie6[[#This Row],[okręg]]&amp;Zalacznik_Zadanie2_uczniowie6[[#This Row],[wynik]]</f>
        <v xml:space="preserve"> VIII400</v>
      </c>
      <c r="N42" s="1" t="s">
        <v>110</v>
      </c>
      <c r="O42" s="1" t="s">
        <v>113</v>
      </c>
      <c r="P42" s="1" t="s">
        <v>24</v>
      </c>
      <c r="Q42" s="1" t="s">
        <v>25</v>
      </c>
      <c r="R42">
        <v>2</v>
      </c>
      <c r="S42" s="1" t="s">
        <v>16</v>
      </c>
      <c r="U42">
        <v>41</v>
      </c>
      <c r="V42">
        <v>100</v>
      </c>
      <c r="W42">
        <v>100</v>
      </c>
      <c r="X42">
        <v>100</v>
      </c>
      <c r="Y42">
        <v>100</v>
      </c>
      <c r="Z42">
        <v>0</v>
      </c>
      <c r="AA42">
        <f>SUM(Zalacznik_Zadanie2_wyniki7[[#This Row],[zad1]:[zad5]])</f>
        <v>400</v>
      </c>
      <c r="AB42" t="str">
        <f>VLOOKUP(Zalacznik_Zadanie2_wyniki7[[#This Row],[identyfikator ucznia]],Zalacznik_Zadanie2_uczniowie[[identyfikator ucznia]:[okręg]],7,FALSE)</f>
        <v xml:space="preserve"> VIII</v>
      </c>
      <c r="AC42" t="str">
        <f>VLOOKUP(Zalacznik_Zadanie2_wyniki7[[#This Row],[identyfikator ucznia]],Zalacznik_Zadanie2_uczniowie[[identyfikator ucznia]:[nazwisko]],3,FALSE)</f>
        <v>Wolniewicz</v>
      </c>
    </row>
    <row r="43" spans="11:29" x14ac:dyDescent="0.3">
      <c r="K43">
        <v>42</v>
      </c>
      <c r="L43">
        <f>Zalacznik_Zadanie2_wyniki7[[#This Row],[suma]]</f>
        <v>227</v>
      </c>
      <c r="M43" t="str">
        <f>Zalacznik_Zadanie2_uczniowie6[[#This Row],[okręg]]&amp;Zalacznik_Zadanie2_uczniowie6[[#This Row],[wynik]]</f>
        <v xml:space="preserve"> V227</v>
      </c>
      <c r="N43" s="1" t="s">
        <v>34</v>
      </c>
      <c r="O43" s="1" t="s">
        <v>114</v>
      </c>
      <c r="P43" s="1" t="s">
        <v>86</v>
      </c>
      <c r="Q43" s="1" t="s">
        <v>87</v>
      </c>
      <c r="R43">
        <v>3</v>
      </c>
      <c r="S43" s="1" t="s">
        <v>88</v>
      </c>
      <c r="U43">
        <v>42</v>
      </c>
      <c r="V43">
        <v>80</v>
      </c>
      <c r="W43">
        <v>15</v>
      </c>
      <c r="X43">
        <v>36</v>
      </c>
      <c r="Y43">
        <v>96</v>
      </c>
      <c r="Z43">
        <v>0</v>
      </c>
      <c r="AA43">
        <f>SUM(Zalacznik_Zadanie2_wyniki7[[#This Row],[zad1]:[zad5]])</f>
        <v>227</v>
      </c>
      <c r="AB43" t="str">
        <f>VLOOKUP(Zalacznik_Zadanie2_wyniki7[[#This Row],[identyfikator ucznia]],Zalacznik_Zadanie2_uczniowie[[identyfikator ucznia]:[okręg]],7,FALSE)</f>
        <v xml:space="preserve"> V</v>
      </c>
      <c r="AC43" t="str">
        <f>VLOOKUP(Zalacznik_Zadanie2_wyniki7[[#This Row],[identyfikator ucznia]],Zalacznik_Zadanie2_uczniowie[[identyfikator ucznia]:[nazwisko]],3,FALSE)</f>
        <v>Rujner</v>
      </c>
    </row>
    <row r="44" spans="11:29" x14ac:dyDescent="0.3">
      <c r="K44">
        <v>43</v>
      </c>
      <c r="L44">
        <f>Zalacznik_Zadanie2_wyniki7[[#This Row],[suma]]</f>
        <v>400</v>
      </c>
      <c r="M44" t="str">
        <f>Zalacznik_Zadanie2_uczniowie6[[#This Row],[okręg]]&amp;Zalacznik_Zadanie2_uczniowie6[[#This Row],[wynik]]</f>
        <v xml:space="preserve"> I400</v>
      </c>
      <c r="N44" s="1" t="s">
        <v>115</v>
      </c>
      <c r="O44" s="1" t="s">
        <v>116</v>
      </c>
      <c r="P44" s="1" t="s">
        <v>117</v>
      </c>
      <c r="Q44" s="1" t="s">
        <v>118</v>
      </c>
      <c r="R44">
        <v>2</v>
      </c>
      <c r="S44" s="1" t="s">
        <v>58</v>
      </c>
      <c r="U44">
        <v>43</v>
      </c>
      <c r="V44">
        <v>100</v>
      </c>
      <c r="W44">
        <v>100</v>
      </c>
      <c r="X44">
        <v>100</v>
      </c>
      <c r="Y44">
        <v>100</v>
      </c>
      <c r="Z44">
        <v>0</v>
      </c>
      <c r="AA44">
        <f>SUM(Zalacznik_Zadanie2_wyniki7[[#This Row],[zad1]:[zad5]])</f>
        <v>400</v>
      </c>
      <c r="AB44" t="str">
        <f>VLOOKUP(Zalacznik_Zadanie2_wyniki7[[#This Row],[identyfikator ucznia]],Zalacznik_Zadanie2_uczniowie[[identyfikator ucznia]:[okręg]],7,FALSE)</f>
        <v xml:space="preserve"> I</v>
      </c>
      <c r="AC44" t="str">
        <f>VLOOKUP(Zalacznik_Zadanie2_wyniki7[[#This Row],[identyfikator ucznia]],Zalacznik_Zadanie2_uczniowie[[identyfikator ucznia]:[nazwisko]],3,FALSE)</f>
        <v>Żabiński</v>
      </c>
    </row>
    <row r="45" spans="11:29" x14ac:dyDescent="0.3">
      <c r="K45">
        <v>44</v>
      </c>
      <c r="L45">
        <f>Zalacznik_Zadanie2_wyniki7[[#This Row],[suma]]</f>
        <v>226</v>
      </c>
      <c r="M45" t="str">
        <f>Zalacznik_Zadanie2_uczniowie6[[#This Row],[okręg]]&amp;Zalacznik_Zadanie2_uczniowie6[[#This Row],[wynik]]</f>
        <v xml:space="preserve"> II226</v>
      </c>
      <c r="N45" s="1" t="s">
        <v>119</v>
      </c>
      <c r="O45" s="1" t="s">
        <v>120</v>
      </c>
      <c r="P45" s="1" t="s">
        <v>51</v>
      </c>
      <c r="Q45" s="1" t="s">
        <v>52</v>
      </c>
      <c r="R45">
        <v>3</v>
      </c>
      <c r="S45" s="1" t="s">
        <v>53</v>
      </c>
      <c r="U45">
        <v>44</v>
      </c>
      <c r="V45">
        <v>0</v>
      </c>
      <c r="W45">
        <v>100</v>
      </c>
      <c r="X45">
        <v>27</v>
      </c>
      <c r="Y45">
        <v>99</v>
      </c>
      <c r="Z45">
        <v>0</v>
      </c>
      <c r="AA45">
        <f>SUM(Zalacznik_Zadanie2_wyniki7[[#This Row],[zad1]:[zad5]])</f>
        <v>226</v>
      </c>
      <c r="AB45" t="str">
        <f>VLOOKUP(Zalacznik_Zadanie2_wyniki7[[#This Row],[identyfikator ucznia]],Zalacznik_Zadanie2_uczniowie[[identyfikator ucznia]:[okręg]],7,FALSE)</f>
        <v xml:space="preserve"> II</v>
      </c>
      <c r="AC45" t="str">
        <f>VLOOKUP(Zalacznik_Zadanie2_wyniki7[[#This Row],[identyfikator ucznia]],Zalacznik_Zadanie2_uczniowie[[identyfikator ucznia]:[nazwisko]],3,FALSE)</f>
        <v>Żóltowski</v>
      </c>
    </row>
    <row r="46" spans="11:29" x14ac:dyDescent="0.3">
      <c r="K46">
        <v>45</v>
      </c>
      <c r="L46">
        <f>Zalacznik_Zadanie2_wyniki7[[#This Row],[suma]]</f>
        <v>399</v>
      </c>
      <c r="M46" t="str">
        <f>Zalacznik_Zadanie2_uczniowie6[[#This Row],[okręg]]&amp;Zalacznik_Zadanie2_uczniowie6[[#This Row],[wynik]]</f>
        <v xml:space="preserve"> VIII399</v>
      </c>
      <c r="N46" s="1" t="s">
        <v>121</v>
      </c>
      <c r="O46" s="1" t="s">
        <v>122</v>
      </c>
      <c r="P46" s="1" t="s">
        <v>14</v>
      </c>
      <c r="Q46" s="1" t="s">
        <v>15</v>
      </c>
      <c r="R46">
        <v>1</v>
      </c>
      <c r="S46" s="1" t="s">
        <v>16</v>
      </c>
      <c r="U46">
        <v>45</v>
      </c>
      <c r="V46">
        <v>100</v>
      </c>
      <c r="W46">
        <v>100</v>
      </c>
      <c r="X46">
        <v>100</v>
      </c>
      <c r="Y46">
        <v>99</v>
      </c>
      <c r="Z46">
        <v>0</v>
      </c>
      <c r="AA46">
        <f>SUM(Zalacznik_Zadanie2_wyniki7[[#This Row],[zad1]:[zad5]])</f>
        <v>399</v>
      </c>
      <c r="AB46" t="str">
        <f>VLOOKUP(Zalacznik_Zadanie2_wyniki7[[#This Row],[identyfikator ucznia]],Zalacznik_Zadanie2_uczniowie[[identyfikator ucznia]:[okręg]],7,FALSE)</f>
        <v xml:space="preserve"> VIII</v>
      </c>
      <c r="AC46" t="str">
        <f>VLOOKUP(Zalacznik_Zadanie2_wyniki7[[#This Row],[identyfikator ucznia]],Zalacznik_Zadanie2_uczniowie[[identyfikator ucznia]:[nazwisko]],3,FALSE)</f>
        <v>Bas</v>
      </c>
    </row>
    <row r="47" spans="11:29" x14ac:dyDescent="0.3">
      <c r="K47">
        <v>46</v>
      </c>
      <c r="L47">
        <f>Zalacznik_Zadanie2_wyniki7[[#This Row],[suma]]</f>
        <v>226</v>
      </c>
      <c r="M47" t="str">
        <f>Zalacznik_Zadanie2_uczniowie6[[#This Row],[okręg]]&amp;Zalacznik_Zadanie2_uczniowie6[[#This Row],[wynik]]</f>
        <v xml:space="preserve"> IV226</v>
      </c>
      <c r="N47" s="1" t="s">
        <v>123</v>
      </c>
      <c r="O47" s="1" t="s">
        <v>124</v>
      </c>
      <c r="P47" s="1" t="s">
        <v>83</v>
      </c>
      <c r="Q47" s="1" t="s">
        <v>125</v>
      </c>
      <c r="R47">
        <v>2</v>
      </c>
      <c r="S47" s="1" t="s">
        <v>21</v>
      </c>
      <c r="U47">
        <v>46</v>
      </c>
      <c r="V47">
        <v>90</v>
      </c>
      <c r="W47">
        <v>100</v>
      </c>
      <c r="X47">
        <v>36</v>
      </c>
      <c r="Y47">
        <v>0</v>
      </c>
      <c r="Z47">
        <v>0</v>
      </c>
      <c r="AA47">
        <f>SUM(Zalacznik_Zadanie2_wyniki7[[#This Row],[zad1]:[zad5]])</f>
        <v>226</v>
      </c>
      <c r="AB47" t="str">
        <f>VLOOKUP(Zalacznik_Zadanie2_wyniki7[[#This Row],[identyfikator ucznia]],Zalacznik_Zadanie2_uczniowie[[identyfikator ucznia]:[okręg]],7,FALSE)</f>
        <v xml:space="preserve"> IV</v>
      </c>
      <c r="AC47" t="str">
        <f>VLOOKUP(Zalacznik_Zadanie2_wyniki7[[#This Row],[identyfikator ucznia]],Zalacznik_Zadanie2_uczniowie[[identyfikator ucznia]:[nazwisko]],3,FALSE)</f>
        <v>Królikowski</v>
      </c>
    </row>
    <row r="48" spans="11:29" x14ac:dyDescent="0.3">
      <c r="K48">
        <v>47</v>
      </c>
      <c r="L48">
        <f>Zalacznik_Zadanie2_wyniki7[[#This Row],[suma]]</f>
        <v>391</v>
      </c>
      <c r="M48" t="str">
        <f>Zalacznik_Zadanie2_uczniowie6[[#This Row],[okręg]]&amp;Zalacznik_Zadanie2_uczniowie6[[#This Row],[wynik]]</f>
        <v xml:space="preserve"> VI391</v>
      </c>
      <c r="N48" s="1" t="s">
        <v>126</v>
      </c>
      <c r="O48" s="1" t="s">
        <v>127</v>
      </c>
      <c r="P48" s="1" t="s">
        <v>128</v>
      </c>
      <c r="Q48" s="1" t="s">
        <v>10</v>
      </c>
      <c r="R48">
        <v>2</v>
      </c>
      <c r="S48" s="1" t="s">
        <v>11</v>
      </c>
      <c r="U48">
        <v>47</v>
      </c>
      <c r="V48">
        <v>100</v>
      </c>
      <c r="W48">
        <v>93</v>
      </c>
      <c r="X48">
        <v>45</v>
      </c>
      <c r="Y48">
        <v>100</v>
      </c>
      <c r="Z48">
        <v>53</v>
      </c>
      <c r="AA48">
        <f>SUM(Zalacznik_Zadanie2_wyniki7[[#This Row],[zad1]:[zad5]])</f>
        <v>391</v>
      </c>
      <c r="AB48" t="str">
        <f>VLOOKUP(Zalacznik_Zadanie2_wyniki7[[#This Row],[identyfikator ucznia]],Zalacznik_Zadanie2_uczniowie[[identyfikator ucznia]:[okręg]],7,FALSE)</f>
        <v xml:space="preserve"> VI</v>
      </c>
      <c r="AC48" t="str">
        <f>VLOOKUP(Zalacznik_Zadanie2_wyniki7[[#This Row],[identyfikator ucznia]],Zalacznik_Zadanie2_uczniowie[[identyfikator ucznia]:[nazwisko]],3,FALSE)</f>
        <v>Szmigiel</v>
      </c>
    </row>
    <row r="49" spans="11:29" x14ac:dyDescent="0.3">
      <c r="K49">
        <v>48</v>
      </c>
      <c r="L49">
        <f>Zalacznik_Zadanie2_wyniki7[[#This Row],[suma]]</f>
        <v>222</v>
      </c>
      <c r="M49" t="str">
        <f>Zalacznik_Zadanie2_uczniowie6[[#This Row],[okręg]]&amp;Zalacznik_Zadanie2_uczniowie6[[#This Row],[wynik]]</f>
        <v xml:space="preserve"> IV222</v>
      </c>
      <c r="N49" s="1" t="s">
        <v>119</v>
      </c>
      <c r="O49" s="1" t="s">
        <v>129</v>
      </c>
      <c r="P49" s="1" t="s">
        <v>130</v>
      </c>
      <c r="Q49" s="1" t="s">
        <v>20</v>
      </c>
      <c r="R49">
        <v>3</v>
      </c>
      <c r="S49" s="1" t="s">
        <v>21</v>
      </c>
      <c r="U49">
        <v>48</v>
      </c>
      <c r="V49">
        <v>0</v>
      </c>
      <c r="W49">
        <v>100</v>
      </c>
      <c r="X49">
        <v>27</v>
      </c>
      <c r="Y49">
        <v>95</v>
      </c>
      <c r="Z49">
        <v>0</v>
      </c>
      <c r="AA49">
        <f>SUM(Zalacznik_Zadanie2_wyniki7[[#This Row],[zad1]:[zad5]])</f>
        <v>222</v>
      </c>
      <c r="AB49" t="str">
        <f>VLOOKUP(Zalacznik_Zadanie2_wyniki7[[#This Row],[identyfikator ucznia]],Zalacznik_Zadanie2_uczniowie[[identyfikator ucznia]:[okręg]],7,FALSE)</f>
        <v xml:space="preserve"> IV</v>
      </c>
      <c r="AC49" t="str">
        <f>VLOOKUP(Zalacznik_Zadanie2_wyniki7[[#This Row],[identyfikator ucznia]],Zalacznik_Zadanie2_uczniowie[[identyfikator ucznia]:[nazwisko]],3,FALSE)</f>
        <v>Wroński</v>
      </c>
    </row>
    <row r="50" spans="11:29" x14ac:dyDescent="0.3">
      <c r="K50">
        <v>49</v>
      </c>
      <c r="L50">
        <f>Zalacznik_Zadanie2_wyniki7[[#This Row],[suma]]</f>
        <v>391</v>
      </c>
      <c r="M50" t="str">
        <f>Zalacznik_Zadanie2_uczniowie6[[#This Row],[okręg]]&amp;Zalacznik_Zadanie2_uczniowie6[[#This Row],[wynik]]</f>
        <v xml:space="preserve"> IV391</v>
      </c>
      <c r="N50" s="1" t="s">
        <v>31</v>
      </c>
      <c r="O50" s="1" t="s">
        <v>131</v>
      </c>
      <c r="P50" s="1" t="s">
        <v>37</v>
      </c>
      <c r="Q50" s="1" t="s">
        <v>20</v>
      </c>
      <c r="R50">
        <v>1</v>
      </c>
      <c r="S50" s="1" t="s">
        <v>21</v>
      </c>
      <c r="U50">
        <v>49</v>
      </c>
      <c r="V50">
        <v>100</v>
      </c>
      <c r="W50">
        <v>100</v>
      </c>
      <c r="X50">
        <v>91</v>
      </c>
      <c r="Y50">
        <v>100</v>
      </c>
      <c r="Z50">
        <v>0</v>
      </c>
      <c r="AA50">
        <f>SUM(Zalacznik_Zadanie2_wyniki7[[#This Row],[zad1]:[zad5]])</f>
        <v>391</v>
      </c>
      <c r="AB50" t="str">
        <f>VLOOKUP(Zalacznik_Zadanie2_wyniki7[[#This Row],[identyfikator ucznia]],Zalacznik_Zadanie2_uczniowie[[identyfikator ucznia]:[okręg]],7,FALSE)</f>
        <v xml:space="preserve"> IV</v>
      </c>
      <c r="AC50" t="str">
        <f>VLOOKUP(Zalacznik_Zadanie2_wyniki7[[#This Row],[identyfikator ucznia]],Zalacznik_Zadanie2_uczniowie[[identyfikator ucznia]:[nazwisko]],3,FALSE)</f>
        <v>Tomkiewicz</v>
      </c>
    </row>
    <row r="51" spans="11:29" x14ac:dyDescent="0.3">
      <c r="K51">
        <v>50</v>
      </c>
      <c r="L51">
        <f>Zalacznik_Zadanie2_wyniki7[[#This Row],[suma]]</f>
        <v>222</v>
      </c>
      <c r="M51" t="str">
        <f>Zalacznik_Zadanie2_uczniowie6[[#This Row],[okręg]]&amp;Zalacznik_Zadanie2_uczniowie6[[#This Row],[wynik]]</f>
        <v xml:space="preserve"> IV222</v>
      </c>
      <c r="N51" s="1" t="s">
        <v>132</v>
      </c>
      <c r="O51" s="1" t="s">
        <v>133</v>
      </c>
      <c r="P51" s="1" t="s">
        <v>19</v>
      </c>
      <c r="Q51" s="1" t="s">
        <v>20</v>
      </c>
      <c r="R51">
        <v>2</v>
      </c>
      <c r="S51" s="1" t="s">
        <v>21</v>
      </c>
      <c r="U51">
        <v>50</v>
      </c>
      <c r="V51">
        <v>90</v>
      </c>
      <c r="W51">
        <v>81</v>
      </c>
      <c r="X51">
        <v>27</v>
      </c>
      <c r="Y51">
        <v>24</v>
      </c>
      <c r="Z51">
        <v>0</v>
      </c>
      <c r="AA51">
        <f>SUM(Zalacznik_Zadanie2_wyniki7[[#This Row],[zad1]:[zad5]])</f>
        <v>222</v>
      </c>
      <c r="AB51" t="str">
        <f>VLOOKUP(Zalacznik_Zadanie2_wyniki7[[#This Row],[identyfikator ucznia]],Zalacznik_Zadanie2_uczniowie[[identyfikator ucznia]:[okręg]],7,FALSE)</f>
        <v xml:space="preserve"> IV</v>
      </c>
      <c r="AC51" t="str">
        <f>VLOOKUP(Zalacznik_Zadanie2_wyniki7[[#This Row],[identyfikator ucznia]],Zalacznik_Zadanie2_uczniowie[[identyfikator ucznia]:[nazwisko]],3,FALSE)</f>
        <v>Tomaszewski</v>
      </c>
    </row>
    <row r="52" spans="11:29" x14ac:dyDescent="0.3">
      <c r="K52">
        <v>51</v>
      </c>
      <c r="L52">
        <f>Zalacznik_Zadanie2_wyniki7[[#This Row],[suma]]</f>
        <v>390</v>
      </c>
      <c r="M52" t="str">
        <f>Zalacznik_Zadanie2_uczniowie6[[#This Row],[okręg]]&amp;Zalacznik_Zadanie2_uczniowie6[[#This Row],[wynik]]</f>
        <v xml:space="preserve"> IV390</v>
      </c>
      <c r="N52" s="1" t="s">
        <v>134</v>
      </c>
      <c r="O52" s="1" t="s">
        <v>135</v>
      </c>
      <c r="P52" s="1" t="s">
        <v>136</v>
      </c>
      <c r="Q52" s="1" t="s">
        <v>137</v>
      </c>
      <c r="R52">
        <v>2</v>
      </c>
      <c r="S52" s="1" t="s">
        <v>21</v>
      </c>
      <c r="U52">
        <v>51</v>
      </c>
      <c r="V52">
        <v>90</v>
      </c>
      <c r="W52">
        <v>100</v>
      </c>
      <c r="X52">
        <v>100</v>
      </c>
      <c r="Y52">
        <v>100</v>
      </c>
      <c r="Z52">
        <v>0</v>
      </c>
      <c r="AA52">
        <f>SUM(Zalacznik_Zadanie2_wyniki7[[#This Row],[zad1]:[zad5]])</f>
        <v>390</v>
      </c>
      <c r="AB52" t="str">
        <f>VLOOKUP(Zalacznik_Zadanie2_wyniki7[[#This Row],[identyfikator ucznia]],Zalacznik_Zadanie2_uczniowie[[identyfikator ucznia]:[okręg]],7,FALSE)</f>
        <v xml:space="preserve"> IV</v>
      </c>
      <c r="AC52" t="str">
        <f>VLOOKUP(Zalacznik_Zadanie2_wyniki7[[#This Row],[identyfikator ucznia]],Zalacznik_Zadanie2_uczniowie[[identyfikator ucznia]:[nazwisko]],3,FALSE)</f>
        <v>Rudnicki</v>
      </c>
    </row>
    <row r="53" spans="11:29" x14ac:dyDescent="0.3">
      <c r="K53">
        <v>52</v>
      </c>
      <c r="L53">
        <f>Zalacznik_Zadanie2_wyniki7[[#This Row],[suma]]</f>
        <v>221</v>
      </c>
      <c r="M53" t="str">
        <f>Zalacznik_Zadanie2_uczniowie6[[#This Row],[okręg]]&amp;Zalacznik_Zadanie2_uczniowie6[[#This Row],[wynik]]</f>
        <v xml:space="preserve"> VI221</v>
      </c>
      <c r="N53" s="1" t="s">
        <v>42</v>
      </c>
      <c r="O53" s="1" t="s">
        <v>138</v>
      </c>
      <c r="P53" s="1" t="s">
        <v>139</v>
      </c>
      <c r="Q53" s="1" t="s">
        <v>140</v>
      </c>
      <c r="R53">
        <v>3</v>
      </c>
      <c r="S53" s="1" t="s">
        <v>11</v>
      </c>
      <c r="U53">
        <v>52</v>
      </c>
      <c r="V53">
        <v>30</v>
      </c>
      <c r="W53">
        <v>8</v>
      </c>
      <c r="X53">
        <v>95</v>
      </c>
      <c r="Y53">
        <v>88</v>
      </c>
      <c r="Z53">
        <v>0</v>
      </c>
      <c r="AA53">
        <f>SUM(Zalacznik_Zadanie2_wyniki7[[#This Row],[zad1]:[zad5]])</f>
        <v>221</v>
      </c>
      <c r="AB53" t="str">
        <f>VLOOKUP(Zalacznik_Zadanie2_wyniki7[[#This Row],[identyfikator ucznia]],Zalacznik_Zadanie2_uczniowie[[identyfikator ucznia]:[okręg]],7,FALSE)</f>
        <v xml:space="preserve"> VI</v>
      </c>
      <c r="AC53" t="str">
        <f>VLOOKUP(Zalacznik_Zadanie2_wyniki7[[#This Row],[identyfikator ucznia]],Zalacznik_Zadanie2_uczniowie[[identyfikator ucznia]:[nazwisko]],3,FALSE)</f>
        <v>Brożek</v>
      </c>
    </row>
    <row r="54" spans="11:29" x14ac:dyDescent="0.3">
      <c r="K54">
        <v>53</v>
      </c>
      <c r="L54">
        <f>Zalacznik_Zadanie2_wyniki7[[#This Row],[suma]]</f>
        <v>388</v>
      </c>
      <c r="M54" t="str">
        <f>Zalacznik_Zadanie2_uczniowie6[[#This Row],[okręg]]&amp;Zalacznik_Zadanie2_uczniowie6[[#This Row],[wynik]]</f>
        <v xml:space="preserve"> II388</v>
      </c>
      <c r="N54" s="1" t="s">
        <v>34</v>
      </c>
      <c r="O54" s="1" t="s">
        <v>141</v>
      </c>
      <c r="P54" s="1" t="s">
        <v>142</v>
      </c>
      <c r="Q54" s="1" t="s">
        <v>143</v>
      </c>
      <c r="R54">
        <v>2</v>
      </c>
      <c r="S54" s="1" t="s">
        <v>53</v>
      </c>
      <c r="U54">
        <v>53</v>
      </c>
      <c r="V54">
        <v>100</v>
      </c>
      <c r="W54">
        <v>100</v>
      </c>
      <c r="X54">
        <v>100</v>
      </c>
      <c r="Y54">
        <v>88</v>
      </c>
      <c r="Z54">
        <v>0</v>
      </c>
      <c r="AA54">
        <f>SUM(Zalacznik_Zadanie2_wyniki7[[#This Row],[zad1]:[zad5]])</f>
        <v>388</v>
      </c>
      <c r="AB54" t="str">
        <f>VLOOKUP(Zalacznik_Zadanie2_wyniki7[[#This Row],[identyfikator ucznia]],Zalacznik_Zadanie2_uczniowie[[identyfikator ucznia]:[okręg]],7,FALSE)</f>
        <v xml:space="preserve"> II</v>
      </c>
      <c r="AC54" t="str">
        <f>VLOOKUP(Zalacznik_Zadanie2_wyniki7[[#This Row],[identyfikator ucznia]],Zalacznik_Zadanie2_uczniowie[[identyfikator ucznia]:[nazwisko]],3,FALSE)</f>
        <v>Kowalik</v>
      </c>
    </row>
    <row r="55" spans="11:29" x14ac:dyDescent="0.3">
      <c r="K55">
        <v>54</v>
      </c>
      <c r="L55">
        <f>Zalacznik_Zadanie2_wyniki7[[#This Row],[suma]]</f>
        <v>220</v>
      </c>
      <c r="M55" t="str">
        <f>Zalacznik_Zadanie2_uczniowie6[[#This Row],[okręg]]&amp;Zalacznik_Zadanie2_uczniowie6[[#This Row],[wynik]]</f>
        <v xml:space="preserve"> VIII220</v>
      </c>
      <c r="N55" s="1" t="s">
        <v>144</v>
      </c>
      <c r="O55" s="1" t="s">
        <v>145</v>
      </c>
      <c r="P55" s="1" t="s">
        <v>146</v>
      </c>
      <c r="Q55" s="1" t="s">
        <v>147</v>
      </c>
      <c r="R55">
        <v>3</v>
      </c>
      <c r="S55" s="1" t="s">
        <v>16</v>
      </c>
      <c r="U55">
        <v>54</v>
      </c>
      <c r="V55">
        <v>100</v>
      </c>
      <c r="W55">
        <v>93</v>
      </c>
      <c r="X55">
        <v>27</v>
      </c>
      <c r="Y55">
        <v>0</v>
      </c>
      <c r="Z55">
        <v>0</v>
      </c>
      <c r="AA55">
        <f>SUM(Zalacznik_Zadanie2_wyniki7[[#This Row],[zad1]:[zad5]])</f>
        <v>220</v>
      </c>
      <c r="AB55" t="str">
        <f>VLOOKUP(Zalacznik_Zadanie2_wyniki7[[#This Row],[identyfikator ucznia]],Zalacznik_Zadanie2_uczniowie[[identyfikator ucznia]:[okręg]],7,FALSE)</f>
        <v xml:space="preserve"> VIII</v>
      </c>
      <c r="AC55" t="str">
        <f>VLOOKUP(Zalacznik_Zadanie2_wyniki7[[#This Row],[identyfikator ucznia]],Zalacznik_Zadanie2_uczniowie[[identyfikator ucznia]:[nazwisko]],3,FALSE)</f>
        <v>Skórka</v>
      </c>
    </row>
    <row r="56" spans="11:29" x14ac:dyDescent="0.3">
      <c r="K56">
        <v>55</v>
      </c>
      <c r="L56">
        <f>Zalacznik_Zadanie2_wyniki7[[#This Row],[suma]]</f>
        <v>387</v>
      </c>
      <c r="M56" t="str">
        <f>Zalacznik_Zadanie2_uczniowie6[[#This Row],[okręg]]&amp;Zalacznik_Zadanie2_uczniowie6[[#This Row],[wynik]]</f>
        <v xml:space="preserve"> IV387</v>
      </c>
      <c r="N56" s="1" t="s">
        <v>148</v>
      </c>
      <c r="O56" s="1" t="s">
        <v>149</v>
      </c>
      <c r="P56" s="1" t="s">
        <v>150</v>
      </c>
      <c r="Q56" s="1" t="s">
        <v>151</v>
      </c>
      <c r="R56">
        <v>2</v>
      </c>
      <c r="S56" s="1" t="s">
        <v>21</v>
      </c>
      <c r="U56">
        <v>55</v>
      </c>
      <c r="V56">
        <v>90</v>
      </c>
      <c r="W56">
        <v>100</v>
      </c>
      <c r="X56">
        <v>45</v>
      </c>
      <c r="Y56">
        <v>100</v>
      </c>
      <c r="Z56">
        <v>52</v>
      </c>
      <c r="AA56">
        <f>SUM(Zalacznik_Zadanie2_wyniki7[[#This Row],[zad1]:[zad5]])</f>
        <v>387</v>
      </c>
      <c r="AB56" t="str">
        <f>VLOOKUP(Zalacznik_Zadanie2_wyniki7[[#This Row],[identyfikator ucznia]],Zalacznik_Zadanie2_uczniowie[[identyfikator ucznia]:[okręg]],7,FALSE)</f>
        <v xml:space="preserve"> IV</v>
      </c>
      <c r="AC56" t="str">
        <f>VLOOKUP(Zalacznik_Zadanie2_wyniki7[[#This Row],[identyfikator ucznia]],Zalacznik_Zadanie2_uczniowie[[identyfikator ucznia]:[nazwisko]],3,FALSE)</f>
        <v>Pacholski</v>
      </c>
    </row>
    <row r="57" spans="11:29" x14ac:dyDescent="0.3">
      <c r="K57">
        <v>56</v>
      </c>
      <c r="L57">
        <f>Zalacznik_Zadanie2_wyniki7[[#This Row],[suma]]</f>
        <v>215</v>
      </c>
      <c r="M57" t="str">
        <f>Zalacznik_Zadanie2_uczniowie6[[#This Row],[okręg]]&amp;Zalacznik_Zadanie2_uczniowie6[[#This Row],[wynik]]</f>
        <v xml:space="preserve"> VIII215</v>
      </c>
      <c r="N57" s="1" t="s">
        <v>152</v>
      </c>
      <c r="O57" s="1" t="s">
        <v>153</v>
      </c>
      <c r="P57" s="1" t="s">
        <v>24</v>
      </c>
      <c r="Q57" s="1" t="s">
        <v>25</v>
      </c>
      <c r="R57">
        <v>3</v>
      </c>
      <c r="S57" s="1" t="s">
        <v>16</v>
      </c>
      <c r="U57">
        <v>56</v>
      </c>
      <c r="V57">
        <v>0</v>
      </c>
      <c r="W57">
        <v>100</v>
      </c>
      <c r="X57">
        <v>27</v>
      </c>
      <c r="Y57">
        <v>88</v>
      </c>
      <c r="Z57">
        <v>0</v>
      </c>
      <c r="AA57">
        <f>SUM(Zalacznik_Zadanie2_wyniki7[[#This Row],[zad1]:[zad5]])</f>
        <v>215</v>
      </c>
      <c r="AB57" t="str">
        <f>VLOOKUP(Zalacznik_Zadanie2_wyniki7[[#This Row],[identyfikator ucznia]],Zalacznik_Zadanie2_uczniowie[[identyfikator ucznia]:[okręg]],7,FALSE)</f>
        <v xml:space="preserve"> VIII</v>
      </c>
      <c r="AC57" t="str">
        <f>VLOOKUP(Zalacznik_Zadanie2_wyniki7[[#This Row],[identyfikator ucznia]],Zalacznik_Zadanie2_uczniowie[[identyfikator ucznia]:[nazwisko]],3,FALSE)</f>
        <v>Paciorek</v>
      </c>
    </row>
    <row r="58" spans="11:29" x14ac:dyDescent="0.3">
      <c r="K58">
        <v>57</v>
      </c>
      <c r="L58">
        <f>Zalacznik_Zadanie2_wyniki7[[#This Row],[suma]]</f>
        <v>383</v>
      </c>
      <c r="M58" t="str">
        <f>Zalacznik_Zadanie2_uczniowie6[[#This Row],[okręg]]&amp;Zalacznik_Zadanie2_uczniowie6[[#This Row],[wynik]]</f>
        <v xml:space="preserve"> VI383</v>
      </c>
      <c r="N58" s="1" t="s">
        <v>31</v>
      </c>
      <c r="O58" s="1" t="s">
        <v>154</v>
      </c>
      <c r="P58" s="1" t="s">
        <v>9</v>
      </c>
      <c r="Q58" s="1" t="s">
        <v>10</v>
      </c>
      <c r="R58">
        <v>1</v>
      </c>
      <c r="S58" s="1" t="s">
        <v>11</v>
      </c>
      <c r="U58">
        <v>57</v>
      </c>
      <c r="V58">
        <v>100</v>
      </c>
      <c r="W58">
        <v>100</v>
      </c>
      <c r="X58">
        <v>27</v>
      </c>
      <c r="Y58">
        <v>96</v>
      </c>
      <c r="Z58">
        <v>60</v>
      </c>
      <c r="AA58">
        <f>SUM(Zalacznik_Zadanie2_wyniki7[[#This Row],[zad1]:[zad5]])</f>
        <v>383</v>
      </c>
      <c r="AB58" t="str">
        <f>VLOOKUP(Zalacznik_Zadanie2_wyniki7[[#This Row],[identyfikator ucznia]],Zalacznik_Zadanie2_uczniowie[[identyfikator ucznia]:[okręg]],7,FALSE)</f>
        <v xml:space="preserve"> VI</v>
      </c>
      <c r="AC58" t="str">
        <f>VLOOKUP(Zalacznik_Zadanie2_wyniki7[[#This Row],[identyfikator ucznia]],Zalacznik_Zadanie2_uczniowie[[identyfikator ucznia]:[nazwisko]],3,FALSE)</f>
        <v>Podolski</v>
      </c>
    </row>
    <row r="59" spans="11:29" x14ac:dyDescent="0.3">
      <c r="K59">
        <v>58</v>
      </c>
      <c r="L59">
        <f>Zalacznik_Zadanie2_wyniki7[[#This Row],[suma]]</f>
        <v>215</v>
      </c>
      <c r="M59" t="str">
        <f>Zalacznik_Zadanie2_uczniowie6[[#This Row],[okręg]]&amp;Zalacznik_Zadanie2_uczniowie6[[#This Row],[wynik]]</f>
        <v xml:space="preserve"> VIII215</v>
      </c>
      <c r="N59" s="1" t="s">
        <v>34</v>
      </c>
      <c r="O59" s="1" t="s">
        <v>155</v>
      </c>
      <c r="P59" s="1" t="s">
        <v>14</v>
      </c>
      <c r="Q59" s="1" t="s">
        <v>15</v>
      </c>
      <c r="R59">
        <v>2</v>
      </c>
      <c r="S59" s="1" t="s">
        <v>16</v>
      </c>
      <c r="U59">
        <v>58</v>
      </c>
      <c r="V59">
        <v>0</v>
      </c>
      <c r="W59">
        <v>100</v>
      </c>
      <c r="X59">
        <v>27</v>
      </c>
      <c r="Y59">
        <v>88</v>
      </c>
      <c r="Z59">
        <v>0</v>
      </c>
      <c r="AA59">
        <f>SUM(Zalacznik_Zadanie2_wyniki7[[#This Row],[zad1]:[zad5]])</f>
        <v>215</v>
      </c>
      <c r="AB59" t="str">
        <f>VLOOKUP(Zalacznik_Zadanie2_wyniki7[[#This Row],[identyfikator ucznia]],Zalacznik_Zadanie2_uczniowie[[identyfikator ucznia]:[okręg]],7,FALSE)</f>
        <v xml:space="preserve"> VIII</v>
      </c>
      <c r="AC59" t="str">
        <f>VLOOKUP(Zalacznik_Zadanie2_wyniki7[[#This Row],[identyfikator ucznia]],Zalacznik_Zadanie2_uczniowie[[identyfikator ucznia]:[nazwisko]],3,FALSE)</f>
        <v>Milewski</v>
      </c>
    </row>
    <row r="60" spans="11:29" x14ac:dyDescent="0.3">
      <c r="K60">
        <v>59</v>
      </c>
      <c r="L60">
        <f>Zalacznik_Zadanie2_wyniki7[[#This Row],[suma]]</f>
        <v>378</v>
      </c>
      <c r="M60" t="str">
        <f>Zalacznik_Zadanie2_uczniowie6[[#This Row],[okręg]]&amp;Zalacznik_Zadanie2_uczniowie6[[#This Row],[wynik]]</f>
        <v xml:space="preserve"> VI378</v>
      </c>
      <c r="N60" s="1" t="s">
        <v>17</v>
      </c>
      <c r="O60" s="1" t="s">
        <v>156</v>
      </c>
      <c r="P60" s="1" t="s">
        <v>9</v>
      </c>
      <c r="Q60" s="1" t="s">
        <v>10</v>
      </c>
      <c r="R60">
        <v>2</v>
      </c>
      <c r="S60" s="1" t="s">
        <v>11</v>
      </c>
      <c r="U60">
        <v>59</v>
      </c>
      <c r="V60">
        <v>100</v>
      </c>
      <c r="W60">
        <v>100</v>
      </c>
      <c r="X60">
        <v>100</v>
      </c>
      <c r="Y60">
        <v>78</v>
      </c>
      <c r="Z60">
        <v>0</v>
      </c>
      <c r="AA60">
        <f>SUM(Zalacznik_Zadanie2_wyniki7[[#This Row],[zad1]:[zad5]])</f>
        <v>378</v>
      </c>
      <c r="AB60" t="str">
        <f>VLOOKUP(Zalacznik_Zadanie2_wyniki7[[#This Row],[identyfikator ucznia]],Zalacznik_Zadanie2_uczniowie[[identyfikator ucznia]:[okręg]],7,FALSE)</f>
        <v xml:space="preserve"> VI</v>
      </c>
      <c r="AC60" t="str">
        <f>VLOOKUP(Zalacznik_Zadanie2_wyniki7[[#This Row],[identyfikator ucznia]],Zalacznik_Zadanie2_uczniowie[[identyfikator ucznia]:[nazwisko]],3,FALSE)</f>
        <v>Potocki</v>
      </c>
    </row>
    <row r="61" spans="11:29" x14ac:dyDescent="0.3">
      <c r="K61">
        <v>60</v>
      </c>
      <c r="L61">
        <f>Zalacznik_Zadanie2_wyniki7[[#This Row],[suma]]</f>
        <v>215</v>
      </c>
      <c r="M61" t="str">
        <f>Zalacznik_Zadanie2_uczniowie6[[#This Row],[okręg]]&amp;Zalacznik_Zadanie2_uczniowie6[[#This Row],[wynik]]</f>
        <v xml:space="preserve"> VIII215</v>
      </c>
      <c r="N61" s="1" t="s">
        <v>157</v>
      </c>
      <c r="O61" s="1" t="s">
        <v>158</v>
      </c>
      <c r="P61" s="1" t="s">
        <v>30</v>
      </c>
      <c r="Q61" s="1" t="s">
        <v>25</v>
      </c>
      <c r="R61">
        <v>3</v>
      </c>
      <c r="S61" s="1" t="s">
        <v>16</v>
      </c>
      <c r="U61">
        <v>60</v>
      </c>
      <c r="V61">
        <v>0</v>
      </c>
      <c r="W61">
        <v>100</v>
      </c>
      <c r="X61">
        <v>27</v>
      </c>
      <c r="Y61">
        <v>88</v>
      </c>
      <c r="Z61">
        <v>0</v>
      </c>
      <c r="AA61">
        <f>SUM(Zalacznik_Zadanie2_wyniki7[[#This Row],[zad1]:[zad5]])</f>
        <v>215</v>
      </c>
      <c r="AB61" t="str">
        <f>VLOOKUP(Zalacznik_Zadanie2_wyniki7[[#This Row],[identyfikator ucznia]],Zalacznik_Zadanie2_uczniowie[[identyfikator ucznia]:[okręg]],7,FALSE)</f>
        <v xml:space="preserve"> VIII</v>
      </c>
      <c r="AC61" t="str">
        <f>VLOOKUP(Zalacznik_Zadanie2_wyniki7[[#This Row],[identyfikator ucznia]],Zalacznik_Zadanie2_uczniowie[[identyfikator ucznia]:[nazwisko]],3,FALSE)</f>
        <v>Witkowski</v>
      </c>
    </row>
    <row r="62" spans="11:29" x14ac:dyDescent="0.3">
      <c r="K62">
        <v>61</v>
      </c>
      <c r="L62">
        <f>Zalacznik_Zadanie2_wyniki7[[#This Row],[suma]]</f>
        <v>372</v>
      </c>
      <c r="M62" t="str">
        <f>Zalacznik_Zadanie2_uczniowie6[[#This Row],[okręg]]&amp;Zalacznik_Zadanie2_uczniowie6[[#This Row],[wynik]]</f>
        <v xml:space="preserve"> III372</v>
      </c>
      <c r="N62" s="1" t="s">
        <v>159</v>
      </c>
      <c r="O62" s="1" t="s">
        <v>160</v>
      </c>
      <c r="P62" s="1" t="s">
        <v>161</v>
      </c>
      <c r="Q62" s="1" t="s">
        <v>162</v>
      </c>
      <c r="R62">
        <v>1</v>
      </c>
      <c r="S62" s="1" t="s">
        <v>65</v>
      </c>
      <c r="U62">
        <v>61</v>
      </c>
      <c r="V62">
        <v>100</v>
      </c>
      <c r="W62">
        <v>100</v>
      </c>
      <c r="X62">
        <v>72</v>
      </c>
      <c r="Y62">
        <v>100</v>
      </c>
      <c r="Z62">
        <v>0</v>
      </c>
      <c r="AA62">
        <f>SUM(Zalacznik_Zadanie2_wyniki7[[#This Row],[zad1]:[zad5]])</f>
        <v>372</v>
      </c>
      <c r="AB62" t="str">
        <f>VLOOKUP(Zalacznik_Zadanie2_wyniki7[[#This Row],[identyfikator ucznia]],Zalacznik_Zadanie2_uczniowie[[identyfikator ucznia]:[okręg]],7,FALSE)</f>
        <v xml:space="preserve"> III</v>
      </c>
      <c r="AC62" t="str">
        <f>VLOOKUP(Zalacznik_Zadanie2_wyniki7[[#This Row],[identyfikator ucznia]],Zalacznik_Zadanie2_uczniowie[[identyfikator ucznia]:[nazwisko]],3,FALSE)</f>
        <v>Wujec</v>
      </c>
    </row>
    <row r="63" spans="11:29" x14ac:dyDescent="0.3">
      <c r="K63">
        <v>62</v>
      </c>
      <c r="L63">
        <f>Zalacznik_Zadanie2_wyniki7[[#This Row],[suma]]</f>
        <v>213</v>
      </c>
      <c r="M63" t="str">
        <f>Zalacznik_Zadanie2_uczniowie6[[#This Row],[okręg]]&amp;Zalacznik_Zadanie2_uczniowie6[[#This Row],[wynik]]</f>
        <v xml:space="preserve"> IV213</v>
      </c>
      <c r="N63" s="1" t="s">
        <v>163</v>
      </c>
      <c r="O63" s="1" t="s">
        <v>164</v>
      </c>
      <c r="P63" s="1" t="s">
        <v>19</v>
      </c>
      <c r="Q63" s="1" t="s">
        <v>20</v>
      </c>
      <c r="R63">
        <v>2</v>
      </c>
      <c r="S63" s="1" t="s">
        <v>21</v>
      </c>
      <c r="U63">
        <v>62</v>
      </c>
      <c r="V63">
        <v>100</v>
      </c>
      <c r="W63">
        <v>86</v>
      </c>
      <c r="X63">
        <v>27</v>
      </c>
      <c r="Y63">
        <v>0</v>
      </c>
      <c r="Z63">
        <v>0</v>
      </c>
      <c r="AA63">
        <f>SUM(Zalacznik_Zadanie2_wyniki7[[#This Row],[zad1]:[zad5]])</f>
        <v>213</v>
      </c>
      <c r="AB63" t="str">
        <f>VLOOKUP(Zalacznik_Zadanie2_wyniki7[[#This Row],[identyfikator ucznia]],Zalacznik_Zadanie2_uczniowie[[identyfikator ucznia]:[okręg]],7,FALSE)</f>
        <v xml:space="preserve"> IV</v>
      </c>
      <c r="AC63" t="str">
        <f>VLOOKUP(Zalacznik_Zadanie2_wyniki7[[#This Row],[identyfikator ucznia]],Zalacznik_Zadanie2_uczniowie[[identyfikator ucznia]:[nazwisko]],3,FALSE)</f>
        <v>Wierzbicki</v>
      </c>
    </row>
    <row r="64" spans="11:29" x14ac:dyDescent="0.3">
      <c r="K64">
        <v>63</v>
      </c>
      <c r="L64">
        <f>Zalacznik_Zadanie2_wyniki7[[#This Row],[suma]]</f>
        <v>372</v>
      </c>
      <c r="M64" t="str">
        <f>Zalacznik_Zadanie2_uczniowie6[[#This Row],[okręg]]&amp;Zalacznik_Zadanie2_uczniowie6[[#This Row],[wynik]]</f>
        <v xml:space="preserve"> IV372</v>
      </c>
      <c r="N64" s="1" t="s">
        <v>42</v>
      </c>
      <c r="O64" s="1" t="s">
        <v>165</v>
      </c>
      <c r="P64" s="1" t="s">
        <v>37</v>
      </c>
      <c r="Q64" s="1" t="s">
        <v>20</v>
      </c>
      <c r="R64">
        <v>2</v>
      </c>
      <c r="S64" s="1" t="s">
        <v>21</v>
      </c>
      <c r="U64">
        <v>63</v>
      </c>
      <c r="V64">
        <v>100</v>
      </c>
      <c r="W64">
        <v>100</v>
      </c>
      <c r="X64">
        <v>72</v>
      </c>
      <c r="Y64">
        <v>100</v>
      </c>
      <c r="Z64">
        <v>0</v>
      </c>
      <c r="AA64">
        <f>SUM(Zalacznik_Zadanie2_wyniki7[[#This Row],[zad1]:[zad5]])</f>
        <v>372</v>
      </c>
      <c r="AB64" t="str">
        <f>VLOOKUP(Zalacznik_Zadanie2_wyniki7[[#This Row],[identyfikator ucznia]],Zalacznik_Zadanie2_uczniowie[[identyfikator ucznia]:[okręg]],7,FALSE)</f>
        <v xml:space="preserve"> IV</v>
      </c>
      <c r="AC64" t="str">
        <f>VLOOKUP(Zalacznik_Zadanie2_wyniki7[[#This Row],[identyfikator ucznia]],Zalacznik_Zadanie2_uczniowie[[identyfikator ucznia]:[nazwisko]],3,FALSE)</f>
        <v>Matuszczak</v>
      </c>
    </row>
    <row r="65" spans="11:29" x14ac:dyDescent="0.3">
      <c r="K65">
        <v>64</v>
      </c>
      <c r="L65">
        <f>Zalacznik_Zadanie2_wyniki7[[#This Row],[suma]]</f>
        <v>211</v>
      </c>
      <c r="M65" t="str">
        <f>Zalacznik_Zadanie2_uczniowie6[[#This Row],[okręg]]&amp;Zalacznik_Zadanie2_uczniowie6[[#This Row],[wynik]]</f>
        <v xml:space="preserve"> IV211</v>
      </c>
      <c r="N65" s="1" t="s">
        <v>89</v>
      </c>
      <c r="O65" s="1" t="s">
        <v>166</v>
      </c>
      <c r="P65" s="1" t="s">
        <v>167</v>
      </c>
      <c r="Q65" s="1" t="s">
        <v>168</v>
      </c>
      <c r="R65">
        <v>3</v>
      </c>
      <c r="S65" s="1" t="s">
        <v>21</v>
      </c>
      <c r="U65">
        <v>64</v>
      </c>
      <c r="V65">
        <v>100</v>
      </c>
      <c r="W65">
        <v>22</v>
      </c>
      <c r="X65">
        <v>82</v>
      </c>
      <c r="Y65">
        <v>0</v>
      </c>
      <c r="Z65">
        <v>7</v>
      </c>
      <c r="AA65">
        <f>SUM(Zalacznik_Zadanie2_wyniki7[[#This Row],[zad1]:[zad5]])</f>
        <v>211</v>
      </c>
      <c r="AB65" t="str">
        <f>VLOOKUP(Zalacznik_Zadanie2_wyniki7[[#This Row],[identyfikator ucznia]],Zalacznik_Zadanie2_uczniowie[[identyfikator ucznia]:[okręg]],7,FALSE)</f>
        <v xml:space="preserve"> IV</v>
      </c>
      <c r="AC65" t="str">
        <f>VLOOKUP(Zalacznik_Zadanie2_wyniki7[[#This Row],[identyfikator ucznia]],Zalacznik_Zadanie2_uczniowie[[identyfikator ucznia]:[nazwisko]],3,FALSE)</f>
        <v>Gierszewski</v>
      </c>
    </row>
    <row r="66" spans="11:29" x14ac:dyDescent="0.3">
      <c r="K66">
        <v>65</v>
      </c>
      <c r="L66">
        <f>Zalacznik_Zadanie2_wyniki7[[#This Row],[suma]]</f>
        <v>371</v>
      </c>
      <c r="M66" t="str">
        <f>Zalacznik_Zadanie2_uczniowie6[[#This Row],[okręg]]&amp;Zalacznik_Zadanie2_uczniowie6[[#This Row],[wynik]]</f>
        <v xml:space="preserve"> II371</v>
      </c>
      <c r="N66" s="1" t="s">
        <v>42</v>
      </c>
      <c r="O66" s="1" t="s">
        <v>13</v>
      </c>
      <c r="P66" s="1" t="s">
        <v>51</v>
      </c>
      <c r="Q66" s="1" t="s">
        <v>52</v>
      </c>
      <c r="R66">
        <v>2</v>
      </c>
      <c r="S66" s="1" t="s">
        <v>53</v>
      </c>
      <c r="U66">
        <v>65</v>
      </c>
      <c r="V66">
        <v>80</v>
      </c>
      <c r="W66">
        <v>100</v>
      </c>
      <c r="X66">
        <v>91</v>
      </c>
      <c r="Y66">
        <v>100</v>
      </c>
      <c r="Z66">
        <v>0</v>
      </c>
      <c r="AA66">
        <f>SUM(Zalacznik_Zadanie2_wyniki7[[#This Row],[zad1]:[zad5]])</f>
        <v>371</v>
      </c>
      <c r="AB66" t="str">
        <f>VLOOKUP(Zalacznik_Zadanie2_wyniki7[[#This Row],[identyfikator ucznia]],Zalacznik_Zadanie2_uczniowie[[identyfikator ucznia]:[okręg]],7,FALSE)</f>
        <v xml:space="preserve"> II</v>
      </c>
      <c r="AC66" t="str">
        <f>VLOOKUP(Zalacznik_Zadanie2_wyniki7[[#This Row],[identyfikator ucznia]],Zalacznik_Zadanie2_uczniowie[[identyfikator ucznia]:[nazwisko]],3,FALSE)</f>
        <v>Jankowski</v>
      </c>
    </row>
    <row r="67" spans="11:29" x14ac:dyDescent="0.3">
      <c r="K67">
        <v>66</v>
      </c>
      <c r="L67">
        <f>Zalacznik_Zadanie2_wyniki7[[#This Row],[suma]]</f>
        <v>211</v>
      </c>
      <c r="M67" t="str">
        <f>Zalacznik_Zadanie2_uczniowie6[[#This Row],[okręg]]&amp;Zalacznik_Zadanie2_uczniowie6[[#This Row],[wynik]]</f>
        <v xml:space="preserve"> V211</v>
      </c>
      <c r="N67" s="1" t="s">
        <v>169</v>
      </c>
      <c r="O67" s="1" t="s">
        <v>170</v>
      </c>
      <c r="P67" s="1" t="s">
        <v>108</v>
      </c>
      <c r="Q67" s="1" t="s">
        <v>171</v>
      </c>
      <c r="R67">
        <v>3</v>
      </c>
      <c r="S67" s="1" t="s">
        <v>88</v>
      </c>
      <c r="U67">
        <v>66</v>
      </c>
      <c r="V67">
        <v>0</v>
      </c>
      <c r="W67">
        <v>100</v>
      </c>
      <c r="X67">
        <v>27</v>
      </c>
      <c r="Y67">
        <v>84</v>
      </c>
      <c r="Z67">
        <v>0</v>
      </c>
      <c r="AA67">
        <f>SUM(Zalacznik_Zadanie2_wyniki7[[#This Row],[zad1]:[zad5]])</f>
        <v>211</v>
      </c>
      <c r="AB67" t="str">
        <f>VLOOKUP(Zalacznik_Zadanie2_wyniki7[[#This Row],[identyfikator ucznia]],Zalacznik_Zadanie2_uczniowie[[identyfikator ucznia]:[okręg]],7,FALSE)</f>
        <v xml:space="preserve"> V</v>
      </c>
      <c r="AC67" t="str">
        <f>VLOOKUP(Zalacznik_Zadanie2_wyniki7[[#This Row],[identyfikator ucznia]],Zalacznik_Zadanie2_uczniowie[[identyfikator ucznia]:[nazwisko]],3,FALSE)</f>
        <v>Boczek</v>
      </c>
    </row>
    <row r="68" spans="11:29" x14ac:dyDescent="0.3">
      <c r="K68">
        <v>67</v>
      </c>
      <c r="L68">
        <f>Zalacznik_Zadanie2_wyniki7[[#This Row],[suma]]</f>
        <v>371</v>
      </c>
      <c r="M68" t="str">
        <f>Zalacznik_Zadanie2_uczniowie6[[#This Row],[okręg]]&amp;Zalacznik_Zadanie2_uczniowie6[[#This Row],[wynik]]</f>
        <v xml:space="preserve"> VIII371</v>
      </c>
      <c r="N68" s="1" t="s">
        <v>172</v>
      </c>
      <c r="O68" s="1" t="s">
        <v>100</v>
      </c>
      <c r="P68" s="1" t="s">
        <v>37</v>
      </c>
      <c r="Q68" s="1" t="s">
        <v>147</v>
      </c>
      <c r="R68">
        <v>2</v>
      </c>
      <c r="S68" s="1" t="s">
        <v>16</v>
      </c>
      <c r="U68">
        <v>67</v>
      </c>
      <c r="V68">
        <v>100</v>
      </c>
      <c r="W68">
        <v>100</v>
      </c>
      <c r="X68">
        <v>71</v>
      </c>
      <c r="Y68">
        <v>100</v>
      </c>
      <c r="Z68">
        <v>0</v>
      </c>
      <c r="AA68">
        <f>SUM(Zalacznik_Zadanie2_wyniki7[[#This Row],[zad1]:[zad5]])</f>
        <v>371</v>
      </c>
      <c r="AB68" t="str">
        <f>VLOOKUP(Zalacznik_Zadanie2_wyniki7[[#This Row],[identyfikator ucznia]],Zalacznik_Zadanie2_uczniowie[[identyfikator ucznia]:[okręg]],7,FALSE)</f>
        <v xml:space="preserve"> VIII</v>
      </c>
      <c r="AC68" t="str">
        <f>VLOOKUP(Zalacznik_Zadanie2_wyniki7[[#This Row],[identyfikator ucznia]],Zalacznik_Zadanie2_uczniowie[[identyfikator ucznia]:[nazwisko]],3,FALSE)</f>
        <v>Adamczyk</v>
      </c>
    </row>
    <row r="69" spans="11:29" x14ac:dyDescent="0.3">
      <c r="K69">
        <v>68</v>
      </c>
      <c r="L69">
        <f>Zalacznik_Zadanie2_wyniki7[[#This Row],[suma]]</f>
        <v>209</v>
      </c>
      <c r="M69" t="str">
        <f>Zalacznik_Zadanie2_uczniowie6[[#This Row],[okręg]]&amp;Zalacznik_Zadanie2_uczniowie6[[#This Row],[wynik]]</f>
        <v xml:space="preserve"> VI209</v>
      </c>
      <c r="N69" s="1" t="s">
        <v>31</v>
      </c>
      <c r="O69" s="1" t="s">
        <v>173</v>
      </c>
      <c r="P69" s="1" t="s">
        <v>174</v>
      </c>
      <c r="Q69" s="1" t="s">
        <v>140</v>
      </c>
      <c r="R69">
        <v>3</v>
      </c>
      <c r="S69" s="1" t="s">
        <v>11</v>
      </c>
      <c r="U69">
        <v>68</v>
      </c>
      <c r="V69">
        <v>100</v>
      </c>
      <c r="W69">
        <v>82</v>
      </c>
      <c r="X69">
        <v>27</v>
      </c>
      <c r="Y69">
        <v>0</v>
      </c>
      <c r="Z69">
        <v>0</v>
      </c>
      <c r="AA69">
        <f>SUM(Zalacznik_Zadanie2_wyniki7[[#This Row],[zad1]:[zad5]])</f>
        <v>209</v>
      </c>
      <c r="AB69" t="str">
        <f>VLOOKUP(Zalacznik_Zadanie2_wyniki7[[#This Row],[identyfikator ucznia]],Zalacznik_Zadanie2_uczniowie[[identyfikator ucznia]:[okręg]],7,FALSE)</f>
        <v xml:space="preserve"> VI</v>
      </c>
      <c r="AC69" t="str">
        <f>VLOOKUP(Zalacznik_Zadanie2_wyniki7[[#This Row],[identyfikator ucznia]],Zalacznik_Zadanie2_uczniowie[[identyfikator ucznia]:[nazwisko]],3,FALSE)</f>
        <v>Krojczyk</v>
      </c>
    </row>
    <row r="70" spans="11:29" x14ac:dyDescent="0.3">
      <c r="K70">
        <v>69</v>
      </c>
      <c r="L70">
        <f>Zalacznik_Zadanie2_wyniki7[[#This Row],[suma]]</f>
        <v>371</v>
      </c>
      <c r="M70" t="str">
        <f>Zalacznik_Zadanie2_uczniowie6[[#This Row],[okręg]]&amp;Zalacznik_Zadanie2_uczniowie6[[#This Row],[wynik]]</f>
        <v xml:space="preserve"> IV371</v>
      </c>
      <c r="N70" s="1" t="s">
        <v>132</v>
      </c>
      <c r="O70" s="1" t="s">
        <v>175</v>
      </c>
      <c r="P70" s="1" t="s">
        <v>150</v>
      </c>
      <c r="Q70" s="1" t="s">
        <v>20</v>
      </c>
      <c r="R70">
        <v>1</v>
      </c>
      <c r="S70" s="1" t="s">
        <v>21</v>
      </c>
      <c r="U70">
        <v>69</v>
      </c>
      <c r="V70">
        <v>100</v>
      </c>
      <c r="W70">
        <v>100</v>
      </c>
      <c r="X70">
        <v>71</v>
      </c>
      <c r="Y70">
        <v>100</v>
      </c>
      <c r="Z70">
        <v>0</v>
      </c>
      <c r="AA70">
        <f>SUM(Zalacznik_Zadanie2_wyniki7[[#This Row],[zad1]:[zad5]])</f>
        <v>371</v>
      </c>
      <c r="AB70" t="str">
        <f>VLOOKUP(Zalacznik_Zadanie2_wyniki7[[#This Row],[identyfikator ucznia]],Zalacznik_Zadanie2_uczniowie[[identyfikator ucznia]:[okręg]],7,FALSE)</f>
        <v xml:space="preserve"> IV</v>
      </c>
      <c r="AC70" t="str">
        <f>VLOOKUP(Zalacznik_Zadanie2_wyniki7[[#This Row],[identyfikator ucznia]],Zalacznik_Zadanie2_uczniowie[[identyfikator ucznia]:[nazwisko]],3,FALSE)</f>
        <v>Wapolski</v>
      </c>
    </row>
    <row r="71" spans="11:29" x14ac:dyDescent="0.3">
      <c r="K71">
        <v>70</v>
      </c>
      <c r="L71">
        <f>Zalacznik_Zadanie2_wyniki7[[#This Row],[suma]]</f>
        <v>208</v>
      </c>
      <c r="M71" t="str">
        <f>Zalacznik_Zadanie2_uczniowie6[[#This Row],[okręg]]&amp;Zalacznik_Zadanie2_uczniowie6[[#This Row],[wynik]]</f>
        <v xml:space="preserve"> II208</v>
      </c>
      <c r="N71" s="1" t="s">
        <v>66</v>
      </c>
      <c r="O71" s="1" t="s">
        <v>176</v>
      </c>
      <c r="P71" s="1" t="s">
        <v>83</v>
      </c>
      <c r="Q71" s="1" t="s">
        <v>177</v>
      </c>
      <c r="R71">
        <v>2</v>
      </c>
      <c r="S71" s="1" t="s">
        <v>53</v>
      </c>
      <c r="U71">
        <v>70</v>
      </c>
      <c r="V71">
        <v>0</v>
      </c>
      <c r="W71">
        <v>81</v>
      </c>
      <c r="X71">
        <v>27</v>
      </c>
      <c r="Y71">
        <v>100</v>
      </c>
      <c r="Z71">
        <v>0</v>
      </c>
      <c r="AA71">
        <f>SUM(Zalacznik_Zadanie2_wyniki7[[#This Row],[zad1]:[zad5]])</f>
        <v>208</v>
      </c>
      <c r="AB71" t="str">
        <f>VLOOKUP(Zalacznik_Zadanie2_wyniki7[[#This Row],[identyfikator ucznia]],Zalacznik_Zadanie2_uczniowie[[identyfikator ucznia]:[okręg]],7,FALSE)</f>
        <v xml:space="preserve"> II</v>
      </c>
      <c r="AC71" t="str">
        <f>VLOOKUP(Zalacznik_Zadanie2_wyniki7[[#This Row],[identyfikator ucznia]],Zalacznik_Zadanie2_uczniowie[[identyfikator ucznia]:[nazwisko]],3,FALSE)</f>
        <v>Mamset</v>
      </c>
    </row>
    <row r="72" spans="11:29" x14ac:dyDescent="0.3">
      <c r="K72">
        <v>71</v>
      </c>
      <c r="L72">
        <f>Zalacznik_Zadanie2_wyniki7[[#This Row],[suma]]</f>
        <v>371</v>
      </c>
      <c r="M72" t="str">
        <f>Zalacznik_Zadanie2_uczniowie6[[#This Row],[okręg]]&amp;Zalacznik_Zadanie2_uczniowie6[[#This Row],[wynik]]</f>
        <v xml:space="preserve"> IV371</v>
      </c>
      <c r="N72" s="1" t="s">
        <v>66</v>
      </c>
      <c r="O72" s="1" t="s">
        <v>178</v>
      </c>
      <c r="P72" s="1" t="s">
        <v>37</v>
      </c>
      <c r="Q72" s="1" t="s">
        <v>20</v>
      </c>
      <c r="R72">
        <v>2</v>
      </c>
      <c r="S72" s="1" t="s">
        <v>21</v>
      </c>
      <c r="U72">
        <v>71</v>
      </c>
      <c r="V72">
        <v>100</v>
      </c>
      <c r="W72">
        <v>100</v>
      </c>
      <c r="X72">
        <v>71</v>
      </c>
      <c r="Y72">
        <v>100</v>
      </c>
      <c r="Z72">
        <v>0</v>
      </c>
      <c r="AA72">
        <f>SUM(Zalacznik_Zadanie2_wyniki7[[#This Row],[zad1]:[zad5]])</f>
        <v>371</v>
      </c>
      <c r="AB72" t="str">
        <f>VLOOKUP(Zalacznik_Zadanie2_wyniki7[[#This Row],[identyfikator ucznia]],Zalacznik_Zadanie2_uczniowie[[identyfikator ucznia]:[okręg]],7,FALSE)</f>
        <v xml:space="preserve"> IV</v>
      </c>
      <c r="AC72" t="str">
        <f>VLOOKUP(Zalacznik_Zadanie2_wyniki7[[#This Row],[identyfikator ucznia]],Zalacznik_Zadanie2_uczniowie[[identyfikator ucznia]:[nazwisko]],3,FALSE)</f>
        <v>Szychowiak</v>
      </c>
    </row>
    <row r="73" spans="11:29" x14ac:dyDescent="0.3">
      <c r="K73">
        <v>72</v>
      </c>
      <c r="L73">
        <f>Zalacznik_Zadanie2_wyniki7[[#This Row],[suma]]</f>
        <v>207</v>
      </c>
      <c r="M73" t="str">
        <f>Zalacznik_Zadanie2_uczniowie6[[#This Row],[okręg]]&amp;Zalacznik_Zadanie2_uczniowie6[[#This Row],[wynik]]</f>
        <v xml:space="preserve"> VIII207</v>
      </c>
      <c r="N73" s="1" t="s">
        <v>34</v>
      </c>
      <c r="O73" s="1" t="s">
        <v>179</v>
      </c>
      <c r="P73" s="1" t="s">
        <v>14</v>
      </c>
      <c r="Q73" s="1" t="s">
        <v>15</v>
      </c>
      <c r="R73">
        <v>3</v>
      </c>
      <c r="S73" s="1" t="s">
        <v>16</v>
      </c>
      <c r="U73">
        <v>72</v>
      </c>
      <c r="V73">
        <v>80</v>
      </c>
      <c r="W73">
        <v>100</v>
      </c>
      <c r="X73">
        <v>27</v>
      </c>
      <c r="Y73">
        <v>0</v>
      </c>
      <c r="Z73">
        <v>0</v>
      </c>
      <c r="AA73">
        <f>SUM(Zalacznik_Zadanie2_wyniki7[[#This Row],[zad1]:[zad5]])</f>
        <v>207</v>
      </c>
      <c r="AB73" t="str">
        <f>VLOOKUP(Zalacznik_Zadanie2_wyniki7[[#This Row],[identyfikator ucznia]],Zalacznik_Zadanie2_uczniowie[[identyfikator ucznia]:[okręg]],7,FALSE)</f>
        <v xml:space="preserve"> VIII</v>
      </c>
      <c r="AC73" t="str">
        <f>VLOOKUP(Zalacznik_Zadanie2_wyniki7[[#This Row],[identyfikator ucznia]],Zalacznik_Zadanie2_uczniowie[[identyfikator ucznia]:[nazwisko]],3,FALSE)</f>
        <v>Czekała</v>
      </c>
    </row>
    <row r="74" spans="11:29" x14ac:dyDescent="0.3">
      <c r="K74">
        <v>73</v>
      </c>
      <c r="L74">
        <f>Zalacznik_Zadanie2_wyniki7[[#This Row],[suma]]</f>
        <v>370</v>
      </c>
      <c r="M74" t="str">
        <f>Zalacznik_Zadanie2_uczniowie6[[#This Row],[okręg]]&amp;Zalacznik_Zadanie2_uczniowie6[[#This Row],[wynik]]</f>
        <v xml:space="preserve"> IV370</v>
      </c>
      <c r="N74" s="1" t="s">
        <v>105</v>
      </c>
      <c r="O74" s="1" t="s">
        <v>180</v>
      </c>
      <c r="P74" s="1" t="s">
        <v>150</v>
      </c>
      <c r="Q74" s="1" t="s">
        <v>151</v>
      </c>
      <c r="R74">
        <v>1</v>
      </c>
      <c r="S74" s="1" t="s">
        <v>21</v>
      </c>
      <c r="U74">
        <v>73</v>
      </c>
      <c r="V74">
        <v>90</v>
      </c>
      <c r="W74">
        <v>100</v>
      </c>
      <c r="X74">
        <v>88</v>
      </c>
      <c r="Y74">
        <v>92</v>
      </c>
      <c r="Z74">
        <v>0</v>
      </c>
      <c r="AA74">
        <f>SUM(Zalacznik_Zadanie2_wyniki7[[#This Row],[zad1]:[zad5]])</f>
        <v>370</v>
      </c>
      <c r="AB74" t="str">
        <f>VLOOKUP(Zalacznik_Zadanie2_wyniki7[[#This Row],[identyfikator ucznia]],Zalacznik_Zadanie2_uczniowie[[identyfikator ucznia]:[okręg]],7,FALSE)</f>
        <v xml:space="preserve"> IV</v>
      </c>
      <c r="AC74" t="str">
        <f>VLOOKUP(Zalacznik_Zadanie2_wyniki7[[#This Row],[identyfikator ucznia]],Zalacznik_Zadanie2_uczniowie[[identyfikator ucznia]:[nazwisko]],3,FALSE)</f>
        <v>Bilski</v>
      </c>
    </row>
    <row r="75" spans="11:29" x14ac:dyDescent="0.3">
      <c r="K75">
        <v>74</v>
      </c>
      <c r="L75">
        <f>Zalacznik_Zadanie2_wyniki7[[#This Row],[suma]]</f>
        <v>207</v>
      </c>
      <c r="M75" t="str">
        <f>Zalacznik_Zadanie2_uczniowie6[[#This Row],[okręg]]&amp;Zalacznik_Zadanie2_uczniowie6[[#This Row],[wynik]]</f>
        <v xml:space="preserve"> II207</v>
      </c>
      <c r="N75" s="1" t="s">
        <v>181</v>
      </c>
      <c r="O75" s="1" t="s">
        <v>182</v>
      </c>
      <c r="P75" s="1" t="s">
        <v>183</v>
      </c>
      <c r="Q75" s="1" t="s">
        <v>184</v>
      </c>
      <c r="R75">
        <v>2</v>
      </c>
      <c r="S75" s="1" t="s">
        <v>53</v>
      </c>
      <c r="U75">
        <v>74</v>
      </c>
      <c r="V75">
        <v>80</v>
      </c>
      <c r="W75">
        <v>0</v>
      </c>
      <c r="X75">
        <v>27</v>
      </c>
      <c r="Y75">
        <v>100</v>
      </c>
      <c r="Z75">
        <v>0</v>
      </c>
      <c r="AA75">
        <f>SUM(Zalacznik_Zadanie2_wyniki7[[#This Row],[zad1]:[zad5]])</f>
        <v>207</v>
      </c>
      <c r="AB75" t="str">
        <f>VLOOKUP(Zalacznik_Zadanie2_wyniki7[[#This Row],[identyfikator ucznia]],Zalacznik_Zadanie2_uczniowie[[identyfikator ucznia]:[okręg]],7,FALSE)</f>
        <v xml:space="preserve"> II</v>
      </c>
      <c r="AC75" t="str">
        <f>VLOOKUP(Zalacznik_Zadanie2_wyniki7[[#This Row],[identyfikator ucznia]],Zalacznik_Zadanie2_uczniowie[[identyfikator ucznia]:[nazwisko]],3,FALSE)</f>
        <v>Rybiński</v>
      </c>
    </row>
    <row r="76" spans="11:29" x14ac:dyDescent="0.3">
      <c r="K76">
        <v>75</v>
      </c>
      <c r="L76">
        <f>Zalacznik_Zadanie2_wyniki7[[#This Row],[suma]]</f>
        <v>365</v>
      </c>
      <c r="M76" t="str">
        <f>Zalacznik_Zadanie2_uczniowie6[[#This Row],[okręg]]&amp;Zalacznik_Zadanie2_uczniowie6[[#This Row],[wynik]]</f>
        <v xml:space="preserve"> VI365</v>
      </c>
      <c r="N76" s="1" t="s">
        <v>40</v>
      </c>
      <c r="O76" s="1" t="s">
        <v>185</v>
      </c>
      <c r="P76" s="1" t="s">
        <v>186</v>
      </c>
      <c r="Q76" s="1" t="s">
        <v>140</v>
      </c>
      <c r="R76">
        <v>2</v>
      </c>
      <c r="S76" s="1" t="s">
        <v>11</v>
      </c>
      <c r="U76">
        <v>75</v>
      </c>
      <c r="V76">
        <v>2</v>
      </c>
      <c r="W76">
        <v>100</v>
      </c>
      <c r="X76">
        <v>100</v>
      </c>
      <c r="Y76">
        <v>63</v>
      </c>
      <c r="Z76">
        <v>100</v>
      </c>
      <c r="AA76">
        <f>SUM(Zalacznik_Zadanie2_wyniki7[[#This Row],[zad1]:[zad5]])</f>
        <v>365</v>
      </c>
      <c r="AB76" t="str">
        <f>VLOOKUP(Zalacznik_Zadanie2_wyniki7[[#This Row],[identyfikator ucznia]],Zalacznik_Zadanie2_uczniowie[[identyfikator ucznia]:[okręg]],7,FALSE)</f>
        <v xml:space="preserve"> VI</v>
      </c>
      <c r="AC76" t="str">
        <f>VLOOKUP(Zalacznik_Zadanie2_wyniki7[[#This Row],[identyfikator ucznia]],Zalacznik_Zadanie2_uczniowie[[identyfikator ucznia]:[nazwisko]],3,FALSE)</f>
        <v>Pydrowski</v>
      </c>
    </row>
    <row r="77" spans="11:29" x14ac:dyDescent="0.3">
      <c r="K77">
        <v>76</v>
      </c>
      <c r="L77">
        <f>Zalacznik_Zadanie2_wyniki7[[#This Row],[suma]]</f>
        <v>203</v>
      </c>
      <c r="M77" t="str">
        <f>Zalacznik_Zadanie2_uczniowie6[[#This Row],[okręg]]&amp;Zalacznik_Zadanie2_uczniowie6[[#This Row],[wynik]]</f>
        <v xml:space="preserve"> V203</v>
      </c>
      <c r="N77" s="1" t="s">
        <v>49</v>
      </c>
      <c r="O77" s="1" t="s">
        <v>187</v>
      </c>
      <c r="P77" s="1" t="s">
        <v>188</v>
      </c>
      <c r="Q77" s="1" t="s">
        <v>171</v>
      </c>
      <c r="R77">
        <v>3</v>
      </c>
      <c r="S77" s="1" t="s">
        <v>88</v>
      </c>
      <c r="U77">
        <v>76</v>
      </c>
      <c r="V77">
        <v>80</v>
      </c>
      <c r="W77">
        <v>8</v>
      </c>
      <c r="X77">
        <v>27</v>
      </c>
      <c r="Y77">
        <v>88</v>
      </c>
      <c r="Z77">
        <v>0</v>
      </c>
      <c r="AA77">
        <f>SUM(Zalacznik_Zadanie2_wyniki7[[#This Row],[zad1]:[zad5]])</f>
        <v>203</v>
      </c>
      <c r="AB77" t="str">
        <f>VLOOKUP(Zalacznik_Zadanie2_wyniki7[[#This Row],[identyfikator ucznia]],Zalacznik_Zadanie2_uczniowie[[identyfikator ucznia]:[okręg]],7,FALSE)</f>
        <v xml:space="preserve"> V</v>
      </c>
      <c r="AC77" t="str">
        <f>VLOOKUP(Zalacznik_Zadanie2_wyniki7[[#This Row],[identyfikator ucznia]],Zalacznik_Zadanie2_uczniowie[[identyfikator ucznia]:[nazwisko]],3,FALSE)</f>
        <v>Białek</v>
      </c>
    </row>
    <row r="78" spans="11:29" x14ac:dyDescent="0.3">
      <c r="K78">
        <v>77</v>
      </c>
      <c r="L78">
        <f>Zalacznik_Zadanie2_wyniki7[[#This Row],[suma]]</f>
        <v>362</v>
      </c>
      <c r="M78" t="str">
        <f>Zalacznik_Zadanie2_uczniowie6[[#This Row],[okręg]]&amp;Zalacznik_Zadanie2_uczniowie6[[#This Row],[wynik]]</f>
        <v xml:space="preserve"> II362</v>
      </c>
      <c r="N78" s="1" t="s">
        <v>95</v>
      </c>
      <c r="O78" s="1" t="s">
        <v>189</v>
      </c>
      <c r="P78" s="1" t="s">
        <v>51</v>
      </c>
      <c r="Q78" s="1" t="s">
        <v>52</v>
      </c>
      <c r="R78">
        <v>2</v>
      </c>
      <c r="S78" s="1" t="s">
        <v>53</v>
      </c>
      <c r="U78">
        <v>77</v>
      </c>
      <c r="V78">
        <v>100</v>
      </c>
      <c r="W78">
        <v>100</v>
      </c>
      <c r="X78">
        <v>62</v>
      </c>
      <c r="Y78">
        <v>100</v>
      </c>
      <c r="Z78">
        <v>0</v>
      </c>
      <c r="AA78">
        <f>SUM(Zalacznik_Zadanie2_wyniki7[[#This Row],[zad1]:[zad5]])</f>
        <v>362</v>
      </c>
      <c r="AB78" t="str">
        <f>VLOOKUP(Zalacznik_Zadanie2_wyniki7[[#This Row],[identyfikator ucznia]],Zalacznik_Zadanie2_uczniowie[[identyfikator ucznia]:[okręg]],7,FALSE)</f>
        <v xml:space="preserve"> II</v>
      </c>
      <c r="AC78" t="str">
        <f>VLOOKUP(Zalacznik_Zadanie2_wyniki7[[#This Row],[identyfikator ucznia]],Zalacznik_Zadanie2_uczniowie[[identyfikator ucznia]:[nazwisko]],3,FALSE)</f>
        <v>Szulczyk</v>
      </c>
    </row>
    <row r="79" spans="11:29" x14ac:dyDescent="0.3">
      <c r="K79">
        <v>78</v>
      </c>
      <c r="L79">
        <f>Zalacznik_Zadanie2_wyniki7[[#This Row],[suma]]</f>
        <v>203</v>
      </c>
      <c r="M79" t="str">
        <f>Zalacznik_Zadanie2_uczniowie6[[#This Row],[okręg]]&amp;Zalacznik_Zadanie2_uczniowie6[[#This Row],[wynik]]</f>
        <v xml:space="preserve"> VI203</v>
      </c>
      <c r="N79" s="1" t="s">
        <v>40</v>
      </c>
      <c r="O79" s="1" t="s">
        <v>190</v>
      </c>
      <c r="P79" s="1" t="s">
        <v>139</v>
      </c>
      <c r="Q79" s="1" t="s">
        <v>140</v>
      </c>
      <c r="R79">
        <v>3</v>
      </c>
      <c r="S79" s="1" t="s">
        <v>11</v>
      </c>
      <c r="U79">
        <v>78</v>
      </c>
      <c r="V79">
        <v>0</v>
      </c>
      <c r="W79">
        <v>76</v>
      </c>
      <c r="X79">
        <v>27</v>
      </c>
      <c r="Y79">
        <v>100</v>
      </c>
      <c r="Z79">
        <v>0</v>
      </c>
      <c r="AA79">
        <f>SUM(Zalacznik_Zadanie2_wyniki7[[#This Row],[zad1]:[zad5]])</f>
        <v>203</v>
      </c>
      <c r="AB79" t="str">
        <f>VLOOKUP(Zalacznik_Zadanie2_wyniki7[[#This Row],[identyfikator ucznia]],Zalacznik_Zadanie2_uczniowie[[identyfikator ucznia]:[okręg]],7,FALSE)</f>
        <v xml:space="preserve"> VI</v>
      </c>
      <c r="AC79" t="str">
        <f>VLOOKUP(Zalacznik_Zadanie2_wyniki7[[#This Row],[identyfikator ucznia]],Zalacznik_Zadanie2_uczniowie[[identyfikator ucznia]:[nazwisko]],3,FALSE)</f>
        <v>Gałszka</v>
      </c>
    </row>
    <row r="80" spans="11:29" x14ac:dyDescent="0.3">
      <c r="K80">
        <v>79</v>
      </c>
      <c r="L80">
        <f>Zalacznik_Zadanie2_wyniki7[[#This Row],[suma]]</f>
        <v>359</v>
      </c>
      <c r="M80" t="str">
        <f>Zalacznik_Zadanie2_uczniowie6[[#This Row],[okręg]]&amp;Zalacznik_Zadanie2_uczniowie6[[#This Row],[wynik]]</f>
        <v xml:space="preserve"> II359</v>
      </c>
      <c r="N80" s="1" t="s">
        <v>191</v>
      </c>
      <c r="O80" s="1" t="s">
        <v>192</v>
      </c>
      <c r="P80" s="1" t="s">
        <v>193</v>
      </c>
      <c r="Q80" s="1" t="s">
        <v>52</v>
      </c>
      <c r="R80">
        <v>2</v>
      </c>
      <c r="S80" s="1" t="s">
        <v>53</v>
      </c>
      <c r="U80">
        <v>79</v>
      </c>
      <c r="V80">
        <v>100</v>
      </c>
      <c r="W80">
        <v>100</v>
      </c>
      <c r="X80">
        <v>71</v>
      </c>
      <c r="Y80">
        <v>88</v>
      </c>
      <c r="Z80">
        <v>0</v>
      </c>
      <c r="AA80">
        <f>SUM(Zalacznik_Zadanie2_wyniki7[[#This Row],[zad1]:[zad5]])</f>
        <v>359</v>
      </c>
      <c r="AB80" t="str">
        <f>VLOOKUP(Zalacznik_Zadanie2_wyniki7[[#This Row],[identyfikator ucznia]],Zalacznik_Zadanie2_uczniowie[[identyfikator ucznia]:[okręg]],7,FALSE)</f>
        <v xml:space="preserve"> II</v>
      </c>
      <c r="AC80" t="str">
        <f>VLOOKUP(Zalacznik_Zadanie2_wyniki7[[#This Row],[identyfikator ucznia]],Zalacznik_Zadanie2_uczniowie[[identyfikator ucznia]:[nazwisko]],3,FALSE)</f>
        <v>Huryszewski</v>
      </c>
    </row>
    <row r="81" spans="11:29" x14ac:dyDescent="0.3">
      <c r="K81">
        <v>80</v>
      </c>
      <c r="L81">
        <f>Zalacznik_Zadanie2_wyniki7[[#This Row],[suma]]</f>
        <v>201</v>
      </c>
      <c r="M81" t="str">
        <f>Zalacznik_Zadanie2_uczniowie6[[#This Row],[okręg]]&amp;Zalacznik_Zadanie2_uczniowie6[[#This Row],[wynik]]</f>
        <v xml:space="preserve"> II201</v>
      </c>
      <c r="N81" s="1" t="s">
        <v>7</v>
      </c>
      <c r="O81" s="1" t="s">
        <v>194</v>
      </c>
      <c r="P81" s="1" t="s">
        <v>195</v>
      </c>
      <c r="Q81" s="1" t="s">
        <v>184</v>
      </c>
      <c r="R81">
        <v>3</v>
      </c>
      <c r="S81" s="1" t="s">
        <v>53</v>
      </c>
      <c r="U81">
        <v>80</v>
      </c>
      <c r="V81">
        <v>30</v>
      </c>
      <c r="W81">
        <v>100</v>
      </c>
      <c r="X81">
        <v>71</v>
      </c>
      <c r="Y81">
        <v>0</v>
      </c>
      <c r="Z81">
        <v>0</v>
      </c>
      <c r="AA81">
        <f>SUM(Zalacznik_Zadanie2_wyniki7[[#This Row],[zad1]:[zad5]])</f>
        <v>201</v>
      </c>
      <c r="AB81" t="str">
        <f>VLOOKUP(Zalacznik_Zadanie2_wyniki7[[#This Row],[identyfikator ucznia]],Zalacznik_Zadanie2_uczniowie[[identyfikator ucznia]:[okręg]],7,FALSE)</f>
        <v xml:space="preserve"> II</v>
      </c>
      <c r="AC81" t="str">
        <f>VLOOKUP(Zalacznik_Zadanie2_wyniki7[[#This Row],[identyfikator ucznia]],Zalacznik_Zadanie2_uczniowie[[identyfikator ucznia]:[nazwisko]],3,FALSE)</f>
        <v>Karpiński</v>
      </c>
    </row>
    <row r="82" spans="11:29" x14ac:dyDescent="0.3">
      <c r="K82">
        <v>81</v>
      </c>
      <c r="L82">
        <f>Zalacznik_Zadanie2_wyniki7[[#This Row],[suma]]</f>
        <v>359</v>
      </c>
      <c r="M82" t="str">
        <f>Zalacznik_Zadanie2_uczniowie6[[#This Row],[okręg]]&amp;Zalacznik_Zadanie2_uczniowie6[[#This Row],[wynik]]</f>
        <v xml:space="preserve"> V359</v>
      </c>
      <c r="N82" s="1" t="s">
        <v>45</v>
      </c>
      <c r="O82" s="1" t="s">
        <v>196</v>
      </c>
      <c r="P82" s="1" t="s">
        <v>83</v>
      </c>
      <c r="Q82" s="1" t="s">
        <v>171</v>
      </c>
      <c r="R82">
        <v>1</v>
      </c>
      <c r="S82" s="1" t="s">
        <v>88</v>
      </c>
      <c r="U82">
        <v>81</v>
      </c>
      <c r="V82">
        <v>90</v>
      </c>
      <c r="W82">
        <v>100</v>
      </c>
      <c r="X82">
        <v>69</v>
      </c>
      <c r="Y82">
        <v>100</v>
      </c>
      <c r="Z82">
        <v>0</v>
      </c>
      <c r="AA82">
        <f>SUM(Zalacznik_Zadanie2_wyniki7[[#This Row],[zad1]:[zad5]])</f>
        <v>359</v>
      </c>
      <c r="AB82" t="str">
        <f>VLOOKUP(Zalacznik_Zadanie2_wyniki7[[#This Row],[identyfikator ucznia]],Zalacznik_Zadanie2_uczniowie[[identyfikator ucznia]:[okręg]],7,FALSE)</f>
        <v xml:space="preserve"> V</v>
      </c>
      <c r="AC82" t="str">
        <f>VLOOKUP(Zalacznik_Zadanie2_wyniki7[[#This Row],[identyfikator ucznia]],Zalacznik_Zadanie2_uczniowie[[identyfikator ucznia]:[nazwisko]],3,FALSE)</f>
        <v>Dereżyński</v>
      </c>
    </row>
    <row r="83" spans="11:29" x14ac:dyDescent="0.3">
      <c r="K83">
        <v>82</v>
      </c>
      <c r="L83">
        <f>Zalacznik_Zadanie2_wyniki7[[#This Row],[suma]]</f>
        <v>200</v>
      </c>
      <c r="M83" t="str">
        <f>Zalacznik_Zadanie2_uczniowie6[[#This Row],[okręg]]&amp;Zalacznik_Zadanie2_uczniowie6[[#This Row],[wynik]]</f>
        <v xml:space="preserve"> V200</v>
      </c>
      <c r="N83" s="1" t="s">
        <v>148</v>
      </c>
      <c r="O83" s="1" t="s">
        <v>197</v>
      </c>
      <c r="P83" s="1" t="s">
        <v>86</v>
      </c>
      <c r="Q83" s="1" t="s">
        <v>87</v>
      </c>
      <c r="R83">
        <v>2</v>
      </c>
      <c r="S83" s="1" t="s">
        <v>88</v>
      </c>
      <c r="U83">
        <v>82</v>
      </c>
      <c r="V83">
        <v>0</v>
      </c>
      <c r="W83">
        <v>100</v>
      </c>
      <c r="X83">
        <v>0</v>
      </c>
      <c r="Y83">
        <v>100</v>
      </c>
      <c r="Z83">
        <v>0</v>
      </c>
      <c r="AA83">
        <f>SUM(Zalacznik_Zadanie2_wyniki7[[#This Row],[zad1]:[zad5]])</f>
        <v>200</v>
      </c>
      <c r="AB83" t="str">
        <f>VLOOKUP(Zalacznik_Zadanie2_wyniki7[[#This Row],[identyfikator ucznia]],Zalacznik_Zadanie2_uczniowie[[identyfikator ucznia]:[okręg]],7,FALSE)</f>
        <v xml:space="preserve"> V</v>
      </c>
      <c r="AC83" t="str">
        <f>VLOOKUP(Zalacznik_Zadanie2_wyniki7[[#This Row],[identyfikator ucznia]],Zalacznik_Zadanie2_uczniowie[[identyfikator ucznia]:[nazwisko]],3,FALSE)</f>
        <v>Kociemba</v>
      </c>
    </row>
    <row r="84" spans="11:29" x14ac:dyDescent="0.3">
      <c r="K84">
        <v>83</v>
      </c>
      <c r="L84">
        <f>Zalacznik_Zadanie2_wyniki7[[#This Row],[suma]]</f>
        <v>357</v>
      </c>
      <c r="M84" t="str">
        <f>Zalacznik_Zadanie2_uczniowie6[[#This Row],[okręg]]&amp;Zalacznik_Zadanie2_uczniowie6[[#This Row],[wynik]]</f>
        <v xml:space="preserve"> II357</v>
      </c>
      <c r="N84" s="1" t="s">
        <v>54</v>
      </c>
      <c r="O84" s="1" t="s">
        <v>198</v>
      </c>
      <c r="P84" s="1" t="s">
        <v>193</v>
      </c>
      <c r="Q84" s="1" t="s">
        <v>52</v>
      </c>
      <c r="R84">
        <v>2</v>
      </c>
      <c r="S84" s="1" t="s">
        <v>53</v>
      </c>
      <c r="U84">
        <v>83</v>
      </c>
      <c r="V84">
        <v>100</v>
      </c>
      <c r="W84">
        <v>100</v>
      </c>
      <c r="X84">
        <v>69</v>
      </c>
      <c r="Y84">
        <v>88</v>
      </c>
      <c r="Z84">
        <v>0</v>
      </c>
      <c r="AA84">
        <f>SUM(Zalacznik_Zadanie2_wyniki7[[#This Row],[zad1]:[zad5]])</f>
        <v>357</v>
      </c>
      <c r="AB84" t="str">
        <f>VLOOKUP(Zalacznik_Zadanie2_wyniki7[[#This Row],[identyfikator ucznia]],Zalacznik_Zadanie2_uczniowie[[identyfikator ucznia]:[okręg]],7,FALSE)</f>
        <v xml:space="preserve"> II</v>
      </c>
      <c r="AC84" t="str">
        <f>VLOOKUP(Zalacznik_Zadanie2_wyniki7[[#This Row],[identyfikator ucznia]],Zalacznik_Zadanie2_uczniowie[[identyfikator ucznia]:[nazwisko]],3,FALSE)</f>
        <v>Karczewski</v>
      </c>
    </row>
    <row r="85" spans="11:29" x14ac:dyDescent="0.3">
      <c r="K85">
        <v>84</v>
      </c>
      <c r="L85">
        <f>Zalacznik_Zadanie2_wyniki7[[#This Row],[suma]]</f>
        <v>200</v>
      </c>
      <c r="M85" t="str">
        <f>Zalacznik_Zadanie2_uczniowie6[[#This Row],[okręg]]&amp;Zalacznik_Zadanie2_uczniowie6[[#This Row],[wynik]]</f>
        <v xml:space="preserve"> III200</v>
      </c>
      <c r="N85" s="1" t="s">
        <v>26</v>
      </c>
      <c r="O85" s="1" t="s">
        <v>199</v>
      </c>
      <c r="P85" s="1" t="s">
        <v>167</v>
      </c>
      <c r="Q85" s="1" t="s">
        <v>200</v>
      </c>
      <c r="R85">
        <v>3</v>
      </c>
      <c r="S85" s="1" t="s">
        <v>65</v>
      </c>
      <c r="U85">
        <v>84</v>
      </c>
      <c r="V85">
        <v>0</v>
      </c>
      <c r="W85">
        <v>100</v>
      </c>
      <c r="X85">
        <v>0</v>
      </c>
      <c r="Y85">
        <v>100</v>
      </c>
      <c r="Z85">
        <v>0</v>
      </c>
      <c r="AA85">
        <f>SUM(Zalacznik_Zadanie2_wyniki7[[#This Row],[zad1]:[zad5]])</f>
        <v>200</v>
      </c>
      <c r="AB85" t="str">
        <f>VLOOKUP(Zalacznik_Zadanie2_wyniki7[[#This Row],[identyfikator ucznia]],Zalacznik_Zadanie2_uczniowie[[identyfikator ucznia]:[okręg]],7,FALSE)</f>
        <v xml:space="preserve"> III</v>
      </c>
      <c r="AC85" t="str">
        <f>VLOOKUP(Zalacznik_Zadanie2_wyniki7[[#This Row],[identyfikator ucznia]],Zalacznik_Zadanie2_uczniowie[[identyfikator ucznia]:[nazwisko]],3,FALSE)</f>
        <v>Kaczmarek</v>
      </c>
    </row>
    <row r="86" spans="11:29" x14ac:dyDescent="0.3">
      <c r="K86">
        <v>85</v>
      </c>
      <c r="L86">
        <f>Zalacznik_Zadanie2_wyniki7[[#This Row],[suma]]</f>
        <v>352</v>
      </c>
      <c r="M86" t="str">
        <f>Zalacznik_Zadanie2_uczniowie6[[#This Row],[okręg]]&amp;Zalacznik_Zadanie2_uczniowie6[[#This Row],[wynik]]</f>
        <v xml:space="preserve"> V352</v>
      </c>
      <c r="N86" s="1" t="s">
        <v>132</v>
      </c>
      <c r="O86" s="1" t="s">
        <v>201</v>
      </c>
      <c r="P86" s="1" t="s">
        <v>97</v>
      </c>
      <c r="Q86" s="1" t="s">
        <v>87</v>
      </c>
      <c r="R86">
        <v>1</v>
      </c>
      <c r="S86" s="1" t="s">
        <v>88</v>
      </c>
      <c r="U86">
        <v>85</v>
      </c>
      <c r="V86">
        <v>100</v>
      </c>
      <c r="W86">
        <v>100</v>
      </c>
      <c r="X86">
        <v>64</v>
      </c>
      <c r="Y86">
        <v>88</v>
      </c>
      <c r="Z86">
        <v>0</v>
      </c>
      <c r="AA86">
        <f>SUM(Zalacznik_Zadanie2_wyniki7[[#This Row],[zad1]:[zad5]])</f>
        <v>352</v>
      </c>
      <c r="AB86" t="str">
        <f>VLOOKUP(Zalacznik_Zadanie2_wyniki7[[#This Row],[identyfikator ucznia]],Zalacznik_Zadanie2_uczniowie[[identyfikator ucznia]:[okręg]],7,FALSE)</f>
        <v xml:space="preserve"> V</v>
      </c>
      <c r="AC86" t="str">
        <f>VLOOKUP(Zalacznik_Zadanie2_wyniki7[[#This Row],[identyfikator ucznia]],Zalacznik_Zadanie2_uczniowie[[identyfikator ucznia]:[nazwisko]],3,FALSE)</f>
        <v>Melosik</v>
      </c>
    </row>
    <row r="87" spans="11:29" x14ac:dyDescent="0.3">
      <c r="K87">
        <v>86</v>
      </c>
      <c r="L87">
        <f>Zalacznik_Zadanie2_wyniki7[[#This Row],[suma]]</f>
        <v>200</v>
      </c>
      <c r="M87" t="str">
        <f>Zalacznik_Zadanie2_uczniowie6[[#This Row],[okręg]]&amp;Zalacznik_Zadanie2_uczniowie6[[#This Row],[wynik]]</f>
        <v xml:space="preserve"> VII200</v>
      </c>
      <c r="N87" s="1" t="s">
        <v>132</v>
      </c>
      <c r="O87" s="1" t="s">
        <v>202</v>
      </c>
      <c r="P87" s="1" t="s">
        <v>203</v>
      </c>
      <c r="Q87" s="1" t="s">
        <v>204</v>
      </c>
      <c r="R87">
        <v>2</v>
      </c>
      <c r="S87" s="1" t="s">
        <v>205</v>
      </c>
      <c r="U87">
        <v>86</v>
      </c>
      <c r="V87">
        <v>100</v>
      </c>
      <c r="W87">
        <v>100</v>
      </c>
      <c r="X87">
        <v>0</v>
      </c>
      <c r="Y87">
        <v>0</v>
      </c>
      <c r="Z87">
        <v>0</v>
      </c>
      <c r="AA87">
        <f>SUM(Zalacznik_Zadanie2_wyniki7[[#This Row],[zad1]:[zad5]])</f>
        <v>200</v>
      </c>
      <c r="AB87" t="str">
        <f>VLOOKUP(Zalacznik_Zadanie2_wyniki7[[#This Row],[identyfikator ucznia]],Zalacznik_Zadanie2_uczniowie[[identyfikator ucznia]:[okręg]],7,FALSE)</f>
        <v xml:space="preserve"> VII</v>
      </c>
      <c r="AC87" t="str">
        <f>VLOOKUP(Zalacznik_Zadanie2_wyniki7[[#This Row],[identyfikator ucznia]],Zalacznik_Zadanie2_uczniowie[[identyfikator ucznia]:[nazwisko]],3,FALSE)</f>
        <v>Machiński</v>
      </c>
    </row>
    <row r="88" spans="11:29" x14ac:dyDescent="0.3">
      <c r="K88">
        <v>87</v>
      </c>
      <c r="L88">
        <f>Zalacznik_Zadanie2_wyniki7[[#This Row],[suma]]</f>
        <v>351</v>
      </c>
      <c r="M88" t="str">
        <f>Zalacznik_Zadanie2_uczniowie6[[#This Row],[okręg]]&amp;Zalacznik_Zadanie2_uczniowie6[[#This Row],[wynik]]</f>
        <v xml:space="preserve"> IV351</v>
      </c>
      <c r="N88" s="1" t="s">
        <v>105</v>
      </c>
      <c r="O88" s="1" t="s">
        <v>199</v>
      </c>
      <c r="P88" s="1" t="s">
        <v>206</v>
      </c>
      <c r="Q88" s="1" t="s">
        <v>207</v>
      </c>
      <c r="R88">
        <v>2</v>
      </c>
      <c r="S88" s="1" t="s">
        <v>21</v>
      </c>
      <c r="U88">
        <v>87</v>
      </c>
      <c r="V88">
        <v>100</v>
      </c>
      <c r="W88">
        <v>100</v>
      </c>
      <c r="X88">
        <v>63</v>
      </c>
      <c r="Y88">
        <v>88</v>
      </c>
      <c r="Z88">
        <v>0</v>
      </c>
      <c r="AA88">
        <f>SUM(Zalacznik_Zadanie2_wyniki7[[#This Row],[zad1]:[zad5]])</f>
        <v>351</v>
      </c>
      <c r="AB88" t="str">
        <f>VLOOKUP(Zalacznik_Zadanie2_wyniki7[[#This Row],[identyfikator ucznia]],Zalacznik_Zadanie2_uczniowie[[identyfikator ucznia]:[okręg]],7,FALSE)</f>
        <v xml:space="preserve"> IV</v>
      </c>
      <c r="AC88" t="str">
        <f>VLOOKUP(Zalacznik_Zadanie2_wyniki7[[#This Row],[identyfikator ucznia]],Zalacznik_Zadanie2_uczniowie[[identyfikator ucznia]:[nazwisko]],3,FALSE)</f>
        <v>Kaczmarek</v>
      </c>
    </row>
    <row r="89" spans="11:29" x14ac:dyDescent="0.3">
      <c r="K89">
        <v>88</v>
      </c>
      <c r="L89">
        <f>Zalacznik_Zadanie2_wyniki7[[#This Row],[suma]]</f>
        <v>200</v>
      </c>
      <c r="M89" t="str">
        <f>Zalacznik_Zadanie2_uczniowie6[[#This Row],[okręg]]&amp;Zalacznik_Zadanie2_uczniowie6[[#This Row],[wynik]]</f>
        <v xml:space="preserve"> VIII200</v>
      </c>
      <c r="N89" s="1" t="s">
        <v>31</v>
      </c>
      <c r="O89" s="1" t="s">
        <v>208</v>
      </c>
      <c r="P89" s="1" t="s">
        <v>14</v>
      </c>
      <c r="Q89" s="1" t="s">
        <v>15</v>
      </c>
      <c r="R89">
        <v>3</v>
      </c>
      <c r="S89" s="1" t="s">
        <v>16</v>
      </c>
      <c r="U89">
        <v>88</v>
      </c>
      <c r="V89">
        <v>100</v>
      </c>
      <c r="W89">
        <v>100</v>
      </c>
      <c r="X89">
        <v>0</v>
      </c>
      <c r="Y89">
        <v>0</v>
      </c>
      <c r="Z89">
        <v>0</v>
      </c>
      <c r="AA89">
        <f>SUM(Zalacznik_Zadanie2_wyniki7[[#This Row],[zad1]:[zad5]])</f>
        <v>200</v>
      </c>
      <c r="AB89" t="str">
        <f>VLOOKUP(Zalacznik_Zadanie2_wyniki7[[#This Row],[identyfikator ucznia]],Zalacznik_Zadanie2_uczniowie[[identyfikator ucznia]:[okręg]],7,FALSE)</f>
        <v xml:space="preserve"> VIII</v>
      </c>
      <c r="AC89" t="str">
        <f>VLOOKUP(Zalacznik_Zadanie2_wyniki7[[#This Row],[identyfikator ucznia]],Zalacznik_Zadanie2_uczniowie[[identyfikator ucznia]:[nazwisko]],3,FALSE)</f>
        <v>Sałek</v>
      </c>
    </row>
    <row r="90" spans="11:29" x14ac:dyDescent="0.3">
      <c r="K90">
        <v>89</v>
      </c>
      <c r="L90">
        <f>Zalacznik_Zadanie2_wyniki7[[#This Row],[suma]]</f>
        <v>351</v>
      </c>
      <c r="M90" t="str">
        <f>Zalacznik_Zadanie2_uczniowie6[[#This Row],[okręg]]&amp;Zalacznik_Zadanie2_uczniowie6[[#This Row],[wynik]]</f>
        <v xml:space="preserve"> V351</v>
      </c>
      <c r="N90" s="1" t="s">
        <v>26</v>
      </c>
      <c r="O90" s="1" t="s">
        <v>209</v>
      </c>
      <c r="P90" s="1" t="s">
        <v>97</v>
      </c>
      <c r="Q90" s="1" t="s">
        <v>87</v>
      </c>
      <c r="R90">
        <v>2</v>
      </c>
      <c r="S90" s="1" t="s">
        <v>88</v>
      </c>
      <c r="U90">
        <v>89</v>
      </c>
      <c r="V90">
        <v>100</v>
      </c>
      <c r="W90">
        <v>90</v>
      </c>
      <c r="X90">
        <v>72</v>
      </c>
      <c r="Y90">
        <v>89</v>
      </c>
      <c r="Z90">
        <v>0</v>
      </c>
      <c r="AA90">
        <f>SUM(Zalacznik_Zadanie2_wyniki7[[#This Row],[zad1]:[zad5]])</f>
        <v>351</v>
      </c>
      <c r="AB90" t="str">
        <f>VLOOKUP(Zalacznik_Zadanie2_wyniki7[[#This Row],[identyfikator ucznia]],Zalacznik_Zadanie2_uczniowie[[identyfikator ucznia]:[okręg]],7,FALSE)</f>
        <v xml:space="preserve"> V</v>
      </c>
      <c r="AC90" t="str">
        <f>VLOOKUP(Zalacznik_Zadanie2_wyniki7[[#This Row],[identyfikator ucznia]],Zalacznik_Zadanie2_uczniowie[[identyfikator ucznia]:[nazwisko]],3,FALSE)</f>
        <v>Adamski</v>
      </c>
    </row>
    <row r="91" spans="11:29" x14ac:dyDescent="0.3">
      <c r="K91">
        <v>90</v>
      </c>
      <c r="L91">
        <f>Zalacznik_Zadanie2_wyniki7[[#This Row],[suma]]</f>
        <v>200</v>
      </c>
      <c r="M91" t="str">
        <f>Zalacznik_Zadanie2_uczniowie6[[#This Row],[okręg]]&amp;Zalacznik_Zadanie2_uczniowie6[[#This Row],[wynik]]</f>
        <v xml:space="preserve"> VI200</v>
      </c>
      <c r="N91" s="1" t="s">
        <v>34</v>
      </c>
      <c r="O91" s="1" t="s">
        <v>210</v>
      </c>
      <c r="P91" s="1" t="s">
        <v>9</v>
      </c>
      <c r="Q91" s="1" t="s">
        <v>10</v>
      </c>
      <c r="R91">
        <v>3</v>
      </c>
      <c r="S91" s="1" t="s">
        <v>11</v>
      </c>
      <c r="U91">
        <v>90</v>
      </c>
      <c r="V91">
        <v>0</v>
      </c>
      <c r="W91">
        <v>100</v>
      </c>
      <c r="X91">
        <v>100</v>
      </c>
      <c r="Y91">
        <v>0</v>
      </c>
      <c r="Z91">
        <v>0</v>
      </c>
      <c r="AA91">
        <f>SUM(Zalacznik_Zadanie2_wyniki7[[#This Row],[zad1]:[zad5]])</f>
        <v>200</v>
      </c>
      <c r="AB91" t="str">
        <f>VLOOKUP(Zalacznik_Zadanie2_wyniki7[[#This Row],[identyfikator ucznia]],Zalacznik_Zadanie2_uczniowie[[identyfikator ucznia]:[okręg]],7,FALSE)</f>
        <v xml:space="preserve"> VI</v>
      </c>
      <c r="AC91" t="str">
        <f>VLOOKUP(Zalacznik_Zadanie2_wyniki7[[#This Row],[identyfikator ucznia]],Zalacznik_Zadanie2_uczniowie[[identyfikator ucznia]:[nazwisko]],3,FALSE)</f>
        <v>Kabaciński</v>
      </c>
    </row>
    <row r="92" spans="11:29" x14ac:dyDescent="0.3">
      <c r="K92">
        <v>91</v>
      </c>
      <c r="L92">
        <f>Zalacznik_Zadanie2_wyniki7[[#This Row],[suma]]</f>
        <v>351</v>
      </c>
      <c r="M92" t="str">
        <f>Zalacznik_Zadanie2_uczniowie6[[#This Row],[okręg]]&amp;Zalacznik_Zadanie2_uczniowie6[[#This Row],[wynik]]</f>
        <v xml:space="preserve"> III351</v>
      </c>
      <c r="N92" s="1" t="s">
        <v>66</v>
      </c>
      <c r="O92" s="1" t="s">
        <v>211</v>
      </c>
      <c r="P92" s="1" t="s">
        <v>212</v>
      </c>
      <c r="Q92" s="1" t="s">
        <v>200</v>
      </c>
      <c r="R92">
        <v>2</v>
      </c>
      <c r="S92" s="1" t="s">
        <v>65</v>
      </c>
      <c r="U92">
        <v>91</v>
      </c>
      <c r="V92">
        <v>100</v>
      </c>
      <c r="W92">
        <v>100</v>
      </c>
      <c r="X92">
        <v>63</v>
      </c>
      <c r="Y92">
        <v>88</v>
      </c>
      <c r="Z92">
        <v>0</v>
      </c>
      <c r="AA92">
        <f>SUM(Zalacznik_Zadanie2_wyniki7[[#This Row],[zad1]:[zad5]])</f>
        <v>351</v>
      </c>
      <c r="AB92" t="str">
        <f>VLOOKUP(Zalacznik_Zadanie2_wyniki7[[#This Row],[identyfikator ucznia]],Zalacznik_Zadanie2_uczniowie[[identyfikator ucznia]:[okręg]],7,FALSE)</f>
        <v xml:space="preserve"> III</v>
      </c>
      <c r="AC92" t="str">
        <f>VLOOKUP(Zalacznik_Zadanie2_wyniki7[[#This Row],[identyfikator ucznia]],Zalacznik_Zadanie2_uczniowie[[identyfikator ucznia]:[nazwisko]],3,FALSE)</f>
        <v>Owczarzak</v>
      </c>
    </row>
    <row r="93" spans="11:29" x14ac:dyDescent="0.3">
      <c r="K93">
        <v>92</v>
      </c>
      <c r="L93">
        <f>Zalacznik_Zadanie2_wyniki7[[#This Row],[suma]]</f>
        <v>200</v>
      </c>
      <c r="M93" t="str">
        <f>Zalacznik_Zadanie2_uczniowie6[[#This Row],[okręg]]&amp;Zalacznik_Zadanie2_uczniowie6[[#This Row],[wynik]]</f>
        <v xml:space="preserve"> VIII200</v>
      </c>
      <c r="N93" s="1" t="s">
        <v>26</v>
      </c>
      <c r="O93" s="1" t="s">
        <v>213</v>
      </c>
      <c r="P93" s="1" t="s">
        <v>24</v>
      </c>
      <c r="Q93" s="1" t="s">
        <v>25</v>
      </c>
      <c r="R93">
        <v>3</v>
      </c>
      <c r="S93" s="1" t="s">
        <v>16</v>
      </c>
      <c r="U93">
        <v>92</v>
      </c>
      <c r="V93">
        <v>100</v>
      </c>
      <c r="W93">
        <v>100</v>
      </c>
      <c r="X93">
        <v>0</v>
      </c>
      <c r="Y93">
        <v>0</v>
      </c>
      <c r="Z93">
        <v>0</v>
      </c>
      <c r="AA93">
        <f>SUM(Zalacznik_Zadanie2_wyniki7[[#This Row],[zad1]:[zad5]])</f>
        <v>200</v>
      </c>
      <c r="AB93" t="str">
        <f>VLOOKUP(Zalacznik_Zadanie2_wyniki7[[#This Row],[identyfikator ucznia]],Zalacznik_Zadanie2_uczniowie[[identyfikator ucznia]:[okręg]],7,FALSE)</f>
        <v xml:space="preserve"> VIII</v>
      </c>
      <c r="AC93" t="str">
        <f>VLOOKUP(Zalacznik_Zadanie2_wyniki7[[#This Row],[identyfikator ucznia]],Zalacznik_Zadanie2_uczniowie[[identyfikator ucznia]:[nazwisko]],3,FALSE)</f>
        <v>Markiewicz</v>
      </c>
    </row>
    <row r="94" spans="11:29" x14ac:dyDescent="0.3">
      <c r="K94">
        <v>93</v>
      </c>
      <c r="L94">
        <f>Zalacznik_Zadanie2_wyniki7[[#This Row],[suma]]</f>
        <v>350</v>
      </c>
      <c r="M94" t="str">
        <f>Zalacznik_Zadanie2_uczniowie6[[#This Row],[okręg]]&amp;Zalacznik_Zadanie2_uczniowie6[[#This Row],[wynik]]</f>
        <v xml:space="preserve"> V350</v>
      </c>
      <c r="N94" s="1" t="s">
        <v>214</v>
      </c>
      <c r="O94" s="1" t="s">
        <v>215</v>
      </c>
      <c r="P94" s="1" t="s">
        <v>216</v>
      </c>
      <c r="Q94" s="1" t="s">
        <v>87</v>
      </c>
      <c r="R94">
        <v>1</v>
      </c>
      <c r="S94" s="1" t="s">
        <v>88</v>
      </c>
      <c r="U94">
        <v>93</v>
      </c>
      <c r="V94">
        <v>50</v>
      </c>
      <c r="W94">
        <v>100</v>
      </c>
      <c r="X94">
        <v>100</v>
      </c>
      <c r="Y94">
        <v>100</v>
      </c>
      <c r="Z94">
        <v>0</v>
      </c>
      <c r="AA94">
        <f>SUM(Zalacznik_Zadanie2_wyniki7[[#This Row],[zad1]:[zad5]])</f>
        <v>350</v>
      </c>
      <c r="AB94" t="str">
        <f>VLOOKUP(Zalacznik_Zadanie2_wyniki7[[#This Row],[identyfikator ucznia]],Zalacznik_Zadanie2_uczniowie[[identyfikator ucznia]:[okręg]],7,FALSE)</f>
        <v xml:space="preserve"> V</v>
      </c>
      <c r="AC94" t="str">
        <f>VLOOKUP(Zalacznik_Zadanie2_wyniki7[[#This Row],[identyfikator ucznia]],Zalacznik_Zadanie2_uczniowie[[identyfikator ucznia]:[nazwisko]],3,FALSE)</f>
        <v>Majchrzak</v>
      </c>
    </row>
    <row r="95" spans="11:29" x14ac:dyDescent="0.3">
      <c r="K95">
        <v>94</v>
      </c>
      <c r="L95">
        <f>Zalacznik_Zadanie2_wyniki7[[#This Row],[suma]]</f>
        <v>200</v>
      </c>
      <c r="M95" t="str">
        <f>Zalacznik_Zadanie2_uczniowie6[[#This Row],[okręg]]&amp;Zalacznik_Zadanie2_uczniowie6[[#This Row],[wynik]]</f>
        <v xml:space="preserve"> VIII200</v>
      </c>
      <c r="N95" s="1" t="s">
        <v>105</v>
      </c>
      <c r="O95" s="1" t="s">
        <v>217</v>
      </c>
      <c r="P95" s="1" t="s">
        <v>218</v>
      </c>
      <c r="Q95" s="1" t="s">
        <v>15</v>
      </c>
      <c r="R95">
        <v>2</v>
      </c>
      <c r="S95" s="1" t="s">
        <v>16</v>
      </c>
      <c r="U95">
        <v>94</v>
      </c>
      <c r="V95">
        <v>0</v>
      </c>
      <c r="W95">
        <v>100</v>
      </c>
      <c r="X95">
        <v>0</v>
      </c>
      <c r="Y95">
        <v>100</v>
      </c>
      <c r="Z95">
        <v>0</v>
      </c>
      <c r="AA95">
        <f>SUM(Zalacznik_Zadanie2_wyniki7[[#This Row],[zad1]:[zad5]])</f>
        <v>200</v>
      </c>
      <c r="AB95" t="str">
        <f>VLOOKUP(Zalacznik_Zadanie2_wyniki7[[#This Row],[identyfikator ucznia]],Zalacznik_Zadanie2_uczniowie[[identyfikator ucznia]:[okręg]],7,FALSE)</f>
        <v xml:space="preserve"> VIII</v>
      </c>
      <c r="AC95" t="str">
        <f>VLOOKUP(Zalacznik_Zadanie2_wyniki7[[#This Row],[identyfikator ucznia]],Zalacznik_Zadanie2_uczniowie[[identyfikator ucznia]:[nazwisko]],3,FALSE)</f>
        <v>Nobik</v>
      </c>
    </row>
    <row r="96" spans="11:29" x14ac:dyDescent="0.3">
      <c r="K96">
        <v>95</v>
      </c>
      <c r="L96">
        <f>Zalacznik_Zadanie2_wyniki7[[#This Row],[suma]]</f>
        <v>347</v>
      </c>
      <c r="M96" t="str">
        <f>Zalacznik_Zadanie2_uczniowie6[[#This Row],[okręg]]&amp;Zalacznik_Zadanie2_uczniowie6[[#This Row],[wynik]]</f>
        <v xml:space="preserve"> IV347</v>
      </c>
      <c r="N96" s="1" t="s">
        <v>66</v>
      </c>
      <c r="O96" s="1" t="s">
        <v>73</v>
      </c>
      <c r="P96" s="1" t="s">
        <v>37</v>
      </c>
      <c r="Q96" s="1" t="s">
        <v>20</v>
      </c>
      <c r="R96">
        <v>2</v>
      </c>
      <c r="S96" s="1" t="s">
        <v>21</v>
      </c>
      <c r="U96">
        <v>95</v>
      </c>
      <c r="V96">
        <v>100</v>
      </c>
      <c r="W96">
        <v>100</v>
      </c>
      <c r="X96">
        <v>59</v>
      </c>
      <c r="Y96">
        <v>88</v>
      </c>
      <c r="Z96">
        <v>0</v>
      </c>
      <c r="AA96">
        <f>SUM(Zalacznik_Zadanie2_wyniki7[[#This Row],[zad1]:[zad5]])</f>
        <v>347</v>
      </c>
      <c r="AB96" t="str">
        <f>VLOOKUP(Zalacznik_Zadanie2_wyniki7[[#This Row],[identyfikator ucznia]],Zalacznik_Zadanie2_uczniowie[[identyfikator ucznia]:[okręg]],7,FALSE)</f>
        <v xml:space="preserve"> IV</v>
      </c>
      <c r="AC96" t="str">
        <f>VLOOKUP(Zalacznik_Zadanie2_wyniki7[[#This Row],[identyfikator ucznia]],Zalacznik_Zadanie2_uczniowie[[identyfikator ucznia]:[nazwisko]],3,FALSE)</f>
        <v>Zieliński</v>
      </c>
    </row>
    <row r="97" spans="11:29" x14ac:dyDescent="0.3">
      <c r="K97">
        <v>96</v>
      </c>
      <c r="L97">
        <f>Zalacznik_Zadanie2_wyniki7[[#This Row],[suma]]</f>
        <v>200</v>
      </c>
      <c r="M97" t="str">
        <f>Zalacznik_Zadanie2_uczniowie6[[#This Row],[okręg]]&amp;Zalacznik_Zadanie2_uczniowie6[[#This Row],[wynik]]</f>
        <v xml:space="preserve"> II200</v>
      </c>
      <c r="N97" s="1" t="s">
        <v>219</v>
      </c>
      <c r="O97" s="1" t="s">
        <v>220</v>
      </c>
      <c r="P97" s="1" t="s">
        <v>221</v>
      </c>
      <c r="Q97" s="1" t="s">
        <v>104</v>
      </c>
      <c r="R97">
        <v>3</v>
      </c>
      <c r="S97" s="1" t="s">
        <v>53</v>
      </c>
      <c r="U97">
        <v>96</v>
      </c>
      <c r="V97">
        <v>0</v>
      </c>
      <c r="W97">
        <v>100</v>
      </c>
      <c r="X97">
        <v>63</v>
      </c>
      <c r="Y97">
        <v>37</v>
      </c>
      <c r="Z97">
        <v>0</v>
      </c>
      <c r="AA97">
        <f>SUM(Zalacznik_Zadanie2_wyniki7[[#This Row],[zad1]:[zad5]])</f>
        <v>200</v>
      </c>
      <c r="AB97" t="str">
        <f>VLOOKUP(Zalacznik_Zadanie2_wyniki7[[#This Row],[identyfikator ucznia]],Zalacznik_Zadanie2_uczniowie[[identyfikator ucznia]:[okręg]],7,FALSE)</f>
        <v xml:space="preserve"> II</v>
      </c>
      <c r="AC97" t="str">
        <f>VLOOKUP(Zalacznik_Zadanie2_wyniki7[[#This Row],[identyfikator ucznia]],Zalacznik_Zadanie2_uczniowie[[identyfikator ucznia]:[nazwisko]],3,FALSE)</f>
        <v>Doliwa</v>
      </c>
    </row>
    <row r="98" spans="11:29" x14ac:dyDescent="0.3">
      <c r="K98">
        <v>97</v>
      </c>
      <c r="L98">
        <f>Zalacznik_Zadanie2_wyniki7[[#This Row],[suma]]</f>
        <v>338</v>
      </c>
      <c r="M98" t="str">
        <f>Zalacznik_Zadanie2_uczniowie6[[#This Row],[okręg]]&amp;Zalacznik_Zadanie2_uczniowie6[[#This Row],[wynik]]</f>
        <v xml:space="preserve"> IV338</v>
      </c>
      <c r="N98" s="1" t="s">
        <v>95</v>
      </c>
      <c r="O98" s="1" t="s">
        <v>222</v>
      </c>
      <c r="P98" s="1" t="s">
        <v>19</v>
      </c>
      <c r="Q98" s="1" t="s">
        <v>20</v>
      </c>
      <c r="R98">
        <v>1</v>
      </c>
      <c r="S98" s="1" t="s">
        <v>21</v>
      </c>
      <c r="U98">
        <v>97</v>
      </c>
      <c r="V98">
        <v>90</v>
      </c>
      <c r="W98">
        <v>81</v>
      </c>
      <c r="X98">
        <v>67</v>
      </c>
      <c r="Y98">
        <v>100</v>
      </c>
      <c r="Z98">
        <v>0</v>
      </c>
      <c r="AA98">
        <f>SUM(Zalacznik_Zadanie2_wyniki7[[#This Row],[zad1]:[zad5]])</f>
        <v>338</v>
      </c>
      <c r="AB98" t="str">
        <f>VLOOKUP(Zalacznik_Zadanie2_wyniki7[[#This Row],[identyfikator ucznia]],Zalacznik_Zadanie2_uczniowie[[identyfikator ucznia]:[okręg]],7,FALSE)</f>
        <v xml:space="preserve"> IV</v>
      </c>
      <c r="AC98" t="str">
        <f>VLOOKUP(Zalacznik_Zadanie2_wyniki7[[#This Row],[identyfikator ucznia]],Zalacznik_Zadanie2_uczniowie[[identyfikator ucznia]:[nazwisko]],3,FALSE)</f>
        <v>Bryzik</v>
      </c>
    </row>
    <row r="99" spans="11:29" x14ac:dyDescent="0.3">
      <c r="K99">
        <v>98</v>
      </c>
      <c r="L99">
        <f>Zalacznik_Zadanie2_wyniki7[[#This Row],[suma]]</f>
        <v>195</v>
      </c>
      <c r="M99" t="str">
        <f>Zalacznik_Zadanie2_uczniowie6[[#This Row],[okręg]]&amp;Zalacznik_Zadanie2_uczniowie6[[#This Row],[wynik]]</f>
        <v xml:space="preserve"> IV195</v>
      </c>
      <c r="N99" s="1" t="s">
        <v>47</v>
      </c>
      <c r="O99" s="1" t="s">
        <v>223</v>
      </c>
      <c r="P99" s="1" t="s">
        <v>167</v>
      </c>
      <c r="Q99" s="1" t="s">
        <v>224</v>
      </c>
      <c r="R99">
        <v>2</v>
      </c>
      <c r="S99" s="1" t="s">
        <v>21</v>
      </c>
      <c r="U99">
        <v>98</v>
      </c>
      <c r="V99">
        <v>0</v>
      </c>
      <c r="W99">
        <v>100</v>
      </c>
      <c r="X99">
        <v>71</v>
      </c>
      <c r="Y99">
        <v>24</v>
      </c>
      <c r="Z99">
        <v>0</v>
      </c>
      <c r="AA99">
        <f>SUM(Zalacznik_Zadanie2_wyniki7[[#This Row],[zad1]:[zad5]])</f>
        <v>195</v>
      </c>
      <c r="AB99" t="str">
        <f>VLOOKUP(Zalacznik_Zadanie2_wyniki7[[#This Row],[identyfikator ucznia]],Zalacznik_Zadanie2_uczniowie[[identyfikator ucznia]:[okręg]],7,FALSE)</f>
        <v xml:space="preserve"> IV</v>
      </c>
      <c r="AC99" t="str">
        <f>VLOOKUP(Zalacznik_Zadanie2_wyniki7[[#This Row],[identyfikator ucznia]],Zalacznik_Zadanie2_uczniowie[[identyfikator ucznia]:[nazwisko]],3,FALSE)</f>
        <v>Włodarczak</v>
      </c>
    </row>
    <row r="100" spans="11:29" x14ac:dyDescent="0.3">
      <c r="K100">
        <v>99</v>
      </c>
      <c r="L100">
        <f>Zalacznik_Zadanie2_wyniki7[[#This Row],[suma]]</f>
        <v>337</v>
      </c>
      <c r="M100" t="str">
        <f>Zalacznik_Zadanie2_uczniowie6[[#This Row],[okręg]]&amp;Zalacznik_Zadanie2_uczniowie6[[#This Row],[wynik]]</f>
        <v xml:space="preserve"> V337</v>
      </c>
      <c r="N100" s="1" t="s">
        <v>34</v>
      </c>
      <c r="O100" s="1" t="s">
        <v>225</v>
      </c>
      <c r="P100" s="1" t="s">
        <v>19</v>
      </c>
      <c r="Q100" s="1" t="s">
        <v>87</v>
      </c>
      <c r="R100">
        <v>2</v>
      </c>
      <c r="S100" s="1" t="s">
        <v>88</v>
      </c>
      <c r="U100">
        <v>99</v>
      </c>
      <c r="V100">
        <v>90</v>
      </c>
      <c r="W100">
        <v>100</v>
      </c>
      <c r="X100">
        <v>47</v>
      </c>
      <c r="Y100">
        <v>100</v>
      </c>
      <c r="Z100">
        <v>0</v>
      </c>
      <c r="AA100">
        <f>SUM(Zalacznik_Zadanie2_wyniki7[[#This Row],[zad1]:[zad5]])</f>
        <v>337</v>
      </c>
      <c r="AB100" t="str">
        <f>VLOOKUP(Zalacznik_Zadanie2_wyniki7[[#This Row],[identyfikator ucznia]],Zalacznik_Zadanie2_uczniowie[[identyfikator ucznia]:[okręg]],7,FALSE)</f>
        <v xml:space="preserve"> V</v>
      </c>
      <c r="AC100" t="str">
        <f>VLOOKUP(Zalacznik_Zadanie2_wyniki7[[#This Row],[identyfikator ucznia]],Zalacznik_Zadanie2_uczniowie[[identyfikator ucznia]:[nazwisko]],3,FALSE)</f>
        <v>Jeziorek</v>
      </c>
    </row>
    <row r="101" spans="11:29" x14ac:dyDescent="0.3">
      <c r="K101">
        <v>100</v>
      </c>
      <c r="L101">
        <f>Zalacznik_Zadanie2_wyniki7[[#This Row],[suma]]</f>
        <v>195</v>
      </c>
      <c r="M101" t="str">
        <f>Zalacznik_Zadanie2_uczniowie6[[#This Row],[okręg]]&amp;Zalacznik_Zadanie2_uczniowie6[[#This Row],[wynik]]</f>
        <v xml:space="preserve"> VIII195</v>
      </c>
      <c r="N101" s="1" t="s">
        <v>226</v>
      </c>
      <c r="O101" s="1" t="s">
        <v>227</v>
      </c>
      <c r="P101" s="1" t="s">
        <v>14</v>
      </c>
      <c r="Q101" s="1" t="s">
        <v>15</v>
      </c>
      <c r="R101">
        <v>3</v>
      </c>
      <c r="S101" s="1" t="s">
        <v>16</v>
      </c>
      <c r="U101">
        <v>100</v>
      </c>
      <c r="V101">
        <v>0</v>
      </c>
      <c r="W101">
        <v>100</v>
      </c>
      <c r="X101">
        <v>71</v>
      </c>
      <c r="Y101">
        <v>24</v>
      </c>
      <c r="Z101">
        <v>0</v>
      </c>
      <c r="AA101">
        <f>SUM(Zalacznik_Zadanie2_wyniki7[[#This Row],[zad1]:[zad5]])</f>
        <v>195</v>
      </c>
      <c r="AB101" t="str">
        <f>VLOOKUP(Zalacznik_Zadanie2_wyniki7[[#This Row],[identyfikator ucznia]],Zalacznik_Zadanie2_uczniowie[[identyfikator ucznia]:[okręg]],7,FALSE)</f>
        <v xml:space="preserve"> VIII</v>
      </c>
      <c r="AC101" t="str">
        <f>VLOOKUP(Zalacznik_Zadanie2_wyniki7[[#This Row],[identyfikator ucznia]],Zalacznik_Zadanie2_uczniowie[[identyfikator ucznia]:[nazwisko]],3,FALSE)</f>
        <v>Ganszewski</v>
      </c>
    </row>
    <row r="102" spans="11:29" x14ac:dyDescent="0.3">
      <c r="K102">
        <v>101</v>
      </c>
      <c r="L102">
        <f>Zalacznik_Zadanie2_wyniki7[[#This Row],[suma]]</f>
        <v>335</v>
      </c>
      <c r="M102" t="str">
        <f>Zalacznik_Zadanie2_uczniowie6[[#This Row],[okręg]]&amp;Zalacznik_Zadanie2_uczniowie6[[#This Row],[wynik]]</f>
        <v xml:space="preserve"> III335</v>
      </c>
      <c r="N102" s="1" t="s">
        <v>228</v>
      </c>
      <c r="O102" s="1" t="s">
        <v>229</v>
      </c>
      <c r="P102" s="1" t="s">
        <v>83</v>
      </c>
      <c r="Q102" s="1" t="s">
        <v>230</v>
      </c>
      <c r="R102">
        <v>2</v>
      </c>
      <c r="S102" s="1" t="s">
        <v>65</v>
      </c>
      <c r="U102">
        <v>101</v>
      </c>
      <c r="V102">
        <v>50</v>
      </c>
      <c r="W102">
        <v>100</v>
      </c>
      <c r="X102">
        <v>100</v>
      </c>
      <c r="Y102">
        <v>85</v>
      </c>
      <c r="Z102">
        <v>0</v>
      </c>
      <c r="AA102">
        <f>SUM(Zalacznik_Zadanie2_wyniki7[[#This Row],[zad1]:[zad5]])</f>
        <v>335</v>
      </c>
      <c r="AB102" t="str">
        <f>VLOOKUP(Zalacznik_Zadanie2_wyniki7[[#This Row],[identyfikator ucznia]],Zalacznik_Zadanie2_uczniowie[[identyfikator ucznia]:[okręg]],7,FALSE)</f>
        <v xml:space="preserve"> III</v>
      </c>
      <c r="AC102" t="str">
        <f>VLOOKUP(Zalacznik_Zadanie2_wyniki7[[#This Row],[identyfikator ucznia]],Zalacznik_Zadanie2_uczniowie[[identyfikator ucznia]:[nazwisko]],3,FALSE)</f>
        <v>Kubaczyk</v>
      </c>
    </row>
    <row r="103" spans="11:29" x14ac:dyDescent="0.3">
      <c r="K103">
        <v>102</v>
      </c>
      <c r="L103">
        <f>Zalacznik_Zadanie2_wyniki7[[#This Row],[suma]]</f>
        <v>194</v>
      </c>
      <c r="M103" t="str">
        <f>Zalacznik_Zadanie2_uczniowie6[[#This Row],[okręg]]&amp;Zalacznik_Zadanie2_uczniowie6[[#This Row],[wynik]]</f>
        <v xml:space="preserve"> VII194</v>
      </c>
      <c r="N103" s="1" t="s">
        <v>47</v>
      </c>
      <c r="O103" s="1" t="s">
        <v>231</v>
      </c>
      <c r="P103" s="1" t="s">
        <v>232</v>
      </c>
      <c r="Q103" s="1" t="s">
        <v>204</v>
      </c>
      <c r="R103">
        <v>3</v>
      </c>
      <c r="S103" s="1" t="s">
        <v>205</v>
      </c>
      <c r="U103">
        <v>102</v>
      </c>
      <c r="V103">
        <v>80</v>
      </c>
      <c r="W103">
        <v>29</v>
      </c>
      <c r="X103">
        <v>49</v>
      </c>
      <c r="Y103">
        <v>36</v>
      </c>
      <c r="Z103">
        <v>0</v>
      </c>
      <c r="AA103">
        <f>SUM(Zalacznik_Zadanie2_wyniki7[[#This Row],[zad1]:[zad5]])</f>
        <v>194</v>
      </c>
      <c r="AB103" t="str">
        <f>VLOOKUP(Zalacznik_Zadanie2_wyniki7[[#This Row],[identyfikator ucznia]],Zalacznik_Zadanie2_uczniowie[[identyfikator ucznia]:[okręg]],7,FALSE)</f>
        <v xml:space="preserve"> VII</v>
      </c>
      <c r="AC103" t="str">
        <f>VLOOKUP(Zalacznik_Zadanie2_wyniki7[[#This Row],[identyfikator ucznia]],Zalacznik_Zadanie2_uczniowie[[identyfikator ucznia]:[nazwisko]],3,FALSE)</f>
        <v>Burakowski</v>
      </c>
    </row>
    <row r="104" spans="11:29" x14ac:dyDescent="0.3">
      <c r="K104">
        <v>103</v>
      </c>
      <c r="L104">
        <f>Zalacznik_Zadanie2_wyniki7[[#This Row],[suma]]</f>
        <v>335</v>
      </c>
      <c r="M104" t="str">
        <f>Zalacznik_Zadanie2_uczniowie6[[#This Row],[okręg]]&amp;Zalacznik_Zadanie2_uczniowie6[[#This Row],[wynik]]</f>
        <v xml:space="preserve"> II335</v>
      </c>
      <c r="N104" s="1" t="s">
        <v>40</v>
      </c>
      <c r="O104" s="1" t="s">
        <v>233</v>
      </c>
      <c r="P104" s="1" t="s">
        <v>234</v>
      </c>
      <c r="Q104" s="1" t="s">
        <v>235</v>
      </c>
      <c r="R104">
        <v>2</v>
      </c>
      <c r="S104" s="1" t="s">
        <v>53</v>
      </c>
      <c r="U104">
        <v>103</v>
      </c>
      <c r="V104">
        <v>90</v>
      </c>
      <c r="W104">
        <v>100</v>
      </c>
      <c r="X104">
        <v>45</v>
      </c>
      <c r="Y104">
        <v>100</v>
      </c>
      <c r="Z104">
        <v>0</v>
      </c>
      <c r="AA104">
        <f>SUM(Zalacznik_Zadanie2_wyniki7[[#This Row],[zad1]:[zad5]])</f>
        <v>335</v>
      </c>
      <c r="AB104" t="str">
        <f>VLOOKUP(Zalacznik_Zadanie2_wyniki7[[#This Row],[identyfikator ucznia]],Zalacznik_Zadanie2_uczniowie[[identyfikator ucznia]:[okręg]],7,FALSE)</f>
        <v xml:space="preserve"> II</v>
      </c>
      <c r="AC104" t="str">
        <f>VLOOKUP(Zalacznik_Zadanie2_wyniki7[[#This Row],[identyfikator ucznia]],Zalacznik_Zadanie2_uczniowie[[identyfikator ucznia]:[nazwisko]],3,FALSE)</f>
        <v>Worowski</v>
      </c>
    </row>
    <row r="105" spans="11:29" x14ac:dyDescent="0.3">
      <c r="K105">
        <v>104</v>
      </c>
      <c r="L105">
        <f>Zalacznik_Zadanie2_wyniki7[[#This Row],[suma]]</f>
        <v>193</v>
      </c>
      <c r="M105" t="str">
        <f>Zalacznik_Zadanie2_uczniowie6[[#This Row],[okręg]]&amp;Zalacznik_Zadanie2_uczniowie6[[#This Row],[wynik]]</f>
        <v xml:space="preserve"> VI193</v>
      </c>
      <c r="N105" s="1" t="s">
        <v>40</v>
      </c>
      <c r="O105" s="1" t="s">
        <v>236</v>
      </c>
      <c r="P105" s="1" t="s">
        <v>237</v>
      </c>
      <c r="Q105" s="1" t="s">
        <v>238</v>
      </c>
      <c r="R105">
        <v>3</v>
      </c>
      <c r="S105" s="1" t="s">
        <v>11</v>
      </c>
      <c r="U105">
        <v>104</v>
      </c>
      <c r="V105">
        <v>0</v>
      </c>
      <c r="W105">
        <v>100</v>
      </c>
      <c r="X105">
        <v>68</v>
      </c>
      <c r="Y105">
        <v>25</v>
      </c>
      <c r="Z105">
        <v>0</v>
      </c>
      <c r="AA105">
        <f>SUM(Zalacznik_Zadanie2_wyniki7[[#This Row],[zad1]:[zad5]])</f>
        <v>193</v>
      </c>
      <c r="AB105" t="str">
        <f>VLOOKUP(Zalacznik_Zadanie2_wyniki7[[#This Row],[identyfikator ucznia]],Zalacznik_Zadanie2_uczniowie[[identyfikator ucznia]:[okręg]],7,FALSE)</f>
        <v xml:space="preserve"> VI</v>
      </c>
      <c r="AC105" t="str">
        <f>VLOOKUP(Zalacznik_Zadanie2_wyniki7[[#This Row],[identyfikator ucznia]],Zalacznik_Zadanie2_uczniowie[[identyfikator ucznia]:[nazwisko]],3,FALSE)</f>
        <v>Lipert</v>
      </c>
    </row>
    <row r="106" spans="11:29" x14ac:dyDescent="0.3">
      <c r="K106">
        <v>105</v>
      </c>
      <c r="L106">
        <f>Zalacznik_Zadanie2_wyniki7[[#This Row],[suma]]</f>
        <v>335</v>
      </c>
      <c r="M106" t="str">
        <f>Zalacznik_Zadanie2_uczniowie6[[#This Row],[okręg]]&amp;Zalacznik_Zadanie2_uczniowie6[[#This Row],[wynik]]</f>
        <v xml:space="preserve"> IV335</v>
      </c>
      <c r="N106" s="1" t="s">
        <v>105</v>
      </c>
      <c r="O106" s="1" t="s">
        <v>239</v>
      </c>
      <c r="P106" s="1" t="s">
        <v>150</v>
      </c>
      <c r="Q106" s="1" t="s">
        <v>240</v>
      </c>
      <c r="R106">
        <v>1</v>
      </c>
      <c r="S106" s="1" t="s">
        <v>21</v>
      </c>
      <c r="U106">
        <v>105</v>
      </c>
      <c r="V106">
        <v>70</v>
      </c>
      <c r="W106">
        <v>100</v>
      </c>
      <c r="X106">
        <v>68</v>
      </c>
      <c r="Y106">
        <v>97</v>
      </c>
      <c r="Z106">
        <v>0</v>
      </c>
      <c r="AA106">
        <f>SUM(Zalacznik_Zadanie2_wyniki7[[#This Row],[zad1]:[zad5]])</f>
        <v>335</v>
      </c>
      <c r="AB106" t="str">
        <f>VLOOKUP(Zalacznik_Zadanie2_wyniki7[[#This Row],[identyfikator ucznia]],Zalacznik_Zadanie2_uczniowie[[identyfikator ucznia]:[okręg]],7,FALSE)</f>
        <v xml:space="preserve"> IV</v>
      </c>
      <c r="AC106" t="str">
        <f>VLOOKUP(Zalacznik_Zadanie2_wyniki7[[#This Row],[identyfikator ucznia]],Zalacznik_Zadanie2_uczniowie[[identyfikator ucznia]:[nazwisko]],3,FALSE)</f>
        <v>Słowik</v>
      </c>
    </row>
    <row r="107" spans="11:29" x14ac:dyDescent="0.3">
      <c r="K107">
        <v>106</v>
      </c>
      <c r="L107">
        <f>Zalacznik_Zadanie2_wyniki7[[#This Row],[suma]]</f>
        <v>192</v>
      </c>
      <c r="M107" t="str">
        <f>Zalacznik_Zadanie2_uczniowie6[[#This Row],[okręg]]&amp;Zalacznik_Zadanie2_uczniowie6[[#This Row],[wynik]]</f>
        <v xml:space="preserve"> V192</v>
      </c>
      <c r="N107" s="1" t="s">
        <v>42</v>
      </c>
      <c r="O107" s="1" t="s">
        <v>241</v>
      </c>
      <c r="P107" s="1" t="s">
        <v>242</v>
      </c>
      <c r="Q107" s="1" t="s">
        <v>87</v>
      </c>
      <c r="R107">
        <v>2</v>
      </c>
      <c r="S107" s="1" t="s">
        <v>88</v>
      </c>
      <c r="U107">
        <v>106</v>
      </c>
      <c r="V107">
        <v>0</v>
      </c>
      <c r="W107">
        <v>29</v>
      </c>
      <c r="X107">
        <v>63</v>
      </c>
      <c r="Y107">
        <v>100</v>
      </c>
      <c r="Z107">
        <v>0</v>
      </c>
      <c r="AA107">
        <f>SUM(Zalacznik_Zadanie2_wyniki7[[#This Row],[zad1]:[zad5]])</f>
        <v>192</v>
      </c>
      <c r="AB107" t="str">
        <f>VLOOKUP(Zalacznik_Zadanie2_wyniki7[[#This Row],[identyfikator ucznia]],Zalacznik_Zadanie2_uczniowie[[identyfikator ucznia]:[okręg]],7,FALSE)</f>
        <v xml:space="preserve"> V</v>
      </c>
      <c r="AC107" t="str">
        <f>VLOOKUP(Zalacznik_Zadanie2_wyniki7[[#This Row],[identyfikator ucznia]],Zalacznik_Zadanie2_uczniowie[[identyfikator ucznia]:[nazwisko]],3,FALSE)</f>
        <v>Paszkowski</v>
      </c>
    </row>
    <row r="108" spans="11:29" x14ac:dyDescent="0.3">
      <c r="K108">
        <v>107</v>
      </c>
      <c r="L108">
        <f>Zalacznik_Zadanie2_wyniki7[[#This Row],[suma]]</f>
        <v>334</v>
      </c>
      <c r="M108" t="str">
        <f>Zalacznik_Zadanie2_uczniowie6[[#This Row],[okręg]]&amp;Zalacznik_Zadanie2_uczniowie6[[#This Row],[wynik]]</f>
        <v xml:space="preserve"> II334</v>
      </c>
      <c r="N108" s="1" t="s">
        <v>181</v>
      </c>
      <c r="O108" s="1" t="s">
        <v>243</v>
      </c>
      <c r="P108" s="1" t="s">
        <v>244</v>
      </c>
      <c r="Q108" s="1" t="s">
        <v>245</v>
      </c>
      <c r="R108">
        <v>2</v>
      </c>
      <c r="S108" s="1" t="s">
        <v>53</v>
      </c>
      <c r="U108">
        <v>107</v>
      </c>
      <c r="V108">
        <v>100</v>
      </c>
      <c r="W108">
        <v>100</v>
      </c>
      <c r="X108">
        <v>34</v>
      </c>
      <c r="Y108">
        <v>100</v>
      </c>
      <c r="Z108">
        <v>0</v>
      </c>
      <c r="AA108">
        <f>SUM(Zalacznik_Zadanie2_wyniki7[[#This Row],[zad1]:[zad5]])</f>
        <v>334</v>
      </c>
      <c r="AB108" t="str">
        <f>VLOOKUP(Zalacznik_Zadanie2_wyniki7[[#This Row],[identyfikator ucznia]],Zalacznik_Zadanie2_uczniowie[[identyfikator ucznia]:[okręg]],7,FALSE)</f>
        <v xml:space="preserve"> II</v>
      </c>
      <c r="AC108" t="str">
        <f>VLOOKUP(Zalacznik_Zadanie2_wyniki7[[#This Row],[identyfikator ucznia]],Zalacznik_Zadanie2_uczniowie[[identyfikator ucznia]:[nazwisko]],3,FALSE)</f>
        <v>Balcerski</v>
      </c>
    </row>
    <row r="109" spans="11:29" x14ac:dyDescent="0.3">
      <c r="K109">
        <v>108</v>
      </c>
      <c r="L109">
        <f>Zalacznik_Zadanie2_wyniki7[[#This Row],[suma]]</f>
        <v>190</v>
      </c>
      <c r="M109" t="str">
        <f>Zalacznik_Zadanie2_uczniowie6[[#This Row],[okręg]]&amp;Zalacznik_Zadanie2_uczniowie6[[#This Row],[wynik]]</f>
        <v xml:space="preserve"> II190</v>
      </c>
      <c r="N109" s="1" t="s">
        <v>246</v>
      </c>
      <c r="O109" s="1" t="s">
        <v>247</v>
      </c>
      <c r="P109" s="1" t="s">
        <v>248</v>
      </c>
      <c r="Q109" s="1" t="s">
        <v>104</v>
      </c>
      <c r="R109">
        <v>3</v>
      </c>
      <c r="S109" s="1" t="s">
        <v>53</v>
      </c>
      <c r="U109">
        <v>108</v>
      </c>
      <c r="V109">
        <v>100</v>
      </c>
      <c r="W109">
        <v>29</v>
      </c>
      <c r="X109">
        <v>61</v>
      </c>
      <c r="Y109">
        <v>0</v>
      </c>
      <c r="Z109">
        <v>0</v>
      </c>
      <c r="AA109">
        <f>SUM(Zalacznik_Zadanie2_wyniki7[[#This Row],[zad1]:[zad5]])</f>
        <v>190</v>
      </c>
      <c r="AB109" t="str">
        <f>VLOOKUP(Zalacznik_Zadanie2_wyniki7[[#This Row],[identyfikator ucznia]],Zalacznik_Zadanie2_uczniowie[[identyfikator ucznia]:[okręg]],7,FALSE)</f>
        <v xml:space="preserve"> II</v>
      </c>
      <c r="AC109" t="str">
        <f>VLOOKUP(Zalacznik_Zadanie2_wyniki7[[#This Row],[identyfikator ucznia]],Zalacznik_Zadanie2_uczniowie[[identyfikator ucznia]:[nazwisko]],3,FALSE)</f>
        <v>Bartczak</v>
      </c>
    </row>
    <row r="110" spans="11:29" x14ac:dyDescent="0.3">
      <c r="K110">
        <v>109</v>
      </c>
      <c r="L110">
        <f>Zalacznik_Zadanie2_wyniki7[[#This Row],[suma]]</f>
        <v>334</v>
      </c>
      <c r="M110" t="str">
        <f>Zalacznik_Zadanie2_uczniowie6[[#This Row],[okręg]]&amp;Zalacznik_Zadanie2_uczniowie6[[#This Row],[wynik]]</f>
        <v xml:space="preserve"> IV334</v>
      </c>
      <c r="N110" s="1" t="s">
        <v>34</v>
      </c>
      <c r="O110" s="1" t="s">
        <v>223</v>
      </c>
      <c r="P110" s="1" t="s">
        <v>249</v>
      </c>
      <c r="Q110" s="1" t="s">
        <v>250</v>
      </c>
      <c r="R110">
        <v>1</v>
      </c>
      <c r="S110" s="1" t="s">
        <v>21</v>
      </c>
      <c r="U110">
        <v>109</v>
      </c>
      <c r="V110">
        <v>80</v>
      </c>
      <c r="W110">
        <v>0</v>
      </c>
      <c r="X110">
        <v>100</v>
      </c>
      <c r="Y110">
        <v>88</v>
      </c>
      <c r="Z110">
        <v>66</v>
      </c>
      <c r="AA110">
        <f>SUM(Zalacznik_Zadanie2_wyniki7[[#This Row],[zad1]:[zad5]])</f>
        <v>334</v>
      </c>
      <c r="AB110" t="str">
        <f>VLOOKUP(Zalacznik_Zadanie2_wyniki7[[#This Row],[identyfikator ucznia]],Zalacznik_Zadanie2_uczniowie[[identyfikator ucznia]:[okręg]],7,FALSE)</f>
        <v xml:space="preserve"> IV</v>
      </c>
      <c r="AC110" t="str">
        <f>VLOOKUP(Zalacznik_Zadanie2_wyniki7[[#This Row],[identyfikator ucznia]],Zalacznik_Zadanie2_uczniowie[[identyfikator ucznia]:[nazwisko]],3,FALSE)</f>
        <v>Włodarczak</v>
      </c>
    </row>
    <row r="111" spans="11:29" x14ac:dyDescent="0.3">
      <c r="K111">
        <v>110</v>
      </c>
      <c r="L111">
        <f>Zalacznik_Zadanie2_wyniki7[[#This Row],[suma]]</f>
        <v>189</v>
      </c>
      <c r="M111" t="str">
        <f>Zalacznik_Zadanie2_uczniowie6[[#This Row],[okręg]]&amp;Zalacznik_Zadanie2_uczniowie6[[#This Row],[wynik]]</f>
        <v xml:space="preserve"> I189</v>
      </c>
      <c r="N111" s="1" t="s">
        <v>26</v>
      </c>
      <c r="O111" s="1" t="s">
        <v>251</v>
      </c>
      <c r="P111" s="1" t="s">
        <v>77</v>
      </c>
      <c r="Q111" s="1" t="s">
        <v>78</v>
      </c>
      <c r="R111">
        <v>2</v>
      </c>
      <c r="S111" s="1" t="s">
        <v>58</v>
      </c>
      <c r="U111">
        <v>110</v>
      </c>
      <c r="V111">
        <v>10</v>
      </c>
      <c r="W111">
        <v>100</v>
      </c>
      <c r="X111">
        <v>67</v>
      </c>
      <c r="Y111">
        <v>12</v>
      </c>
      <c r="Z111">
        <v>0</v>
      </c>
      <c r="AA111">
        <f>SUM(Zalacznik_Zadanie2_wyniki7[[#This Row],[zad1]:[zad5]])</f>
        <v>189</v>
      </c>
      <c r="AB111" t="str">
        <f>VLOOKUP(Zalacznik_Zadanie2_wyniki7[[#This Row],[identyfikator ucznia]],Zalacznik_Zadanie2_uczniowie[[identyfikator ucznia]:[okręg]],7,FALSE)</f>
        <v xml:space="preserve"> I</v>
      </c>
      <c r="AC111" t="str">
        <f>VLOOKUP(Zalacznik_Zadanie2_wyniki7[[#This Row],[identyfikator ucznia]],Zalacznik_Zadanie2_uczniowie[[identyfikator ucznia]:[nazwisko]],3,FALSE)</f>
        <v>Walkowiak</v>
      </c>
    </row>
    <row r="112" spans="11:29" x14ac:dyDescent="0.3">
      <c r="K112">
        <v>111</v>
      </c>
      <c r="L112">
        <f>Zalacznik_Zadanie2_wyniki7[[#This Row],[suma]]</f>
        <v>333</v>
      </c>
      <c r="M112" t="str">
        <f>Zalacznik_Zadanie2_uczniowie6[[#This Row],[okręg]]&amp;Zalacznik_Zadanie2_uczniowie6[[#This Row],[wynik]]</f>
        <v xml:space="preserve"> II333</v>
      </c>
      <c r="N112" s="1" t="s">
        <v>42</v>
      </c>
      <c r="O112" s="1" t="s">
        <v>252</v>
      </c>
      <c r="P112" s="1" t="s">
        <v>253</v>
      </c>
      <c r="Q112" s="1" t="s">
        <v>245</v>
      </c>
      <c r="R112">
        <v>2</v>
      </c>
      <c r="S112" s="1" t="s">
        <v>53</v>
      </c>
      <c r="U112">
        <v>111</v>
      </c>
      <c r="V112">
        <v>100</v>
      </c>
      <c r="W112">
        <v>100</v>
      </c>
      <c r="X112">
        <v>45</v>
      </c>
      <c r="Y112">
        <v>88</v>
      </c>
      <c r="Z112">
        <v>0</v>
      </c>
      <c r="AA112">
        <f>SUM(Zalacznik_Zadanie2_wyniki7[[#This Row],[zad1]:[zad5]])</f>
        <v>333</v>
      </c>
      <c r="AB112" t="str">
        <f>VLOOKUP(Zalacznik_Zadanie2_wyniki7[[#This Row],[identyfikator ucznia]],Zalacznik_Zadanie2_uczniowie[[identyfikator ucznia]:[okręg]],7,FALSE)</f>
        <v xml:space="preserve"> II</v>
      </c>
      <c r="AC112" t="str">
        <f>VLOOKUP(Zalacznik_Zadanie2_wyniki7[[#This Row],[identyfikator ucznia]],Zalacznik_Zadanie2_uczniowie[[identyfikator ucznia]:[nazwisko]],3,FALSE)</f>
        <v>Wnyk</v>
      </c>
    </row>
    <row r="113" spans="11:29" x14ac:dyDescent="0.3">
      <c r="K113">
        <v>112</v>
      </c>
      <c r="L113">
        <f>Zalacznik_Zadanie2_wyniki7[[#This Row],[suma]]</f>
        <v>188</v>
      </c>
      <c r="M113" t="str">
        <f>Zalacznik_Zadanie2_uczniowie6[[#This Row],[okręg]]&amp;Zalacznik_Zadanie2_uczniowie6[[#This Row],[wynik]]</f>
        <v xml:space="preserve"> VIII188</v>
      </c>
      <c r="N113" s="1" t="s">
        <v>163</v>
      </c>
      <c r="O113" s="1" t="s">
        <v>254</v>
      </c>
      <c r="P113" s="1" t="s">
        <v>14</v>
      </c>
      <c r="Q113" s="1" t="s">
        <v>15</v>
      </c>
      <c r="R113">
        <v>3</v>
      </c>
      <c r="S113" s="1" t="s">
        <v>16</v>
      </c>
      <c r="U113">
        <v>112</v>
      </c>
      <c r="V113">
        <v>0</v>
      </c>
      <c r="W113">
        <v>100</v>
      </c>
      <c r="X113">
        <v>27</v>
      </c>
      <c r="Y113">
        <v>61</v>
      </c>
      <c r="Z113">
        <v>0</v>
      </c>
      <c r="AA113">
        <f>SUM(Zalacznik_Zadanie2_wyniki7[[#This Row],[zad1]:[zad5]])</f>
        <v>188</v>
      </c>
      <c r="AB113" t="str">
        <f>VLOOKUP(Zalacznik_Zadanie2_wyniki7[[#This Row],[identyfikator ucznia]],Zalacznik_Zadanie2_uczniowie[[identyfikator ucznia]:[okręg]],7,FALSE)</f>
        <v xml:space="preserve"> VIII</v>
      </c>
      <c r="AC113" t="str">
        <f>VLOOKUP(Zalacznik_Zadanie2_wyniki7[[#This Row],[identyfikator ucznia]],Zalacznik_Zadanie2_uczniowie[[identyfikator ucznia]:[nazwisko]],3,FALSE)</f>
        <v>Płoczyński</v>
      </c>
    </row>
    <row r="114" spans="11:29" x14ac:dyDescent="0.3">
      <c r="K114">
        <v>113</v>
      </c>
      <c r="L114">
        <f>Zalacznik_Zadanie2_wyniki7[[#This Row],[suma]]</f>
        <v>333</v>
      </c>
      <c r="M114" t="str">
        <f>Zalacznik_Zadanie2_uczniowie6[[#This Row],[okręg]]&amp;Zalacznik_Zadanie2_uczniowie6[[#This Row],[wynik]]</f>
        <v xml:space="preserve"> II333</v>
      </c>
      <c r="N114" s="1" t="s">
        <v>26</v>
      </c>
      <c r="O114" s="1" t="s">
        <v>255</v>
      </c>
      <c r="P114" s="1" t="s">
        <v>256</v>
      </c>
      <c r="Q114" s="1" t="s">
        <v>104</v>
      </c>
      <c r="R114">
        <v>2</v>
      </c>
      <c r="S114" s="1" t="s">
        <v>53</v>
      </c>
      <c r="U114">
        <v>113</v>
      </c>
      <c r="V114">
        <v>100</v>
      </c>
      <c r="W114">
        <v>100</v>
      </c>
      <c r="X114">
        <v>45</v>
      </c>
      <c r="Y114">
        <v>88</v>
      </c>
      <c r="Z114">
        <v>0</v>
      </c>
      <c r="AA114">
        <f>SUM(Zalacznik_Zadanie2_wyniki7[[#This Row],[zad1]:[zad5]])</f>
        <v>333</v>
      </c>
      <c r="AB114" t="str">
        <f>VLOOKUP(Zalacznik_Zadanie2_wyniki7[[#This Row],[identyfikator ucznia]],Zalacznik_Zadanie2_uczniowie[[identyfikator ucznia]:[okręg]],7,FALSE)</f>
        <v xml:space="preserve"> II</v>
      </c>
      <c r="AC114" t="str">
        <f>VLOOKUP(Zalacznik_Zadanie2_wyniki7[[#This Row],[identyfikator ucznia]],Zalacznik_Zadanie2_uczniowie[[identyfikator ucznia]:[nazwisko]],3,FALSE)</f>
        <v>Chmielewski</v>
      </c>
    </row>
    <row r="115" spans="11:29" x14ac:dyDescent="0.3">
      <c r="K115">
        <v>114</v>
      </c>
      <c r="L115">
        <f>Zalacznik_Zadanie2_wyniki7[[#This Row],[suma]]</f>
        <v>188</v>
      </c>
      <c r="M115" t="str">
        <f>Zalacznik_Zadanie2_uczniowie6[[#This Row],[okręg]]&amp;Zalacznik_Zadanie2_uczniowie6[[#This Row],[wynik]]</f>
        <v xml:space="preserve"> VIII188</v>
      </c>
      <c r="N115" s="1" t="s">
        <v>49</v>
      </c>
      <c r="O115" s="1" t="s">
        <v>257</v>
      </c>
      <c r="P115" s="1" t="s">
        <v>24</v>
      </c>
      <c r="Q115" s="1" t="s">
        <v>25</v>
      </c>
      <c r="R115">
        <v>3</v>
      </c>
      <c r="S115" s="1" t="s">
        <v>16</v>
      </c>
      <c r="U115">
        <v>114</v>
      </c>
      <c r="V115">
        <v>0</v>
      </c>
      <c r="W115">
        <v>100</v>
      </c>
      <c r="X115">
        <v>27</v>
      </c>
      <c r="Y115">
        <v>61</v>
      </c>
      <c r="Z115">
        <v>0</v>
      </c>
      <c r="AA115">
        <f>SUM(Zalacznik_Zadanie2_wyniki7[[#This Row],[zad1]:[zad5]])</f>
        <v>188</v>
      </c>
      <c r="AB115" t="str">
        <f>VLOOKUP(Zalacznik_Zadanie2_wyniki7[[#This Row],[identyfikator ucznia]],Zalacznik_Zadanie2_uczniowie[[identyfikator ucznia]:[okręg]],7,FALSE)</f>
        <v xml:space="preserve"> VIII</v>
      </c>
      <c r="AC115" t="str">
        <f>VLOOKUP(Zalacznik_Zadanie2_wyniki7[[#This Row],[identyfikator ucznia]],Zalacznik_Zadanie2_uczniowie[[identyfikator ucznia]:[nazwisko]],3,FALSE)</f>
        <v>Sarniacki</v>
      </c>
    </row>
    <row r="116" spans="11:29" x14ac:dyDescent="0.3">
      <c r="K116">
        <v>115</v>
      </c>
      <c r="L116">
        <f>Zalacznik_Zadanie2_wyniki7[[#This Row],[suma]]</f>
        <v>331</v>
      </c>
      <c r="M116" t="str">
        <f>Zalacznik_Zadanie2_uczniowie6[[#This Row],[okręg]]&amp;Zalacznik_Zadanie2_uczniowie6[[#This Row],[wynik]]</f>
        <v xml:space="preserve"> II331</v>
      </c>
      <c r="N116" s="1" t="s">
        <v>47</v>
      </c>
      <c r="O116" s="1" t="s">
        <v>258</v>
      </c>
      <c r="P116" s="1" t="s">
        <v>259</v>
      </c>
      <c r="Q116" s="1" t="s">
        <v>260</v>
      </c>
      <c r="R116">
        <v>2</v>
      </c>
      <c r="S116" s="1" t="s">
        <v>53</v>
      </c>
      <c r="U116">
        <v>115</v>
      </c>
      <c r="V116">
        <v>100</v>
      </c>
      <c r="W116">
        <v>100</v>
      </c>
      <c r="X116">
        <v>70</v>
      </c>
      <c r="Y116">
        <v>61</v>
      </c>
      <c r="Z116">
        <v>0</v>
      </c>
      <c r="AA116">
        <f>SUM(Zalacznik_Zadanie2_wyniki7[[#This Row],[zad1]:[zad5]])</f>
        <v>331</v>
      </c>
      <c r="AB116" t="str">
        <f>VLOOKUP(Zalacznik_Zadanie2_wyniki7[[#This Row],[identyfikator ucznia]],Zalacznik_Zadanie2_uczniowie[[identyfikator ucznia]:[okręg]],7,FALSE)</f>
        <v xml:space="preserve"> II</v>
      </c>
      <c r="AC116" t="str">
        <f>VLOOKUP(Zalacznik_Zadanie2_wyniki7[[#This Row],[identyfikator ucznia]],Zalacznik_Zadanie2_uczniowie[[identyfikator ucznia]:[nazwisko]],3,FALSE)</f>
        <v>Liberkowski</v>
      </c>
    </row>
    <row r="117" spans="11:29" x14ac:dyDescent="0.3">
      <c r="K117">
        <v>116</v>
      </c>
      <c r="L117">
        <f>Zalacznik_Zadanie2_wyniki7[[#This Row],[suma]]</f>
        <v>188</v>
      </c>
      <c r="M117" t="str">
        <f>Zalacznik_Zadanie2_uczniowie6[[#This Row],[okręg]]&amp;Zalacznik_Zadanie2_uczniowie6[[#This Row],[wynik]]</f>
        <v xml:space="preserve"> VI188</v>
      </c>
      <c r="N117" s="1" t="s">
        <v>7</v>
      </c>
      <c r="O117" s="1" t="s">
        <v>261</v>
      </c>
      <c r="P117" s="1" t="s">
        <v>9</v>
      </c>
      <c r="Q117" s="1" t="s">
        <v>10</v>
      </c>
      <c r="R117">
        <v>3</v>
      </c>
      <c r="S117" s="1" t="s">
        <v>11</v>
      </c>
      <c r="U117">
        <v>116</v>
      </c>
      <c r="V117">
        <v>10</v>
      </c>
      <c r="W117">
        <v>48</v>
      </c>
      <c r="X117">
        <v>42</v>
      </c>
      <c r="Y117">
        <v>88</v>
      </c>
      <c r="Z117">
        <v>0</v>
      </c>
      <c r="AA117">
        <f>SUM(Zalacznik_Zadanie2_wyniki7[[#This Row],[zad1]:[zad5]])</f>
        <v>188</v>
      </c>
      <c r="AB117" t="str">
        <f>VLOOKUP(Zalacznik_Zadanie2_wyniki7[[#This Row],[identyfikator ucznia]],Zalacznik_Zadanie2_uczniowie[[identyfikator ucznia]:[okręg]],7,FALSE)</f>
        <v xml:space="preserve"> VI</v>
      </c>
      <c r="AC117" t="str">
        <f>VLOOKUP(Zalacznik_Zadanie2_wyniki7[[#This Row],[identyfikator ucznia]],Zalacznik_Zadanie2_uczniowie[[identyfikator ucznia]:[nazwisko]],3,FALSE)</f>
        <v>Fiedler</v>
      </c>
    </row>
    <row r="118" spans="11:29" x14ac:dyDescent="0.3">
      <c r="K118">
        <v>117</v>
      </c>
      <c r="L118">
        <f>Zalacznik_Zadanie2_wyniki7[[#This Row],[suma]]</f>
        <v>324</v>
      </c>
      <c r="M118" t="str">
        <f>Zalacznik_Zadanie2_uczniowie6[[#This Row],[okręg]]&amp;Zalacznik_Zadanie2_uczniowie6[[#This Row],[wynik]]</f>
        <v xml:space="preserve"> II324</v>
      </c>
      <c r="N118" s="1" t="s">
        <v>119</v>
      </c>
      <c r="O118" s="1" t="s">
        <v>262</v>
      </c>
      <c r="P118" s="1" t="s">
        <v>142</v>
      </c>
      <c r="Q118" s="1" t="s">
        <v>143</v>
      </c>
      <c r="R118">
        <v>1</v>
      </c>
      <c r="S118" s="1" t="s">
        <v>53</v>
      </c>
      <c r="U118">
        <v>117</v>
      </c>
      <c r="V118">
        <v>100</v>
      </c>
      <c r="W118">
        <v>100</v>
      </c>
      <c r="X118">
        <v>100</v>
      </c>
      <c r="Y118">
        <v>24</v>
      </c>
      <c r="Z118">
        <v>0</v>
      </c>
      <c r="AA118">
        <f>SUM(Zalacznik_Zadanie2_wyniki7[[#This Row],[zad1]:[zad5]])</f>
        <v>324</v>
      </c>
      <c r="AB118" t="str">
        <f>VLOOKUP(Zalacznik_Zadanie2_wyniki7[[#This Row],[identyfikator ucznia]],Zalacznik_Zadanie2_uczniowie[[identyfikator ucznia]:[okręg]],7,FALSE)</f>
        <v xml:space="preserve"> II</v>
      </c>
      <c r="AC118" t="str">
        <f>VLOOKUP(Zalacznik_Zadanie2_wyniki7[[#This Row],[identyfikator ucznia]],Zalacznik_Zadanie2_uczniowie[[identyfikator ucznia]:[nazwisko]],3,FALSE)</f>
        <v>Szulc</v>
      </c>
    </row>
    <row r="119" spans="11:29" x14ac:dyDescent="0.3">
      <c r="K119">
        <v>118</v>
      </c>
      <c r="L119">
        <f>Zalacznik_Zadanie2_wyniki7[[#This Row],[suma]]</f>
        <v>188</v>
      </c>
      <c r="M119" t="str">
        <f>Zalacznik_Zadanie2_uczniowie6[[#This Row],[okręg]]&amp;Zalacznik_Zadanie2_uczniowie6[[#This Row],[wynik]]</f>
        <v xml:space="preserve"> II188</v>
      </c>
      <c r="N119" s="1" t="s">
        <v>42</v>
      </c>
      <c r="O119" s="1" t="s">
        <v>263</v>
      </c>
      <c r="P119" s="1" t="s">
        <v>264</v>
      </c>
      <c r="Q119" s="1" t="s">
        <v>265</v>
      </c>
      <c r="R119">
        <v>2</v>
      </c>
      <c r="S119" s="1" t="s">
        <v>53</v>
      </c>
      <c r="U119">
        <v>118</v>
      </c>
      <c r="V119">
        <v>80</v>
      </c>
      <c r="W119">
        <v>30</v>
      </c>
      <c r="X119">
        <v>66</v>
      </c>
      <c r="Y119">
        <v>12</v>
      </c>
      <c r="Z119">
        <v>0</v>
      </c>
      <c r="AA119">
        <f>SUM(Zalacznik_Zadanie2_wyniki7[[#This Row],[zad1]:[zad5]])</f>
        <v>188</v>
      </c>
      <c r="AB119" t="str">
        <f>VLOOKUP(Zalacznik_Zadanie2_wyniki7[[#This Row],[identyfikator ucznia]],Zalacznik_Zadanie2_uczniowie[[identyfikator ucznia]:[okręg]],7,FALSE)</f>
        <v xml:space="preserve"> II</v>
      </c>
      <c r="AC119" t="str">
        <f>VLOOKUP(Zalacznik_Zadanie2_wyniki7[[#This Row],[identyfikator ucznia]],Zalacznik_Zadanie2_uczniowie[[identyfikator ucznia]:[nazwisko]],3,FALSE)</f>
        <v>Zawierucha</v>
      </c>
    </row>
    <row r="120" spans="11:29" x14ac:dyDescent="0.3">
      <c r="K120">
        <v>119</v>
      </c>
      <c r="L120">
        <f>Zalacznik_Zadanie2_wyniki7[[#This Row],[suma]]</f>
        <v>324</v>
      </c>
      <c r="M120" t="str">
        <f>Zalacznik_Zadanie2_uczniowie6[[#This Row],[okręg]]&amp;Zalacznik_Zadanie2_uczniowie6[[#This Row],[wynik]]</f>
        <v xml:space="preserve"> II324</v>
      </c>
      <c r="N120" s="1" t="s">
        <v>119</v>
      </c>
      <c r="O120" s="1" t="s">
        <v>266</v>
      </c>
      <c r="P120" s="1" t="s">
        <v>83</v>
      </c>
      <c r="Q120" s="1" t="s">
        <v>104</v>
      </c>
      <c r="R120">
        <v>2</v>
      </c>
      <c r="S120" s="1" t="s">
        <v>53</v>
      </c>
      <c r="U120">
        <v>119</v>
      </c>
      <c r="V120">
        <v>0</v>
      </c>
      <c r="W120">
        <v>81</v>
      </c>
      <c r="X120">
        <v>100</v>
      </c>
      <c r="Y120">
        <v>75</v>
      </c>
      <c r="Z120">
        <v>68</v>
      </c>
      <c r="AA120">
        <f>SUM(Zalacznik_Zadanie2_wyniki7[[#This Row],[zad1]:[zad5]])</f>
        <v>324</v>
      </c>
      <c r="AB120" t="str">
        <f>VLOOKUP(Zalacznik_Zadanie2_wyniki7[[#This Row],[identyfikator ucznia]],Zalacznik_Zadanie2_uczniowie[[identyfikator ucznia]:[okręg]],7,FALSE)</f>
        <v xml:space="preserve"> II</v>
      </c>
      <c r="AC120" t="str">
        <f>VLOOKUP(Zalacznik_Zadanie2_wyniki7[[#This Row],[identyfikator ucznia]],Zalacznik_Zadanie2_uczniowie[[identyfikator ucznia]:[nazwisko]],3,FALSE)</f>
        <v>Wylegała</v>
      </c>
    </row>
    <row r="121" spans="11:29" x14ac:dyDescent="0.3">
      <c r="K121">
        <v>120</v>
      </c>
      <c r="L121">
        <f>Zalacznik_Zadanie2_wyniki7[[#This Row],[suma]]</f>
        <v>187</v>
      </c>
      <c r="M121" t="str">
        <f>Zalacznik_Zadanie2_uczniowie6[[#This Row],[okręg]]&amp;Zalacznik_Zadanie2_uczniowie6[[#This Row],[wynik]]</f>
        <v xml:space="preserve"> III187</v>
      </c>
      <c r="N121" s="1" t="s">
        <v>95</v>
      </c>
      <c r="O121" s="1" t="s">
        <v>267</v>
      </c>
      <c r="P121" s="1" t="s">
        <v>268</v>
      </c>
      <c r="Q121" s="1" t="s">
        <v>269</v>
      </c>
      <c r="R121">
        <v>3</v>
      </c>
      <c r="S121" s="1" t="s">
        <v>65</v>
      </c>
      <c r="U121">
        <v>120</v>
      </c>
      <c r="V121">
        <v>0</v>
      </c>
      <c r="W121">
        <v>29</v>
      </c>
      <c r="X121">
        <v>70</v>
      </c>
      <c r="Y121">
        <v>88</v>
      </c>
      <c r="Z121">
        <v>0</v>
      </c>
      <c r="AA121">
        <f>SUM(Zalacznik_Zadanie2_wyniki7[[#This Row],[zad1]:[zad5]])</f>
        <v>187</v>
      </c>
      <c r="AB121" t="str">
        <f>VLOOKUP(Zalacznik_Zadanie2_wyniki7[[#This Row],[identyfikator ucznia]],Zalacznik_Zadanie2_uczniowie[[identyfikator ucznia]:[okręg]],7,FALSE)</f>
        <v xml:space="preserve"> III</v>
      </c>
      <c r="AC121" t="str">
        <f>VLOOKUP(Zalacznik_Zadanie2_wyniki7[[#This Row],[identyfikator ucznia]],Zalacznik_Zadanie2_uczniowie[[identyfikator ucznia]:[nazwisko]],3,FALSE)</f>
        <v>Kubiak</v>
      </c>
    </row>
    <row r="122" spans="11:29" x14ac:dyDescent="0.3">
      <c r="K122">
        <v>121</v>
      </c>
      <c r="L122">
        <f>Zalacznik_Zadanie2_wyniki7[[#This Row],[suma]]</f>
        <v>322</v>
      </c>
      <c r="M122" t="str">
        <f>Zalacznik_Zadanie2_uczniowie6[[#This Row],[okręg]]&amp;Zalacznik_Zadanie2_uczniowie6[[#This Row],[wynik]]</f>
        <v xml:space="preserve"> III322</v>
      </c>
      <c r="N122" s="1" t="s">
        <v>40</v>
      </c>
      <c r="O122" s="1" t="s">
        <v>270</v>
      </c>
      <c r="P122" s="1" t="s">
        <v>83</v>
      </c>
      <c r="Q122" s="1" t="s">
        <v>269</v>
      </c>
      <c r="R122">
        <v>1</v>
      </c>
      <c r="S122" s="1" t="s">
        <v>65</v>
      </c>
      <c r="U122">
        <v>121</v>
      </c>
      <c r="V122">
        <v>100</v>
      </c>
      <c r="W122">
        <v>100</v>
      </c>
      <c r="X122">
        <v>34</v>
      </c>
      <c r="Y122">
        <v>88</v>
      </c>
      <c r="Z122">
        <v>0</v>
      </c>
      <c r="AA122">
        <f>SUM(Zalacznik_Zadanie2_wyniki7[[#This Row],[zad1]:[zad5]])</f>
        <v>322</v>
      </c>
      <c r="AB122" t="str">
        <f>VLOOKUP(Zalacznik_Zadanie2_wyniki7[[#This Row],[identyfikator ucznia]],Zalacznik_Zadanie2_uczniowie[[identyfikator ucznia]:[okręg]],7,FALSE)</f>
        <v xml:space="preserve"> III</v>
      </c>
      <c r="AC122" t="str">
        <f>VLOOKUP(Zalacznik_Zadanie2_wyniki7[[#This Row],[identyfikator ucznia]],Zalacznik_Zadanie2_uczniowie[[identyfikator ucznia]:[nazwisko]],3,FALSE)</f>
        <v>Kryger</v>
      </c>
    </row>
    <row r="123" spans="11:29" x14ac:dyDescent="0.3">
      <c r="K123">
        <v>122</v>
      </c>
      <c r="L123">
        <f>Zalacznik_Zadanie2_wyniki7[[#This Row],[suma]]</f>
        <v>184</v>
      </c>
      <c r="M123" t="str">
        <f>Zalacznik_Zadanie2_uczniowie6[[#This Row],[okręg]]&amp;Zalacznik_Zadanie2_uczniowie6[[#This Row],[wynik]]</f>
        <v xml:space="preserve"> II184</v>
      </c>
      <c r="N123" s="1" t="s">
        <v>40</v>
      </c>
      <c r="O123" s="1" t="s">
        <v>271</v>
      </c>
      <c r="P123" s="1" t="s">
        <v>248</v>
      </c>
      <c r="Q123" s="1" t="s">
        <v>104</v>
      </c>
      <c r="R123">
        <v>2</v>
      </c>
      <c r="S123" s="1" t="s">
        <v>53</v>
      </c>
      <c r="U123">
        <v>122</v>
      </c>
      <c r="V123">
        <v>50</v>
      </c>
      <c r="W123">
        <v>0</v>
      </c>
      <c r="X123">
        <v>46</v>
      </c>
      <c r="Y123">
        <v>88</v>
      </c>
      <c r="Z123">
        <v>0</v>
      </c>
      <c r="AA123">
        <f>SUM(Zalacznik_Zadanie2_wyniki7[[#This Row],[zad1]:[zad5]])</f>
        <v>184</v>
      </c>
      <c r="AB123" t="str">
        <f>VLOOKUP(Zalacznik_Zadanie2_wyniki7[[#This Row],[identyfikator ucznia]],Zalacznik_Zadanie2_uczniowie[[identyfikator ucznia]:[okręg]],7,FALSE)</f>
        <v xml:space="preserve"> II</v>
      </c>
      <c r="AC123" t="str">
        <f>VLOOKUP(Zalacznik_Zadanie2_wyniki7[[#This Row],[identyfikator ucznia]],Zalacznik_Zadanie2_uczniowie[[identyfikator ucznia]:[nazwisko]],3,FALSE)</f>
        <v>Ożarowski</v>
      </c>
    </row>
    <row r="124" spans="11:29" x14ac:dyDescent="0.3">
      <c r="K124">
        <v>123</v>
      </c>
      <c r="L124">
        <f>Zalacznik_Zadanie2_wyniki7[[#This Row],[suma]]</f>
        <v>321</v>
      </c>
      <c r="M124" t="str">
        <f>Zalacznik_Zadanie2_uczniowie6[[#This Row],[okręg]]&amp;Zalacznik_Zadanie2_uczniowie6[[#This Row],[wynik]]</f>
        <v xml:space="preserve"> III321</v>
      </c>
      <c r="N124" s="1" t="s">
        <v>105</v>
      </c>
      <c r="O124" s="1" t="s">
        <v>272</v>
      </c>
      <c r="P124" s="1" t="s">
        <v>150</v>
      </c>
      <c r="Q124" s="1" t="s">
        <v>273</v>
      </c>
      <c r="R124">
        <v>2</v>
      </c>
      <c r="S124" s="1" t="s">
        <v>65</v>
      </c>
      <c r="U124">
        <v>123</v>
      </c>
      <c r="V124">
        <v>80</v>
      </c>
      <c r="W124">
        <v>100</v>
      </c>
      <c r="X124">
        <v>58</v>
      </c>
      <c r="Y124">
        <v>83</v>
      </c>
      <c r="Z124">
        <v>0</v>
      </c>
      <c r="AA124">
        <f>SUM(Zalacznik_Zadanie2_wyniki7[[#This Row],[zad1]:[zad5]])</f>
        <v>321</v>
      </c>
      <c r="AB124" t="str">
        <f>VLOOKUP(Zalacznik_Zadanie2_wyniki7[[#This Row],[identyfikator ucznia]],Zalacznik_Zadanie2_uczniowie[[identyfikator ucznia]:[okręg]],7,FALSE)</f>
        <v xml:space="preserve"> III</v>
      </c>
      <c r="AC124" t="str">
        <f>VLOOKUP(Zalacznik_Zadanie2_wyniki7[[#This Row],[identyfikator ucznia]],Zalacznik_Zadanie2_uczniowie[[identyfikator ucznia]:[nazwisko]],3,FALSE)</f>
        <v>Manicki</v>
      </c>
    </row>
    <row r="125" spans="11:29" x14ac:dyDescent="0.3">
      <c r="K125">
        <v>124</v>
      </c>
      <c r="L125">
        <f>Zalacznik_Zadanie2_wyniki7[[#This Row],[suma]]</f>
        <v>183</v>
      </c>
      <c r="M125" t="str">
        <f>Zalacznik_Zadanie2_uczniowie6[[#This Row],[okręg]]&amp;Zalacznik_Zadanie2_uczniowie6[[#This Row],[wynik]]</f>
        <v xml:space="preserve"> IV183</v>
      </c>
      <c r="N125" s="1" t="s">
        <v>110</v>
      </c>
      <c r="O125" s="1" t="s">
        <v>274</v>
      </c>
      <c r="P125" s="1" t="s">
        <v>275</v>
      </c>
      <c r="Q125" s="1" t="s">
        <v>151</v>
      </c>
      <c r="R125">
        <v>3</v>
      </c>
      <c r="S125" s="1" t="s">
        <v>21</v>
      </c>
      <c r="U125">
        <v>124</v>
      </c>
      <c r="V125">
        <v>0</v>
      </c>
      <c r="W125">
        <v>100</v>
      </c>
      <c r="X125">
        <v>71</v>
      </c>
      <c r="Y125">
        <v>12</v>
      </c>
      <c r="Z125">
        <v>0</v>
      </c>
      <c r="AA125">
        <f>SUM(Zalacznik_Zadanie2_wyniki7[[#This Row],[zad1]:[zad5]])</f>
        <v>183</v>
      </c>
      <c r="AB125" t="str">
        <f>VLOOKUP(Zalacznik_Zadanie2_wyniki7[[#This Row],[identyfikator ucznia]],Zalacznik_Zadanie2_uczniowie[[identyfikator ucznia]:[okręg]],7,FALSE)</f>
        <v xml:space="preserve"> IV</v>
      </c>
      <c r="AC125" t="str">
        <f>VLOOKUP(Zalacznik_Zadanie2_wyniki7[[#This Row],[identyfikator ucznia]],Zalacznik_Zadanie2_uczniowie[[identyfikator ucznia]:[nazwisko]],3,FALSE)</f>
        <v>Jarzyniewski</v>
      </c>
    </row>
    <row r="126" spans="11:29" x14ac:dyDescent="0.3">
      <c r="K126">
        <v>125</v>
      </c>
      <c r="L126">
        <f>Zalacznik_Zadanie2_wyniki7[[#This Row],[suma]]</f>
        <v>319</v>
      </c>
      <c r="M126" t="str">
        <f>Zalacznik_Zadanie2_uczniowie6[[#This Row],[okręg]]&amp;Zalacznik_Zadanie2_uczniowie6[[#This Row],[wynik]]</f>
        <v xml:space="preserve"> II319</v>
      </c>
      <c r="N126" s="1" t="s">
        <v>40</v>
      </c>
      <c r="O126" s="1" t="s">
        <v>276</v>
      </c>
      <c r="P126" s="1" t="s">
        <v>83</v>
      </c>
      <c r="Q126" s="1" t="s">
        <v>104</v>
      </c>
      <c r="R126">
        <v>2</v>
      </c>
      <c r="S126" s="1" t="s">
        <v>53</v>
      </c>
      <c r="U126">
        <v>125</v>
      </c>
      <c r="V126">
        <v>30</v>
      </c>
      <c r="W126">
        <v>100</v>
      </c>
      <c r="X126">
        <v>90</v>
      </c>
      <c r="Y126">
        <v>92</v>
      </c>
      <c r="Z126">
        <v>7</v>
      </c>
      <c r="AA126">
        <f>SUM(Zalacznik_Zadanie2_wyniki7[[#This Row],[zad1]:[zad5]])</f>
        <v>319</v>
      </c>
      <c r="AB126" t="str">
        <f>VLOOKUP(Zalacznik_Zadanie2_wyniki7[[#This Row],[identyfikator ucznia]],Zalacznik_Zadanie2_uczniowie[[identyfikator ucznia]:[okręg]],7,FALSE)</f>
        <v xml:space="preserve"> II</v>
      </c>
      <c r="AC126" t="str">
        <f>VLOOKUP(Zalacznik_Zadanie2_wyniki7[[#This Row],[identyfikator ucznia]],Zalacznik_Zadanie2_uczniowie[[identyfikator ucznia]:[nazwisko]],3,FALSE)</f>
        <v>Sobiak</v>
      </c>
    </row>
    <row r="127" spans="11:29" x14ac:dyDescent="0.3">
      <c r="K127">
        <v>126</v>
      </c>
      <c r="L127">
        <f>Zalacznik_Zadanie2_wyniki7[[#This Row],[suma]]</f>
        <v>183</v>
      </c>
      <c r="M127" t="str">
        <f>Zalacznik_Zadanie2_uczniowie6[[#This Row],[okręg]]&amp;Zalacznik_Zadanie2_uczniowie6[[#This Row],[wynik]]</f>
        <v xml:space="preserve"> III183</v>
      </c>
      <c r="N127" s="1" t="s">
        <v>34</v>
      </c>
      <c r="O127" s="1" t="s">
        <v>277</v>
      </c>
      <c r="P127" s="1" t="s">
        <v>167</v>
      </c>
      <c r="Q127" s="1" t="s">
        <v>200</v>
      </c>
      <c r="R127">
        <v>3</v>
      </c>
      <c r="S127" s="1" t="s">
        <v>65</v>
      </c>
      <c r="U127">
        <v>126</v>
      </c>
      <c r="V127">
        <v>90</v>
      </c>
      <c r="W127">
        <v>34</v>
      </c>
      <c r="X127">
        <v>27</v>
      </c>
      <c r="Y127">
        <v>25</v>
      </c>
      <c r="Z127">
        <v>7</v>
      </c>
      <c r="AA127">
        <f>SUM(Zalacznik_Zadanie2_wyniki7[[#This Row],[zad1]:[zad5]])</f>
        <v>183</v>
      </c>
      <c r="AB127" t="str">
        <f>VLOOKUP(Zalacznik_Zadanie2_wyniki7[[#This Row],[identyfikator ucznia]],Zalacznik_Zadanie2_uczniowie[[identyfikator ucznia]:[okręg]],7,FALSE)</f>
        <v xml:space="preserve"> III</v>
      </c>
      <c r="AC127" t="str">
        <f>VLOOKUP(Zalacznik_Zadanie2_wyniki7[[#This Row],[identyfikator ucznia]],Zalacznik_Zadanie2_uczniowie[[identyfikator ucznia]:[nazwisko]],3,FALSE)</f>
        <v>Kempa</v>
      </c>
    </row>
    <row r="128" spans="11:29" x14ac:dyDescent="0.3">
      <c r="K128">
        <v>127</v>
      </c>
      <c r="L128">
        <f>Zalacznik_Zadanie2_wyniki7[[#This Row],[suma]]</f>
        <v>317</v>
      </c>
      <c r="M128" t="str">
        <f>Zalacznik_Zadanie2_uczniowie6[[#This Row],[okręg]]&amp;Zalacznik_Zadanie2_uczniowie6[[#This Row],[wynik]]</f>
        <v xml:space="preserve"> IV317</v>
      </c>
      <c r="N128" s="1" t="s">
        <v>278</v>
      </c>
      <c r="O128" s="1" t="s">
        <v>279</v>
      </c>
      <c r="P128" s="1" t="s">
        <v>83</v>
      </c>
      <c r="Q128" s="1" t="s">
        <v>207</v>
      </c>
      <c r="R128">
        <v>2</v>
      </c>
      <c r="S128" s="1" t="s">
        <v>21</v>
      </c>
      <c r="U128">
        <v>127</v>
      </c>
      <c r="V128">
        <v>90</v>
      </c>
      <c r="W128">
        <v>100</v>
      </c>
      <c r="X128">
        <v>27</v>
      </c>
      <c r="Y128">
        <v>100</v>
      </c>
      <c r="Z128">
        <v>0</v>
      </c>
      <c r="AA128">
        <f>SUM(Zalacznik_Zadanie2_wyniki7[[#This Row],[zad1]:[zad5]])</f>
        <v>317</v>
      </c>
      <c r="AB128" t="str">
        <f>VLOOKUP(Zalacznik_Zadanie2_wyniki7[[#This Row],[identyfikator ucznia]],Zalacznik_Zadanie2_uczniowie[[identyfikator ucznia]:[okręg]],7,FALSE)</f>
        <v xml:space="preserve"> IV</v>
      </c>
      <c r="AC128" t="str">
        <f>VLOOKUP(Zalacznik_Zadanie2_wyniki7[[#This Row],[identyfikator ucznia]],Zalacznik_Zadanie2_uczniowie[[identyfikator ucznia]:[nazwisko]],3,FALSE)</f>
        <v>Drzewiecki</v>
      </c>
    </row>
    <row r="129" spans="11:29" x14ac:dyDescent="0.3">
      <c r="K129">
        <v>128</v>
      </c>
      <c r="L129">
        <f>Zalacznik_Zadanie2_wyniki7[[#This Row],[suma]]</f>
        <v>181</v>
      </c>
      <c r="M129" t="str">
        <f>Zalacznik_Zadanie2_uczniowie6[[#This Row],[okręg]]&amp;Zalacznik_Zadanie2_uczniowie6[[#This Row],[wynik]]</f>
        <v xml:space="preserve"> IV181</v>
      </c>
      <c r="N129" s="1" t="s">
        <v>40</v>
      </c>
      <c r="O129" s="1" t="s">
        <v>247</v>
      </c>
      <c r="P129" s="1" t="s">
        <v>108</v>
      </c>
      <c r="Q129" s="1" t="s">
        <v>20</v>
      </c>
      <c r="R129">
        <v>3</v>
      </c>
      <c r="S129" s="1" t="s">
        <v>21</v>
      </c>
      <c r="U129">
        <v>128</v>
      </c>
      <c r="V129">
        <v>20</v>
      </c>
      <c r="W129">
        <v>100</v>
      </c>
      <c r="X129">
        <v>61</v>
      </c>
      <c r="Y129">
        <v>0</v>
      </c>
      <c r="Z129">
        <v>0</v>
      </c>
      <c r="AA129">
        <f>SUM(Zalacznik_Zadanie2_wyniki7[[#This Row],[zad1]:[zad5]])</f>
        <v>181</v>
      </c>
      <c r="AB129" t="str">
        <f>VLOOKUP(Zalacznik_Zadanie2_wyniki7[[#This Row],[identyfikator ucznia]],Zalacznik_Zadanie2_uczniowie[[identyfikator ucznia]:[okręg]],7,FALSE)</f>
        <v xml:space="preserve"> IV</v>
      </c>
      <c r="AC129" t="str">
        <f>VLOOKUP(Zalacznik_Zadanie2_wyniki7[[#This Row],[identyfikator ucznia]],Zalacznik_Zadanie2_uczniowie[[identyfikator ucznia]:[nazwisko]],3,FALSE)</f>
        <v>Bartczak</v>
      </c>
    </row>
    <row r="130" spans="11:29" x14ac:dyDescent="0.3">
      <c r="K130">
        <v>129</v>
      </c>
      <c r="L130">
        <f>Zalacznik_Zadanie2_wyniki7[[#This Row],[suma]]</f>
        <v>315</v>
      </c>
      <c r="M130" t="str">
        <f>Zalacznik_Zadanie2_uczniowie6[[#This Row],[okręg]]&amp;Zalacznik_Zadanie2_uczniowie6[[#This Row],[wynik]]</f>
        <v xml:space="preserve"> VIII315</v>
      </c>
      <c r="N130" s="1" t="s">
        <v>89</v>
      </c>
      <c r="O130" s="1" t="s">
        <v>280</v>
      </c>
      <c r="P130" s="1" t="s">
        <v>37</v>
      </c>
      <c r="Q130" s="1" t="s">
        <v>147</v>
      </c>
      <c r="R130">
        <v>1</v>
      </c>
      <c r="S130" s="1" t="s">
        <v>16</v>
      </c>
      <c r="U130">
        <v>129</v>
      </c>
      <c r="V130">
        <v>100</v>
      </c>
      <c r="W130">
        <v>100</v>
      </c>
      <c r="X130">
        <v>27</v>
      </c>
      <c r="Y130">
        <v>88</v>
      </c>
      <c r="Z130">
        <v>0</v>
      </c>
      <c r="AA130">
        <f>SUM(Zalacznik_Zadanie2_wyniki7[[#This Row],[zad1]:[zad5]])</f>
        <v>315</v>
      </c>
      <c r="AB130" t="str">
        <f>VLOOKUP(Zalacznik_Zadanie2_wyniki7[[#This Row],[identyfikator ucznia]],Zalacznik_Zadanie2_uczniowie[[identyfikator ucznia]:[okręg]],7,FALSE)</f>
        <v xml:space="preserve"> VIII</v>
      </c>
      <c r="AC130" t="str">
        <f>VLOOKUP(Zalacznik_Zadanie2_wyniki7[[#This Row],[identyfikator ucznia]],Zalacznik_Zadanie2_uczniowie[[identyfikator ucznia]:[nazwisko]],3,FALSE)</f>
        <v>Stanisławski</v>
      </c>
    </row>
    <row r="131" spans="11:29" x14ac:dyDescent="0.3">
      <c r="K131">
        <v>130</v>
      </c>
      <c r="L131">
        <f>Zalacznik_Zadanie2_wyniki7[[#This Row],[suma]]</f>
        <v>180</v>
      </c>
      <c r="M131" t="str">
        <f>Zalacznik_Zadanie2_uczniowie6[[#This Row],[okręg]]&amp;Zalacznik_Zadanie2_uczniowie6[[#This Row],[wynik]]</f>
        <v xml:space="preserve"> VI180</v>
      </c>
      <c r="N131" s="1" t="s">
        <v>169</v>
      </c>
      <c r="O131" s="1" t="s">
        <v>281</v>
      </c>
      <c r="P131" s="1" t="s">
        <v>186</v>
      </c>
      <c r="Q131" s="1" t="s">
        <v>140</v>
      </c>
      <c r="R131">
        <v>2</v>
      </c>
      <c r="S131" s="1" t="s">
        <v>11</v>
      </c>
      <c r="U131">
        <v>130</v>
      </c>
      <c r="V131">
        <v>100</v>
      </c>
      <c r="W131">
        <v>0</v>
      </c>
      <c r="X131">
        <v>80</v>
      </c>
      <c r="Y131">
        <v>0</v>
      </c>
      <c r="Z131">
        <v>0</v>
      </c>
      <c r="AA131">
        <f>SUM(Zalacznik_Zadanie2_wyniki7[[#This Row],[zad1]:[zad5]])</f>
        <v>180</v>
      </c>
      <c r="AB131" t="str">
        <f>VLOOKUP(Zalacznik_Zadanie2_wyniki7[[#This Row],[identyfikator ucznia]],Zalacznik_Zadanie2_uczniowie[[identyfikator ucznia]:[okręg]],7,FALSE)</f>
        <v xml:space="preserve"> VI</v>
      </c>
      <c r="AC131" t="str">
        <f>VLOOKUP(Zalacznik_Zadanie2_wyniki7[[#This Row],[identyfikator ucznia]],Zalacznik_Zadanie2_uczniowie[[identyfikator ucznia]:[nazwisko]],3,FALSE)</f>
        <v>Wesołowski</v>
      </c>
    </row>
    <row r="132" spans="11:29" x14ac:dyDescent="0.3">
      <c r="K132">
        <v>131</v>
      </c>
      <c r="L132">
        <f>Zalacznik_Zadanie2_wyniki7[[#This Row],[suma]]</f>
        <v>315</v>
      </c>
      <c r="M132" t="str">
        <f>Zalacznik_Zadanie2_uczniowie6[[#This Row],[okręg]]&amp;Zalacznik_Zadanie2_uczniowie6[[#This Row],[wynik]]</f>
        <v xml:space="preserve"> VIII315</v>
      </c>
      <c r="N132" s="1" t="s">
        <v>163</v>
      </c>
      <c r="O132" s="1" t="s">
        <v>282</v>
      </c>
      <c r="P132" s="1" t="s">
        <v>14</v>
      </c>
      <c r="Q132" s="1" t="s">
        <v>15</v>
      </c>
      <c r="R132">
        <v>2</v>
      </c>
      <c r="S132" s="1" t="s">
        <v>16</v>
      </c>
      <c r="U132">
        <v>131</v>
      </c>
      <c r="V132">
        <v>80</v>
      </c>
      <c r="W132">
        <v>100</v>
      </c>
      <c r="X132">
        <v>35</v>
      </c>
      <c r="Y132">
        <v>100</v>
      </c>
      <c r="Z132">
        <v>0</v>
      </c>
      <c r="AA132">
        <f>SUM(Zalacznik_Zadanie2_wyniki7[[#This Row],[zad1]:[zad5]])</f>
        <v>315</v>
      </c>
      <c r="AB132" t="str">
        <f>VLOOKUP(Zalacznik_Zadanie2_wyniki7[[#This Row],[identyfikator ucznia]],Zalacznik_Zadanie2_uczniowie[[identyfikator ucznia]:[okręg]],7,FALSE)</f>
        <v xml:space="preserve"> VIII</v>
      </c>
      <c r="AC132" t="str">
        <f>VLOOKUP(Zalacznik_Zadanie2_wyniki7[[#This Row],[identyfikator ucznia]],Zalacznik_Zadanie2_uczniowie[[identyfikator ucznia]:[nazwisko]],3,FALSE)</f>
        <v>Szymański</v>
      </c>
    </row>
    <row r="133" spans="11:29" x14ac:dyDescent="0.3">
      <c r="K133">
        <v>132</v>
      </c>
      <c r="L133">
        <f>Zalacznik_Zadanie2_wyniki7[[#This Row],[suma]]</f>
        <v>180</v>
      </c>
      <c r="M133" t="str">
        <f>Zalacznik_Zadanie2_uczniowie6[[#This Row],[okręg]]&amp;Zalacznik_Zadanie2_uczniowie6[[#This Row],[wynik]]</f>
        <v xml:space="preserve"> VIII180</v>
      </c>
      <c r="N133" s="1" t="s">
        <v>283</v>
      </c>
      <c r="O133" s="1" t="s">
        <v>223</v>
      </c>
      <c r="P133" s="1" t="s">
        <v>24</v>
      </c>
      <c r="Q133" s="1" t="s">
        <v>25</v>
      </c>
      <c r="R133">
        <v>3</v>
      </c>
      <c r="S133" s="1" t="s">
        <v>16</v>
      </c>
      <c r="U133">
        <v>132</v>
      </c>
      <c r="V133">
        <v>50</v>
      </c>
      <c r="W133">
        <v>15</v>
      </c>
      <c r="X133">
        <v>27</v>
      </c>
      <c r="Y133">
        <v>88</v>
      </c>
      <c r="Z133">
        <v>0</v>
      </c>
      <c r="AA133">
        <f>SUM(Zalacznik_Zadanie2_wyniki7[[#This Row],[zad1]:[zad5]])</f>
        <v>180</v>
      </c>
      <c r="AB133" t="str">
        <f>VLOOKUP(Zalacznik_Zadanie2_wyniki7[[#This Row],[identyfikator ucznia]],Zalacznik_Zadanie2_uczniowie[[identyfikator ucznia]:[okręg]],7,FALSE)</f>
        <v xml:space="preserve"> VIII</v>
      </c>
      <c r="AC133" t="str">
        <f>VLOOKUP(Zalacznik_Zadanie2_wyniki7[[#This Row],[identyfikator ucznia]],Zalacznik_Zadanie2_uczniowie[[identyfikator ucznia]:[nazwisko]],3,FALSE)</f>
        <v>Włodarczak</v>
      </c>
    </row>
    <row r="134" spans="11:29" x14ac:dyDescent="0.3">
      <c r="K134">
        <v>133</v>
      </c>
      <c r="L134">
        <f>Zalacznik_Zadanie2_wyniki7[[#This Row],[suma]]</f>
        <v>315</v>
      </c>
      <c r="M134" t="str">
        <f>Zalacznik_Zadanie2_uczniowie6[[#This Row],[okręg]]&amp;Zalacznik_Zadanie2_uczniowie6[[#This Row],[wynik]]</f>
        <v xml:space="preserve"> IV315</v>
      </c>
      <c r="N134" s="1" t="s">
        <v>159</v>
      </c>
      <c r="O134" s="1" t="s">
        <v>284</v>
      </c>
      <c r="P134" s="1" t="s">
        <v>150</v>
      </c>
      <c r="Q134" s="1" t="s">
        <v>151</v>
      </c>
      <c r="R134">
        <v>1</v>
      </c>
      <c r="S134" s="1" t="s">
        <v>21</v>
      </c>
      <c r="U134">
        <v>133</v>
      </c>
      <c r="V134">
        <v>100</v>
      </c>
      <c r="W134">
        <v>100</v>
      </c>
      <c r="X134">
        <v>27</v>
      </c>
      <c r="Y134">
        <v>88</v>
      </c>
      <c r="Z134">
        <v>0</v>
      </c>
      <c r="AA134">
        <f>SUM(Zalacznik_Zadanie2_wyniki7[[#This Row],[zad1]:[zad5]])</f>
        <v>315</v>
      </c>
      <c r="AB134" t="str">
        <f>VLOOKUP(Zalacznik_Zadanie2_wyniki7[[#This Row],[identyfikator ucznia]],Zalacznik_Zadanie2_uczniowie[[identyfikator ucznia]:[okręg]],7,FALSE)</f>
        <v xml:space="preserve"> IV</v>
      </c>
      <c r="AC134" t="str">
        <f>VLOOKUP(Zalacznik_Zadanie2_wyniki7[[#This Row],[identyfikator ucznia]],Zalacznik_Zadanie2_uczniowie[[identyfikator ucznia]:[nazwisko]],3,FALSE)</f>
        <v>Przybylak</v>
      </c>
    </row>
    <row r="135" spans="11:29" x14ac:dyDescent="0.3">
      <c r="K135">
        <v>134</v>
      </c>
      <c r="L135">
        <f>Zalacznik_Zadanie2_wyniki7[[#This Row],[suma]]</f>
        <v>180</v>
      </c>
      <c r="M135" t="str">
        <f>Zalacznik_Zadanie2_uczniowie6[[#This Row],[okręg]]&amp;Zalacznik_Zadanie2_uczniowie6[[#This Row],[wynik]]</f>
        <v xml:space="preserve"> VI180</v>
      </c>
      <c r="N135" s="1" t="s">
        <v>110</v>
      </c>
      <c r="O135" s="1" t="s">
        <v>285</v>
      </c>
      <c r="P135" s="1" t="s">
        <v>286</v>
      </c>
      <c r="Q135" s="1" t="s">
        <v>287</v>
      </c>
      <c r="R135">
        <v>2</v>
      </c>
      <c r="S135" s="1" t="s">
        <v>11</v>
      </c>
      <c r="U135">
        <v>134</v>
      </c>
      <c r="V135">
        <v>10</v>
      </c>
      <c r="W135">
        <v>100</v>
      </c>
      <c r="X135">
        <v>70</v>
      </c>
      <c r="Y135">
        <v>0</v>
      </c>
      <c r="Z135">
        <v>0</v>
      </c>
      <c r="AA135">
        <f>SUM(Zalacznik_Zadanie2_wyniki7[[#This Row],[zad1]:[zad5]])</f>
        <v>180</v>
      </c>
      <c r="AB135" t="str">
        <f>VLOOKUP(Zalacznik_Zadanie2_wyniki7[[#This Row],[identyfikator ucznia]],Zalacznik_Zadanie2_uczniowie[[identyfikator ucznia]:[okręg]],7,FALSE)</f>
        <v xml:space="preserve"> VI</v>
      </c>
      <c r="AC135" t="str">
        <f>VLOOKUP(Zalacznik_Zadanie2_wyniki7[[#This Row],[identyfikator ucznia]],Zalacznik_Zadanie2_uczniowie[[identyfikator ucznia]:[nazwisko]],3,FALSE)</f>
        <v>Buksakowski</v>
      </c>
    </row>
    <row r="136" spans="11:29" x14ac:dyDescent="0.3">
      <c r="K136">
        <v>135</v>
      </c>
      <c r="L136">
        <f>Zalacznik_Zadanie2_wyniki7[[#This Row],[suma]]</f>
        <v>314</v>
      </c>
      <c r="M136" t="str">
        <f>Zalacznik_Zadanie2_uczniowie6[[#This Row],[okręg]]&amp;Zalacznik_Zadanie2_uczniowie6[[#This Row],[wynik]]</f>
        <v xml:space="preserve"> IV314</v>
      </c>
      <c r="N136" s="1" t="s">
        <v>119</v>
      </c>
      <c r="O136" s="1" t="s">
        <v>288</v>
      </c>
      <c r="P136" s="1" t="s">
        <v>167</v>
      </c>
      <c r="Q136" s="1" t="s">
        <v>168</v>
      </c>
      <c r="R136">
        <v>2</v>
      </c>
      <c r="S136" s="1" t="s">
        <v>21</v>
      </c>
      <c r="U136">
        <v>135</v>
      </c>
      <c r="V136">
        <v>80</v>
      </c>
      <c r="W136">
        <v>100</v>
      </c>
      <c r="X136">
        <v>71</v>
      </c>
      <c r="Y136">
        <v>63</v>
      </c>
      <c r="Z136">
        <v>0</v>
      </c>
      <c r="AA136">
        <f>SUM(Zalacznik_Zadanie2_wyniki7[[#This Row],[zad1]:[zad5]])</f>
        <v>314</v>
      </c>
      <c r="AB136" t="str">
        <f>VLOOKUP(Zalacznik_Zadanie2_wyniki7[[#This Row],[identyfikator ucznia]],Zalacznik_Zadanie2_uczniowie[[identyfikator ucznia]:[okręg]],7,FALSE)</f>
        <v xml:space="preserve"> IV</v>
      </c>
      <c r="AC136" t="str">
        <f>VLOOKUP(Zalacznik_Zadanie2_wyniki7[[#This Row],[identyfikator ucznia]],Zalacznik_Zadanie2_uczniowie[[identyfikator ucznia]:[nazwisko]],3,FALSE)</f>
        <v>Ludwiczak</v>
      </c>
    </row>
    <row r="137" spans="11:29" x14ac:dyDescent="0.3">
      <c r="K137">
        <v>136</v>
      </c>
      <c r="L137">
        <f>Zalacznik_Zadanie2_wyniki7[[#This Row],[suma]]</f>
        <v>178</v>
      </c>
      <c r="M137" t="str">
        <f>Zalacznik_Zadanie2_uczniowie6[[#This Row],[okręg]]&amp;Zalacznik_Zadanie2_uczniowie6[[#This Row],[wynik]]</f>
        <v xml:space="preserve"> IV178</v>
      </c>
      <c r="N137" s="1" t="s">
        <v>95</v>
      </c>
      <c r="O137" s="1" t="s">
        <v>289</v>
      </c>
      <c r="P137" s="1" t="s">
        <v>290</v>
      </c>
      <c r="Q137" s="1" t="s">
        <v>207</v>
      </c>
      <c r="R137">
        <v>3</v>
      </c>
      <c r="S137" s="1" t="s">
        <v>21</v>
      </c>
      <c r="U137">
        <v>136</v>
      </c>
      <c r="V137">
        <v>0</v>
      </c>
      <c r="W137">
        <v>29</v>
      </c>
      <c r="X137">
        <v>61</v>
      </c>
      <c r="Y137">
        <v>88</v>
      </c>
      <c r="Z137">
        <v>0</v>
      </c>
      <c r="AA137">
        <f>SUM(Zalacznik_Zadanie2_wyniki7[[#This Row],[zad1]:[zad5]])</f>
        <v>178</v>
      </c>
      <c r="AB137" t="str">
        <f>VLOOKUP(Zalacznik_Zadanie2_wyniki7[[#This Row],[identyfikator ucznia]],Zalacznik_Zadanie2_uczniowie[[identyfikator ucznia]:[okręg]],7,FALSE)</f>
        <v xml:space="preserve"> IV</v>
      </c>
      <c r="AC137" t="str">
        <f>VLOOKUP(Zalacznik_Zadanie2_wyniki7[[#This Row],[identyfikator ucznia]],Zalacznik_Zadanie2_uczniowie[[identyfikator ucznia]:[nazwisko]],3,FALSE)</f>
        <v>Wojtyniak</v>
      </c>
    </row>
    <row r="138" spans="11:29" x14ac:dyDescent="0.3">
      <c r="K138">
        <v>137</v>
      </c>
      <c r="L138">
        <f>Zalacznik_Zadanie2_wyniki7[[#This Row],[suma]]</f>
        <v>314</v>
      </c>
      <c r="M138" t="str">
        <f>Zalacznik_Zadanie2_uczniowie6[[#This Row],[okręg]]&amp;Zalacznik_Zadanie2_uczniowie6[[#This Row],[wynik]]</f>
        <v xml:space="preserve"> IV314</v>
      </c>
      <c r="N138" s="1" t="s">
        <v>144</v>
      </c>
      <c r="O138" s="1" t="s">
        <v>291</v>
      </c>
      <c r="P138" s="1" t="s">
        <v>108</v>
      </c>
      <c r="Q138" s="1" t="s">
        <v>125</v>
      </c>
      <c r="R138">
        <v>2</v>
      </c>
      <c r="S138" s="1" t="s">
        <v>21</v>
      </c>
      <c r="U138">
        <v>137</v>
      </c>
      <c r="V138">
        <v>100</v>
      </c>
      <c r="W138">
        <v>100</v>
      </c>
      <c r="X138">
        <v>27</v>
      </c>
      <c r="Y138">
        <v>87</v>
      </c>
      <c r="Z138">
        <v>0</v>
      </c>
      <c r="AA138">
        <f>SUM(Zalacznik_Zadanie2_wyniki7[[#This Row],[zad1]:[zad5]])</f>
        <v>314</v>
      </c>
      <c r="AB138" t="str">
        <f>VLOOKUP(Zalacznik_Zadanie2_wyniki7[[#This Row],[identyfikator ucznia]],Zalacznik_Zadanie2_uczniowie[[identyfikator ucznia]:[okręg]],7,FALSE)</f>
        <v xml:space="preserve"> IV</v>
      </c>
      <c r="AC138" t="str">
        <f>VLOOKUP(Zalacznik_Zadanie2_wyniki7[[#This Row],[identyfikator ucznia]],Zalacznik_Zadanie2_uczniowie[[identyfikator ucznia]:[nazwisko]],3,FALSE)</f>
        <v>Mańka</v>
      </c>
    </row>
    <row r="139" spans="11:29" x14ac:dyDescent="0.3">
      <c r="K139">
        <v>138</v>
      </c>
      <c r="L139">
        <f>Zalacznik_Zadanie2_wyniki7[[#This Row],[suma]]</f>
        <v>175</v>
      </c>
      <c r="M139" t="str">
        <f>Zalacznik_Zadanie2_uczniowie6[[#This Row],[okręg]]&amp;Zalacznik_Zadanie2_uczniowie6[[#This Row],[wynik]]</f>
        <v xml:space="preserve"> II175</v>
      </c>
      <c r="N139" s="1" t="s">
        <v>95</v>
      </c>
      <c r="O139" s="1" t="s">
        <v>292</v>
      </c>
      <c r="P139" s="1" t="s">
        <v>264</v>
      </c>
      <c r="Q139" s="1" t="s">
        <v>265</v>
      </c>
      <c r="R139">
        <v>3</v>
      </c>
      <c r="S139" s="1" t="s">
        <v>53</v>
      </c>
      <c r="U139">
        <v>138</v>
      </c>
      <c r="V139">
        <v>0</v>
      </c>
      <c r="W139">
        <v>83</v>
      </c>
      <c r="X139">
        <v>0</v>
      </c>
      <c r="Y139">
        <v>92</v>
      </c>
      <c r="Z139">
        <v>0</v>
      </c>
      <c r="AA139">
        <f>SUM(Zalacznik_Zadanie2_wyniki7[[#This Row],[zad1]:[zad5]])</f>
        <v>175</v>
      </c>
      <c r="AB139" t="str">
        <f>VLOOKUP(Zalacznik_Zadanie2_wyniki7[[#This Row],[identyfikator ucznia]],Zalacznik_Zadanie2_uczniowie[[identyfikator ucznia]:[okręg]],7,FALSE)</f>
        <v xml:space="preserve"> II</v>
      </c>
      <c r="AC139" t="str">
        <f>VLOOKUP(Zalacznik_Zadanie2_wyniki7[[#This Row],[identyfikator ucznia]],Zalacznik_Zadanie2_uczniowie[[identyfikator ucznia]:[nazwisko]],3,FALSE)</f>
        <v>Grubiński</v>
      </c>
    </row>
    <row r="140" spans="11:29" x14ac:dyDescent="0.3">
      <c r="K140">
        <v>139</v>
      </c>
      <c r="L140">
        <f>Zalacznik_Zadanie2_wyniki7[[#This Row],[suma]]</f>
        <v>312</v>
      </c>
      <c r="M140" t="str">
        <f>Zalacznik_Zadanie2_uczniowie6[[#This Row],[okręg]]&amp;Zalacznik_Zadanie2_uczniowie6[[#This Row],[wynik]]</f>
        <v xml:space="preserve"> IV312</v>
      </c>
      <c r="N140" s="1" t="s">
        <v>66</v>
      </c>
      <c r="O140" s="1" t="s">
        <v>293</v>
      </c>
      <c r="P140" s="1" t="s">
        <v>275</v>
      </c>
      <c r="Q140" s="1" t="s">
        <v>151</v>
      </c>
      <c r="R140">
        <v>2</v>
      </c>
      <c r="S140" s="1" t="s">
        <v>21</v>
      </c>
      <c r="U140">
        <v>139</v>
      </c>
      <c r="V140">
        <v>100</v>
      </c>
      <c r="W140">
        <v>100</v>
      </c>
      <c r="X140">
        <v>37</v>
      </c>
      <c r="Y140">
        <v>50</v>
      </c>
      <c r="Z140">
        <v>25</v>
      </c>
      <c r="AA140">
        <f>SUM(Zalacznik_Zadanie2_wyniki7[[#This Row],[zad1]:[zad5]])</f>
        <v>312</v>
      </c>
      <c r="AB140" t="str">
        <f>VLOOKUP(Zalacznik_Zadanie2_wyniki7[[#This Row],[identyfikator ucznia]],Zalacznik_Zadanie2_uczniowie[[identyfikator ucznia]:[okręg]],7,FALSE)</f>
        <v xml:space="preserve"> IV</v>
      </c>
      <c r="AC140" t="str">
        <f>VLOOKUP(Zalacznik_Zadanie2_wyniki7[[#This Row],[identyfikator ucznia]],Zalacznik_Zadanie2_uczniowie[[identyfikator ucznia]:[nazwisko]],3,FALSE)</f>
        <v>Paszczak</v>
      </c>
    </row>
    <row r="141" spans="11:29" x14ac:dyDescent="0.3">
      <c r="K141">
        <v>140</v>
      </c>
      <c r="L141">
        <f>Zalacznik_Zadanie2_wyniki7[[#This Row],[suma]]</f>
        <v>175</v>
      </c>
      <c r="M141" t="str">
        <f>Zalacznik_Zadanie2_uczniowie6[[#This Row],[okręg]]&amp;Zalacznik_Zadanie2_uczniowie6[[#This Row],[wynik]]</f>
        <v xml:space="preserve"> II175</v>
      </c>
      <c r="N141" s="1" t="s">
        <v>294</v>
      </c>
      <c r="O141" s="1" t="s">
        <v>295</v>
      </c>
      <c r="P141" s="1" t="s">
        <v>83</v>
      </c>
      <c r="Q141" s="1" t="s">
        <v>296</v>
      </c>
      <c r="R141">
        <v>3</v>
      </c>
      <c r="S141" s="1" t="s">
        <v>53</v>
      </c>
      <c r="U141">
        <v>140</v>
      </c>
      <c r="V141">
        <v>10</v>
      </c>
      <c r="W141">
        <v>38</v>
      </c>
      <c r="X141">
        <v>27</v>
      </c>
      <c r="Y141">
        <v>100</v>
      </c>
      <c r="Z141">
        <v>0</v>
      </c>
      <c r="AA141">
        <f>SUM(Zalacznik_Zadanie2_wyniki7[[#This Row],[zad1]:[zad5]])</f>
        <v>175</v>
      </c>
      <c r="AB141" t="str">
        <f>VLOOKUP(Zalacznik_Zadanie2_wyniki7[[#This Row],[identyfikator ucznia]],Zalacznik_Zadanie2_uczniowie[[identyfikator ucznia]:[okręg]],7,FALSE)</f>
        <v xml:space="preserve"> II</v>
      </c>
      <c r="AC141" t="str">
        <f>VLOOKUP(Zalacznik_Zadanie2_wyniki7[[#This Row],[identyfikator ucznia]],Zalacznik_Zadanie2_uczniowie[[identyfikator ucznia]:[nazwisko]],3,FALSE)</f>
        <v>Bartol</v>
      </c>
    </row>
    <row r="142" spans="11:29" x14ac:dyDescent="0.3">
      <c r="K142">
        <v>141</v>
      </c>
      <c r="L142">
        <f>Zalacznik_Zadanie2_wyniki7[[#This Row],[suma]]</f>
        <v>300</v>
      </c>
      <c r="M142" t="str">
        <f>Zalacznik_Zadanie2_uczniowie6[[#This Row],[okręg]]&amp;Zalacznik_Zadanie2_uczniowie6[[#This Row],[wynik]]</f>
        <v xml:space="preserve"> III300</v>
      </c>
      <c r="N142" s="1" t="s">
        <v>297</v>
      </c>
      <c r="O142" s="1" t="s">
        <v>298</v>
      </c>
      <c r="P142" s="1" t="s">
        <v>77</v>
      </c>
      <c r="Q142" s="1" t="s">
        <v>299</v>
      </c>
      <c r="R142">
        <v>1</v>
      </c>
      <c r="S142" s="1" t="s">
        <v>65</v>
      </c>
      <c r="U142">
        <v>141</v>
      </c>
      <c r="V142">
        <v>0</v>
      </c>
      <c r="W142">
        <v>100</v>
      </c>
      <c r="X142">
        <v>100</v>
      </c>
      <c r="Y142">
        <v>100</v>
      </c>
      <c r="Z142">
        <v>0</v>
      </c>
      <c r="AA142">
        <f>SUM(Zalacznik_Zadanie2_wyniki7[[#This Row],[zad1]:[zad5]])</f>
        <v>300</v>
      </c>
      <c r="AB142" t="str">
        <f>VLOOKUP(Zalacznik_Zadanie2_wyniki7[[#This Row],[identyfikator ucznia]],Zalacznik_Zadanie2_uczniowie[[identyfikator ucznia]:[okręg]],7,FALSE)</f>
        <v xml:space="preserve"> III</v>
      </c>
      <c r="AC142" t="str">
        <f>VLOOKUP(Zalacznik_Zadanie2_wyniki7[[#This Row],[identyfikator ucznia]],Zalacznik_Zadanie2_uczniowie[[identyfikator ucznia]:[nazwisko]],3,FALSE)</f>
        <v>Witek</v>
      </c>
    </row>
    <row r="143" spans="11:29" x14ac:dyDescent="0.3">
      <c r="K143">
        <v>142</v>
      </c>
      <c r="L143">
        <f>Zalacznik_Zadanie2_wyniki7[[#This Row],[suma]]</f>
        <v>175</v>
      </c>
      <c r="M143" t="str">
        <f>Zalacznik_Zadanie2_uczniowie6[[#This Row],[okręg]]&amp;Zalacznik_Zadanie2_uczniowie6[[#This Row],[wynik]]</f>
        <v xml:space="preserve"> V175</v>
      </c>
      <c r="N143" s="1" t="s">
        <v>12</v>
      </c>
      <c r="O143" s="1" t="s">
        <v>300</v>
      </c>
      <c r="P143" s="1" t="s">
        <v>301</v>
      </c>
      <c r="Q143" s="1" t="s">
        <v>302</v>
      </c>
      <c r="R143">
        <v>2</v>
      </c>
      <c r="S143" s="1" t="s">
        <v>88</v>
      </c>
      <c r="U143">
        <v>142</v>
      </c>
      <c r="V143">
        <v>30</v>
      </c>
      <c r="W143">
        <v>100</v>
      </c>
      <c r="X143">
        <v>45</v>
      </c>
      <c r="Y143">
        <v>0</v>
      </c>
      <c r="Z143">
        <v>0</v>
      </c>
      <c r="AA143">
        <f>SUM(Zalacznik_Zadanie2_wyniki7[[#This Row],[zad1]:[zad5]])</f>
        <v>175</v>
      </c>
      <c r="AB143" t="str">
        <f>VLOOKUP(Zalacznik_Zadanie2_wyniki7[[#This Row],[identyfikator ucznia]],Zalacznik_Zadanie2_uczniowie[[identyfikator ucznia]:[okręg]],7,FALSE)</f>
        <v xml:space="preserve"> V</v>
      </c>
      <c r="AC143" t="str">
        <f>VLOOKUP(Zalacznik_Zadanie2_wyniki7[[#This Row],[identyfikator ucznia]],Zalacznik_Zadanie2_uczniowie[[identyfikator ucznia]:[nazwisko]],3,FALSE)</f>
        <v>Pogorzelec</v>
      </c>
    </row>
    <row r="144" spans="11:29" x14ac:dyDescent="0.3">
      <c r="K144">
        <v>143</v>
      </c>
      <c r="L144">
        <f>Zalacznik_Zadanie2_wyniki7[[#This Row],[suma]]</f>
        <v>300</v>
      </c>
      <c r="M144" t="str">
        <f>Zalacznik_Zadanie2_uczniowie6[[#This Row],[okręg]]&amp;Zalacznik_Zadanie2_uczniowie6[[#This Row],[wynik]]</f>
        <v xml:space="preserve"> V300</v>
      </c>
      <c r="N144" s="1" t="s">
        <v>31</v>
      </c>
      <c r="O144" s="1" t="s">
        <v>303</v>
      </c>
      <c r="P144" s="1" t="s">
        <v>86</v>
      </c>
      <c r="Q144" s="1" t="s">
        <v>87</v>
      </c>
      <c r="R144">
        <v>2</v>
      </c>
      <c r="S144" s="1" t="s">
        <v>88</v>
      </c>
      <c r="U144">
        <v>143</v>
      </c>
      <c r="V144">
        <v>100</v>
      </c>
      <c r="W144">
        <v>100</v>
      </c>
      <c r="X144">
        <v>0</v>
      </c>
      <c r="Y144">
        <v>100</v>
      </c>
      <c r="Z144">
        <v>0</v>
      </c>
      <c r="AA144">
        <f>SUM(Zalacznik_Zadanie2_wyniki7[[#This Row],[zad1]:[zad5]])</f>
        <v>300</v>
      </c>
      <c r="AB144" t="str">
        <f>VLOOKUP(Zalacznik_Zadanie2_wyniki7[[#This Row],[identyfikator ucznia]],Zalacznik_Zadanie2_uczniowie[[identyfikator ucznia]:[okręg]],7,FALSE)</f>
        <v xml:space="preserve"> V</v>
      </c>
      <c r="AC144" t="str">
        <f>VLOOKUP(Zalacznik_Zadanie2_wyniki7[[#This Row],[identyfikator ucznia]],Zalacznik_Zadanie2_uczniowie[[identyfikator ucznia]:[nazwisko]],3,FALSE)</f>
        <v>Jaworski</v>
      </c>
    </row>
    <row r="145" spans="11:29" x14ac:dyDescent="0.3">
      <c r="K145">
        <v>144</v>
      </c>
      <c r="L145">
        <f>Zalacznik_Zadanie2_wyniki7[[#This Row],[suma]]</f>
        <v>173</v>
      </c>
      <c r="M145" t="str">
        <f>Zalacznik_Zadanie2_uczniowie6[[#This Row],[okręg]]&amp;Zalacznik_Zadanie2_uczniowie6[[#This Row],[wynik]]</f>
        <v xml:space="preserve"> V173</v>
      </c>
      <c r="N145" s="1" t="s">
        <v>304</v>
      </c>
      <c r="O145" s="1" t="s">
        <v>305</v>
      </c>
      <c r="P145" s="1" t="s">
        <v>275</v>
      </c>
      <c r="Q145" s="1" t="s">
        <v>306</v>
      </c>
      <c r="R145">
        <v>3</v>
      </c>
      <c r="S145" s="1" t="s">
        <v>88</v>
      </c>
      <c r="U145">
        <v>144</v>
      </c>
      <c r="V145">
        <v>0</v>
      </c>
      <c r="W145">
        <v>46</v>
      </c>
      <c r="X145">
        <v>27</v>
      </c>
      <c r="Y145">
        <v>100</v>
      </c>
      <c r="Z145">
        <v>0</v>
      </c>
      <c r="AA145">
        <f>SUM(Zalacznik_Zadanie2_wyniki7[[#This Row],[zad1]:[zad5]])</f>
        <v>173</v>
      </c>
      <c r="AB145" t="str">
        <f>VLOOKUP(Zalacznik_Zadanie2_wyniki7[[#This Row],[identyfikator ucznia]],Zalacznik_Zadanie2_uczniowie[[identyfikator ucznia]:[okręg]],7,FALSE)</f>
        <v xml:space="preserve"> V</v>
      </c>
      <c r="AC145" t="str">
        <f>VLOOKUP(Zalacznik_Zadanie2_wyniki7[[#This Row],[identyfikator ucznia]],Zalacznik_Zadanie2_uczniowie[[identyfikator ucznia]:[nazwisko]],3,FALSE)</f>
        <v>Cegielski</v>
      </c>
    </row>
    <row r="146" spans="11:29" x14ac:dyDescent="0.3">
      <c r="K146">
        <v>145</v>
      </c>
      <c r="L146">
        <f>Zalacznik_Zadanie2_wyniki7[[#This Row],[suma]]</f>
        <v>300</v>
      </c>
      <c r="M146" t="str">
        <f>Zalacznik_Zadanie2_uczniowie6[[#This Row],[okręg]]&amp;Zalacznik_Zadanie2_uczniowie6[[#This Row],[wynik]]</f>
        <v xml:space="preserve"> II300</v>
      </c>
      <c r="N146" s="1" t="s">
        <v>89</v>
      </c>
      <c r="O146" s="1" t="s">
        <v>307</v>
      </c>
      <c r="P146" s="1" t="s">
        <v>308</v>
      </c>
      <c r="Q146" s="1" t="s">
        <v>52</v>
      </c>
      <c r="R146">
        <v>1</v>
      </c>
      <c r="S146" s="1" t="s">
        <v>53</v>
      </c>
      <c r="U146">
        <v>145</v>
      </c>
      <c r="V146">
        <v>100</v>
      </c>
      <c r="W146">
        <v>100</v>
      </c>
      <c r="X146">
        <v>0</v>
      </c>
      <c r="Y146">
        <v>100</v>
      </c>
      <c r="Z146">
        <v>0</v>
      </c>
      <c r="AA146">
        <f>SUM(Zalacznik_Zadanie2_wyniki7[[#This Row],[zad1]:[zad5]])</f>
        <v>300</v>
      </c>
      <c r="AB146" t="str">
        <f>VLOOKUP(Zalacznik_Zadanie2_wyniki7[[#This Row],[identyfikator ucznia]],Zalacznik_Zadanie2_uczniowie[[identyfikator ucznia]:[okręg]],7,FALSE)</f>
        <v xml:space="preserve"> II</v>
      </c>
      <c r="AC146" t="str">
        <f>VLOOKUP(Zalacznik_Zadanie2_wyniki7[[#This Row],[identyfikator ucznia]],Zalacznik_Zadanie2_uczniowie[[identyfikator ucznia]:[nazwisko]],3,FALSE)</f>
        <v>Korzeniowski</v>
      </c>
    </row>
    <row r="147" spans="11:29" x14ac:dyDescent="0.3">
      <c r="K147">
        <v>146</v>
      </c>
      <c r="L147">
        <f>Zalacznik_Zadanie2_wyniki7[[#This Row],[suma]]</f>
        <v>173</v>
      </c>
      <c r="M147" t="str">
        <f>Zalacznik_Zadanie2_uczniowie6[[#This Row],[okręg]]&amp;Zalacznik_Zadanie2_uczniowie6[[#This Row],[wynik]]</f>
        <v>IV173</v>
      </c>
      <c r="N147" s="1" t="s">
        <v>309</v>
      </c>
      <c r="O147" s="1" t="s">
        <v>98</v>
      </c>
      <c r="P147" s="1" t="s">
        <v>310</v>
      </c>
      <c r="Q147" s="1" t="s">
        <v>311</v>
      </c>
      <c r="R147">
        <v>2</v>
      </c>
      <c r="S147" s="1" t="s">
        <v>312</v>
      </c>
      <c r="U147">
        <v>146</v>
      </c>
      <c r="V147">
        <v>0</v>
      </c>
      <c r="W147">
        <v>100</v>
      </c>
      <c r="X147">
        <v>73</v>
      </c>
      <c r="Y147">
        <v>0</v>
      </c>
      <c r="Z147">
        <v>0</v>
      </c>
      <c r="AA147">
        <f>SUM(Zalacznik_Zadanie2_wyniki7[[#This Row],[zad1]:[zad5]])</f>
        <v>173</v>
      </c>
      <c r="AB147" t="str">
        <f>VLOOKUP(Zalacznik_Zadanie2_wyniki7[[#This Row],[identyfikator ucznia]],Zalacznik_Zadanie2_uczniowie[[identyfikator ucznia]:[okręg]],7,FALSE)</f>
        <v>IV</v>
      </c>
      <c r="AC147" t="str">
        <f>VLOOKUP(Zalacznik_Zadanie2_wyniki7[[#This Row],[identyfikator ucznia]],Zalacznik_Zadanie2_uczniowie[[identyfikator ucznia]:[nazwisko]],3,FALSE)</f>
        <v>Krawczyk</v>
      </c>
    </row>
    <row r="148" spans="11:29" x14ac:dyDescent="0.3">
      <c r="K148">
        <v>147</v>
      </c>
      <c r="L148">
        <f>Zalacznik_Zadanie2_wyniki7[[#This Row],[suma]]</f>
        <v>302</v>
      </c>
      <c r="M148" t="str">
        <f>Zalacznik_Zadanie2_uczniowie6[[#This Row],[okręg]]&amp;Zalacznik_Zadanie2_uczniowie6[[#This Row],[wynik]]</f>
        <v xml:space="preserve"> IV302</v>
      </c>
      <c r="N148" s="1" t="s">
        <v>105</v>
      </c>
      <c r="O148" s="1" t="s">
        <v>313</v>
      </c>
      <c r="P148" s="1" t="s">
        <v>314</v>
      </c>
      <c r="Q148" s="1" t="s">
        <v>315</v>
      </c>
      <c r="R148">
        <v>2</v>
      </c>
      <c r="S148" s="1" t="s">
        <v>21</v>
      </c>
      <c r="U148">
        <v>147</v>
      </c>
      <c r="V148">
        <v>2</v>
      </c>
      <c r="W148">
        <v>0</v>
      </c>
      <c r="X148">
        <v>100</v>
      </c>
      <c r="Y148">
        <v>100</v>
      </c>
      <c r="Z148">
        <v>100</v>
      </c>
      <c r="AA148">
        <f>SUM(Zalacznik_Zadanie2_wyniki7[[#This Row],[zad1]:[zad5]])</f>
        <v>302</v>
      </c>
      <c r="AB148" t="str">
        <f>VLOOKUP(Zalacznik_Zadanie2_wyniki7[[#This Row],[identyfikator ucznia]],Zalacznik_Zadanie2_uczniowie[[identyfikator ucznia]:[okręg]],7,FALSE)</f>
        <v xml:space="preserve"> IV</v>
      </c>
      <c r="AC148" t="str">
        <f>VLOOKUP(Zalacznik_Zadanie2_wyniki7[[#This Row],[identyfikator ucznia]],Zalacznik_Zadanie2_uczniowie[[identyfikator ucznia]:[nazwisko]],3,FALSE)</f>
        <v>Janik</v>
      </c>
    </row>
    <row r="149" spans="11:29" x14ac:dyDescent="0.3">
      <c r="K149">
        <v>148</v>
      </c>
      <c r="L149">
        <f>Zalacznik_Zadanie2_wyniki7[[#This Row],[suma]]</f>
        <v>171</v>
      </c>
      <c r="M149" t="str">
        <f>Zalacznik_Zadanie2_uczniowie6[[#This Row],[okręg]]&amp;Zalacznik_Zadanie2_uczniowie6[[#This Row],[wynik]]</f>
        <v xml:space="preserve"> I171</v>
      </c>
      <c r="N149" s="1" t="s">
        <v>91</v>
      </c>
      <c r="O149" s="1" t="s">
        <v>316</v>
      </c>
      <c r="P149" s="1" t="s">
        <v>101</v>
      </c>
      <c r="Q149" s="1" t="s">
        <v>317</v>
      </c>
      <c r="R149">
        <v>3</v>
      </c>
      <c r="S149" s="1" t="s">
        <v>58</v>
      </c>
      <c r="U149">
        <v>148</v>
      </c>
      <c r="V149">
        <v>0</v>
      </c>
      <c r="W149">
        <v>100</v>
      </c>
      <c r="X149">
        <v>71</v>
      </c>
      <c r="Y149">
        <v>0</v>
      </c>
      <c r="Z149">
        <v>0</v>
      </c>
      <c r="AA149">
        <f>SUM(Zalacznik_Zadanie2_wyniki7[[#This Row],[zad1]:[zad5]])</f>
        <v>171</v>
      </c>
      <c r="AB149" t="str">
        <f>VLOOKUP(Zalacznik_Zadanie2_wyniki7[[#This Row],[identyfikator ucznia]],Zalacznik_Zadanie2_uczniowie[[identyfikator ucznia]:[okręg]],7,FALSE)</f>
        <v xml:space="preserve"> I</v>
      </c>
      <c r="AC149" t="str">
        <f>VLOOKUP(Zalacznik_Zadanie2_wyniki7[[#This Row],[identyfikator ucznia]],Zalacznik_Zadanie2_uczniowie[[identyfikator ucznia]:[nazwisko]],3,FALSE)</f>
        <v>Felski</v>
      </c>
    </row>
    <row r="150" spans="11:29" x14ac:dyDescent="0.3">
      <c r="K150">
        <v>149</v>
      </c>
      <c r="L150">
        <f>Zalacznik_Zadanie2_wyniki7[[#This Row],[suma]]</f>
        <v>300</v>
      </c>
      <c r="M150" t="str">
        <f>Zalacznik_Zadanie2_uczniowie6[[#This Row],[okręg]]&amp;Zalacznik_Zadanie2_uczniowie6[[#This Row],[wynik]]</f>
        <v xml:space="preserve"> II300</v>
      </c>
      <c r="N150" s="1" t="s">
        <v>54</v>
      </c>
      <c r="O150" s="1" t="s">
        <v>318</v>
      </c>
      <c r="P150" s="1" t="s">
        <v>319</v>
      </c>
      <c r="Q150" s="1" t="s">
        <v>320</v>
      </c>
      <c r="R150">
        <v>2</v>
      </c>
      <c r="S150" s="1" t="s">
        <v>53</v>
      </c>
      <c r="U150">
        <v>149</v>
      </c>
      <c r="V150">
        <v>0</v>
      </c>
      <c r="W150">
        <v>100</v>
      </c>
      <c r="X150">
        <v>100</v>
      </c>
      <c r="Y150">
        <v>100</v>
      </c>
      <c r="Z150">
        <v>0</v>
      </c>
      <c r="AA150">
        <f>SUM(Zalacznik_Zadanie2_wyniki7[[#This Row],[zad1]:[zad5]])</f>
        <v>300</v>
      </c>
      <c r="AB150" t="str">
        <f>VLOOKUP(Zalacznik_Zadanie2_wyniki7[[#This Row],[identyfikator ucznia]],Zalacznik_Zadanie2_uczniowie[[identyfikator ucznia]:[okręg]],7,FALSE)</f>
        <v xml:space="preserve"> II</v>
      </c>
      <c r="AC150" t="str">
        <f>VLOOKUP(Zalacznik_Zadanie2_wyniki7[[#This Row],[identyfikator ucznia]],Zalacznik_Zadanie2_uczniowie[[identyfikator ucznia]:[nazwisko]],3,FALSE)</f>
        <v>Kokociński</v>
      </c>
    </row>
    <row r="151" spans="11:29" x14ac:dyDescent="0.3">
      <c r="K151">
        <v>150</v>
      </c>
      <c r="L151">
        <f>Zalacznik_Zadanie2_wyniki7[[#This Row],[suma]]</f>
        <v>171</v>
      </c>
      <c r="M151" t="str">
        <f>Zalacznik_Zadanie2_uczniowie6[[#This Row],[okręg]]&amp;Zalacznik_Zadanie2_uczniowie6[[#This Row],[wynik]]</f>
        <v xml:space="preserve"> IV171</v>
      </c>
      <c r="N151" s="1" t="s">
        <v>219</v>
      </c>
      <c r="O151" s="1" t="s">
        <v>321</v>
      </c>
      <c r="P151" s="1" t="s">
        <v>37</v>
      </c>
      <c r="Q151" s="1" t="s">
        <v>20</v>
      </c>
      <c r="R151">
        <v>3</v>
      </c>
      <c r="S151" s="1" t="s">
        <v>21</v>
      </c>
      <c r="U151">
        <v>150</v>
      </c>
      <c r="V151">
        <v>0</v>
      </c>
      <c r="W151">
        <v>8</v>
      </c>
      <c r="X151">
        <v>63</v>
      </c>
      <c r="Y151">
        <v>100</v>
      </c>
      <c r="Z151">
        <v>0</v>
      </c>
      <c r="AA151">
        <f>SUM(Zalacznik_Zadanie2_wyniki7[[#This Row],[zad1]:[zad5]])</f>
        <v>171</v>
      </c>
      <c r="AB151" t="str">
        <f>VLOOKUP(Zalacznik_Zadanie2_wyniki7[[#This Row],[identyfikator ucznia]],Zalacznik_Zadanie2_uczniowie[[identyfikator ucznia]:[okręg]],7,FALSE)</f>
        <v xml:space="preserve"> IV</v>
      </c>
      <c r="AC151" t="str">
        <f>VLOOKUP(Zalacznik_Zadanie2_wyniki7[[#This Row],[identyfikator ucznia]],Zalacznik_Zadanie2_uczniowie[[identyfikator ucznia]:[nazwisko]],3,FALSE)</f>
        <v>Torczyński</v>
      </c>
    </row>
    <row r="152" spans="11:29" x14ac:dyDescent="0.3">
      <c r="K152">
        <v>151</v>
      </c>
      <c r="L152">
        <f>Zalacznik_Zadanie2_wyniki7[[#This Row],[suma]]</f>
        <v>300</v>
      </c>
      <c r="M152" t="str">
        <f>Zalacznik_Zadanie2_uczniowie6[[#This Row],[okręg]]&amp;Zalacznik_Zadanie2_uczniowie6[[#This Row],[wynik]]</f>
        <v xml:space="preserve"> IV300</v>
      </c>
      <c r="N152" s="1" t="s">
        <v>66</v>
      </c>
      <c r="O152" s="1" t="s">
        <v>322</v>
      </c>
      <c r="P152" s="1" t="s">
        <v>150</v>
      </c>
      <c r="Q152" s="1" t="s">
        <v>323</v>
      </c>
      <c r="R152">
        <v>2</v>
      </c>
      <c r="S152" s="1" t="s">
        <v>21</v>
      </c>
      <c r="U152">
        <v>151</v>
      </c>
      <c r="V152">
        <v>100</v>
      </c>
      <c r="W152">
        <v>97</v>
      </c>
      <c r="X152">
        <v>79</v>
      </c>
      <c r="Y152">
        <v>24</v>
      </c>
      <c r="Z152">
        <v>0</v>
      </c>
      <c r="AA152">
        <f>SUM(Zalacznik_Zadanie2_wyniki7[[#This Row],[zad1]:[zad5]])</f>
        <v>300</v>
      </c>
      <c r="AB152" t="str">
        <f>VLOOKUP(Zalacznik_Zadanie2_wyniki7[[#This Row],[identyfikator ucznia]],Zalacznik_Zadanie2_uczniowie[[identyfikator ucznia]:[okręg]],7,FALSE)</f>
        <v xml:space="preserve"> IV</v>
      </c>
      <c r="AC152" t="str">
        <f>VLOOKUP(Zalacznik_Zadanie2_wyniki7[[#This Row],[identyfikator ucznia]],Zalacznik_Zadanie2_uczniowie[[identyfikator ucznia]:[nazwisko]],3,FALSE)</f>
        <v>Karwacki</v>
      </c>
    </row>
    <row r="153" spans="11:29" x14ac:dyDescent="0.3">
      <c r="K153">
        <v>152</v>
      </c>
      <c r="L153">
        <f>Zalacznik_Zadanie2_wyniki7[[#This Row],[suma]]</f>
        <v>170</v>
      </c>
      <c r="M153" t="str">
        <f>Zalacznik_Zadanie2_uczniowie6[[#This Row],[okręg]]&amp;Zalacznik_Zadanie2_uczniowie6[[#This Row],[wynik]]</f>
        <v xml:space="preserve"> III170</v>
      </c>
      <c r="N153" s="1" t="s">
        <v>38</v>
      </c>
      <c r="O153" s="1" t="s">
        <v>324</v>
      </c>
      <c r="P153" s="1" t="s">
        <v>83</v>
      </c>
      <c r="Q153" s="1" t="s">
        <v>269</v>
      </c>
      <c r="R153">
        <v>3</v>
      </c>
      <c r="S153" s="1" t="s">
        <v>65</v>
      </c>
      <c r="U153">
        <v>152</v>
      </c>
      <c r="V153">
        <v>0</v>
      </c>
      <c r="W153">
        <v>22</v>
      </c>
      <c r="X153">
        <v>63</v>
      </c>
      <c r="Y153">
        <v>85</v>
      </c>
      <c r="Z153">
        <v>0</v>
      </c>
      <c r="AA153">
        <f>SUM(Zalacznik_Zadanie2_wyniki7[[#This Row],[zad1]:[zad5]])</f>
        <v>170</v>
      </c>
      <c r="AB153" t="str">
        <f>VLOOKUP(Zalacznik_Zadanie2_wyniki7[[#This Row],[identyfikator ucznia]],Zalacznik_Zadanie2_uczniowie[[identyfikator ucznia]:[okręg]],7,FALSE)</f>
        <v xml:space="preserve"> III</v>
      </c>
      <c r="AC153" t="str">
        <f>VLOOKUP(Zalacznik_Zadanie2_wyniki7[[#This Row],[identyfikator ucznia]],Zalacznik_Zadanie2_uczniowie[[identyfikator ucznia]:[nazwisko]],3,FALSE)</f>
        <v>Bartkowiak</v>
      </c>
    </row>
    <row r="154" spans="11:29" x14ac:dyDescent="0.3">
      <c r="K154">
        <v>153</v>
      </c>
      <c r="L154">
        <f>Zalacznik_Zadanie2_wyniki7[[#This Row],[suma]]</f>
        <v>299</v>
      </c>
      <c r="M154" t="str">
        <f>Zalacznik_Zadanie2_uczniowie6[[#This Row],[okręg]]&amp;Zalacznik_Zadanie2_uczniowie6[[#This Row],[wynik]]</f>
        <v xml:space="preserve"> VIII299</v>
      </c>
      <c r="N154" s="1" t="s">
        <v>34</v>
      </c>
      <c r="O154" s="1" t="s">
        <v>325</v>
      </c>
      <c r="P154" s="1" t="s">
        <v>14</v>
      </c>
      <c r="Q154" s="1" t="s">
        <v>15</v>
      </c>
      <c r="R154">
        <v>1</v>
      </c>
      <c r="S154" s="1" t="s">
        <v>16</v>
      </c>
      <c r="U154">
        <v>153</v>
      </c>
      <c r="V154">
        <v>10</v>
      </c>
      <c r="W154">
        <v>100</v>
      </c>
      <c r="X154">
        <v>61</v>
      </c>
      <c r="Y154">
        <v>100</v>
      </c>
      <c r="Z154">
        <v>28</v>
      </c>
      <c r="AA154">
        <f>SUM(Zalacznik_Zadanie2_wyniki7[[#This Row],[zad1]:[zad5]])</f>
        <v>299</v>
      </c>
      <c r="AB154" t="str">
        <f>VLOOKUP(Zalacznik_Zadanie2_wyniki7[[#This Row],[identyfikator ucznia]],Zalacznik_Zadanie2_uczniowie[[identyfikator ucznia]:[okręg]],7,FALSE)</f>
        <v xml:space="preserve"> VIII</v>
      </c>
      <c r="AC154" t="str">
        <f>VLOOKUP(Zalacznik_Zadanie2_wyniki7[[#This Row],[identyfikator ucznia]],Zalacznik_Zadanie2_uczniowie[[identyfikator ucznia]:[nazwisko]],3,FALSE)</f>
        <v>Szmyt</v>
      </c>
    </row>
    <row r="155" spans="11:29" x14ac:dyDescent="0.3">
      <c r="K155">
        <v>154</v>
      </c>
      <c r="L155">
        <f>Zalacznik_Zadanie2_wyniki7[[#This Row],[suma]]</f>
        <v>169</v>
      </c>
      <c r="M155" t="str">
        <f>Zalacznik_Zadanie2_uczniowie6[[#This Row],[okręg]]&amp;Zalacznik_Zadanie2_uczniowie6[[#This Row],[wynik]]</f>
        <v xml:space="preserve"> II169</v>
      </c>
      <c r="N155" s="1" t="s">
        <v>326</v>
      </c>
      <c r="O155" s="1" t="s">
        <v>327</v>
      </c>
      <c r="P155" s="1" t="s">
        <v>83</v>
      </c>
      <c r="Q155" s="1" t="s">
        <v>328</v>
      </c>
      <c r="R155">
        <v>2</v>
      </c>
      <c r="S155" s="1" t="s">
        <v>53</v>
      </c>
      <c r="U155">
        <v>154</v>
      </c>
      <c r="V155">
        <v>0</v>
      </c>
      <c r="W155">
        <v>91</v>
      </c>
      <c r="X155">
        <v>54</v>
      </c>
      <c r="Y155">
        <v>24</v>
      </c>
      <c r="Z155">
        <v>0</v>
      </c>
      <c r="AA155">
        <f>SUM(Zalacznik_Zadanie2_wyniki7[[#This Row],[zad1]:[zad5]])</f>
        <v>169</v>
      </c>
      <c r="AB155" t="str">
        <f>VLOOKUP(Zalacznik_Zadanie2_wyniki7[[#This Row],[identyfikator ucznia]],Zalacznik_Zadanie2_uczniowie[[identyfikator ucznia]:[okręg]],7,FALSE)</f>
        <v xml:space="preserve"> II</v>
      </c>
      <c r="AC155" t="str">
        <f>VLOOKUP(Zalacznik_Zadanie2_wyniki7[[#This Row],[identyfikator ucznia]],Zalacznik_Zadanie2_uczniowie[[identyfikator ucznia]:[nazwisko]],3,FALSE)</f>
        <v>Polewski</v>
      </c>
    </row>
    <row r="156" spans="11:29" x14ac:dyDescent="0.3">
      <c r="K156">
        <v>155</v>
      </c>
      <c r="L156">
        <f>Zalacznik_Zadanie2_wyniki7[[#This Row],[suma]]</f>
        <v>296</v>
      </c>
      <c r="M156" t="str">
        <f>Zalacznik_Zadanie2_uczniowie6[[#This Row],[okręg]]&amp;Zalacznik_Zadanie2_uczniowie6[[#This Row],[wynik]]</f>
        <v xml:space="preserve"> VI296</v>
      </c>
      <c r="N156" s="1" t="s">
        <v>95</v>
      </c>
      <c r="O156" s="1" t="s">
        <v>329</v>
      </c>
      <c r="P156" s="1" t="s">
        <v>9</v>
      </c>
      <c r="Q156" s="1" t="s">
        <v>10</v>
      </c>
      <c r="R156">
        <v>2</v>
      </c>
      <c r="S156" s="1" t="s">
        <v>11</v>
      </c>
      <c r="U156">
        <v>155</v>
      </c>
      <c r="V156">
        <v>100</v>
      </c>
      <c r="W156">
        <v>100</v>
      </c>
      <c r="X156">
        <v>72</v>
      </c>
      <c r="Y156">
        <v>24</v>
      </c>
      <c r="Z156">
        <v>0</v>
      </c>
      <c r="AA156">
        <f>SUM(Zalacznik_Zadanie2_wyniki7[[#This Row],[zad1]:[zad5]])</f>
        <v>296</v>
      </c>
      <c r="AB156" t="str">
        <f>VLOOKUP(Zalacznik_Zadanie2_wyniki7[[#This Row],[identyfikator ucznia]],Zalacznik_Zadanie2_uczniowie[[identyfikator ucznia]:[okręg]],7,FALSE)</f>
        <v xml:space="preserve"> VI</v>
      </c>
      <c r="AC156" t="str">
        <f>VLOOKUP(Zalacznik_Zadanie2_wyniki7[[#This Row],[identyfikator ucznia]],Zalacznik_Zadanie2_uczniowie[[identyfikator ucznia]:[nazwisko]],3,FALSE)</f>
        <v>Marciniec</v>
      </c>
    </row>
    <row r="157" spans="11:29" x14ac:dyDescent="0.3">
      <c r="K157">
        <v>156</v>
      </c>
      <c r="L157">
        <f>Zalacznik_Zadanie2_wyniki7[[#This Row],[suma]]</f>
        <v>169</v>
      </c>
      <c r="M157" t="str">
        <f>Zalacznik_Zadanie2_uczniowie6[[#This Row],[okręg]]&amp;Zalacznik_Zadanie2_uczniowie6[[#This Row],[wynik]]</f>
        <v xml:space="preserve"> IV169</v>
      </c>
      <c r="N157" s="1" t="s">
        <v>40</v>
      </c>
      <c r="O157" s="1" t="s">
        <v>330</v>
      </c>
      <c r="P157" s="1" t="s">
        <v>83</v>
      </c>
      <c r="Q157" s="1" t="s">
        <v>125</v>
      </c>
      <c r="R157">
        <v>3</v>
      </c>
      <c r="S157" s="1" t="s">
        <v>21</v>
      </c>
      <c r="U157">
        <v>156</v>
      </c>
      <c r="V157">
        <v>0</v>
      </c>
      <c r="W157">
        <v>29</v>
      </c>
      <c r="X157">
        <v>52</v>
      </c>
      <c r="Y157">
        <v>88</v>
      </c>
      <c r="Z157">
        <v>0</v>
      </c>
      <c r="AA157">
        <f>SUM(Zalacznik_Zadanie2_wyniki7[[#This Row],[zad1]:[zad5]])</f>
        <v>169</v>
      </c>
      <c r="AB157" t="str">
        <f>VLOOKUP(Zalacznik_Zadanie2_wyniki7[[#This Row],[identyfikator ucznia]],Zalacznik_Zadanie2_uczniowie[[identyfikator ucznia]:[okręg]],7,FALSE)</f>
        <v xml:space="preserve"> IV</v>
      </c>
      <c r="AC157" t="str">
        <f>VLOOKUP(Zalacznik_Zadanie2_wyniki7[[#This Row],[identyfikator ucznia]],Zalacznik_Zadanie2_uczniowie[[identyfikator ucznia]:[nazwisko]],3,FALSE)</f>
        <v>Bukowski</v>
      </c>
    </row>
    <row r="158" spans="11:29" x14ac:dyDescent="0.3">
      <c r="K158">
        <v>157</v>
      </c>
      <c r="L158">
        <f>Zalacznik_Zadanie2_wyniki7[[#This Row],[suma]]</f>
        <v>295</v>
      </c>
      <c r="M158" t="str">
        <f>Zalacznik_Zadanie2_uczniowie6[[#This Row],[okręg]]&amp;Zalacznik_Zadanie2_uczniowie6[[#This Row],[wynik]]</f>
        <v xml:space="preserve"> VIII295</v>
      </c>
      <c r="N158" s="1" t="s">
        <v>95</v>
      </c>
      <c r="O158" s="1" t="s">
        <v>331</v>
      </c>
      <c r="P158" s="1" t="s">
        <v>24</v>
      </c>
      <c r="Q158" s="1" t="s">
        <v>25</v>
      </c>
      <c r="R158">
        <v>1</v>
      </c>
      <c r="S158" s="1" t="s">
        <v>16</v>
      </c>
      <c r="U158">
        <v>157</v>
      </c>
      <c r="V158">
        <v>80</v>
      </c>
      <c r="W158">
        <v>100</v>
      </c>
      <c r="X158">
        <v>27</v>
      </c>
      <c r="Y158">
        <v>88</v>
      </c>
      <c r="Z158">
        <v>0</v>
      </c>
      <c r="AA158">
        <f>SUM(Zalacznik_Zadanie2_wyniki7[[#This Row],[zad1]:[zad5]])</f>
        <v>295</v>
      </c>
      <c r="AB158" t="str">
        <f>VLOOKUP(Zalacznik_Zadanie2_wyniki7[[#This Row],[identyfikator ucznia]],Zalacznik_Zadanie2_uczniowie[[identyfikator ucznia]:[okręg]],7,FALSE)</f>
        <v xml:space="preserve"> VIII</v>
      </c>
      <c r="AC158" t="str">
        <f>VLOOKUP(Zalacznik_Zadanie2_wyniki7[[#This Row],[identyfikator ucznia]],Zalacznik_Zadanie2_uczniowie[[identyfikator ucznia]:[nazwisko]],3,FALSE)</f>
        <v>Bresiński</v>
      </c>
    </row>
    <row r="159" spans="11:29" x14ac:dyDescent="0.3">
      <c r="K159">
        <v>158</v>
      </c>
      <c r="L159">
        <f>Zalacznik_Zadanie2_wyniki7[[#This Row],[suma]]</f>
        <v>169</v>
      </c>
      <c r="M159" t="str">
        <f>Zalacznik_Zadanie2_uczniowie6[[#This Row],[okręg]]&amp;Zalacznik_Zadanie2_uczniowie6[[#This Row],[wynik]]</f>
        <v xml:space="preserve"> V169</v>
      </c>
      <c r="N159" s="1" t="s">
        <v>332</v>
      </c>
      <c r="O159" s="1" t="s">
        <v>333</v>
      </c>
      <c r="P159" s="1" t="s">
        <v>86</v>
      </c>
      <c r="Q159" s="1" t="s">
        <v>87</v>
      </c>
      <c r="R159">
        <v>2</v>
      </c>
      <c r="S159" s="1" t="s">
        <v>88</v>
      </c>
      <c r="U159">
        <v>158</v>
      </c>
      <c r="V159">
        <v>0</v>
      </c>
      <c r="W159">
        <v>100</v>
      </c>
      <c r="X159">
        <v>45</v>
      </c>
      <c r="Y159">
        <v>24</v>
      </c>
      <c r="Z159">
        <v>0</v>
      </c>
      <c r="AA159">
        <f>SUM(Zalacznik_Zadanie2_wyniki7[[#This Row],[zad1]:[zad5]])</f>
        <v>169</v>
      </c>
      <c r="AB159" t="str">
        <f>VLOOKUP(Zalacznik_Zadanie2_wyniki7[[#This Row],[identyfikator ucznia]],Zalacznik_Zadanie2_uczniowie[[identyfikator ucznia]:[okręg]],7,FALSE)</f>
        <v xml:space="preserve"> V</v>
      </c>
      <c r="AC159" t="str">
        <f>VLOOKUP(Zalacznik_Zadanie2_wyniki7[[#This Row],[identyfikator ucznia]],Zalacznik_Zadanie2_uczniowie[[identyfikator ucznia]:[nazwisko]],3,FALSE)</f>
        <v>Pertek</v>
      </c>
    </row>
    <row r="160" spans="11:29" x14ac:dyDescent="0.3">
      <c r="K160">
        <v>159</v>
      </c>
      <c r="L160">
        <f>Zalacznik_Zadanie2_wyniki7[[#This Row],[suma]]</f>
        <v>295</v>
      </c>
      <c r="M160" t="str">
        <f>Zalacznik_Zadanie2_uczniowie6[[#This Row],[okręg]]&amp;Zalacznik_Zadanie2_uczniowie6[[#This Row],[wynik]]</f>
        <v xml:space="preserve"> I295</v>
      </c>
      <c r="N160" s="1" t="s">
        <v>119</v>
      </c>
      <c r="O160" s="1" t="s">
        <v>334</v>
      </c>
      <c r="P160" s="1" t="s">
        <v>335</v>
      </c>
      <c r="Q160" s="1" t="s">
        <v>317</v>
      </c>
      <c r="R160">
        <v>2</v>
      </c>
      <c r="S160" s="1" t="s">
        <v>58</v>
      </c>
      <c r="U160">
        <v>159</v>
      </c>
      <c r="V160">
        <v>80</v>
      </c>
      <c r="W160">
        <v>100</v>
      </c>
      <c r="X160">
        <v>27</v>
      </c>
      <c r="Y160">
        <v>88</v>
      </c>
      <c r="Z160">
        <v>0</v>
      </c>
      <c r="AA160">
        <f>SUM(Zalacznik_Zadanie2_wyniki7[[#This Row],[zad1]:[zad5]])</f>
        <v>295</v>
      </c>
      <c r="AB160" t="str">
        <f>VLOOKUP(Zalacznik_Zadanie2_wyniki7[[#This Row],[identyfikator ucznia]],Zalacznik_Zadanie2_uczniowie[[identyfikator ucznia]:[okręg]],7,FALSE)</f>
        <v xml:space="preserve"> I</v>
      </c>
      <c r="AC160" t="str">
        <f>VLOOKUP(Zalacznik_Zadanie2_wyniki7[[#This Row],[identyfikator ucznia]],Zalacznik_Zadanie2_uczniowie[[identyfikator ucznia]:[nazwisko]],3,FALSE)</f>
        <v>Perz</v>
      </c>
    </row>
    <row r="161" spans="11:29" x14ac:dyDescent="0.3">
      <c r="K161">
        <v>160</v>
      </c>
      <c r="L161">
        <f>Zalacznik_Zadanie2_wyniki7[[#This Row],[suma]]</f>
        <v>169</v>
      </c>
      <c r="M161" t="str">
        <f>Zalacznik_Zadanie2_uczniowie6[[#This Row],[okręg]]&amp;Zalacznik_Zadanie2_uczniowie6[[#This Row],[wynik]]</f>
        <v xml:space="preserve"> II169</v>
      </c>
      <c r="N161" s="1" t="s">
        <v>42</v>
      </c>
      <c r="O161" s="1" t="s">
        <v>336</v>
      </c>
      <c r="P161" s="1" t="s">
        <v>51</v>
      </c>
      <c r="Q161" s="1" t="s">
        <v>52</v>
      </c>
      <c r="R161">
        <v>3</v>
      </c>
      <c r="S161" s="1" t="s">
        <v>53</v>
      </c>
      <c r="U161">
        <v>160</v>
      </c>
      <c r="V161">
        <v>0</v>
      </c>
      <c r="W161">
        <v>100</v>
      </c>
      <c r="X161">
        <v>69</v>
      </c>
      <c r="Y161">
        <v>0</v>
      </c>
      <c r="Z161">
        <v>0</v>
      </c>
      <c r="AA161">
        <f>SUM(Zalacznik_Zadanie2_wyniki7[[#This Row],[zad1]:[zad5]])</f>
        <v>169</v>
      </c>
      <c r="AB161" t="str">
        <f>VLOOKUP(Zalacznik_Zadanie2_wyniki7[[#This Row],[identyfikator ucznia]],Zalacznik_Zadanie2_uczniowie[[identyfikator ucznia]:[okręg]],7,FALSE)</f>
        <v xml:space="preserve"> II</v>
      </c>
      <c r="AC161" t="str">
        <f>VLOOKUP(Zalacznik_Zadanie2_wyniki7[[#This Row],[identyfikator ucznia]],Zalacznik_Zadanie2_uczniowie[[identyfikator ucznia]:[nazwisko]],3,FALSE)</f>
        <v>Tomczak</v>
      </c>
    </row>
    <row r="162" spans="11:29" x14ac:dyDescent="0.3">
      <c r="K162">
        <v>161</v>
      </c>
      <c r="L162">
        <f>Zalacznik_Zadanie2_wyniki7[[#This Row],[suma]]</f>
        <v>295</v>
      </c>
      <c r="M162" t="str">
        <f>Zalacznik_Zadanie2_uczniowie6[[#This Row],[okręg]]&amp;Zalacznik_Zadanie2_uczniowie6[[#This Row],[wynik]]</f>
        <v xml:space="preserve"> IV295</v>
      </c>
      <c r="N162" s="1" t="s">
        <v>45</v>
      </c>
      <c r="O162" s="1" t="s">
        <v>337</v>
      </c>
      <c r="P162" s="1" t="s">
        <v>150</v>
      </c>
      <c r="Q162" s="1" t="s">
        <v>240</v>
      </c>
      <c r="R162">
        <v>2</v>
      </c>
      <c r="S162" s="1" t="s">
        <v>21</v>
      </c>
      <c r="U162">
        <v>161</v>
      </c>
      <c r="V162">
        <v>100</v>
      </c>
      <c r="W162">
        <v>68</v>
      </c>
      <c r="X162">
        <v>27</v>
      </c>
      <c r="Y162">
        <v>100</v>
      </c>
      <c r="Z162">
        <v>0</v>
      </c>
      <c r="AA162">
        <f>SUM(Zalacznik_Zadanie2_wyniki7[[#This Row],[zad1]:[zad5]])</f>
        <v>295</v>
      </c>
      <c r="AB162" t="str">
        <f>VLOOKUP(Zalacznik_Zadanie2_wyniki7[[#This Row],[identyfikator ucznia]],Zalacznik_Zadanie2_uczniowie[[identyfikator ucznia]:[okręg]],7,FALSE)</f>
        <v xml:space="preserve"> IV</v>
      </c>
      <c r="AC162" t="str">
        <f>VLOOKUP(Zalacznik_Zadanie2_wyniki7[[#This Row],[identyfikator ucznia]],Zalacznik_Zadanie2_uczniowie[[identyfikator ucznia]:[nazwisko]],3,FALSE)</f>
        <v>Konik</v>
      </c>
    </row>
    <row r="163" spans="11:29" x14ac:dyDescent="0.3">
      <c r="K163">
        <v>162</v>
      </c>
      <c r="L163">
        <f>Zalacznik_Zadanie2_wyniki7[[#This Row],[suma]]</f>
        <v>168</v>
      </c>
      <c r="M163" t="str">
        <f>Zalacznik_Zadanie2_uczniowie6[[#This Row],[okręg]]&amp;Zalacznik_Zadanie2_uczniowie6[[#This Row],[wynik]]</f>
        <v xml:space="preserve"> IV168</v>
      </c>
      <c r="N163" s="1" t="s">
        <v>26</v>
      </c>
      <c r="O163" s="1" t="s">
        <v>338</v>
      </c>
      <c r="P163" s="1" t="s">
        <v>108</v>
      </c>
      <c r="Q163" s="1" t="s">
        <v>20</v>
      </c>
      <c r="R163">
        <v>3</v>
      </c>
      <c r="S163" s="1" t="s">
        <v>21</v>
      </c>
      <c r="U163">
        <v>162</v>
      </c>
      <c r="V163">
        <v>0</v>
      </c>
      <c r="W163">
        <v>100</v>
      </c>
      <c r="X163">
        <v>68</v>
      </c>
      <c r="Y163">
        <v>0</v>
      </c>
      <c r="Z163">
        <v>0</v>
      </c>
      <c r="AA163">
        <f>SUM(Zalacznik_Zadanie2_wyniki7[[#This Row],[zad1]:[zad5]])</f>
        <v>168</v>
      </c>
      <c r="AB163" t="str">
        <f>VLOOKUP(Zalacznik_Zadanie2_wyniki7[[#This Row],[identyfikator ucznia]],Zalacznik_Zadanie2_uczniowie[[identyfikator ucznia]:[okręg]],7,FALSE)</f>
        <v xml:space="preserve"> IV</v>
      </c>
      <c r="AC163" t="str">
        <f>VLOOKUP(Zalacznik_Zadanie2_wyniki7[[#This Row],[identyfikator ucznia]],Zalacznik_Zadanie2_uczniowie[[identyfikator ucznia]:[nazwisko]],3,FALSE)</f>
        <v>Plewa</v>
      </c>
    </row>
    <row r="164" spans="11:29" x14ac:dyDescent="0.3">
      <c r="K164">
        <v>163</v>
      </c>
      <c r="L164">
        <f>Zalacznik_Zadanie2_wyniki7[[#This Row],[suma]]</f>
        <v>293</v>
      </c>
      <c r="M164" t="str">
        <f>Zalacznik_Zadanie2_uczniowie6[[#This Row],[okręg]]&amp;Zalacznik_Zadanie2_uczniowie6[[#This Row],[wynik]]</f>
        <v xml:space="preserve"> II293</v>
      </c>
      <c r="N164" s="1" t="s">
        <v>34</v>
      </c>
      <c r="O164" s="1" t="s">
        <v>339</v>
      </c>
      <c r="P164" s="1" t="s">
        <v>340</v>
      </c>
      <c r="Q164" s="1" t="s">
        <v>143</v>
      </c>
      <c r="R164">
        <v>2</v>
      </c>
      <c r="S164" s="1" t="s">
        <v>53</v>
      </c>
      <c r="U164">
        <v>163</v>
      </c>
      <c r="V164">
        <v>50</v>
      </c>
      <c r="W164">
        <v>100</v>
      </c>
      <c r="X164">
        <v>45</v>
      </c>
      <c r="Y164">
        <v>98</v>
      </c>
      <c r="Z164">
        <v>0</v>
      </c>
      <c r="AA164">
        <f>SUM(Zalacznik_Zadanie2_wyniki7[[#This Row],[zad1]:[zad5]])</f>
        <v>293</v>
      </c>
      <c r="AB164" t="str">
        <f>VLOOKUP(Zalacznik_Zadanie2_wyniki7[[#This Row],[identyfikator ucznia]],Zalacznik_Zadanie2_uczniowie[[identyfikator ucznia]:[okręg]],7,FALSE)</f>
        <v xml:space="preserve"> II</v>
      </c>
      <c r="AC164" t="str">
        <f>VLOOKUP(Zalacznik_Zadanie2_wyniki7[[#This Row],[identyfikator ucznia]],Zalacznik_Zadanie2_uczniowie[[identyfikator ucznia]:[nazwisko]],3,FALSE)</f>
        <v>Narożny</v>
      </c>
    </row>
    <row r="165" spans="11:29" x14ac:dyDescent="0.3">
      <c r="K165">
        <v>164</v>
      </c>
      <c r="L165">
        <f>Zalacznik_Zadanie2_wyniki7[[#This Row],[suma]]</f>
        <v>168</v>
      </c>
      <c r="M165" t="str">
        <f>Zalacznik_Zadanie2_uczniowie6[[#This Row],[okręg]]&amp;Zalacznik_Zadanie2_uczniowie6[[#This Row],[wynik]]</f>
        <v>IV168</v>
      </c>
      <c r="N165" s="1" t="s">
        <v>132</v>
      </c>
      <c r="O165" s="1" t="s">
        <v>341</v>
      </c>
      <c r="P165" s="1" t="s">
        <v>310</v>
      </c>
      <c r="Q165" s="1" t="s">
        <v>311</v>
      </c>
      <c r="R165">
        <v>3</v>
      </c>
      <c r="S165" s="1" t="s">
        <v>312</v>
      </c>
      <c r="U165">
        <v>164</v>
      </c>
      <c r="V165">
        <v>50</v>
      </c>
      <c r="W165">
        <v>34</v>
      </c>
      <c r="X165">
        <v>72</v>
      </c>
      <c r="Y165">
        <v>12</v>
      </c>
      <c r="Z165">
        <v>0</v>
      </c>
      <c r="AA165">
        <f>SUM(Zalacznik_Zadanie2_wyniki7[[#This Row],[zad1]:[zad5]])</f>
        <v>168</v>
      </c>
      <c r="AB165" t="str">
        <f>VLOOKUP(Zalacznik_Zadanie2_wyniki7[[#This Row],[identyfikator ucznia]],Zalacznik_Zadanie2_uczniowie[[identyfikator ucznia]:[okręg]],7,FALSE)</f>
        <v>IV</v>
      </c>
      <c r="AC165" t="str">
        <f>VLOOKUP(Zalacznik_Zadanie2_wyniki7[[#This Row],[identyfikator ucznia]],Zalacznik_Zadanie2_uczniowie[[identyfikator ucznia]:[nazwisko]],3,FALSE)</f>
        <v>Cieślik</v>
      </c>
    </row>
    <row r="166" spans="11:29" x14ac:dyDescent="0.3">
      <c r="K166">
        <v>165</v>
      </c>
      <c r="L166">
        <f>Zalacznik_Zadanie2_wyniki7[[#This Row],[suma]]</f>
        <v>291</v>
      </c>
      <c r="M166" t="str">
        <f>Zalacznik_Zadanie2_uczniowie6[[#This Row],[okręg]]&amp;Zalacznik_Zadanie2_uczniowie6[[#This Row],[wynik]]</f>
        <v xml:space="preserve"> VIII291</v>
      </c>
      <c r="N166" s="1" t="s">
        <v>42</v>
      </c>
      <c r="O166" s="1" t="s">
        <v>288</v>
      </c>
      <c r="P166" s="1" t="s">
        <v>37</v>
      </c>
      <c r="Q166" s="1" t="s">
        <v>147</v>
      </c>
      <c r="R166">
        <v>1</v>
      </c>
      <c r="S166" s="1" t="s">
        <v>16</v>
      </c>
      <c r="U166">
        <v>165</v>
      </c>
      <c r="V166">
        <v>0</v>
      </c>
      <c r="W166">
        <v>100</v>
      </c>
      <c r="X166">
        <v>91</v>
      </c>
      <c r="Y166">
        <v>100</v>
      </c>
      <c r="Z166">
        <v>0</v>
      </c>
      <c r="AA166">
        <f>SUM(Zalacznik_Zadanie2_wyniki7[[#This Row],[zad1]:[zad5]])</f>
        <v>291</v>
      </c>
      <c r="AB166" t="str">
        <f>VLOOKUP(Zalacznik_Zadanie2_wyniki7[[#This Row],[identyfikator ucznia]],Zalacznik_Zadanie2_uczniowie[[identyfikator ucznia]:[okręg]],7,FALSE)</f>
        <v xml:space="preserve"> VIII</v>
      </c>
      <c r="AC166" t="str">
        <f>VLOOKUP(Zalacznik_Zadanie2_wyniki7[[#This Row],[identyfikator ucznia]],Zalacznik_Zadanie2_uczniowie[[identyfikator ucznia]:[nazwisko]],3,FALSE)</f>
        <v>Ludwiczak</v>
      </c>
    </row>
    <row r="167" spans="11:29" x14ac:dyDescent="0.3">
      <c r="K167">
        <v>166</v>
      </c>
      <c r="L167">
        <f>Zalacznik_Zadanie2_wyniki7[[#This Row],[suma]]</f>
        <v>167</v>
      </c>
      <c r="M167" t="str">
        <f>Zalacznik_Zadanie2_uczniowie6[[#This Row],[okręg]]&amp;Zalacznik_Zadanie2_uczniowie6[[#This Row],[wynik]]</f>
        <v xml:space="preserve"> IV167</v>
      </c>
      <c r="N167" s="1" t="s">
        <v>102</v>
      </c>
      <c r="O167" s="1" t="s">
        <v>342</v>
      </c>
      <c r="P167" s="1" t="s">
        <v>108</v>
      </c>
      <c r="Q167" s="1" t="s">
        <v>125</v>
      </c>
      <c r="R167">
        <v>2</v>
      </c>
      <c r="S167" s="1" t="s">
        <v>21</v>
      </c>
      <c r="U167">
        <v>166</v>
      </c>
      <c r="V167">
        <v>10</v>
      </c>
      <c r="W167">
        <v>100</v>
      </c>
      <c r="X167">
        <v>45</v>
      </c>
      <c r="Y167">
        <v>12</v>
      </c>
      <c r="Z167">
        <v>0</v>
      </c>
      <c r="AA167">
        <f>SUM(Zalacznik_Zadanie2_wyniki7[[#This Row],[zad1]:[zad5]])</f>
        <v>167</v>
      </c>
      <c r="AB167" t="str">
        <f>VLOOKUP(Zalacznik_Zadanie2_wyniki7[[#This Row],[identyfikator ucznia]],Zalacznik_Zadanie2_uczniowie[[identyfikator ucznia]:[okręg]],7,FALSE)</f>
        <v xml:space="preserve"> IV</v>
      </c>
      <c r="AC167" t="str">
        <f>VLOOKUP(Zalacznik_Zadanie2_wyniki7[[#This Row],[identyfikator ucznia]],Zalacznik_Zadanie2_uczniowie[[identyfikator ucznia]:[nazwisko]],3,FALSE)</f>
        <v>Śmigaj</v>
      </c>
    </row>
    <row r="168" spans="11:29" x14ac:dyDescent="0.3">
      <c r="K168">
        <v>167</v>
      </c>
      <c r="L168">
        <f>Zalacznik_Zadanie2_wyniki7[[#This Row],[suma]]</f>
        <v>289</v>
      </c>
      <c r="M168" t="str">
        <f>Zalacznik_Zadanie2_uczniowie6[[#This Row],[okręg]]&amp;Zalacznik_Zadanie2_uczniowie6[[#This Row],[wynik]]</f>
        <v xml:space="preserve"> V289</v>
      </c>
      <c r="N168" s="1" t="s">
        <v>343</v>
      </c>
      <c r="O168" s="1" t="s">
        <v>344</v>
      </c>
      <c r="P168" s="1" t="s">
        <v>83</v>
      </c>
      <c r="Q168" s="1" t="s">
        <v>171</v>
      </c>
      <c r="R168">
        <v>2</v>
      </c>
      <c r="S168" s="1" t="s">
        <v>88</v>
      </c>
      <c r="U168">
        <v>167</v>
      </c>
      <c r="V168">
        <v>0</v>
      </c>
      <c r="W168">
        <v>100</v>
      </c>
      <c r="X168">
        <v>91</v>
      </c>
      <c r="Y168">
        <v>98</v>
      </c>
      <c r="Z168">
        <v>0</v>
      </c>
      <c r="AA168">
        <f>SUM(Zalacznik_Zadanie2_wyniki7[[#This Row],[zad1]:[zad5]])</f>
        <v>289</v>
      </c>
      <c r="AB168" t="str">
        <f>VLOOKUP(Zalacznik_Zadanie2_wyniki7[[#This Row],[identyfikator ucznia]],Zalacznik_Zadanie2_uczniowie[[identyfikator ucznia]:[okręg]],7,FALSE)</f>
        <v xml:space="preserve"> V</v>
      </c>
      <c r="AC168" t="str">
        <f>VLOOKUP(Zalacznik_Zadanie2_wyniki7[[#This Row],[identyfikator ucznia]],Zalacznik_Zadanie2_uczniowie[[identyfikator ucznia]:[nazwisko]],3,FALSE)</f>
        <v>Borowski</v>
      </c>
    </row>
    <row r="169" spans="11:29" x14ac:dyDescent="0.3">
      <c r="K169">
        <v>168</v>
      </c>
      <c r="L169">
        <f>Zalacznik_Zadanie2_wyniki7[[#This Row],[suma]]</f>
        <v>167</v>
      </c>
      <c r="M169" t="str">
        <f>Zalacznik_Zadanie2_uczniowie6[[#This Row],[okręg]]&amp;Zalacznik_Zadanie2_uczniowie6[[#This Row],[wynik]]</f>
        <v xml:space="preserve"> I167</v>
      </c>
      <c r="N169" s="1" t="s">
        <v>95</v>
      </c>
      <c r="O169" s="1" t="s">
        <v>345</v>
      </c>
      <c r="P169" s="1" t="s">
        <v>275</v>
      </c>
      <c r="Q169" s="1" t="s">
        <v>317</v>
      </c>
      <c r="R169">
        <v>3</v>
      </c>
      <c r="S169" s="1" t="s">
        <v>58</v>
      </c>
      <c r="U169">
        <v>168</v>
      </c>
      <c r="V169">
        <v>20</v>
      </c>
      <c r="W169">
        <v>32</v>
      </c>
      <c r="X169">
        <v>27</v>
      </c>
      <c r="Y169">
        <v>88</v>
      </c>
      <c r="Z169">
        <v>0</v>
      </c>
      <c r="AA169">
        <f>SUM(Zalacznik_Zadanie2_wyniki7[[#This Row],[zad1]:[zad5]])</f>
        <v>167</v>
      </c>
      <c r="AB169" t="str">
        <f>VLOOKUP(Zalacznik_Zadanie2_wyniki7[[#This Row],[identyfikator ucznia]],Zalacznik_Zadanie2_uczniowie[[identyfikator ucznia]:[okręg]],7,FALSE)</f>
        <v xml:space="preserve"> I</v>
      </c>
      <c r="AC169" t="str">
        <f>VLOOKUP(Zalacznik_Zadanie2_wyniki7[[#This Row],[identyfikator ucznia]],Zalacznik_Zadanie2_uczniowie[[identyfikator ucznia]:[nazwisko]],3,FALSE)</f>
        <v>Ciesielczyk</v>
      </c>
    </row>
    <row r="170" spans="11:29" x14ac:dyDescent="0.3">
      <c r="K170">
        <v>169</v>
      </c>
      <c r="L170">
        <f>Zalacznik_Zadanie2_wyniki7[[#This Row],[suma]]</f>
        <v>288</v>
      </c>
      <c r="M170" t="str">
        <f>Zalacznik_Zadanie2_uczniowie6[[#This Row],[okręg]]&amp;Zalacznik_Zadanie2_uczniowie6[[#This Row],[wynik]]</f>
        <v xml:space="preserve"> VIII288</v>
      </c>
      <c r="N170" s="1" t="s">
        <v>346</v>
      </c>
      <c r="O170" s="1" t="s">
        <v>347</v>
      </c>
      <c r="P170" s="1" t="s">
        <v>310</v>
      </c>
      <c r="Q170" s="1" t="s">
        <v>348</v>
      </c>
      <c r="R170">
        <v>1</v>
      </c>
      <c r="S170" s="1" t="s">
        <v>16</v>
      </c>
      <c r="U170">
        <v>169</v>
      </c>
      <c r="V170">
        <v>100</v>
      </c>
      <c r="W170">
        <v>100</v>
      </c>
      <c r="X170">
        <v>0</v>
      </c>
      <c r="Y170">
        <v>88</v>
      </c>
      <c r="Z170">
        <v>0</v>
      </c>
      <c r="AA170">
        <f>SUM(Zalacznik_Zadanie2_wyniki7[[#This Row],[zad1]:[zad5]])</f>
        <v>288</v>
      </c>
      <c r="AB170" t="str">
        <f>VLOOKUP(Zalacznik_Zadanie2_wyniki7[[#This Row],[identyfikator ucznia]],Zalacznik_Zadanie2_uczniowie[[identyfikator ucznia]:[okręg]],7,FALSE)</f>
        <v xml:space="preserve"> VIII</v>
      </c>
      <c r="AC170" t="str">
        <f>VLOOKUP(Zalacznik_Zadanie2_wyniki7[[#This Row],[identyfikator ucznia]],Zalacznik_Zadanie2_uczniowie[[identyfikator ucznia]:[nazwisko]],3,FALSE)</f>
        <v>Ozimska</v>
      </c>
    </row>
    <row r="171" spans="11:29" x14ac:dyDescent="0.3">
      <c r="K171">
        <v>170</v>
      </c>
      <c r="L171">
        <f>Zalacznik_Zadanie2_wyniki7[[#This Row],[suma]]</f>
        <v>167</v>
      </c>
      <c r="M171" t="str">
        <f>Zalacznik_Zadanie2_uczniowie6[[#This Row],[okręg]]&amp;Zalacznik_Zadanie2_uczniowie6[[#This Row],[wynik]]</f>
        <v xml:space="preserve"> IV167</v>
      </c>
      <c r="N171" s="1" t="s">
        <v>31</v>
      </c>
      <c r="O171" s="1" t="s">
        <v>349</v>
      </c>
      <c r="P171" s="1" t="s">
        <v>150</v>
      </c>
      <c r="Q171" s="1" t="s">
        <v>350</v>
      </c>
      <c r="R171">
        <v>2</v>
      </c>
      <c r="S171" s="1" t="s">
        <v>21</v>
      </c>
      <c r="U171">
        <v>170</v>
      </c>
      <c r="V171">
        <v>90</v>
      </c>
      <c r="W171">
        <v>0</v>
      </c>
      <c r="X171">
        <v>65</v>
      </c>
      <c r="Y171">
        <v>12</v>
      </c>
      <c r="Z171">
        <v>0</v>
      </c>
      <c r="AA171">
        <f>SUM(Zalacznik_Zadanie2_wyniki7[[#This Row],[zad1]:[zad5]])</f>
        <v>167</v>
      </c>
      <c r="AB171" t="str">
        <f>VLOOKUP(Zalacznik_Zadanie2_wyniki7[[#This Row],[identyfikator ucznia]],Zalacznik_Zadanie2_uczniowie[[identyfikator ucznia]:[okręg]],7,FALSE)</f>
        <v xml:space="preserve"> IV</v>
      </c>
      <c r="AC171" t="str">
        <f>VLOOKUP(Zalacznik_Zadanie2_wyniki7[[#This Row],[identyfikator ucznia]],Zalacznik_Zadanie2_uczniowie[[identyfikator ucznia]:[nazwisko]],3,FALSE)</f>
        <v>Mikołajczak</v>
      </c>
    </row>
    <row r="172" spans="11:29" x14ac:dyDescent="0.3">
      <c r="K172">
        <v>171</v>
      </c>
      <c r="L172">
        <f>Zalacznik_Zadanie2_wyniki7[[#This Row],[suma]]</f>
        <v>288</v>
      </c>
      <c r="M172" t="str">
        <f>Zalacznik_Zadanie2_uczniowie6[[#This Row],[okręg]]&amp;Zalacznik_Zadanie2_uczniowie6[[#This Row],[wynik]]</f>
        <v xml:space="preserve"> IV288</v>
      </c>
      <c r="N172" s="1" t="s">
        <v>297</v>
      </c>
      <c r="O172" s="1" t="s">
        <v>351</v>
      </c>
      <c r="P172" s="1" t="s">
        <v>130</v>
      </c>
      <c r="Q172" s="1" t="s">
        <v>20</v>
      </c>
      <c r="R172">
        <v>2</v>
      </c>
      <c r="S172" s="1" t="s">
        <v>21</v>
      </c>
      <c r="U172">
        <v>171</v>
      </c>
      <c r="V172">
        <v>80</v>
      </c>
      <c r="W172">
        <v>100</v>
      </c>
      <c r="X172">
        <v>45</v>
      </c>
      <c r="Y172">
        <v>63</v>
      </c>
      <c r="Z172">
        <v>0</v>
      </c>
      <c r="AA172">
        <f>SUM(Zalacznik_Zadanie2_wyniki7[[#This Row],[zad1]:[zad5]])</f>
        <v>288</v>
      </c>
      <c r="AB172" t="str">
        <f>VLOOKUP(Zalacznik_Zadanie2_wyniki7[[#This Row],[identyfikator ucznia]],Zalacznik_Zadanie2_uczniowie[[identyfikator ucznia]:[okręg]],7,FALSE)</f>
        <v xml:space="preserve"> IV</v>
      </c>
      <c r="AC172" t="str">
        <f>VLOOKUP(Zalacznik_Zadanie2_wyniki7[[#This Row],[identyfikator ucznia]],Zalacznik_Zadanie2_uczniowie[[identyfikator ucznia]:[nazwisko]],3,FALSE)</f>
        <v>Krylacki</v>
      </c>
    </row>
    <row r="173" spans="11:29" x14ac:dyDescent="0.3">
      <c r="K173">
        <v>172</v>
      </c>
      <c r="L173">
        <f>Zalacznik_Zadanie2_wyniki7[[#This Row],[suma]]</f>
        <v>166</v>
      </c>
      <c r="M173" t="str">
        <f>Zalacznik_Zadanie2_uczniowie6[[#This Row],[okręg]]&amp;Zalacznik_Zadanie2_uczniowie6[[#This Row],[wynik]]</f>
        <v xml:space="preserve"> II166</v>
      </c>
      <c r="N173" s="1" t="s">
        <v>352</v>
      </c>
      <c r="O173" s="1" t="s">
        <v>353</v>
      </c>
      <c r="P173" s="1" t="s">
        <v>117</v>
      </c>
      <c r="Q173" s="1" t="s">
        <v>143</v>
      </c>
      <c r="R173">
        <v>3</v>
      </c>
      <c r="S173" s="1" t="s">
        <v>53</v>
      </c>
      <c r="U173">
        <v>172</v>
      </c>
      <c r="V173">
        <v>80</v>
      </c>
      <c r="W173">
        <v>29</v>
      </c>
      <c r="X173">
        <v>45</v>
      </c>
      <c r="Y173">
        <v>12</v>
      </c>
      <c r="Z173">
        <v>0</v>
      </c>
      <c r="AA173">
        <f>SUM(Zalacznik_Zadanie2_wyniki7[[#This Row],[zad1]:[zad5]])</f>
        <v>166</v>
      </c>
      <c r="AB173" t="str">
        <f>VLOOKUP(Zalacznik_Zadanie2_wyniki7[[#This Row],[identyfikator ucznia]],Zalacznik_Zadanie2_uczniowie[[identyfikator ucznia]:[okręg]],7,FALSE)</f>
        <v xml:space="preserve"> II</v>
      </c>
      <c r="AC173" t="str">
        <f>VLOOKUP(Zalacznik_Zadanie2_wyniki7[[#This Row],[identyfikator ucznia]],Zalacznik_Zadanie2_uczniowie[[identyfikator ucznia]:[nazwisko]],3,FALSE)</f>
        <v>Ulatowski</v>
      </c>
    </row>
    <row r="174" spans="11:29" x14ac:dyDescent="0.3">
      <c r="K174">
        <v>173</v>
      </c>
      <c r="L174">
        <f>Zalacznik_Zadanie2_wyniki7[[#This Row],[suma]]</f>
        <v>285</v>
      </c>
      <c r="M174" t="str">
        <f>Zalacznik_Zadanie2_uczniowie6[[#This Row],[okręg]]&amp;Zalacznik_Zadanie2_uczniowie6[[#This Row],[wynik]]</f>
        <v xml:space="preserve"> III285</v>
      </c>
      <c r="N174" s="1" t="s">
        <v>354</v>
      </c>
      <c r="O174" s="1" t="s">
        <v>355</v>
      </c>
      <c r="P174" s="1" t="s">
        <v>356</v>
      </c>
      <c r="Q174" s="1" t="s">
        <v>357</v>
      </c>
      <c r="R174">
        <v>2</v>
      </c>
      <c r="S174" s="1" t="s">
        <v>65</v>
      </c>
      <c r="U174">
        <v>173</v>
      </c>
      <c r="V174">
        <v>100</v>
      </c>
      <c r="W174">
        <v>100</v>
      </c>
      <c r="X174">
        <v>85</v>
      </c>
      <c r="Y174">
        <v>0</v>
      </c>
      <c r="Z174">
        <v>0</v>
      </c>
      <c r="AA174">
        <f>SUM(Zalacznik_Zadanie2_wyniki7[[#This Row],[zad1]:[zad5]])</f>
        <v>285</v>
      </c>
      <c r="AB174" t="str">
        <f>VLOOKUP(Zalacznik_Zadanie2_wyniki7[[#This Row],[identyfikator ucznia]],Zalacznik_Zadanie2_uczniowie[[identyfikator ucznia]:[okręg]],7,FALSE)</f>
        <v xml:space="preserve"> III</v>
      </c>
      <c r="AC174" t="str">
        <f>VLOOKUP(Zalacznik_Zadanie2_wyniki7[[#This Row],[identyfikator ucznia]],Zalacznik_Zadanie2_uczniowie[[identyfikator ucznia]:[nazwisko]],3,FALSE)</f>
        <v>Szkudlarek</v>
      </c>
    </row>
    <row r="175" spans="11:29" x14ac:dyDescent="0.3">
      <c r="K175">
        <v>174</v>
      </c>
      <c r="L175">
        <f>Zalacznik_Zadanie2_wyniki7[[#This Row],[suma]]</f>
        <v>166</v>
      </c>
      <c r="M175" t="str">
        <f>Zalacznik_Zadanie2_uczniowie6[[#This Row],[okręg]]&amp;Zalacznik_Zadanie2_uczniowie6[[#This Row],[wynik]]</f>
        <v xml:space="preserve"> IV166</v>
      </c>
      <c r="N175" s="1" t="s">
        <v>119</v>
      </c>
      <c r="O175" s="1" t="s">
        <v>211</v>
      </c>
      <c r="P175" s="1" t="s">
        <v>249</v>
      </c>
      <c r="Q175" s="1" t="s">
        <v>250</v>
      </c>
      <c r="R175">
        <v>3</v>
      </c>
      <c r="S175" s="1" t="s">
        <v>21</v>
      </c>
      <c r="U175">
        <v>174</v>
      </c>
      <c r="V175">
        <v>0</v>
      </c>
      <c r="W175">
        <v>8</v>
      </c>
      <c r="X175">
        <v>70</v>
      </c>
      <c r="Y175">
        <v>88</v>
      </c>
      <c r="Z175">
        <v>0</v>
      </c>
      <c r="AA175">
        <f>SUM(Zalacznik_Zadanie2_wyniki7[[#This Row],[zad1]:[zad5]])</f>
        <v>166</v>
      </c>
      <c r="AB175" t="str">
        <f>VLOOKUP(Zalacznik_Zadanie2_wyniki7[[#This Row],[identyfikator ucznia]],Zalacznik_Zadanie2_uczniowie[[identyfikator ucznia]:[okręg]],7,FALSE)</f>
        <v xml:space="preserve"> IV</v>
      </c>
      <c r="AC175" t="str">
        <f>VLOOKUP(Zalacznik_Zadanie2_wyniki7[[#This Row],[identyfikator ucznia]],Zalacznik_Zadanie2_uczniowie[[identyfikator ucznia]:[nazwisko]],3,FALSE)</f>
        <v>Owczarzak</v>
      </c>
    </row>
    <row r="176" spans="11:29" x14ac:dyDescent="0.3">
      <c r="K176">
        <v>175</v>
      </c>
      <c r="L176">
        <f>Zalacznik_Zadanie2_wyniki7[[#This Row],[suma]]</f>
        <v>282</v>
      </c>
      <c r="M176" t="str">
        <f>Zalacznik_Zadanie2_uczniowie6[[#This Row],[okręg]]&amp;Zalacznik_Zadanie2_uczniowie6[[#This Row],[wynik]]</f>
        <v xml:space="preserve"> VIII282</v>
      </c>
      <c r="N176" s="1" t="s">
        <v>42</v>
      </c>
      <c r="O176" s="1" t="s">
        <v>358</v>
      </c>
      <c r="P176" s="1" t="s">
        <v>24</v>
      </c>
      <c r="Q176" s="1" t="s">
        <v>25</v>
      </c>
      <c r="R176">
        <v>2</v>
      </c>
      <c r="S176" s="1" t="s">
        <v>16</v>
      </c>
      <c r="U176">
        <v>175</v>
      </c>
      <c r="V176">
        <v>100</v>
      </c>
      <c r="W176">
        <v>100</v>
      </c>
      <c r="X176">
        <v>82</v>
      </c>
      <c r="Y176">
        <v>0</v>
      </c>
      <c r="Z176">
        <v>0</v>
      </c>
      <c r="AA176">
        <f>SUM(Zalacznik_Zadanie2_wyniki7[[#This Row],[zad1]:[zad5]])</f>
        <v>282</v>
      </c>
      <c r="AB176" t="str">
        <f>VLOOKUP(Zalacznik_Zadanie2_wyniki7[[#This Row],[identyfikator ucznia]],Zalacznik_Zadanie2_uczniowie[[identyfikator ucznia]:[okręg]],7,FALSE)</f>
        <v xml:space="preserve"> VIII</v>
      </c>
      <c r="AC176" t="str">
        <f>VLOOKUP(Zalacznik_Zadanie2_wyniki7[[#This Row],[identyfikator ucznia]],Zalacznik_Zadanie2_uczniowie[[identyfikator ucznia]:[nazwisko]],3,FALSE)</f>
        <v>Dobrzycki</v>
      </c>
    </row>
    <row r="177" spans="11:29" x14ac:dyDescent="0.3">
      <c r="K177">
        <v>176</v>
      </c>
      <c r="L177">
        <f>Zalacznik_Zadanie2_wyniki7[[#This Row],[suma]]</f>
        <v>166</v>
      </c>
      <c r="M177" t="str">
        <f>Zalacznik_Zadanie2_uczniowie6[[#This Row],[okręg]]&amp;Zalacznik_Zadanie2_uczniowie6[[#This Row],[wynik]]</f>
        <v xml:space="preserve"> VIII166</v>
      </c>
      <c r="N177" s="1" t="s">
        <v>89</v>
      </c>
      <c r="O177" s="1" t="s">
        <v>199</v>
      </c>
      <c r="P177" s="1" t="s">
        <v>218</v>
      </c>
      <c r="Q177" s="1" t="s">
        <v>15</v>
      </c>
      <c r="R177">
        <v>3</v>
      </c>
      <c r="S177" s="1" t="s">
        <v>16</v>
      </c>
      <c r="U177">
        <v>176</v>
      </c>
      <c r="V177">
        <v>50</v>
      </c>
      <c r="W177">
        <v>21</v>
      </c>
      <c r="X177">
        <v>27</v>
      </c>
      <c r="Y177">
        <v>68</v>
      </c>
      <c r="Z177">
        <v>0</v>
      </c>
      <c r="AA177">
        <f>SUM(Zalacznik_Zadanie2_wyniki7[[#This Row],[zad1]:[zad5]])</f>
        <v>166</v>
      </c>
      <c r="AB177" t="str">
        <f>VLOOKUP(Zalacznik_Zadanie2_wyniki7[[#This Row],[identyfikator ucznia]],Zalacznik_Zadanie2_uczniowie[[identyfikator ucznia]:[okręg]],7,FALSE)</f>
        <v xml:space="preserve"> VIII</v>
      </c>
      <c r="AC177" t="str">
        <f>VLOOKUP(Zalacznik_Zadanie2_wyniki7[[#This Row],[identyfikator ucznia]],Zalacznik_Zadanie2_uczniowie[[identyfikator ucznia]:[nazwisko]],3,FALSE)</f>
        <v>Kaczmarek</v>
      </c>
    </row>
    <row r="178" spans="11:29" x14ac:dyDescent="0.3">
      <c r="K178">
        <v>177</v>
      </c>
      <c r="L178">
        <f>Zalacznik_Zadanie2_wyniki7[[#This Row],[suma]]</f>
        <v>280</v>
      </c>
      <c r="M178" t="str">
        <f>Zalacznik_Zadanie2_uczniowie6[[#This Row],[okręg]]&amp;Zalacznik_Zadanie2_uczniowie6[[#This Row],[wynik]]</f>
        <v xml:space="preserve"> VI280</v>
      </c>
      <c r="N178" s="1" t="s">
        <v>132</v>
      </c>
      <c r="O178" s="1" t="s">
        <v>359</v>
      </c>
      <c r="P178" s="1" t="s">
        <v>360</v>
      </c>
      <c r="Q178" s="1" t="s">
        <v>361</v>
      </c>
      <c r="R178">
        <v>1</v>
      </c>
      <c r="S178" s="1" t="s">
        <v>11</v>
      </c>
      <c r="U178">
        <v>177</v>
      </c>
      <c r="V178">
        <v>80</v>
      </c>
      <c r="W178">
        <v>100</v>
      </c>
      <c r="X178">
        <v>0</v>
      </c>
      <c r="Y178">
        <v>100</v>
      </c>
      <c r="Z178">
        <v>0</v>
      </c>
      <c r="AA178">
        <f>SUM(Zalacznik_Zadanie2_wyniki7[[#This Row],[zad1]:[zad5]])</f>
        <v>280</v>
      </c>
      <c r="AB178" t="str">
        <f>VLOOKUP(Zalacznik_Zadanie2_wyniki7[[#This Row],[identyfikator ucznia]],Zalacznik_Zadanie2_uczniowie[[identyfikator ucznia]:[okręg]],7,FALSE)</f>
        <v xml:space="preserve"> VI</v>
      </c>
      <c r="AC178" t="str">
        <f>VLOOKUP(Zalacznik_Zadanie2_wyniki7[[#This Row],[identyfikator ucznia]],Zalacznik_Zadanie2_uczniowie[[identyfikator ucznia]:[nazwisko]],3,FALSE)</f>
        <v>Guzy</v>
      </c>
    </row>
    <row r="179" spans="11:29" x14ac:dyDescent="0.3">
      <c r="K179">
        <v>178</v>
      </c>
      <c r="L179">
        <f>Zalacznik_Zadanie2_wyniki7[[#This Row],[suma]]</f>
        <v>164</v>
      </c>
      <c r="M179" t="str">
        <f>Zalacznik_Zadanie2_uczniowie6[[#This Row],[okręg]]&amp;Zalacznik_Zadanie2_uczniowie6[[#This Row],[wynik]]</f>
        <v xml:space="preserve"> VIII164</v>
      </c>
      <c r="N179" s="1" t="s">
        <v>326</v>
      </c>
      <c r="O179" s="1" t="s">
        <v>362</v>
      </c>
      <c r="P179" s="1" t="s">
        <v>14</v>
      </c>
      <c r="Q179" s="1" t="s">
        <v>15</v>
      </c>
      <c r="R179">
        <v>2</v>
      </c>
      <c r="S179" s="1" t="s">
        <v>16</v>
      </c>
      <c r="U179">
        <v>178</v>
      </c>
      <c r="V179">
        <v>0</v>
      </c>
      <c r="W179">
        <v>100</v>
      </c>
      <c r="X179">
        <v>64</v>
      </c>
      <c r="Y179">
        <v>0</v>
      </c>
      <c r="Z179">
        <v>0</v>
      </c>
      <c r="AA179">
        <f>SUM(Zalacznik_Zadanie2_wyniki7[[#This Row],[zad1]:[zad5]])</f>
        <v>164</v>
      </c>
      <c r="AB179" t="str">
        <f>VLOOKUP(Zalacznik_Zadanie2_wyniki7[[#This Row],[identyfikator ucznia]],Zalacznik_Zadanie2_uczniowie[[identyfikator ucznia]:[okręg]],7,FALSE)</f>
        <v xml:space="preserve"> VIII</v>
      </c>
      <c r="AC179" t="str">
        <f>VLOOKUP(Zalacznik_Zadanie2_wyniki7[[#This Row],[identyfikator ucznia]],Zalacznik_Zadanie2_uczniowie[[identyfikator ucznia]:[nazwisko]],3,FALSE)</f>
        <v>Grzeszczyk</v>
      </c>
    </row>
    <row r="180" spans="11:29" x14ac:dyDescent="0.3">
      <c r="K180">
        <v>179</v>
      </c>
      <c r="L180">
        <f>Zalacznik_Zadanie2_wyniki7[[#This Row],[suma]]</f>
        <v>280</v>
      </c>
      <c r="M180" t="str">
        <f>Zalacznik_Zadanie2_uczniowie6[[#This Row],[okręg]]&amp;Zalacznik_Zadanie2_uczniowie6[[#This Row],[wynik]]</f>
        <v xml:space="preserve"> VI280</v>
      </c>
      <c r="N180" s="1" t="s">
        <v>34</v>
      </c>
      <c r="O180" s="1" t="s">
        <v>363</v>
      </c>
      <c r="P180" s="1" t="s">
        <v>9</v>
      </c>
      <c r="Q180" s="1" t="s">
        <v>10</v>
      </c>
      <c r="R180">
        <v>2</v>
      </c>
      <c r="S180" s="1" t="s">
        <v>11</v>
      </c>
      <c r="U180">
        <v>179</v>
      </c>
      <c r="V180">
        <v>80</v>
      </c>
      <c r="W180">
        <v>100</v>
      </c>
      <c r="X180">
        <v>0</v>
      </c>
      <c r="Y180">
        <v>100</v>
      </c>
      <c r="Z180">
        <v>0</v>
      </c>
      <c r="AA180">
        <f>SUM(Zalacznik_Zadanie2_wyniki7[[#This Row],[zad1]:[zad5]])</f>
        <v>280</v>
      </c>
      <c r="AB180" t="str">
        <f>VLOOKUP(Zalacznik_Zadanie2_wyniki7[[#This Row],[identyfikator ucznia]],Zalacznik_Zadanie2_uczniowie[[identyfikator ucznia]:[okręg]],7,FALSE)</f>
        <v xml:space="preserve"> VI</v>
      </c>
      <c r="AC180" t="str">
        <f>VLOOKUP(Zalacznik_Zadanie2_wyniki7[[#This Row],[identyfikator ucznia]],Zalacznik_Zadanie2_uczniowie[[identyfikator ucznia]:[nazwisko]],3,FALSE)</f>
        <v>Borysiak</v>
      </c>
    </row>
    <row r="181" spans="11:29" x14ac:dyDescent="0.3">
      <c r="K181">
        <v>180</v>
      </c>
      <c r="L181">
        <f>Zalacznik_Zadanie2_wyniki7[[#This Row],[suma]]</f>
        <v>164</v>
      </c>
      <c r="M181" t="str">
        <f>Zalacznik_Zadanie2_uczniowie6[[#This Row],[okręg]]&amp;Zalacznik_Zadanie2_uczniowie6[[#This Row],[wynik]]</f>
        <v xml:space="preserve"> IV164</v>
      </c>
      <c r="N181" s="1" t="s">
        <v>105</v>
      </c>
      <c r="O181" s="1" t="s">
        <v>364</v>
      </c>
      <c r="P181" s="1" t="s">
        <v>365</v>
      </c>
      <c r="Q181" s="1" t="s">
        <v>125</v>
      </c>
      <c r="R181">
        <v>3</v>
      </c>
      <c r="S181" s="1" t="s">
        <v>21</v>
      </c>
      <c r="U181">
        <v>180</v>
      </c>
      <c r="V181">
        <v>100</v>
      </c>
      <c r="W181">
        <v>7</v>
      </c>
      <c r="X181">
        <v>45</v>
      </c>
      <c r="Y181">
        <v>12</v>
      </c>
      <c r="Z181">
        <v>0</v>
      </c>
      <c r="AA181">
        <f>SUM(Zalacznik_Zadanie2_wyniki7[[#This Row],[zad1]:[zad5]])</f>
        <v>164</v>
      </c>
      <c r="AB181" t="str">
        <f>VLOOKUP(Zalacznik_Zadanie2_wyniki7[[#This Row],[identyfikator ucznia]],Zalacznik_Zadanie2_uczniowie[[identyfikator ucznia]:[okręg]],7,FALSE)</f>
        <v xml:space="preserve"> IV</v>
      </c>
      <c r="AC181" t="str">
        <f>VLOOKUP(Zalacznik_Zadanie2_wyniki7[[#This Row],[identyfikator ucznia]],Zalacznik_Zadanie2_uczniowie[[identyfikator ucznia]:[nazwisko]],3,FALSE)</f>
        <v>Murawski</v>
      </c>
    </row>
    <row r="182" spans="11:29" x14ac:dyDescent="0.3">
      <c r="K182">
        <v>181</v>
      </c>
      <c r="L182">
        <f>Zalacznik_Zadanie2_wyniki7[[#This Row],[suma]]</f>
        <v>270</v>
      </c>
      <c r="M182" t="str">
        <f>Zalacznik_Zadanie2_uczniowie6[[#This Row],[okręg]]&amp;Zalacznik_Zadanie2_uczniowie6[[#This Row],[wynik]]</f>
        <v xml:space="preserve"> VIII270</v>
      </c>
      <c r="N182" s="1" t="s">
        <v>119</v>
      </c>
      <c r="O182" s="1" t="s">
        <v>366</v>
      </c>
      <c r="P182" s="1" t="s">
        <v>30</v>
      </c>
      <c r="Q182" s="1" t="s">
        <v>25</v>
      </c>
      <c r="R182">
        <v>1</v>
      </c>
      <c r="S182" s="1" t="s">
        <v>16</v>
      </c>
      <c r="U182">
        <v>181</v>
      </c>
      <c r="V182">
        <v>100</v>
      </c>
      <c r="W182">
        <v>7</v>
      </c>
      <c r="X182">
        <v>63</v>
      </c>
      <c r="Y182">
        <v>100</v>
      </c>
      <c r="Z182">
        <v>0</v>
      </c>
      <c r="AA182">
        <f>SUM(Zalacznik_Zadanie2_wyniki7[[#This Row],[zad1]:[zad5]])</f>
        <v>270</v>
      </c>
      <c r="AB182" t="str">
        <f>VLOOKUP(Zalacznik_Zadanie2_wyniki7[[#This Row],[identyfikator ucznia]],Zalacznik_Zadanie2_uczniowie[[identyfikator ucznia]:[okręg]],7,FALSE)</f>
        <v xml:space="preserve"> VIII</v>
      </c>
      <c r="AC182" t="str">
        <f>VLOOKUP(Zalacznik_Zadanie2_wyniki7[[#This Row],[identyfikator ucznia]],Zalacznik_Zadanie2_uczniowie[[identyfikator ucznia]:[nazwisko]],3,FALSE)</f>
        <v>Majsnerowski</v>
      </c>
    </row>
    <row r="183" spans="11:29" x14ac:dyDescent="0.3">
      <c r="K183">
        <v>182</v>
      </c>
      <c r="L183">
        <f>Zalacznik_Zadanie2_wyniki7[[#This Row],[suma]]</f>
        <v>164</v>
      </c>
      <c r="M183" t="str">
        <f>Zalacznik_Zadanie2_uczniowie6[[#This Row],[okręg]]&amp;Zalacznik_Zadanie2_uczniowie6[[#This Row],[wynik]]</f>
        <v xml:space="preserve"> III164</v>
      </c>
      <c r="N183" s="1" t="s">
        <v>115</v>
      </c>
      <c r="O183" s="1" t="s">
        <v>367</v>
      </c>
      <c r="P183" s="1" t="s">
        <v>368</v>
      </c>
      <c r="Q183" s="1" t="s">
        <v>230</v>
      </c>
      <c r="R183">
        <v>2</v>
      </c>
      <c r="S183" s="1" t="s">
        <v>65</v>
      </c>
      <c r="U183">
        <v>182</v>
      </c>
      <c r="V183">
        <v>0</v>
      </c>
      <c r="W183">
        <v>100</v>
      </c>
      <c r="X183">
        <v>52</v>
      </c>
      <c r="Y183">
        <v>12</v>
      </c>
      <c r="Z183">
        <v>0</v>
      </c>
      <c r="AA183">
        <f>SUM(Zalacznik_Zadanie2_wyniki7[[#This Row],[zad1]:[zad5]])</f>
        <v>164</v>
      </c>
      <c r="AB183" t="str">
        <f>VLOOKUP(Zalacznik_Zadanie2_wyniki7[[#This Row],[identyfikator ucznia]],Zalacznik_Zadanie2_uczniowie[[identyfikator ucznia]:[okręg]],7,FALSE)</f>
        <v xml:space="preserve"> III</v>
      </c>
      <c r="AC183" t="str">
        <f>VLOOKUP(Zalacznik_Zadanie2_wyniki7[[#This Row],[identyfikator ucznia]],Zalacznik_Zadanie2_uczniowie[[identyfikator ucznia]:[nazwisko]],3,FALSE)</f>
        <v>Nowak</v>
      </c>
    </row>
    <row r="184" spans="11:29" x14ac:dyDescent="0.3">
      <c r="K184">
        <v>183</v>
      </c>
      <c r="L184">
        <f>Zalacznik_Zadanie2_wyniki7[[#This Row],[suma]]</f>
        <v>269</v>
      </c>
      <c r="M184" t="str">
        <f>Zalacznik_Zadanie2_uczniowie6[[#This Row],[okręg]]&amp;Zalacznik_Zadanie2_uczniowie6[[#This Row],[wynik]]</f>
        <v xml:space="preserve"> III269</v>
      </c>
      <c r="N184" s="1" t="s">
        <v>102</v>
      </c>
      <c r="O184" s="1" t="s">
        <v>369</v>
      </c>
      <c r="P184" s="1" t="s">
        <v>83</v>
      </c>
      <c r="Q184" s="1" t="s">
        <v>269</v>
      </c>
      <c r="R184">
        <v>2</v>
      </c>
      <c r="S184" s="1" t="s">
        <v>65</v>
      </c>
      <c r="U184">
        <v>183</v>
      </c>
      <c r="V184">
        <v>0</v>
      </c>
      <c r="W184">
        <v>100</v>
      </c>
      <c r="X184">
        <v>69</v>
      </c>
      <c r="Y184">
        <v>100</v>
      </c>
      <c r="Z184">
        <v>0</v>
      </c>
      <c r="AA184">
        <f>SUM(Zalacznik_Zadanie2_wyniki7[[#This Row],[zad1]:[zad5]])</f>
        <v>269</v>
      </c>
      <c r="AB184" t="str">
        <f>VLOOKUP(Zalacznik_Zadanie2_wyniki7[[#This Row],[identyfikator ucznia]],Zalacznik_Zadanie2_uczniowie[[identyfikator ucznia]:[okręg]],7,FALSE)</f>
        <v xml:space="preserve"> III</v>
      </c>
      <c r="AC184" t="str">
        <f>VLOOKUP(Zalacznik_Zadanie2_wyniki7[[#This Row],[identyfikator ucznia]],Zalacznik_Zadanie2_uczniowie[[identyfikator ucznia]:[nazwisko]],3,FALSE)</f>
        <v>Michalak</v>
      </c>
    </row>
    <row r="185" spans="11:29" x14ac:dyDescent="0.3">
      <c r="K185">
        <v>184</v>
      </c>
      <c r="L185">
        <f>Zalacznik_Zadanie2_wyniki7[[#This Row],[suma]]</f>
        <v>163</v>
      </c>
      <c r="M185" t="str">
        <f>Zalacznik_Zadanie2_uczniowie6[[#This Row],[okręg]]&amp;Zalacznik_Zadanie2_uczniowie6[[#This Row],[wynik]]</f>
        <v xml:space="preserve"> IV163</v>
      </c>
      <c r="N185" s="1" t="s">
        <v>40</v>
      </c>
      <c r="O185" s="1" t="s">
        <v>370</v>
      </c>
      <c r="P185" s="1" t="s">
        <v>130</v>
      </c>
      <c r="Q185" s="1" t="s">
        <v>20</v>
      </c>
      <c r="R185">
        <v>3</v>
      </c>
      <c r="S185" s="1" t="s">
        <v>21</v>
      </c>
      <c r="U185">
        <v>184</v>
      </c>
      <c r="V185">
        <v>0</v>
      </c>
      <c r="W185">
        <v>100</v>
      </c>
      <c r="X185">
        <v>63</v>
      </c>
      <c r="Y185">
        <v>0</v>
      </c>
      <c r="Z185">
        <v>0</v>
      </c>
      <c r="AA185">
        <f>SUM(Zalacznik_Zadanie2_wyniki7[[#This Row],[zad1]:[zad5]])</f>
        <v>163</v>
      </c>
      <c r="AB185" t="str">
        <f>VLOOKUP(Zalacznik_Zadanie2_wyniki7[[#This Row],[identyfikator ucznia]],Zalacznik_Zadanie2_uczniowie[[identyfikator ucznia]:[okręg]],7,FALSE)</f>
        <v xml:space="preserve"> IV</v>
      </c>
      <c r="AC185" t="str">
        <f>VLOOKUP(Zalacznik_Zadanie2_wyniki7[[#This Row],[identyfikator ucznia]],Zalacznik_Zadanie2_uczniowie[[identyfikator ucznia]:[nazwisko]],3,FALSE)</f>
        <v>Filusz</v>
      </c>
    </row>
    <row r="186" spans="11:29" x14ac:dyDescent="0.3">
      <c r="K186">
        <v>185</v>
      </c>
      <c r="L186">
        <f>Zalacznik_Zadanie2_wyniki7[[#This Row],[suma]]</f>
        <v>268</v>
      </c>
      <c r="M186" t="str">
        <f>Zalacznik_Zadanie2_uczniowie6[[#This Row],[okręg]]&amp;Zalacznik_Zadanie2_uczniowie6[[#This Row],[wynik]]</f>
        <v xml:space="preserve"> II268</v>
      </c>
      <c r="N186" s="1" t="s">
        <v>371</v>
      </c>
      <c r="O186" s="1" t="s">
        <v>272</v>
      </c>
      <c r="P186" s="1" t="s">
        <v>264</v>
      </c>
      <c r="Q186" s="1" t="s">
        <v>265</v>
      </c>
      <c r="R186">
        <v>2</v>
      </c>
      <c r="S186" s="1" t="s">
        <v>53</v>
      </c>
      <c r="U186">
        <v>185</v>
      </c>
      <c r="V186">
        <v>0</v>
      </c>
      <c r="W186">
        <v>100</v>
      </c>
      <c r="X186">
        <v>68</v>
      </c>
      <c r="Y186">
        <v>100</v>
      </c>
      <c r="Z186">
        <v>0</v>
      </c>
      <c r="AA186">
        <f>SUM(Zalacznik_Zadanie2_wyniki7[[#This Row],[zad1]:[zad5]])</f>
        <v>268</v>
      </c>
      <c r="AB186" t="str">
        <f>VLOOKUP(Zalacznik_Zadanie2_wyniki7[[#This Row],[identyfikator ucznia]],Zalacznik_Zadanie2_uczniowie[[identyfikator ucznia]:[okręg]],7,FALSE)</f>
        <v xml:space="preserve"> II</v>
      </c>
      <c r="AC186" t="str">
        <f>VLOOKUP(Zalacznik_Zadanie2_wyniki7[[#This Row],[identyfikator ucznia]],Zalacznik_Zadanie2_uczniowie[[identyfikator ucznia]:[nazwisko]],3,FALSE)</f>
        <v>Manicki</v>
      </c>
    </row>
    <row r="187" spans="11:29" x14ac:dyDescent="0.3">
      <c r="K187">
        <v>186</v>
      </c>
      <c r="L187">
        <f>Zalacznik_Zadanie2_wyniki7[[#This Row],[suma]]</f>
        <v>163</v>
      </c>
      <c r="M187" t="str">
        <f>Zalacznik_Zadanie2_uczniowie6[[#This Row],[okręg]]&amp;Zalacznik_Zadanie2_uczniowie6[[#This Row],[wynik]]</f>
        <v xml:space="preserve"> IV163</v>
      </c>
      <c r="N187" s="1" t="s">
        <v>40</v>
      </c>
      <c r="O187" s="1" t="s">
        <v>372</v>
      </c>
      <c r="P187" s="1" t="s">
        <v>150</v>
      </c>
      <c r="Q187" s="1" t="s">
        <v>323</v>
      </c>
      <c r="R187">
        <v>3</v>
      </c>
      <c r="S187" s="1" t="s">
        <v>21</v>
      </c>
      <c r="U187">
        <v>186</v>
      </c>
      <c r="V187">
        <v>0</v>
      </c>
      <c r="W187">
        <v>100</v>
      </c>
      <c r="X187">
        <v>63</v>
      </c>
      <c r="Y187">
        <v>0</v>
      </c>
      <c r="Z187">
        <v>0</v>
      </c>
      <c r="AA187">
        <f>SUM(Zalacznik_Zadanie2_wyniki7[[#This Row],[zad1]:[zad5]])</f>
        <v>163</v>
      </c>
      <c r="AB187" t="str">
        <f>VLOOKUP(Zalacznik_Zadanie2_wyniki7[[#This Row],[identyfikator ucznia]],Zalacznik_Zadanie2_uczniowie[[identyfikator ucznia]:[okręg]],7,FALSE)</f>
        <v xml:space="preserve"> IV</v>
      </c>
      <c r="AC187" t="str">
        <f>VLOOKUP(Zalacznik_Zadanie2_wyniki7[[#This Row],[identyfikator ucznia]],Zalacznik_Zadanie2_uczniowie[[identyfikator ucznia]:[nazwisko]],3,FALSE)</f>
        <v>Olejnik</v>
      </c>
    </row>
    <row r="188" spans="11:29" x14ac:dyDescent="0.3">
      <c r="K188">
        <v>187</v>
      </c>
      <c r="L188">
        <f>Zalacznik_Zadanie2_wyniki7[[#This Row],[suma]]</f>
        <v>267</v>
      </c>
      <c r="M188" t="str">
        <f>Zalacznik_Zadanie2_uczniowie6[[#This Row],[okręg]]&amp;Zalacznik_Zadanie2_uczniowie6[[#This Row],[wynik]]</f>
        <v xml:space="preserve"> II267</v>
      </c>
      <c r="N188" s="1" t="s">
        <v>47</v>
      </c>
      <c r="O188" s="1" t="s">
        <v>373</v>
      </c>
      <c r="P188" s="1" t="s">
        <v>374</v>
      </c>
      <c r="Q188" s="1" t="s">
        <v>320</v>
      </c>
      <c r="R188">
        <v>2</v>
      </c>
      <c r="S188" s="1" t="s">
        <v>53</v>
      </c>
      <c r="U188">
        <v>187</v>
      </c>
      <c r="V188">
        <v>80</v>
      </c>
      <c r="W188">
        <v>100</v>
      </c>
      <c r="X188">
        <v>0</v>
      </c>
      <c r="Y188">
        <v>87</v>
      </c>
      <c r="Z188">
        <v>0</v>
      </c>
      <c r="AA188">
        <f>SUM(Zalacznik_Zadanie2_wyniki7[[#This Row],[zad1]:[zad5]])</f>
        <v>267</v>
      </c>
      <c r="AB188" t="str">
        <f>VLOOKUP(Zalacznik_Zadanie2_wyniki7[[#This Row],[identyfikator ucznia]],Zalacznik_Zadanie2_uczniowie[[identyfikator ucznia]:[okręg]],7,FALSE)</f>
        <v xml:space="preserve"> II</v>
      </c>
      <c r="AC188" t="str">
        <f>VLOOKUP(Zalacznik_Zadanie2_wyniki7[[#This Row],[identyfikator ucznia]],Zalacznik_Zadanie2_uczniowie[[identyfikator ucznia]:[nazwisko]],3,FALSE)</f>
        <v>Maćkowiak</v>
      </c>
    </row>
    <row r="189" spans="11:29" x14ac:dyDescent="0.3">
      <c r="K189">
        <v>188</v>
      </c>
      <c r="L189">
        <f>Zalacznik_Zadanie2_wyniki7[[#This Row],[suma]]</f>
        <v>163</v>
      </c>
      <c r="M189" t="str">
        <f>Zalacznik_Zadanie2_uczniowie6[[#This Row],[okręg]]&amp;Zalacznik_Zadanie2_uczniowie6[[#This Row],[wynik]]</f>
        <v xml:space="preserve"> IV163</v>
      </c>
      <c r="N189" s="1" t="s">
        <v>40</v>
      </c>
      <c r="O189" s="1" t="s">
        <v>375</v>
      </c>
      <c r="P189" s="1" t="s">
        <v>376</v>
      </c>
      <c r="Q189" s="1" t="s">
        <v>377</v>
      </c>
      <c r="R189">
        <v>3</v>
      </c>
      <c r="S189" s="1" t="s">
        <v>21</v>
      </c>
      <c r="U189">
        <v>188</v>
      </c>
      <c r="V189">
        <v>0</v>
      </c>
      <c r="W189">
        <v>100</v>
      </c>
      <c r="X189">
        <v>63</v>
      </c>
      <c r="Y189">
        <v>0</v>
      </c>
      <c r="Z189">
        <v>0</v>
      </c>
      <c r="AA189">
        <f>SUM(Zalacznik_Zadanie2_wyniki7[[#This Row],[zad1]:[zad5]])</f>
        <v>163</v>
      </c>
      <c r="AB189" t="str">
        <f>VLOOKUP(Zalacznik_Zadanie2_wyniki7[[#This Row],[identyfikator ucznia]],Zalacznik_Zadanie2_uczniowie[[identyfikator ucznia]:[okręg]],7,FALSE)</f>
        <v xml:space="preserve"> IV</v>
      </c>
      <c r="AC189" t="str">
        <f>VLOOKUP(Zalacznik_Zadanie2_wyniki7[[#This Row],[identyfikator ucznia]],Zalacznik_Zadanie2_uczniowie[[identyfikator ucznia]:[nazwisko]],3,FALSE)</f>
        <v>Królik</v>
      </c>
    </row>
    <row r="190" spans="11:29" x14ac:dyDescent="0.3">
      <c r="K190">
        <v>189</v>
      </c>
      <c r="L190">
        <f>Zalacznik_Zadanie2_wyniki7[[#This Row],[suma]]</f>
        <v>266</v>
      </c>
      <c r="M190" t="str">
        <f>Zalacznik_Zadanie2_uczniowie6[[#This Row],[okręg]]&amp;Zalacznik_Zadanie2_uczniowie6[[#This Row],[wynik]]</f>
        <v xml:space="preserve"> IV266</v>
      </c>
      <c r="N190" s="1" t="s">
        <v>47</v>
      </c>
      <c r="O190" s="1" t="s">
        <v>217</v>
      </c>
      <c r="P190" s="1" t="s">
        <v>378</v>
      </c>
      <c r="Q190" s="1" t="s">
        <v>379</v>
      </c>
      <c r="R190">
        <v>1</v>
      </c>
      <c r="S190" s="1" t="s">
        <v>21</v>
      </c>
      <c r="U190">
        <v>189</v>
      </c>
      <c r="V190">
        <v>0</v>
      </c>
      <c r="W190">
        <v>100</v>
      </c>
      <c r="X190">
        <v>70</v>
      </c>
      <c r="Y190">
        <v>96</v>
      </c>
      <c r="Z190">
        <v>0</v>
      </c>
      <c r="AA190">
        <f>SUM(Zalacznik_Zadanie2_wyniki7[[#This Row],[zad1]:[zad5]])</f>
        <v>266</v>
      </c>
      <c r="AB190" t="str">
        <f>VLOOKUP(Zalacznik_Zadanie2_wyniki7[[#This Row],[identyfikator ucznia]],Zalacznik_Zadanie2_uczniowie[[identyfikator ucznia]:[okręg]],7,FALSE)</f>
        <v xml:space="preserve"> IV</v>
      </c>
      <c r="AC190" t="str">
        <f>VLOOKUP(Zalacznik_Zadanie2_wyniki7[[#This Row],[identyfikator ucznia]],Zalacznik_Zadanie2_uczniowie[[identyfikator ucznia]:[nazwisko]],3,FALSE)</f>
        <v>Nobik</v>
      </c>
    </row>
    <row r="191" spans="11:29" x14ac:dyDescent="0.3">
      <c r="K191">
        <v>190</v>
      </c>
      <c r="L191">
        <f>Zalacznik_Zadanie2_wyniki7[[#This Row],[suma]]</f>
        <v>163</v>
      </c>
      <c r="M191" t="str">
        <f>Zalacznik_Zadanie2_uczniowie6[[#This Row],[okręg]]&amp;Zalacznik_Zadanie2_uczniowie6[[#This Row],[wynik]]</f>
        <v xml:space="preserve"> II163</v>
      </c>
      <c r="N191" s="1" t="s">
        <v>47</v>
      </c>
      <c r="O191" s="1" t="s">
        <v>380</v>
      </c>
      <c r="P191" s="1" t="s">
        <v>381</v>
      </c>
      <c r="Q191" s="1" t="s">
        <v>320</v>
      </c>
      <c r="R191">
        <v>2</v>
      </c>
      <c r="S191" s="1" t="s">
        <v>53</v>
      </c>
      <c r="U191">
        <v>190</v>
      </c>
      <c r="V191">
        <v>100</v>
      </c>
      <c r="W191">
        <v>0</v>
      </c>
      <c r="X191">
        <v>63</v>
      </c>
      <c r="Y191">
        <v>0</v>
      </c>
      <c r="Z191">
        <v>0</v>
      </c>
      <c r="AA191">
        <f>SUM(Zalacznik_Zadanie2_wyniki7[[#This Row],[zad1]:[zad5]])</f>
        <v>163</v>
      </c>
      <c r="AB191" t="str">
        <f>VLOOKUP(Zalacznik_Zadanie2_wyniki7[[#This Row],[identyfikator ucznia]],Zalacznik_Zadanie2_uczniowie[[identyfikator ucznia]:[okręg]],7,FALSE)</f>
        <v xml:space="preserve"> II</v>
      </c>
      <c r="AC191" t="str">
        <f>VLOOKUP(Zalacznik_Zadanie2_wyniki7[[#This Row],[identyfikator ucznia]],Zalacznik_Zadanie2_uczniowie[[identyfikator ucznia]:[nazwisko]],3,FALSE)</f>
        <v>Bąk</v>
      </c>
    </row>
    <row r="192" spans="11:29" x14ac:dyDescent="0.3">
      <c r="K192">
        <v>191</v>
      </c>
      <c r="L192">
        <f>Zalacznik_Zadanie2_wyniki7[[#This Row],[suma]]</f>
        <v>264</v>
      </c>
      <c r="M192" t="str">
        <f>Zalacznik_Zadanie2_uczniowie6[[#This Row],[okręg]]&amp;Zalacznik_Zadanie2_uczniowie6[[#This Row],[wynik]]</f>
        <v xml:space="preserve"> III264</v>
      </c>
      <c r="N192" s="1" t="s">
        <v>91</v>
      </c>
      <c r="O192" s="1" t="s">
        <v>382</v>
      </c>
      <c r="P192" s="1" t="s">
        <v>167</v>
      </c>
      <c r="Q192" s="1" t="s">
        <v>200</v>
      </c>
      <c r="R192">
        <v>2</v>
      </c>
      <c r="S192" s="1" t="s">
        <v>65</v>
      </c>
      <c r="U192">
        <v>191</v>
      </c>
      <c r="V192">
        <v>0</v>
      </c>
      <c r="W192">
        <v>100</v>
      </c>
      <c r="X192">
        <v>64</v>
      </c>
      <c r="Y192">
        <v>100</v>
      </c>
      <c r="Z192">
        <v>0</v>
      </c>
      <c r="AA192">
        <f>SUM(Zalacznik_Zadanie2_wyniki7[[#This Row],[zad1]:[zad5]])</f>
        <v>264</v>
      </c>
      <c r="AB192" t="str">
        <f>VLOOKUP(Zalacznik_Zadanie2_wyniki7[[#This Row],[identyfikator ucznia]],Zalacznik_Zadanie2_uczniowie[[identyfikator ucznia]:[okręg]],7,FALSE)</f>
        <v xml:space="preserve"> III</v>
      </c>
      <c r="AC192" t="str">
        <f>VLOOKUP(Zalacznik_Zadanie2_wyniki7[[#This Row],[identyfikator ucznia]],Zalacznik_Zadanie2_uczniowie[[identyfikator ucznia]:[nazwisko]],3,FALSE)</f>
        <v>Kapski</v>
      </c>
    </row>
    <row r="193" spans="11:29" x14ac:dyDescent="0.3">
      <c r="K193">
        <v>192</v>
      </c>
      <c r="L193">
        <f>Zalacznik_Zadanie2_wyniki7[[#This Row],[suma]]</f>
        <v>163</v>
      </c>
      <c r="M193" t="str">
        <f>Zalacznik_Zadanie2_uczniowie6[[#This Row],[okręg]]&amp;Zalacznik_Zadanie2_uczniowie6[[#This Row],[wynik]]</f>
        <v xml:space="preserve"> III163</v>
      </c>
      <c r="N193" s="1" t="s">
        <v>181</v>
      </c>
      <c r="O193" s="1" t="s">
        <v>383</v>
      </c>
      <c r="P193" s="1" t="s">
        <v>83</v>
      </c>
      <c r="Q193" s="1" t="s">
        <v>230</v>
      </c>
      <c r="R193">
        <v>3</v>
      </c>
      <c r="S193" s="1" t="s">
        <v>65</v>
      </c>
      <c r="U193">
        <v>192</v>
      </c>
      <c r="V193">
        <v>0</v>
      </c>
      <c r="W193">
        <v>100</v>
      </c>
      <c r="X193">
        <v>63</v>
      </c>
      <c r="Y193">
        <v>0</v>
      </c>
      <c r="Z193">
        <v>0</v>
      </c>
      <c r="AA193">
        <f>SUM(Zalacznik_Zadanie2_wyniki7[[#This Row],[zad1]:[zad5]])</f>
        <v>163</v>
      </c>
      <c r="AB193" t="str">
        <f>VLOOKUP(Zalacznik_Zadanie2_wyniki7[[#This Row],[identyfikator ucznia]],Zalacznik_Zadanie2_uczniowie[[identyfikator ucznia]:[okręg]],7,FALSE)</f>
        <v xml:space="preserve"> III</v>
      </c>
      <c r="AC193" t="str">
        <f>VLOOKUP(Zalacznik_Zadanie2_wyniki7[[#This Row],[identyfikator ucznia]],Zalacznik_Zadanie2_uczniowie[[identyfikator ucznia]:[nazwisko]],3,FALSE)</f>
        <v>Kruk</v>
      </c>
    </row>
    <row r="194" spans="11:29" x14ac:dyDescent="0.3">
      <c r="K194">
        <v>193</v>
      </c>
      <c r="L194">
        <f>Zalacznik_Zadanie2_wyniki7[[#This Row],[suma]]</f>
        <v>264</v>
      </c>
      <c r="M194" t="str">
        <f>Zalacznik_Zadanie2_uczniowie6[[#This Row],[okręg]]&amp;Zalacznik_Zadanie2_uczniowie6[[#This Row],[wynik]]</f>
        <v xml:space="preserve"> IV264</v>
      </c>
      <c r="N194" s="1" t="s">
        <v>119</v>
      </c>
      <c r="O194" s="1" t="s">
        <v>384</v>
      </c>
      <c r="P194" s="1" t="s">
        <v>19</v>
      </c>
      <c r="Q194" s="1" t="s">
        <v>20</v>
      </c>
      <c r="R194">
        <v>1</v>
      </c>
      <c r="S194" s="1" t="s">
        <v>21</v>
      </c>
      <c r="U194">
        <v>193</v>
      </c>
      <c r="V194">
        <v>100</v>
      </c>
      <c r="W194">
        <v>100</v>
      </c>
      <c r="X194">
        <v>64</v>
      </c>
      <c r="Y194">
        <v>0</v>
      </c>
      <c r="Z194">
        <v>0</v>
      </c>
      <c r="AA194">
        <f>SUM(Zalacznik_Zadanie2_wyniki7[[#This Row],[zad1]:[zad5]])</f>
        <v>264</v>
      </c>
      <c r="AB194" t="str">
        <f>VLOOKUP(Zalacznik_Zadanie2_wyniki7[[#This Row],[identyfikator ucznia]],Zalacznik_Zadanie2_uczniowie[[identyfikator ucznia]:[okręg]],7,FALSE)</f>
        <v xml:space="preserve"> IV</v>
      </c>
      <c r="AC194" t="str">
        <f>VLOOKUP(Zalacznik_Zadanie2_wyniki7[[#This Row],[identyfikator ucznia]],Zalacznik_Zadanie2_uczniowie[[identyfikator ucznia]:[nazwisko]],3,FALSE)</f>
        <v>Cudo</v>
      </c>
    </row>
    <row r="195" spans="11:29" x14ac:dyDescent="0.3">
      <c r="K195">
        <v>194</v>
      </c>
      <c r="L195">
        <f>Zalacznik_Zadanie2_wyniki7[[#This Row],[suma]]</f>
        <v>161</v>
      </c>
      <c r="M195" t="str">
        <f>Zalacznik_Zadanie2_uczniowie6[[#This Row],[okręg]]&amp;Zalacznik_Zadanie2_uczniowie6[[#This Row],[wynik]]</f>
        <v xml:space="preserve"> III161</v>
      </c>
      <c r="N195" s="1" t="s">
        <v>12</v>
      </c>
      <c r="O195" s="1" t="s">
        <v>271</v>
      </c>
      <c r="P195" s="1" t="s">
        <v>385</v>
      </c>
      <c r="Q195" s="1" t="s">
        <v>230</v>
      </c>
      <c r="R195">
        <v>2</v>
      </c>
      <c r="S195" s="1" t="s">
        <v>65</v>
      </c>
      <c r="U195">
        <v>194</v>
      </c>
      <c r="V195">
        <v>0</v>
      </c>
      <c r="W195">
        <v>34</v>
      </c>
      <c r="X195">
        <v>27</v>
      </c>
      <c r="Y195">
        <v>100</v>
      </c>
      <c r="Z195">
        <v>0</v>
      </c>
      <c r="AA195">
        <f>SUM(Zalacznik_Zadanie2_wyniki7[[#This Row],[zad1]:[zad5]])</f>
        <v>161</v>
      </c>
      <c r="AB195" t="str">
        <f>VLOOKUP(Zalacznik_Zadanie2_wyniki7[[#This Row],[identyfikator ucznia]],Zalacznik_Zadanie2_uczniowie[[identyfikator ucznia]:[okręg]],7,FALSE)</f>
        <v xml:space="preserve"> III</v>
      </c>
      <c r="AC195" t="str">
        <f>VLOOKUP(Zalacznik_Zadanie2_wyniki7[[#This Row],[identyfikator ucznia]],Zalacznik_Zadanie2_uczniowie[[identyfikator ucznia]:[nazwisko]],3,FALSE)</f>
        <v>Ożarowski</v>
      </c>
    </row>
    <row r="196" spans="11:29" x14ac:dyDescent="0.3">
      <c r="K196">
        <v>195</v>
      </c>
      <c r="L196">
        <f>Zalacznik_Zadanie2_wyniki7[[#This Row],[suma]]</f>
        <v>263</v>
      </c>
      <c r="M196" t="str">
        <f>Zalacznik_Zadanie2_uczniowie6[[#This Row],[okręg]]&amp;Zalacznik_Zadanie2_uczniowie6[[#This Row],[wynik]]</f>
        <v xml:space="preserve"> II263</v>
      </c>
      <c r="N196" s="1" t="s">
        <v>386</v>
      </c>
      <c r="O196" s="1" t="s">
        <v>387</v>
      </c>
      <c r="P196" s="1" t="s">
        <v>388</v>
      </c>
      <c r="Q196" s="1" t="s">
        <v>320</v>
      </c>
      <c r="R196">
        <v>2</v>
      </c>
      <c r="S196" s="1" t="s">
        <v>53</v>
      </c>
      <c r="U196">
        <v>195</v>
      </c>
      <c r="V196">
        <v>100</v>
      </c>
      <c r="W196">
        <v>100</v>
      </c>
      <c r="X196">
        <v>27</v>
      </c>
      <c r="Y196">
        <v>36</v>
      </c>
      <c r="Z196">
        <v>0</v>
      </c>
      <c r="AA196">
        <f>SUM(Zalacznik_Zadanie2_wyniki7[[#This Row],[zad1]:[zad5]])</f>
        <v>263</v>
      </c>
      <c r="AB196" t="str">
        <f>VLOOKUP(Zalacznik_Zadanie2_wyniki7[[#This Row],[identyfikator ucznia]],Zalacznik_Zadanie2_uczniowie[[identyfikator ucznia]:[okręg]],7,FALSE)</f>
        <v xml:space="preserve"> II</v>
      </c>
      <c r="AC196" t="str">
        <f>VLOOKUP(Zalacznik_Zadanie2_wyniki7[[#This Row],[identyfikator ucznia]],Zalacznik_Zadanie2_uczniowie[[identyfikator ucznia]:[nazwisko]],3,FALSE)</f>
        <v>Karolak</v>
      </c>
    </row>
    <row r="197" spans="11:29" x14ac:dyDescent="0.3">
      <c r="K197">
        <v>196</v>
      </c>
      <c r="L197">
        <f>Zalacznik_Zadanie2_wyniki7[[#This Row],[suma]]</f>
        <v>160</v>
      </c>
      <c r="M197" t="str">
        <f>Zalacznik_Zadanie2_uczniowie6[[#This Row],[okręg]]&amp;Zalacznik_Zadanie2_uczniowie6[[#This Row],[wynik]]</f>
        <v xml:space="preserve"> VIII160</v>
      </c>
      <c r="N197" s="1" t="s">
        <v>119</v>
      </c>
      <c r="O197" s="1" t="s">
        <v>389</v>
      </c>
      <c r="P197" s="1" t="s">
        <v>14</v>
      </c>
      <c r="Q197" s="1" t="s">
        <v>15</v>
      </c>
      <c r="R197">
        <v>3</v>
      </c>
      <c r="S197" s="1" t="s">
        <v>16</v>
      </c>
      <c r="U197">
        <v>196</v>
      </c>
      <c r="V197">
        <v>0</v>
      </c>
      <c r="W197">
        <v>100</v>
      </c>
      <c r="X197">
        <v>60</v>
      </c>
      <c r="Y197">
        <v>0</v>
      </c>
      <c r="Z197">
        <v>0</v>
      </c>
      <c r="AA197">
        <f>SUM(Zalacznik_Zadanie2_wyniki7[[#This Row],[zad1]:[zad5]])</f>
        <v>160</v>
      </c>
      <c r="AB197" t="str">
        <f>VLOOKUP(Zalacznik_Zadanie2_wyniki7[[#This Row],[identyfikator ucznia]],Zalacznik_Zadanie2_uczniowie[[identyfikator ucznia]:[okręg]],7,FALSE)</f>
        <v xml:space="preserve"> VIII</v>
      </c>
      <c r="AC197" t="str">
        <f>VLOOKUP(Zalacznik_Zadanie2_wyniki7[[#This Row],[identyfikator ucznia]],Zalacznik_Zadanie2_uczniowie[[identyfikator ucznia]:[nazwisko]],3,FALSE)</f>
        <v>Karasiński</v>
      </c>
    </row>
    <row r="198" spans="11:29" x14ac:dyDescent="0.3">
      <c r="K198">
        <v>197</v>
      </c>
      <c r="L198">
        <f>Zalacznik_Zadanie2_wyniki7[[#This Row],[suma]]</f>
        <v>263</v>
      </c>
      <c r="M198" t="str">
        <f>Zalacznik_Zadanie2_uczniowie6[[#This Row],[okręg]]&amp;Zalacznik_Zadanie2_uczniowie6[[#This Row],[wynik]]</f>
        <v xml:space="preserve"> IV263</v>
      </c>
      <c r="N198" s="1" t="s">
        <v>26</v>
      </c>
      <c r="O198" s="1" t="s">
        <v>390</v>
      </c>
      <c r="P198" s="1" t="s">
        <v>391</v>
      </c>
      <c r="Q198" s="1" t="s">
        <v>20</v>
      </c>
      <c r="R198">
        <v>2</v>
      </c>
      <c r="S198" s="1" t="s">
        <v>21</v>
      </c>
      <c r="U198">
        <v>197</v>
      </c>
      <c r="V198">
        <v>0</v>
      </c>
      <c r="W198">
        <v>100</v>
      </c>
      <c r="X198">
        <v>63</v>
      </c>
      <c r="Y198">
        <v>100</v>
      </c>
      <c r="Z198">
        <v>0</v>
      </c>
      <c r="AA198">
        <f>SUM(Zalacznik_Zadanie2_wyniki7[[#This Row],[zad1]:[zad5]])</f>
        <v>263</v>
      </c>
      <c r="AB198" t="str">
        <f>VLOOKUP(Zalacznik_Zadanie2_wyniki7[[#This Row],[identyfikator ucznia]],Zalacznik_Zadanie2_uczniowie[[identyfikator ucznia]:[okręg]],7,FALSE)</f>
        <v xml:space="preserve"> IV</v>
      </c>
      <c r="AC198" t="str">
        <f>VLOOKUP(Zalacznik_Zadanie2_wyniki7[[#This Row],[identyfikator ucznia]],Zalacznik_Zadanie2_uczniowie[[identyfikator ucznia]:[nazwisko]],3,FALSE)</f>
        <v>Jakolewski</v>
      </c>
    </row>
    <row r="199" spans="11:29" x14ac:dyDescent="0.3">
      <c r="K199">
        <v>198</v>
      </c>
      <c r="L199">
        <f>Zalacznik_Zadanie2_wyniki7[[#This Row],[suma]]</f>
        <v>160</v>
      </c>
      <c r="M199" t="str">
        <f>Zalacznik_Zadanie2_uczniowie6[[#This Row],[okręg]]&amp;Zalacznik_Zadanie2_uczniowie6[[#This Row],[wynik]]</f>
        <v xml:space="preserve"> VI160</v>
      </c>
      <c r="N199" s="1" t="s">
        <v>40</v>
      </c>
      <c r="O199" s="1" t="s">
        <v>211</v>
      </c>
      <c r="P199" s="1" t="s">
        <v>9</v>
      </c>
      <c r="Q199" s="1" t="s">
        <v>10</v>
      </c>
      <c r="R199">
        <v>3</v>
      </c>
      <c r="S199" s="1" t="s">
        <v>11</v>
      </c>
      <c r="U199">
        <v>198</v>
      </c>
      <c r="V199">
        <v>0</v>
      </c>
      <c r="W199">
        <v>33</v>
      </c>
      <c r="X199">
        <v>27</v>
      </c>
      <c r="Y199">
        <v>100</v>
      </c>
      <c r="Z199">
        <v>0</v>
      </c>
      <c r="AA199">
        <f>SUM(Zalacznik_Zadanie2_wyniki7[[#This Row],[zad1]:[zad5]])</f>
        <v>160</v>
      </c>
      <c r="AB199" t="str">
        <f>VLOOKUP(Zalacznik_Zadanie2_wyniki7[[#This Row],[identyfikator ucznia]],Zalacznik_Zadanie2_uczniowie[[identyfikator ucznia]:[okręg]],7,FALSE)</f>
        <v xml:space="preserve"> VI</v>
      </c>
      <c r="AC199" t="str">
        <f>VLOOKUP(Zalacznik_Zadanie2_wyniki7[[#This Row],[identyfikator ucznia]],Zalacznik_Zadanie2_uczniowie[[identyfikator ucznia]:[nazwisko]],3,FALSE)</f>
        <v>Owczarzak</v>
      </c>
    </row>
    <row r="200" spans="11:29" x14ac:dyDescent="0.3">
      <c r="K200">
        <v>199</v>
      </c>
      <c r="L200">
        <f>Zalacznik_Zadanie2_wyniki7[[#This Row],[suma]]</f>
        <v>261</v>
      </c>
      <c r="M200" t="str">
        <f>Zalacznik_Zadanie2_uczniowie6[[#This Row],[okręg]]&amp;Zalacznik_Zadanie2_uczniowie6[[#This Row],[wynik]]</f>
        <v xml:space="preserve"> III261</v>
      </c>
      <c r="N200" s="1" t="s">
        <v>28</v>
      </c>
      <c r="O200" s="1" t="s">
        <v>392</v>
      </c>
      <c r="P200" s="1" t="s">
        <v>393</v>
      </c>
      <c r="Q200" s="1" t="s">
        <v>230</v>
      </c>
      <c r="R200">
        <v>2</v>
      </c>
      <c r="S200" s="1" t="s">
        <v>65</v>
      </c>
      <c r="U200">
        <v>199</v>
      </c>
      <c r="V200">
        <v>0</v>
      </c>
      <c r="W200">
        <v>100</v>
      </c>
      <c r="X200">
        <v>69</v>
      </c>
      <c r="Y200">
        <v>0</v>
      </c>
      <c r="Z200">
        <v>92</v>
      </c>
      <c r="AA200">
        <f>SUM(Zalacznik_Zadanie2_wyniki7[[#This Row],[zad1]:[zad5]])</f>
        <v>261</v>
      </c>
      <c r="AB200" t="str">
        <f>VLOOKUP(Zalacznik_Zadanie2_wyniki7[[#This Row],[identyfikator ucznia]],Zalacznik_Zadanie2_uczniowie[[identyfikator ucznia]:[okręg]],7,FALSE)</f>
        <v xml:space="preserve"> III</v>
      </c>
      <c r="AC200" t="str">
        <f>VLOOKUP(Zalacznik_Zadanie2_wyniki7[[#This Row],[identyfikator ucznia]],Zalacznik_Zadanie2_uczniowie[[identyfikator ucznia]:[nazwisko]],3,FALSE)</f>
        <v>Czechowski</v>
      </c>
    </row>
    <row r="201" spans="11:29" x14ac:dyDescent="0.3">
      <c r="K201">
        <v>200</v>
      </c>
      <c r="L201">
        <f>Zalacznik_Zadanie2_wyniki7[[#This Row],[suma]]</f>
        <v>159</v>
      </c>
      <c r="M201" t="str">
        <f>Zalacznik_Zadanie2_uczniowie6[[#This Row],[okręg]]&amp;Zalacznik_Zadanie2_uczniowie6[[#This Row],[wynik]]</f>
        <v xml:space="preserve"> II159</v>
      </c>
      <c r="N201" s="1" t="s">
        <v>42</v>
      </c>
      <c r="O201" s="1" t="s">
        <v>394</v>
      </c>
      <c r="P201" s="1" t="s">
        <v>395</v>
      </c>
      <c r="Q201" s="1" t="s">
        <v>396</v>
      </c>
      <c r="R201">
        <v>3</v>
      </c>
      <c r="S201" s="1" t="s">
        <v>53</v>
      </c>
      <c r="U201">
        <v>200</v>
      </c>
      <c r="V201">
        <v>0</v>
      </c>
      <c r="W201">
        <v>100</v>
      </c>
      <c r="X201">
        <v>54</v>
      </c>
      <c r="Y201">
        <v>5</v>
      </c>
      <c r="Z201">
        <v>0</v>
      </c>
      <c r="AA201">
        <f>SUM(Zalacznik_Zadanie2_wyniki7[[#This Row],[zad1]:[zad5]])</f>
        <v>159</v>
      </c>
      <c r="AB201" t="str">
        <f>VLOOKUP(Zalacznik_Zadanie2_wyniki7[[#This Row],[identyfikator ucznia]],Zalacznik_Zadanie2_uczniowie[[identyfikator ucznia]:[okręg]],7,FALSE)</f>
        <v xml:space="preserve"> II</v>
      </c>
      <c r="AC201" t="str">
        <f>VLOOKUP(Zalacznik_Zadanie2_wyniki7[[#This Row],[identyfikator ucznia]],Zalacznik_Zadanie2_uczniowie[[identyfikator ucznia]:[nazwisko]],3,FALSE)</f>
        <v>Kosicki</v>
      </c>
    </row>
    <row r="202" spans="11:29" x14ac:dyDescent="0.3">
      <c r="K202">
        <v>201</v>
      </c>
      <c r="L202">
        <f>Zalacznik_Zadanie2_wyniki7[[#This Row],[suma]]</f>
        <v>261</v>
      </c>
      <c r="M202" t="str">
        <f>Zalacznik_Zadanie2_uczniowie6[[#This Row],[okręg]]&amp;Zalacznik_Zadanie2_uczniowie6[[#This Row],[wynik]]</f>
        <v xml:space="preserve"> VIII261</v>
      </c>
      <c r="N202" s="1" t="s">
        <v>34</v>
      </c>
      <c r="O202" s="1" t="s">
        <v>397</v>
      </c>
      <c r="P202" s="1" t="s">
        <v>24</v>
      </c>
      <c r="Q202" s="1" t="s">
        <v>25</v>
      </c>
      <c r="R202">
        <v>1</v>
      </c>
      <c r="S202" s="1" t="s">
        <v>16</v>
      </c>
      <c r="U202">
        <v>201</v>
      </c>
      <c r="V202">
        <v>0</v>
      </c>
      <c r="W202">
        <v>100</v>
      </c>
      <c r="X202">
        <v>61</v>
      </c>
      <c r="Y202">
        <v>100</v>
      </c>
      <c r="Z202">
        <v>0</v>
      </c>
      <c r="AA202">
        <f>SUM(Zalacznik_Zadanie2_wyniki7[[#This Row],[zad1]:[zad5]])</f>
        <v>261</v>
      </c>
      <c r="AB202" t="str">
        <f>VLOOKUP(Zalacznik_Zadanie2_wyniki7[[#This Row],[identyfikator ucznia]],Zalacznik_Zadanie2_uczniowie[[identyfikator ucznia]:[okręg]],7,FALSE)</f>
        <v xml:space="preserve"> VIII</v>
      </c>
      <c r="AC202" t="str">
        <f>VLOOKUP(Zalacznik_Zadanie2_wyniki7[[#This Row],[identyfikator ucznia]],Zalacznik_Zadanie2_uczniowie[[identyfikator ucznia]:[nazwisko]],3,FALSE)</f>
        <v>Kurach</v>
      </c>
    </row>
    <row r="203" spans="11:29" x14ac:dyDescent="0.3">
      <c r="K203">
        <v>202</v>
      </c>
      <c r="L203">
        <f>Zalacznik_Zadanie2_wyniki7[[#This Row],[suma]]</f>
        <v>158</v>
      </c>
      <c r="M203" t="str">
        <f>Zalacznik_Zadanie2_uczniowie6[[#This Row],[okręg]]&amp;Zalacznik_Zadanie2_uczniowie6[[#This Row],[wynik]]</f>
        <v xml:space="preserve"> II158</v>
      </c>
      <c r="N203" s="1" t="s">
        <v>115</v>
      </c>
      <c r="O203" s="1" t="s">
        <v>398</v>
      </c>
      <c r="P203" s="1" t="s">
        <v>399</v>
      </c>
      <c r="Q203" s="1" t="s">
        <v>320</v>
      </c>
      <c r="R203">
        <v>2</v>
      </c>
      <c r="S203" s="1" t="s">
        <v>53</v>
      </c>
      <c r="U203">
        <v>202</v>
      </c>
      <c r="V203">
        <v>80</v>
      </c>
      <c r="W203">
        <v>8</v>
      </c>
      <c r="X203">
        <v>70</v>
      </c>
      <c r="Y203">
        <v>0</v>
      </c>
      <c r="Z203">
        <v>0</v>
      </c>
      <c r="AA203">
        <f>SUM(Zalacznik_Zadanie2_wyniki7[[#This Row],[zad1]:[zad5]])</f>
        <v>158</v>
      </c>
      <c r="AB203" t="str">
        <f>VLOOKUP(Zalacznik_Zadanie2_wyniki7[[#This Row],[identyfikator ucznia]],Zalacznik_Zadanie2_uczniowie[[identyfikator ucznia]:[okręg]],7,FALSE)</f>
        <v xml:space="preserve"> II</v>
      </c>
      <c r="AC203" t="str">
        <f>VLOOKUP(Zalacznik_Zadanie2_wyniki7[[#This Row],[identyfikator ucznia]],Zalacznik_Zadanie2_uczniowie[[identyfikator ucznia]:[nazwisko]],3,FALSE)</f>
        <v>Furmaniuk</v>
      </c>
    </row>
    <row r="204" spans="11:29" x14ac:dyDescent="0.3">
      <c r="K204">
        <v>203</v>
      </c>
      <c r="L204">
        <f>Zalacznik_Zadanie2_wyniki7[[#This Row],[suma]]</f>
        <v>261</v>
      </c>
      <c r="M204" t="str">
        <f>Zalacznik_Zadanie2_uczniowie6[[#This Row],[okręg]]&amp;Zalacznik_Zadanie2_uczniowie6[[#This Row],[wynik]]</f>
        <v xml:space="preserve"> II261</v>
      </c>
      <c r="N204" s="1" t="s">
        <v>66</v>
      </c>
      <c r="O204" s="1" t="s">
        <v>400</v>
      </c>
      <c r="P204" s="1" t="s">
        <v>51</v>
      </c>
      <c r="Q204" s="1" t="s">
        <v>52</v>
      </c>
      <c r="R204">
        <v>2</v>
      </c>
      <c r="S204" s="1" t="s">
        <v>53</v>
      </c>
      <c r="U204">
        <v>203</v>
      </c>
      <c r="V204">
        <v>50</v>
      </c>
      <c r="W204">
        <v>100</v>
      </c>
      <c r="X204">
        <v>27</v>
      </c>
      <c r="Y204">
        <v>24</v>
      </c>
      <c r="Z204">
        <v>60</v>
      </c>
      <c r="AA204">
        <f>SUM(Zalacznik_Zadanie2_wyniki7[[#This Row],[zad1]:[zad5]])</f>
        <v>261</v>
      </c>
      <c r="AB204" t="str">
        <f>VLOOKUP(Zalacznik_Zadanie2_wyniki7[[#This Row],[identyfikator ucznia]],Zalacznik_Zadanie2_uczniowie[[identyfikator ucznia]:[okręg]],7,FALSE)</f>
        <v xml:space="preserve"> II</v>
      </c>
      <c r="AC204" t="str">
        <f>VLOOKUP(Zalacznik_Zadanie2_wyniki7[[#This Row],[identyfikator ucznia]],Zalacznik_Zadanie2_uczniowie[[identyfikator ucznia]:[nazwisko]],3,FALSE)</f>
        <v>Janicki</v>
      </c>
    </row>
    <row r="205" spans="11:29" x14ac:dyDescent="0.3">
      <c r="K205">
        <v>204</v>
      </c>
      <c r="L205">
        <f>Zalacznik_Zadanie2_wyniki7[[#This Row],[suma]]</f>
        <v>157</v>
      </c>
      <c r="M205" t="str">
        <f>Zalacznik_Zadanie2_uczniowie6[[#This Row],[okręg]]&amp;Zalacznik_Zadanie2_uczniowie6[[#This Row],[wynik]]</f>
        <v xml:space="preserve"> III157</v>
      </c>
      <c r="N205" s="1" t="s">
        <v>401</v>
      </c>
      <c r="O205" s="1" t="s">
        <v>402</v>
      </c>
      <c r="P205" s="1" t="s">
        <v>385</v>
      </c>
      <c r="Q205" s="1" t="s">
        <v>230</v>
      </c>
      <c r="R205">
        <v>3</v>
      </c>
      <c r="S205" s="1" t="s">
        <v>65</v>
      </c>
      <c r="U205">
        <v>204</v>
      </c>
      <c r="V205">
        <v>30</v>
      </c>
      <c r="W205">
        <v>100</v>
      </c>
      <c r="X205">
        <v>27</v>
      </c>
      <c r="Y205">
        <v>0</v>
      </c>
      <c r="Z205">
        <v>0</v>
      </c>
      <c r="AA205">
        <f>SUM(Zalacznik_Zadanie2_wyniki7[[#This Row],[zad1]:[zad5]])</f>
        <v>157</v>
      </c>
      <c r="AB205" t="str">
        <f>VLOOKUP(Zalacznik_Zadanie2_wyniki7[[#This Row],[identyfikator ucznia]],Zalacznik_Zadanie2_uczniowie[[identyfikator ucznia]:[okręg]],7,FALSE)</f>
        <v xml:space="preserve"> III</v>
      </c>
      <c r="AC205" t="str">
        <f>VLOOKUP(Zalacznik_Zadanie2_wyniki7[[#This Row],[identyfikator ucznia]],Zalacznik_Zadanie2_uczniowie[[identyfikator ucznia]:[nazwisko]],3,FALSE)</f>
        <v>Wojciechowska</v>
      </c>
    </row>
    <row r="206" spans="11:29" x14ac:dyDescent="0.3">
      <c r="K206">
        <v>205</v>
      </c>
      <c r="L206">
        <f>Zalacznik_Zadanie2_wyniki7[[#This Row],[suma]]</f>
        <v>261</v>
      </c>
      <c r="M206" t="str">
        <f>Zalacznik_Zadanie2_uczniowie6[[#This Row],[okręg]]&amp;Zalacznik_Zadanie2_uczniowie6[[#This Row],[wynik]]</f>
        <v xml:space="preserve"> I261</v>
      </c>
      <c r="N206" s="1" t="s">
        <v>47</v>
      </c>
      <c r="O206" s="1" t="s">
        <v>403</v>
      </c>
      <c r="P206" s="1" t="s">
        <v>81</v>
      </c>
      <c r="Q206" s="1" t="s">
        <v>71</v>
      </c>
      <c r="R206">
        <v>1</v>
      </c>
      <c r="S206" s="1" t="s">
        <v>58</v>
      </c>
      <c r="U206">
        <v>205</v>
      </c>
      <c r="V206">
        <v>80</v>
      </c>
      <c r="W206">
        <v>100</v>
      </c>
      <c r="X206">
        <v>45</v>
      </c>
      <c r="Y206">
        <v>36</v>
      </c>
      <c r="Z206">
        <v>0</v>
      </c>
      <c r="AA206">
        <f>SUM(Zalacznik_Zadanie2_wyniki7[[#This Row],[zad1]:[zad5]])</f>
        <v>261</v>
      </c>
      <c r="AB206" t="str">
        <f>VLOOKUP(Zalacznik_Zadanie2_wyniki7[[#This Row],[identyfikator ucznia]],Zalacznik_Zadanie2_uczniowie[[identyfikator ucznia]:[okręg]],7,FALSE)</f>
        <v xml:space="preserve"> I</v>
      </c>
      <c r="AC206" t="str">
        <f>VLOOKUP(Zalacznik_Zadanie2_wyniki7[[#This Row],[identyfikator ucznia]],Zalacznik_Zadanie2_uczniowie[[identyfikator ucznia]:[nazwisko]],3,FALSE)</f>
        <v>Borowczyk</v>
      </c>
    </row>
    <row r="207" spans="11:29" x14ac:dyDescent="0.3">
      <c r="K207">
        <v>206</v>
      </c>
      <c r="L207">
        <f>Zalacznik_Zadanie2_wyniki7[[#This Row],[suma]]</f>
        <v>156</v>
      </c>
      <c r="M207" t="str">
        <f>Zalacznik_Zadanie2_uczniowie6[[#This Row],[okręg]]&amp;Zalacznik_Zadanie2_uczniowie6[[#This Row],[wynik]]</f>
        <v xml:space="preserve"> IV156</v>
      </c>
      <c r="N207" s="1" t="s">
        <v>47</v>
      </c>
      <c r="O207" s="1" t="s">
        <v>404</v>
      </c>
      <c r="P207" s="1" t="s">
        <v>83</v>
      </c>
      <c r="Q207" s="1" t="s">
        <v>125</v>
      </c>
      <c r="R207">
        <v>2</v>
      </c>
      <c r="S207" s="1" t="s">
        <v>21</v>
      </c>
      <c r="U207">
        <v>206</v>
      </c>
      <c r="V207">
        <v>0</v>
      </c>
      <c r="W207">
        <v>32</v>
      </c>
      <c r="X207">
        <v>36</v>
      </c>
      <c r="Y207">
        <v>88</v>
      </c>
      <c r="Z207">
        <v>0</v>
      </c>
      <c r="AA207">
        <f>SUM(Zalacznik_Zadanie2_wyniki7[[#This Row],[zad1]:[zad5]])</f>
        <v>156</v>
      </c>
      <c r="AB207" t="str">
        <f>VLOOKUP(Zalacznik_Zadanie2_wyniki7[[#This Row],[identyfikator ucznia]],Zalacznik_Zadanie2_uczniowie[[identyfikator ucznia]:[okręg]],7,FALSE)</f>
        <v xml:space="preserve"> IV</v>
      </c>
      <c r="AC207" t="str">
        <f>VLOOKUP(Zalacznik_Zadanie2_wyniki7[[#This Row],[identyfikator ucznia]],Zalacznik_Zadanie2_uczniowie[[identyfikator ucznia]:[nazwisko]],3,FALSE)</f>
        <v>Ozimski</v>
      </c>
    </row>
    <row r="208" spans="11:29" x14ac:dyDescent="0.3">
      <c r="K208">
        <v>207</v>
      </c>
      <c r="L208">
        <f>Zalacznik_Zadanie2_wyniki7[[#This Row],[suma]]</f>
        <v>258</v>
      </c>
      <c r="M208" t="str">
        <f>Zalacznik_Zadanie2_uczniowie6[[#This Row],[okręg]]&amp;Zalacznik_Zadanie2_uczniowie6[[#This Row],[wynik]]</f>
        <v xml:space="preserve"> II258</v>
      </c>
      <c r="N208" s="1" t="s">
        <v>405</v>
      </c>
      <c r="O208" s="1" t="s">
        <v>406</v>
      </c>
      <c r="P208" s="1" t="s">
        <v>264</v>
      </c>
      <c r="Q208" s="1" t="s">
        <v>265</v>
      </c>
      <c r="R208">
        <v>2</v>
      </c>
      <c r="S208" s="1" t="s">
        <v>53</v>
      </c>
      <c r="U208">
        <v>207</v>
      </c>
      <c r="V208">
        <v>0</v>
      </c>
      <c r="W208">
        <v>100</v>
      </c>
      <c r="X208">
        <v>65</v>
      </c>
      <c r="Y208">
        <v>93</v>
      </c>
      <c r="Z208">
        <v>0</v>
      </c>
      <c r="AA208">
        <f>SUM(Zalacznik_Zadanie2_wyniki7[[#This Row],[zad1]:[zad5]])</f>
        <v>258</v>
      </c>
      <c r="AB208" t="str">
        <f>VLOOKUP(Zalacznik_Zadanie2_wyniki7[[#This Row],[identyfikator ucznia]],Zalacznik_Zadanie2_uczniowie[[identyfikator ucznia]:[okręg]],7,FALSE)</f>
        <v xml:space="preserve"> II</v>
      </c>
      <c r="AC208" t="str">
        <f>VLOOKUP(Zalacznik_Zadanie2_wyniki7[[#This Row],[identyfikator ucznia]],Zalacznik_Zadanie2_uczniowie[[identyfikator ucznia]:[nazwisko]],3,FALSE)</f>
        <v>Cicha</v>
      </c>
    </row>
    <row r="209" spans="11:29" x14ac:dyDescent="0.3">
      <c r="K209">
        <v>208</v>
      </c>
      <c r="L209">
        <f>Zalacznik_Zadanie2_wyniki7[[#This Row],[suma]]</f>
        <v>156</v>
      </c>
      <c r="M209" t="str">
        <f>Zalacznik_Zadanie2_uczniowie6[[#This Row],[okręg]]&amp;Zalacznik_Zadanie2_uczniowie6[[#This Row],[wynik]]</f>
        <v xml:space="preserve"> II156</v>
      </c>
      <c r="N209" s="1" t="s">
        <v>157</v>
      </c>
      <c r="O209" s="1" t="s">
        <v>407</v>
      </c>
      <c r="P209" s="1" t="s">
        <v>408</v>
      </c>
      <c r="Q209" s="1" t="s">
        <v>409</v>
      </c>
      <c r="R209">
        <v>3</v>
      </c>
      <c r="S209" s="1" t="s">
        <v>53</v>
      </c>
      <c r="U209">
        <v>208</v>
      </c>
      <c r="V209">
        <v>0</v>
      </c>
      <c r="W209">
        <v>29</v>
      </c>
      <c r="X209">
        <v>27</v>
      </c>
      <c r="Y209">
        <v>100</v>
      </c>
      <c r="Z209">
        <v>0</v>
      </c>
      <c r="AA209">
        <f>SUM(Zalacznik_Zadanie2_wyniki7[[#This Row],[zad1]:[zad5]])</f>
        <v>156</v>
      </c>
      <c r="AB209" t="str">
        <f>VLOOKUP(Zalacznik_Zadanie2_wyniki7[[#This Row],[identyfikator ucznia]],Zalacznik_Zadanie2_uczniowie[[identyfikator ucznia]:[okręg]],7,FALSE)</f>
        <v xml:space="preserve"> II</v>
      </c>
      <c r="AC209" t="str">
        <f>VLOOKUP(Zalacznik_Zadanie2_wyniki7[[#This Row],[identyfikator ucznia]],Zalacznik_Zadanie2_uczniowie[[identyfikator ucznia]:[nazwisko]],3,FALSE)</f>
        <v>Szymkowiak</v>
      </c>
    </row>
    <row r="210" spans="11:29" x14ac:dyDescent="0.3">
      <c r="K210">
        <v>209</v>
      </c>
      <c r="L210">
        <f>Zalacznik_Zadanie2_wyniki7[[#This Row],[suma]]</f>
        <v>258</v>
      </c>
      <c r="M210" t="str">
        <f>Zalacznik_Zadanie2_uczniowie6[[#This Row],[okręg]]&amp;Zalacznik_Zadanie2_uczniowie6[[#This Row],[wynik]]</f>
        <v xml:space="preserve"> IV258</v>
      </c>
      <c r="N210" s="1" t="s">
        <v>66</v>
      </c>
      <c r="O210" s="1" t="s">
        <v>349</v>
      </c>
      <c r="P210" s="1" t="s">
        <v>108</v>
      </c>
      <c r="Q210" s="1" t="s">
        <v>20</v>
      </c>
      <c r="R210">
        <v>2</v>
      </c>
      <c r="S210" s="1" t="s">
        <v>21</v>
      </c>
      <c r="U210">
        <v>209</v>
      </c>
      <c r="V210">
        <v>0</v>
      </c>
      <c r="W210">
        <v>79</v>
      </c>
      <c r="X210">
        <v>79</v>
      </c>
      <c r="Y210">
        <v>100</v>
      </c>
      <c r="Z210">
        <v>0</v>
      </c>
      <c r="AA210">
        <f>SUM(Zalacznik_Zadanie2_wyniki7[[#This Row],[zad1]:[zad5]])</f>
        <v>258</v>
      </c>
      <c r="AB210" t="str">
        <f>VLOOKUP(Zalacznik_Zadanie2_wyniki7[[#This Row],[identyfikator ucznia]],Zalacznik_Zadanie2_uczniowie[[identyfikator ucznia]:[okręg]],7,FALSE)</f>
        <v xml:space="preserve"> IV</v>
      </c>
      <c r="AC210" t="str">
        <f>VLOOKUP(Zalacznik_Zadanie2_wyniki7[[#This Row],[identyfikator ucznia]],Zalacznik_Zadanie2_uczniowie[[identyfikator ucznia]:[nazwisko]],3,FALSE)</f>
        <v>Mikołajczak</v>
      </c>
    </row>
    <row r="211" spans="11:29" x14ac:dyDescent="0.3">
      <c r="K211">
        <v>210</v>
      </c>
      <c r="L211">
        <f>Zalacznik_Zadanie2_wyniki7[[#This Row],[suma]]</f>
        <v>154</v>
      </c>
      <c r="M211" t="str">
        <f>Zalacznik_Zadanie2_uczniowie6[[#This Row],[okręg]]&amp;Zalacznik_Zadanie2_uczniowie6[[#This Row],[wynik]]</f>
        <v xml:space="preserve"> VIII154</v>
      </c>
      <c r="N211" s="1" t="s">
        <v>40</v>
      </c>
      <c r="O211" s="1" t="s">
        <v>410</v>
      </c>
      <c r="P211" s="1" t="s">
        <v>14</v>
      </c>
      <c r="Q211" s="1" t="s">
        <v>15</v>
      </c>
      <c r="R211">
        <v>3</v>
      </c>
      <c r="S211" s="1" t="s">
        <v>16</v>
      </c>
      <c r="U211">
        <v>210</v>
      </c>
      <c r="V211">
        <v>0</v>
      </c>
      <c r="W211">
        <v>100</v>
      </c>
      <c r="X211">
        <v>54</v>
      </c>
      <c r="Y211">
        <v>0</v>
      </c>
      <c r="Z211">
        <v>0</v>
      </c>
      <c r="AA211">
        <f>SUM(Zalacznik_Zadanie2_wyniki7[[#This Row],[zad1]:[zad5]])</f>
        <v>154</v>
      </c>
      <c r="AB211" t="str">
        <f>VLOOKUP(Zalacznik_Zadanie2_wyniki7[[#This Row],[identyfikator ucznia]],Zalacznik_Zadanie2_uczniowie[[identyfikator ucznia]:[okręg]],7,FALSE)</f>
        <v xml:space="preserve"> VIII</v>
      </c>
      <c r="AC211" t="str">
        <f>VLOOKUP(Zalacznik_Zadanie2_wyniki7[[#This Row],[identyfikator ucznia]],Zalacznik_Zadanie2_uczniowie[[identyfikator ucznia]:[nazwisko]],3,FALSE)</f>
        <v>Musiał</v>
      </c>
    </row>
    <row r="212" spans="11:29" x14ac:dyDescent="0.3">
      <c r="K212">
        <v>211</v>
      </c>
      <c r="L212">
        <f>Zalacznik_Zadanie2_wyniki7[[#This Row],[suma]]</f>
        <v>257</v>
      </c>
      <c r="M212" t="str">
        <f>Zalacznik_Zadanie2_uczniowie6[[#This Row],[okręg]]&amp;Zalacznik_Zadanie2_uczniowie6[[#This Row],[wynik]]</f>
        <v xml:space="preserve"> VIII257</v>
      </c>
      <c r="N212" s="1" t="s">
        <v>42</v>
      </c>
      <c r="O212" s="1" t="s">
        <v>411</v>
      </c>
      <c r="P212" s="1" t="s">
        <v>24</v>
      </c>
      <c r="Q212" s="1" t="s">
        <v>25</v>
      </c>
      <c r="R212">
        <v>2</v>
      </c>
      <c r="S212" s="1" t="s">
        <v>16</v>
      </c>
      <c r="U212">
        <v>211</v>
      </c>
      <c r="V212">
        <v>0</v>
      </c>
      <c r="W212">
        <v>100</v>
      </c>
      <c r="X212">
        <v>63</v>
      </c>
      <c r="Y212">
        <v>94</v>
      </c>
      <c r="Z212">
        <v>0</v>
      </c>
      <c r="AA212">
        <f>SUM(Zalacznik_Zadanie2_wyniki7[[#This Row],[zad1]:[zad5]])</f>
        <v>257</v>
      </c>
      <c r="AB212" t="str">
        <f>VLOOKUP(Zalacznik_Zadanie2_wyniki7[[#This Row],[identyfikator ucznia]],Zalacznik_Zadanie2_uczniowie[[identyfikator ucznia]:[okręg]],7,FALSE)</f>
        <v xml:space="preserve"> VIII</v>
      </c>
      <c r="AC212" t="str">
        <f>VLOOKUP(Zalacznik_Zadanie2_wyniki7[[#This Row],[identyfikator ucznia]],Zalacznik_Zadanie2_uczniowie[[identyfikator ucznia]:[nazwisko]],3,FALSE)</f>
        <v>Lipiński</v>
      </c>
    </row>
    <row r="213" spans="11:29" x14ac:dyDescent="0.3">
      <c r="K213">
        <v>212</v>
      </c>
      <c r="L213">
        <f>Zalacznik_Zadanie2_wyniki7[[#This Row],[suma]]</f>
        <v>154</v>
      </c>
      <c r="M213" t="str">
        <f>Zalacznik_Zadanie2_uczniowie6[[#This Row],[okręg]]&amp;Zalacznik_Zadanie2_uczniowie6[[#This Row],[wynik]]</f>
        <v xml:space="preserve"> II154</v>
      </c>
      <c r="N213" s="1" t="s">
        <v>31</v>
      </c>
      <c r="O213" s="1" t="s">
        <v>412</v>
      </c>
      <c r="P213" s="1" t="s">
        <v>83</v>
      </c>
      <c r="Q213" s="1" t="s">
        <v>413</v>
      </c>
      <c r="R213">
        <v>3</v>
      </c>
      <c r="S213" s="1" t="s">
        <v>53</v>
      </c>
      <c r="U213">
        <v>212</v>
      </c>
      <c r="V213">
        <v>0</v>
      </c>
      <c r="W213">
        <v>100</v>
      </c>
      <c r="X213">
        <v>54</v>
      </c>
      <c r="Y213">
        <v>0</v>
      </c>
      <c r="Z213">
        <v>0</v>
      </c>
      <c r="AA213">
        <f>SUM(Zalacznik_Zadanie2_wyniki7[[#This Row],[zad1]:[zad5]])</f>
        <v>154</v>
      </c>
      <c r="AB213" t="str">
        <f>VLOOKUP(Zalacznik_Zadanie2_wyniki7[[#This Row],[identyfikator ucznia]],Zalacznik_Zadanie2_uczniowie[[identyfikator ucznia]:[okręg]],7,FALSE)</f>
        <v xml:space="preserve"> II</v>
      </c>
      <c r="AC213" t="str">
        <f>VLOOKUP(Zalacznik_Zadanie2_wyniki7[[#This Row],[identyfikator ucznia]],Zalacznik_Zadanie2_uczniowie[[identyfikator ucznia]:[nazwisko]],3,FALSE)</f>
        <v>Wieczorek</v>
      </c>
    </row>
    <row r="214" spans="11:29" x14ac:dyDescent="0.3">
      <c r="K214">
        <v>213</v>
      </c>
      <c r="L214">
        <f>Zalacznik_Zadanie2_wyniki7[[#This Row],[suma]]</f>
        <v>256</v>
      </c>
      <c r="M214" t="str">
        <f>Zalacznik_Zadanie2_uczniowie6[[#This Row],[okręg]]&amp;Zalacznik_Zadanie2_uczniowie6[[#This Row],[wynik]]</f>
        <v xml:space="preserve"> V256</v>
      </c>
      <c r="N214" s="1" t="s">
        <v>34</v>
      </c>
      <c r="O214" s="1" t="s">
        <v>414</v>
      </c>
      <c r="P214" s="1" t="s">
        <v>86</v>
      </c>
      <c r="Q214" s="1" t="s">
        <v>87</v>
      </c>
      <c r="R214">
        <v>1</v>
      </c>
      <c r="S214" s="1" t="s">
        <v>88</v>
      </c>
      <c r="U214">
        <v>213</v>
      </c>
      <c r="V214">
        <v>0</v>
      </c>
      <c r="W214">
        <v>100</v>
      </c>
      <c r="X214">
        <v>56</v>
      </c>
      <c r="Y214">
        <v>100</v>
      </c>
      <c r="Z214">
        <v>0</v>
      </c>
      <c r="AA214">
        <f>SUM(Zalacznik_Zadanie2_wyniki7[[#This Row],[zad1]:[zad5]])</f>
        <v>256</v>
      </c>
      <c r="AB214" t="str">
        <f>VLOOKUP(Zalacznik_Zadanie2_wyniki7[[#This Row],[identyfikator ucznia]],Zalacznik_Zadanie2_uczniowie[[identyfikator ucznia]:[okręg]],7,FALSE)</f>
        <v xml:space="preserve"> V</v>
      </c>
      <c r="AC214" t="str">
        <f>VLOOKUP(Zalacznik_Zadanie2_wyniki7[[#This Row],[identyfikator ucznia]],Zalacznik_Zadanie2_uczniowie[[identyfikator ucznia]:[nazwisko]],3,FALSE)</f>
        <v>Trzaskawka</v>
      </c>
    </row>
    <row r="215" spans="11:29" x14ac:dyDescent="0.3">
      <c r="K215">
        <v>214</v>
      </c>
      <c r="L215">
        <f>Zalacznik_Zadanie2_wyniki7[[#This Row],[suma]]</f>
        <v>152</v>
      </c>
      <c r="M215" t="str">
        <f>Zalacznik_Zadanie2_uczniowie6[[#This Row],[okręg]]&amp;Zalacznik_Zadanie2_uczniowie6[[#This Row],[wynik]]</f>
        <v xml:space="preserve"> I152</v>
      </c>
      <c r="N215" s="1" t="s">
        <v>42</v>
      </c>
      <c r="O215" s="1" t="s">
        <v>415</v>
      </c>
      <c r="P215" s="1" t="s">
        <v>416</v>
      </c>
      <c r="Q215" s="1" t="s">
        <v>417</v>
      </c>
      <c r="R215">
        <v>2</v>
      </c>
      <c r="S215" s="1" t="s">
        <v>58</v>
      </c>
      <c r="U215">
        <v>214</v>
      </c>
      <c r="V215">
        <v>50</v>
      </c>
      <c r="W215">
        <v>14</v>
      </c>
      <c r="X215">
        <v>27</v>
      </c>
      <c r="Y215">
        <v>61</v>
      </c>
      <c r="Z215">
        <v>0</v>
      </c>
      <c r="AA215">
        <f>SUM(Zalacznik_Zadanie2_wyniki7[[#This Row],[zad1]:[zad5]])</f>
        <v>152</v>
      </c>
      <c r="AB215" t="str">
        <f>VLOOKUP(Zalacznik_Zadanie2_wyniki7[[#This Row],[identyfikator ucznia]],Zalacznik_Zadanie2_uczniowie[[identyfikator ucznia]:[okręg]],7,FALSE)</f>
        <v xml:space="preserve"> I</v>
      </c>
      <c r="AC215" t="str">
        <f>VLOOKUP(Zalacznik_Zadanie2_wyniki7[[#This Row],[identyfikator ucznia]],Zalacznik_Zadanie2_uczniowie[[identyfikator ucznia]:[nazwisko]],3,FALSE)</f>
        <v>Jarmużkiewicz</v>
      </c>
    </row>
    <row r="216" spans="11:29" x14ac:dyDescent="0.3">
      <c r="K216">
        <v>215</v>
      </c>
      <c r="L216">
        <f>Zalacznik_Zadanie2_wyniki7[[#This Row],[suma]]</f>
        <v>256</v>
      </c>
      <c r="M216" t="str">
        <f>Zalacznik_Zadanie2_uczniowie6[[#This Row],[okręg]]&amp;Zalacznik_Zadanie2_uczniowie6[[#This Row],[wynik]]</f>
        <v xml:space="preserve"> II256</v>
      </c>
      <c r="N216" s="1" t="s">
        <v>418</v>
      </c>
      <c r="O216" s="1" t="s">
        <v>419</v>
      </c>
      <c r="P216" s="1" t="s">
        <v>51</v>
      </c>
      <c r="Q216" s="1" t="s">
        <v>52</v>
      </c>
      <c r="R216">
        <v>2</v>
      </c>
      <c r="S216" s="1" t="s">
        <v>53</v>
      </c>
      <c r="U216">
        <v>215</v>
      </c>
      <c r="V216">
        <v>10</v>
      </c>
      <c r="W216">
        <v>100</v>
      </c>
      <c r="X216">
        <v>58</v>
      </c>
      <c r="Y216">
        <v>88</v>
      </c>
      <c r="Z216">
        <v>0</v>
      </c>
      <c r="AA216">
        <f>SUM(Zalacznik_Zadanie2_wyniki7[[#This Row],[zad1]:[zad5]])</f>
        <v>256</v>
      </c>
      <c r="AB216" t="str">
        <f>VLOOKUP(Zalacznik_Zadanie2_wyniki7[[#This Row],[identyfikator ucznia]],Zalacznik_Zadanie2_uczniowie[[identyfikator ucznia]:[okręg]],7,FALSE)</f>
        <v xml:space="preserve"> II</v>
      </c>
      <c r="AC216" t="str">
        <f>VLOOKUP(Zalacznik_Zadanie2_wyniki7[[#This Row],[identyfikator ucznia]],Zalacznik_Zadanie2_uczniowie[[identyfikator ucznia]:[nazwisko]],3,FALSE)</f>
        <v>Wiatrowska</v>
      </c>
    </row>
    <row r="217" spans="11:29" x14ac:dyDescent="0.3">
      <c r="K217">
        <v>216</v>
      </c>
      <c r="L217">
        <f>Zalacznik_Zadanie2_wyniki7[[#This Row],[suma]]</f>
        <v>151</v>
      </c>
      <c r="M217" t="str">
        <f>Zalacznik_Zadanie2_uczniowie6[[#This Row],[okręg]]&amp;Zalacznik_Zadanie2_uczniowie6[[#This Row],[wynik]]</f>
        <v xml:space="preserve"> IV151</v>
      </c>
      <c r="N217" s="1" t="s">
        <v>66</v>
      </c>
      <c r="O217" s="1" t="s">
        <v>420</v>
      </c>
      <c r="P217" s="1" t="s">
        <v>150</v>
      </c>
      <c r="Q217" s="1" t="s">
        <v>20</v>
      </c>
      <c r="R217">
        <v>3</v>
      </c>
      <c r="S217" s="1" t="s">
        <v>21</v>
      </c>
      <c r="U217">
        <v>216</v>
      </c>
      <c r="V217">
        <v>0</v>
      </c>
      <c r="W217">
        <v>100</v>
      </c>
      <c r="X217">
        <v>27</v>
      </c>
      <c r="Y217">
        <v>24</v>
      </c>
      <c r="Z217">
        <v>0</v>
      </c>
      <c r="AA217">
        <f>SUM(Zalacznik_Zadanie2_wyniki7[[#This Row],[zad1]:[zad5]])</f>
        <v>151</v>
      </c>
      <c r="AB217" t="str">
        <f>VLOOKUP(Zalacznik_Zadanie2_wyniki7[[#This Row],[identyfikator ucznia]],Zalacznik_Zadanie2_uczniowie[[identyfikator ucznia]:[okręg]],7,FALSE)</f>
        <v xml:space="preserve"> IV</v>
      </c>
      <c r="AC217" t="str">
        <f>VLOOKUP(Zalacznik_Zadanie2_wyniki7[[#This Row],[identyfikator ucznia]],Zalacznik_Zadanie2_uczniowie[[identyfikator ucznia]:[nazwisko]],3,FALSE)</f>
        <v>Karolczyk</v>
      </c>
    </row>
    <row r="218" spans="11:29" x14ac:dyDescent="0.3">
      <c r="K218">
        <v>217</v>
      </c>
      <c r="L218">
        <f>Zalacznik_Zadanie2_wyniki7[[#This Row],[suma]]</f>
        <v>256</v>
      </c>
      <c r="M218" t="str">
        <f>Zalacznik_Zadanie2_uczniowie6[[#This Row],[okręg]]&amp;Zalacznik_Zadanie2_uczniowie6[[#This Row],[wynik]]</f>
        <v xml:space="preserve"> VI256</v>
      </c>
      <c r="N218" s="1" t="s">
        <v>421</v>
      </c>
      <c r="O218" s="1" t="s">
        <v>410</v>
      </c>
      <c r="P218" s="1" t="s">
        <v>9</v>
      </c>
      <c r="Q218" s="1" t="s">
        <v>10</v>
      </c>
      <c r="R218">
        <v>1</v>
      </c>
      <c r="S218" s="1" t="s">
        <v>11</v>
      </c>
      <c r="U218">
        <v>217</v>
      </c>
      <c r="V218">
        <v>0</v>
      </c>
      <c r="W218">
        <v>100</v>
      </c>
      <c r="X218">
        <v>72</v>
      </c>
      <c r="Y218">
        <v>84</v>
      </c>
      <c r="Z218">
        <v>0</v>
      </c>
      <c r="AA218">
        <f>SUM(Zalacznik_Zadanie2_wyniki7[[#This Row],[zad1]:[zad5]])</f>
        <v>256</v>
      </c>
      <c r="AB218" t="str">
        <f>VLOOKUP(Zalacznik_Zadanie2_wyniki7[[#This Row],[identyfikator ucznia]],Zalacznik_Zadanie2_uczniowie[[identyfikator ucznia]:[okręg]],7,FALSE)</f>
        <v xml:space="preserve"> VI</v>
      </c>
      <c r="AC218" t="str">
        <f>VLOOKUP(Zalacznik_Zadanie2_wyniki7[[#This Row],[identyfikator ucznia]],Zalacznik_Zadanie2_uczniowie[[identyfikator ucznia]:[nazwisko]],3,FALSE)</f>
        <v>Musiał</v>
      </c>
    </row>
    <row r="219" spans="11:29" x14ac:dyDescent="0.3">
      <c r="K219">
        <v>218</v>
      </c>
      <c r="L219">
        <f>Zalacznik_Zadanie2_wyniki7[[#This Row],[suma]]</f>
        <v>151</v>
      </c>
      <c r="M219" t="str">
        <f>Zalacznik_Zadanie2_uczniowie6[[#This Row],[okręg]]&amp;Zalacznik_Zadanie2_uczniowie6[[#This Row],[wynik]]</f>
        <v xml:space="preserve"> I151</v>
      </c>
      <c r="N219" s="1" t="s">
        <v>66</v>
      </c>
      <c r="O219" s="1" t="s">
        <v>422</v>
      </c>
      <c r="P219" s="1" t="s">
        <v>117</v>
      </c>
      <c r="Q219" s="1" t="s">
        <v>423</v>
      </c>
      <c r="R219">
        <v>2</v>
      </c>
      <c r="S219" s="1" t="s">
        <v>58</v>
      </c>
      <c r="U219">
        <v>218</v>
      </c>
      <c r="V219">
        <v>10</v>
      </c>
      <c r="W219">
        <v>8</v>
      </c>
      <c r="X219">
        <v>33</v>
      </c>
      <c r="Y219">
        <v>100</v>
      </c>
      <c r="Z219">
        <v>0</v>
      </c>
      <c r="AA219">
        <f>SUM(Zalacznik_Zadanie2_wyniki7[[#This Row],[zad1]:[zad5]])</f>
        <v>151</v>
      </c>
      <c r="AB219" t="str">
        <f>VLOOKUP(Zalacznik_Zadanie2_wyniki7[[#This Row],[identyfikator ucznia]],Zalacznik_Zadanie2_uczniowie[[identyfikator ucznia]:[okręg]],7,FALSE)</f>
        <v xml:space="preserve"> I</v>
      </c>
      <c r="AC219" t="str">
        <f>VLOOKUP(Zalacznik_Zadanie2_wyniki7[[#This Row],[identyfikator ucznia]],Zalacznik_Zadanie2_uczniowie[[identyfikator ucznia]:[nazwisko]],3,FALSE)</f>
        <v>Duda</v>
      </c>
    </row>
    <row r="220" spans="11:29" x14ac:dyDescent="0.3">
      <c r="K220">
        <v>219</v>
      </c>
      <c r="L220">
        <f>Zalacznik_Zadanie2_wyniki7[[#This Row],[suma]]</f>
        <v>255</v>
      </c>
      <c r="M220" t="str">
        <f>Zalacznik_Zadanie2_uczniowie6[[#This Row],[okręg]]&amp;Zalacznik_Zadanie2_uczniowie6[[#This Row],[wynik]]</f>
        <v xml:space="preserve"> VI255</v>
      </c>
      <c r="N220" s="1" t="s">
        <v>148</v>
      </c>
      <c r="O220" s="1" t="s">
        <v>424</v>
      </c>
      <c r="P220" s="1" t="s">
        <v>9</v>
      </c>
      <c r="Q220" s="1" t="s">
        <v>10</v>
      </c>
      <c r="R220">
        <v>2</v>
      </c>
      <c r="S220" s="1" t="s">
        <v>11</v>
      </c>
      <c r="U220">
        <v>219</v>
      </c>
      <c r="V220">
        <v>100</v>
      </c>
      <c r="W220">
        <v>29</v>
      </c>
      <c r="X220">
        <v>77</v>
      </c>
      <c r="Y220">
        <v>49</v>
      </c>
      <c r="Z220">
        <v>0</v>
      </c>
      <c r="AA220">
        <f>SUM(Zalacznik_Zadanie2_wyniki7[[#This Row],[zad1]:[zad5]])</f>
        <v>255</v>
      </c>
      <c r="AB220" t="str">
        <f>VLOOKUP(Zalacznik_Zadanie2_wyniki7[[#This Row],[identyfikator ucznia]],Zalacznik_Zadanie2_uczniowie[[identyfikator ucznia]:[okręg]],7,FALSE)</f>
        <v xml:space="preserve"> VI</v>
      </c>
      <c r="AC220" t="str">
        <f>VLOOKUP(Zalacznik_Zadanie2_wyniki7[[#This Row],[identyfikator ucznia]],Zalacznik_Zadanie2_uczniowie[[identyfikator ucznia]:[nazwisko]],3,FALSE)</f>
        <v>Mendelewski</v>
      </c>
    </row>
    <row r="221" spans="11:29" x14ac:dyDescent="0.3">
      <c r="K221">
        <v>220</v>
      </c>
      <c r="L221">
        <f>Zalacznik_Zadanie2_wyniki7[[#This Row],[suma]]</f>
        <v>150</v>
      </c>
      <c r="M221" t="str">
        <f>Zalacznik_Zadanie2_uczniowie6[[#This Row],[okręg]]&amp;Zalacznik_Zadanie2_uczniowie6[[#This Row],[wynik]]</f>
        <v xml:space="preserve"> VIII150</v>
      </c>
      <c r="N221" s="1" t="s">
        <v>42</v>
      </c>
      <c r="O221" s="1" t="s">
        <v>425</v>
      </c>
      <c r="P221" s="1" t="s">
        <v>14</v>
      </c>
      <c r="Q221" s="1" t="s">
        <v>15</v>
      </c>
      <c r="R221">
        <v>3</v>
      </c>
      <c r="S221" s="1" t="s">
        <v>16</v>
      </c>
      <c r="U221">
        <v>220</v>
      </c>
      <c r="V221">
        <v>0</v>
      </c>
      <c r="W221">
        <v>100</v>
      </c>
      <c r="X221">
        <v>0</v>
      </c>
      <c r="Y221">
        <v>50</v>
      </c>
      <c r="Z221">
        <v>0</v>
      </c>
      <c r="AA221">
        <f>SUM(Zalacznik_Zadanie2_wyniki7[[#This Row],[zad1]:[zad5]])</f>
        <v>150</v>
      </c>
      <c r="AB221" t="str">
        <f>VLOOKUP(Zalacznik_Zadanie2_wyniki7[[#This Row],[identyfikator ucznia]],Zalacznik_Zadanie2_uczniowie[[identyfikator ucznia]:[okręg]],7,FALSE)</f>
        <v xml:space="preserve"> VIII</v>
      </c>
      <c r="AC221" t="str">
        <f>VLOOKUP(Zalacznik_Zadanie2_wyniki7[[#This Row],[identyfikator ucznia]],Zalacznik_Zadanie2_uczniowie[[identyfikator ucznia]:[nazwisko]],3,FALSE)</f>
        <v>Kłossowski</v>
      </c>
    </row>
    <row r="222" spans="11:29" x14ac:dyDescent="0.3">
      <c r="K222">
        <v>221</v>
      </c>
      <c r="L222">
        <f>Zalacznik_Zadanie2_wyniki7[[#This Row],[suma]]</f>
        <v>254</v>
      </c>
      <c r="M222" t="str">
        <f>Zalacznik_Zadanie2_uczniowie6[[#This Row],[okręg]]&amp;Zalacznik_Zadanie2_uczniowie6[[#This Row],[wynik]]</f>
        <v xml:space="preserve"> IV254</v>
      </c>
      <c r="N222" s="1" t="s">
        <v>66</v>
      </c>
      <c r="O222" s="1" t="s">
        <v>426</v>
      </c>
      <c r="P222" s="1" t="s">
        <v>37</v>
      </c>
      <c r="Q222" s="1" t="s">
        <v>20</v>
      </c>
      <c r="R222">
        <v>2</v>
      </c>
      <c r="S222" s="1" t="s">
        <v>21</v>
      </c>
      <c r="U222">
        <v>221</v>
      </c>
      <c r="V222">
        <v>0</v>
      </c>
      <c r="W222">
        <v>100</v>
      </c>
      <c r="X222">
        <v>54</v>
      </c>
      <c r="Y222">
        <v>100</v>
      </c>
      <c r="Z222">
        <v>0</v>
      </c>
      <c r="AA222">
        <f>SUM(Zalacznik_Zadanie2_wyniki7[[#This Row],[zad1]:[zad5]])</f>
        <v>254</v>
      </c>
      <c r="AB222" t="str">
        <f>VLOOKUP(Zalacznik_Zadanie2_wyniki7[[#This Row],[identyfikator ucznia]],Zalacznik_Zadanie2_uczniowie[[identyfikator ucznia]:[okręg]],7,FALSE)</f>
        <v xml:space="preserve"> IV</v>
      </c>
      <c r="AC222" t="str">
        <f>VLOOKUP(Zalacznik_Zadanie2_wyniki7[[#This Row],[identyfikator ucznia]],Zalacznik_Zadanie2_uczniowie[[identyfikator ucznia]:[nazwisko]],3,FALSE)</f>
        <v>Stefański</v>
      </c>
    </row>
    <row r="223" spans="11:29" x14ac:dyDescent="0.3">
      <c r="K223">
        <v>222</v>
      </c>
      <c r="L223">
        <f>Zalacznik_Zadanie2_wyniki7[[#This Row],[suma]]</f>
        <v>150</v>
      </c>
      <c r="M223" t="str">
        <f>Zalacznik_Zadanie2_uczniowie6[[#This Row],[okręg]]&amp;Zalacznik_Zadanie2_uczniowie6[[#This Row],[wynik]]</f>
        <v xml:space="preserve"> IV150</v>
      </c>
      <c r="N223" s="1" t="s">
        <v>34</v>
      </c>
      <c r="O223" s="1" t="s">
        <v>427</v>
      </c>
      <c r="P223" s="1" t="s">
        <v>19</v>
      </c>
      <c r="Q223" s="1" t="s">
        <v>20</v>
      </c>
      <c r="R223">
        <v>3</v>
      </c>
      <c r="S223" s="1" t="s">
        <v>21</v>
      </c>
      <c r="U223">
        <v>222</v>
      </c>
      <c r="V223">
        <v>0</v>
      </c>
      <c r="W223">
        <v>100</v>
      </c>
      <c r="X223">
        <v>38</v>
      </c>
      <c r="Y223">
        <v>12</v>
      </c>
      <c r="Z223">
        <v>0</v>
      </c>
      <c r="AA223">
        <f>SUM(Zalacznik_Zadanie2_wyniki7[[#This Row],[zad1]:[zad5]])</f>
        <v>150</v>
      </c>
      <c r="AB223" t="str">
        <f>VLOOKUP(Zalacznik_Zadanie2_wyniki7[[#This Row],[identyfikator ucznia]],Zalacznik_Zadanie2_uczniowie[[identyfikator ucznia]:[okręg]],7,FALSE)</f>
        <v xml:space="preserve"> IV</v>
      </c>
      <c r="AC223" t="str">
        <f>VLOOKUP(Zalacznik_Zadanie2_wyniki7[[#This Row],[identyfikator ucznia]],Zalacznik_Zadanie2_uczniowie[[identyfikator ucznia]:[nazwisko]],3,FALSE)</f>
        <v>Dłutkowski</v>
      </c>
    </row>
    <row r="224" spans="11:29" x14ac:dyDescent="0.3">
      <c r="K224">
        <v>223</v>
      </c>
      <c r="L224">
        <f>Zalacznik_Zadanie2_wyniki7[[#This Row],[suma]]</f>
        <v>254</v>
      </c>
      <c r="M224" t="str">
        <f>Zalacznik_Zadanie2_uczniowie6[[#This Row],[okręg]]&amp;Zalacznik_Zadanie2_uczniowie6[[#This Row],[wynik]]</f>
        <v xml:space="preserve"> VIII254</v>
      </c>
      <c r="N224" s="1" t="s">
        <v>105</v>
      </c>
      <c r="O224" s="1" t="s">
        <v>428</v>
      </c>
      <c r="P224" s="1" t="s">
        <v>30</v>
      </c>
      <c r="Q224" s="1" t="s">
        <v>25</v>
      </c>
      <c r="R224">
        <v>2</v>
      </c>
      <c r="S224" s="1" t="s">
        <v>16</v>
      </c>
      <c r="U224">
        <v>223</v>
      </c>
      <c r="V224">
        <v>100</v>
      </c>
      <c r="W224">
        <v>100</v>
      </c>
      <c r="X224">
        <v>54</v>
      </c>
      <c r="Y224">
        <v>0</v>
      </c>
      <c r="Z224">
        <v>0</v>
      </c>
      <c r="AA224">
        <f>SUM(Zalacznik_Zadanie2_wyniki7[[#This Row],[zad1]:[zad5]])</f>
        <v>254</v>
      </c>
      <c r="AB224" t="str">
        <f>VLOOKUP(Zalacznik_Zadanie2_wyniki7[[#This Row],[identyfikator ucznia]],Zalacznik_Zadanie2_uczniowie[[identyfikator ucznia]:[okręg]],7,FALSE)</f>
        <v xml:space="preserve"> VIII</v>
      </c>
      <c r="AC224" t="str">
        <f>VLOOKUP(Zalacznik_Zadanie2_wyniki7[[#This Row],[identyfikator ucznia]],Zalacznik_Zadanie2_uczniowie[[identyfikator ucznia]:[nazwisko]],3,FALSE)</f>
        <v>Okoński</v>
      </c>
    </row>
    <row r="225" spans="11:29" x14ac:dyDescent="0.3">
      <c r="K225">
        <v>224</v>
      </c>
      <c r="L225">
        <f>Zalacznik_Zadanie2_wyniki7[[#This Row],[suma]]</f>
        <v>150</v>
      </c>
      <c r="M225" t="str">
        <f>Zalacznik_Zadanie2_uczniowie6[[#This Row],[okręg]]&amp;Zalacznik_Zadanie2_uczniowie6[[#This Row],[wynik]]</f>
        <v xml:space="preserve"> II150</v>
      </c>
      <c r="N225" s="1" t="s">
        <v>181</v>
      </c>
      <c r="O225" s="1" t="s">
        <v>429</v>
      </c>
      <c r="P225" s="1" t="s">
        <v>234</v>
      </c>
      <c r="Q225" s="1" t="s">
        <v>235</v>
      </c>
      <c r="R225">
        <v>3</v>
      </c>
      <c r="S225" s="1" t="s">
        <v>53</v>
      </c>
      <c r="U225">
        <v>224</v>
      </c>
      <c r="V225">
        <v>0</v>
      </c>
      <c r="W225">
        <v>86</v>
      </c>
      <c r="X225">
        <v>27</v>
      </c>
      <c r="Y225">
        <v>37</v>
      </c>
      <c r="Z225">
        <v>0</v>
      </c>
      <c r="AA225">
        <f>SUM(Zalacznik_Zadanie2_wyniki7[[#This Row],[zad1]:[zad5]])</f>
        <v>150</v>
      </c>
      <c r="AB225" t="str">
        <f>VLOOKUP(Zalacznik_Zadanie2_wyniki7[[#This Row],[identyfikator ucznia]],Zalacznik_Zadanie2_uczniowie[[identyfikator ucznia]:[okręg]],7,FALSE)</f>
        <v xml:space="preserve"> II</v>
      </c>
      <c r="AC225" t="str">
        <f>VLOOKUP(Zalacznik_Zadanie2_wyniki7[[#This Row],[identyfikator ucznia]],Zalacznik_Zadanie2_uczniowie[[identyfikator ucznia]:[nazwisko]],3,FALSE)</f>
        <v>Szyler</v>
      </c>
    </row>
    <row r="226" spans="11:29" x14ac:dyDescent="0.3">
      <c r="K226">
        <v>225</v>
      </c>
      <c r="L226">
        <f>Zalacznik_Zadanie2_wyniki7[[#This Row],[suma]]</f>
        <v>254</v>
      </c>
      <c r="M226" t="str">
        <f>Zalacznik_Zadanie2_uczniowie6[[#This Row],[okręg]]&amp;Zalacznik_Zadanie2_uczniowie6[[#This Row],[wynik]]</f>
        <v xml:space="preserve"> IV254</v>
      </c>
      <c r="N226" s="1" t="s">
        <v>47</v>
      </c>
      <c r="O226" s="1" t="s">
        <v>430</v>
      </c>
      <c r="P226" s="1" t="s">
        <v>19</v>
      </c>
      <c r="Q226" s="1" t="s">
        <v>20</v>
      </c>
      <c r="R226">
        <v>1</v>
      </c>
      <c r="S226" s="1" t="s">
        <v>21</v>
      </c>
      <c r="U226">
        <v>225</v>
      </c>
      <c r="V226">
        <v>0</v>
      </c>
      <c r="W226">
        <v>100</v>
      </c>
      <c r="X226">
        <v>54</v>
      </c>
      <c r="Y226">
        <v>100</v>
      </c>
      <c r="Z226">
        <v>0</v>
      </c>
      <c r="AA226">
        <f>SUM(Zalacznik_Zadanie2_wyniki7[[#This Row],[zad1]:[zad5]])</f>
        <v>254</v>
      </c>
      <c r="AB226" t="str">
        <f>VLOOKUP(Zalacznik_Zadanie2_wyniki7[[#This Row],[identyfikator ucznia]],Zalacznik_Zadanie2_uczniowie[[identyfikator ucznia]:[okręg]],7,FALSE)</f>
        <v xml:space="preserve"> IV</v>
      </c>
      <c r="AC226" t="str">
        <f>VLOOKUP(Zalacznik_Zadanie2_wyniki7[[#This Row],[identyfikator ucznia]],Zalacznik_Zadanie2_uczniowie[[identyfikator ucznia]:[nazwisko]],3,FALSE)</f>
        <v>Hofmann</v>
      </c>
    </row>
    <row r="227" spans="11:29" x14ac:dyDescent="0.3">
      <c r="K227">
        <v>226</v>
      </c>
      <c r="L227">
        <f>Zalacznik_Zadanie2_wyniki7[[#This Row],[suma]]</f>
        <v>149</v>
      </c>
      <c r="M227" t="str">
        <f>Zalacznik_Zadanie2_uczniowie6[[#This Row],[okręg]]&amp;Zalacznik_Zadanie2_uczniowie6[[#This Row],[wynik]]</f>
        <v xml:space="preserve"> VI149</v>
      </c>
      <c r="N227" s="1" t="s">
        <v>326</v>
      </c>
      <c r="O227" s="1" t="s">
        <v>373</v>
      </c>
      <c r="P227" s="1" t="s">
        <v>431</v>
      </c>
      <c r="Q227" s="1" t="s">
        <v>432</v>
      </c>
      <c r="R227">
        <v>2</v>
      </c>
      <c r="S227" s="1" t="s">
        <v>11</v>
      </c>
      <c r="U227">
        <v>226</v>
      </c>
      <c r="V227">
        <v>0</v>
      </c>
      <c r="W227">
        <v>2</v>
      </c>
      <c r="X227">
        <v>59</v>
      </c>
      <c r="Y227">
        <v>88</v>
      </c>
      <c r="Z227">
        <v>0</v>
      </c>
      <c r="AA227">
        <f>SUM(Zalacznik_Zadanie2_wyniki7[[#This Row],[zad1]:[zad5]])</f>
        <v>149</v>
      </c>
      <c r="AB227" t="str">
        <f>VLOOKUP(Zalacznik_Zadanie2_wyniki7[[#This Row],[identyfikator ucznia]],Zalacznik_Zadanie2_uczniowie[[identyfikator ucznia]:[okręg]],7,FALSE)</f>
        <v xml:space="preserve"> VI</v>
      </c>
      <c r="AC227" t="str">
        <f>VLOOKUP(Zalacznik_Zadanie2_wyniki7[[#This Row],[identyfikator ucznia]],Zalacznik_Zadanie2_uczniowie[[identyfikator ucznia]:[nazwisko]],3,FALSE)</f>
        <v>Maćkowiak</v>
      </c>
    </row>
    <row r="228" spans="11:29" x14ac:dyDescent="0.3">
      <c r="K228">
        <v>227</v>
      </c>
      <c r="L228">
        <f>Zalacznik_Zadanie2_wyniki7[[#This Row],[suma]]</f>
        <v>252</v>
      </c>
      <c r="M228" t="str">
        <f>Zalacznik_Zadanie2_uczniowie6[[#This Row],[okręg]]&amp;Zalacznik_Zadanie2_uczniowie6[[#This Row],[wynik]]</f>
        <v xml:space="preserve"> II252</v>
      </c>
      <c r="N228" s="1" t="s">
        <v>79</v>
      </c>
      <c r="O228" s="1" t="s">
        <v>433</v>
      </c>
      <c r="P228" s="1" t="s">
        <v>193</v>
      </c>
      <c r="Q228" s="1" t="s">
        <v>52</v>
      </c>
      <c r="R228">
        <v>2</v>
      </c>
      <c r="S228" s="1" t="s">
        <v>53</v>
      </c>
      <c r="U228">
        <v>227</v>
      </c>
      <c r="V228">
        <v>40</v>
      </c>
      <c r="W228">
        <v>30</v>
      </c>
      <c r="X228">
        <v>68</v>
      </c>
      <c r="Y228">
        <v>100</v>
      </c>
      <c r="Z228">
        <v>14</v>
      </c>
      <c r="AA228">
        <f>SUM(Zalacznik_Zadanie2_wyniki7[[#This Row],[zad1]:[zad5]])</f>
        <v>252</v>
      </c>
      <c r="AB228" t="str">
        <f>VLOOKUP(Zalacznik_Zadanie2_wyniki7[[#This Row],[identyfikator ucznia]],Zalacznik_Zadanie2_uczniowie[[identyfikator ucznia]:[okręg]],7,FALSE)</f>
        <v xml:space="preserve"> II</v>
      </c>
      <c r="AC228" t="str">
        <f>VLOOKUP(Zalacznik_Zadanie2_wyniki7[[#This Row],[identyfikator ucznia]],Zalacznik_Zadanie2_uczniowie[[identyfikator ucznia]:[nazwisko]],3,FALSE)</f>
        <v>Krakowski</v>
      </c>
    </row>
    <row r="229" spans="11:29" x14ac:dyDescent="0.3">
      <c r="K229">
        <v>228</v>
      </c>
      <c r="L229">
        <f>Zalacznik_Zadanie2_wyniki7[[#This Row],[suma]]</f>
        <v>148</v>
      </c>
      <c r="M229" t="str">
        <f>Zalacznik_Zadanie2_uczniowie6[[#This Row],[okręg]]&amp;Zalacznik_Zadanie2_uczniowie6[[#This Row],[wynik]]</f>
        <v xml:space="preserve"> IV148</v>
      </c>
      <c r="N229" s="1" t="s">
        <v>7</v>
      </c>
      <c r="O229" s="1" t="s">
        <v>434</v>
      </c>
      <c r="P229" s="1" t="s">
        <v>83</v>
      </c>
      <c r="Q229" s="1" t="s">
        <v>20</v>
      </c>
      <c r="R229">
        <v>3</v>
      </c>
      <c r="S229" s="1" t="s">
        <v>21</v>
      </c>
      <c r="U229">
        <v>228</v>
      </c>
      <c r="V229">
        <v>0</v>
      </c>
      <c r="W229">
        <v>21</v>
      </c>
      <c r="X229">
        <v>27</v>
      </c>
      <c r="Y229">
        <v>100</v>
      </c>
      <c r="Z229">
        <v>0</v>
      </c>
      <c r="AA229">
        <f>SUM(Zalacznik_Zadanie2_wyniki7[[#This Row],[zad1]:[zad5]])</f>
        <v>148</v>
      </c>
      <c r="AB229" t="str">
        <f>VLOOKUP(Zalacznik_Zadanie2_wyniki7[[#This Row],[identyfikator ucznia]],Zalacznik_Zadanie2_uczniowie[[identyfikator ucznia]:[okręg]],7,FALSE)</f>
        <v xml:space="preserve"> IV</v>
      </c>
      <c r="AC229" t="str">
        <f>VLOOKUP(Zalacznik_Zadanie2_wyniki7[[#This Row],[identyfikator ucznia]],Zalacznik_Zadanie2_uczniowie[[identyfikator ucznia]:[nazwisko]],3,FALSE)</f>
        <v>Gilewicz</v>
      </c>
    </row>
    <row r="230" spans="11:29" x14ac:dyDescent="0.3">
      <c r="K230">
        <v>229</v>
      </c>
      <c r="L230">
        <f>Zalacznik_Zadanie2_wyniki7[[#This Row],[suma]]</f>
        <v>251</v>
      </c>
      <c r="M230" t="str">
        <f>Zalacznik_Zadanie2_uczniowie6[[#This Row],[okręg]]&amp;Zalacznik_Zadanie2_uczniowie6[[#This Row],[wynik]]</f>
        <v xml:space="preserve"> VIII251</v>
      </c>
      <c r="N230" s="1" t="s">
        <v>352</v>
      </c>
      <c r="O230" s="1" t="s">
        <v>199</v>
      </c>
      <c r="P230" s="1" t="s">
        <v>33</v>
      </c>
      <c r="Q230" s="1" t="s">
        <v>25</v>
      </c>
      <c r="R230">
        <v>1</v>
      </c>
      <c r="S230" s="1" t="s">
        <v>16</v>
      </c>
      <c r="U230">
        <v>229</v>
      </c>
      <c r="V230">
        <v>0</v>
      </c>
      <c r="W230">
        <v>100</v>
      </c>
      <c r="X230">
        <v>63</v>
      </c>
      <c r="Y230">
        <v>88</v>
      </c>
      <c r="Z230">
        <v>0</v>
      </c>
      <c r="AA230">
        <f>SUM(Zalacznik_Zadanie2_wyniki7[[#This Row],[zad1]:[zad5]])</f>
        <v>251</v>
      </c>
      <c r="AB230" t="str">
        <f>VLOOKUP(Zalacznik_Zadanie2_wyniki7[[#This Row],[identyfikator ucznia]],Zalacznik_Zadanie2_uczniowie[[identyfikator ucznia]:[okręg]],7,FALSE)</f>
        <v xml:space="preserve"> VIII</v>
      </c>
      <c r="AC230" t="str">
        <f>VLOOKUP(Zalacznik_Zadanie2_wyniki7[[#This Row],[identyfikator ucznia]],Zalacznik_Zadanie2_uczniowie[[identyfikator ucznia]:[nazwisko]],3,FALSE)</f>
        <v>Kaczmarek</v>
      </c>
    </row>
    <row r="231" spans="11:29" x14ac:dyDescent="0.3">
      <c r="K231">
        <v>230</v>
      </c>
      <c r="L231">
        <f>Zalacznik_Zadanie2_wyniki7[[#This Row],[suma]]</f>
        <v>139</v>
      </c>
      <c r="M231" t="str">
        <f>Zalacznik_Zadanie2_uczniowie6[[#This Row],[okręg]]&amp;Zalacznik_Zadanie2_uczniowie6[[#This Row],[wynik]]</f>
        <v xml:space="preserve"> II139</v>
      </c>
      <c r="N231" s="1" t="s">
        <v>435</v>
      </c>
      <c r="O231" s="1" t="s">
        <v>293</v>
      </c>
      <c r="P231" s="1" t="s">
        <v>83</v>
      </c>
      <c r="Q231" s="1" t="s">
        <v>296</v>
      </c>
      <c r="R231">
        <v>2</v>
      </c>
      <c r="S231" s="1" t="s">
        <v>53</v>
      </c>
      <c r="U231">
        <v>230</v>
      </c>
      <c r="V231">
        <v>0</v>
      </c>
      <c r="W231">
        <v>100</v>
      </c>
      <c r="X231">
        <v>27</v>
      </c>
      <c r="Y231">
        <v>12</v>
      </c>
      <c r="Z231">
        <v>0</v>
      </c>
      <c r="AA231">
        <f>SUM(Zalacznik_Zadanie2_wyniki7[[#This Row],[zad1]:[zad5]])</f>
        <v>139</v>
      </c>
      <c r="AB231" t="str">
        <f>VLOOKUP(Zalacznik_Zadanie2_wyniki7[[#This Row],[identyfikator ucznia]],Zalacznik_Zadanie2_uczniowie[[identyfikator ucznia]:[okręg]],7,FALSE)</f>
        <v xml:space="preserve"> II</v>
      </c>
      <c r="AC231" t="str">
        <f>VLOOKUP(Zalacznik_Zadanie2_wyniki7[[#This Row],[identyfikator ucznia]],Zalacznik_Zadanie2_uczniowie[[identyfikator ucznia]:[nazwisko]],3,FALSE)</f>
        <v>Paszczak</v>
      </c>
    </row>
    <row r="232" spans="11:29" x14ac:dyDescent="0.3">
      <c r="K232">
        <v>231</v>
      </c>
      <c r="L232">
        <f>Zalacznik_Zadanie2_wyniki7[[#This Row],[suma]]</f>
        <v>251</v>
      </c>
      <c r="M232" t="str">
        <f>Zalacznik_Zadanie2_uczniowie6[[#This Row],[okręg]]&amp;Zalacznik_Zadanie2_uczniowie6[[#This Row],[wynik]]</f>
        <v xml:space="preserve"> VIII251</v>
      </c>
      <c r="N232" s="1" t="s">
        <v>45</v>
      </c>
      <c r="O232" s="1" t="s">
        <v>436</v>
      </c>
      <c r="P232" s="1" t="s">
        <v>24</v>
      </c>
      <c r="Q232" s="1" t="s">
        <v>25</v>
      </c>
      <c r="R232">
        <v>2</v>
      </c>
      <c r="S232" s="1" t="s">
        <v>16</v>
      </c>
      <c r="U232">
        <v>231</v>
      </c>
      <c r="V232">
        <v>100</v>
      </c>
      <c r="W232">
        <v>0</v>
      </c>
      <c r="X232">
        <v>63</v>
      </c>
      <c r="Y232">
        <v>88</v>
      </c>
      <c r="Z232">
        <v>0</v>
      </c>
      <c r="AA232">
        <f>SUM(Zalacznik_Zadanie2_wyniki7[[#This Row],[zad1]:[zad5]])</f>
        <v>251</v>
      </c>
      <c r="AB232" t="str">
        <f>VLOOKUP(Zalacznik_Zadanie2_wyniki7[[#This Row],[identyfikator ucznia]],Zalacznik_Zadanie2_uczniowie[[identyfikator ucznia]:[okręg]],7,FALSE)</f>
        <v xml:space="preserve"> VIII</v>
      </c>
      <c r="AC232" t="str">
        <f>VLOOKUP(Zalacznik_Zadanie2_wyniki7[[#This Row],[identyfikator ucznia]],Zalacznik_Zadanie2_uczniowie[[identyfikator ucznia]:[nazwisko]],3,FALSE)</f>
        <v>Roszczka</v>
      </c>
    </row>
    <row r="233" spans="11:29" x14ac:dyDescent="0.3">
      <c r="K233">
        <v>232</v>
      </c>
      <c r="L233">
        <f>Zalacznik_Zadanie2_wyniki7[[#This Row],[suma]]</f>
        <v>138</v>
      </c>
      <c r="M233" t="str">
        <f>Zalacznik_Zadanie2_uczniowie6[[#This Row],[okręg]]&amp;Zalacznik_Zadanie2_uczniowie6[[#This Row],[wynik]]</f>
        <v xml:space="preserve"> VIII138</v>
      </c>
      <c r="N233" s="1" t="s">
        <v>132</v>
      </c>
      <c r="O233" s="1" t="s">
        <v>199</v>
      </c>
      <c r="P233" s="1" t="s">
        <v>30</v>
      </c>
      <c r="Q233" s="1" t="s">
        <v>25</v>
      </c>
      <c r="R233">
        <v>3</v>
      </c>
      <c r="S233" s="1" t="s">
        <v>16</v>
      </c>
      <c r="U233">
        <v>232</v>
      </c>
      <c r="V233">
        <v>0</v>
      </c>
      <c r="W233">
        <v>32</v>
      </c>
      <c r="X233">
        <v>45</v>
      </c>
      <c r="Y233">
        <v>61</v>
      </c>
      <c r="Z233">
        <v>0</v>
      </c>
      <c r="AA233">
        <f>SUM(Zalacznik_Zadanie2_wyniki7[[#This Row],[zad1]:[zad5]])</f>
        <v>138</v>
      </c>
      <c r="AB233" t="str">
        <f>VLOOKUP(Zalacznik_Zadanie2_wyniki7[[#This Row],[identyfikator ucznia]],Zalacznik_Zadanie2_uczniowie[[identyfikator ucznia]:[okręg]],7,FALSE)</f>
        <v xml:space="preserve"> VIII</v>
      </c>
      <c r="AC233" t="str">
        <f>VLOOKUP(Zalacznik_Zadanie2_wyniki7[[#This Row],[identyfikator ucznia]],Zalacznik_Zadanie2_uczniowie[[identyfikator ucznia]:[nazwisko]],3,FALSE)</f>
        <v>Kaczmarek</v>
      </c>
    </row>
    <row r="234" spans="11:29" x14ac:dyDescent="0.3">
      <c r="K234">
        <v>233</v>
      </c>
      <c r="L234">
        <f>Zalacznik_Zadanie2_wyniki7[[#This Row],[suma]]</f>
        <v>251</v>
      </c>
      <c r="M234" t="str">
        <f>Zalacznik_Zadanie2_uczniowie6[[#This Row],[okręg]]&amp;Zalacznik_Zadanie2_uczniowie6[[#This Row],[wynik]]</f>
        <v xml:space="preserve"> II251</v>
      </c>
      <c r="N234" s="1" t="s">
        <v>105</v>
      </c>
      <c r="O234" s="1" t="s">
        <v>437</v>
      </c>
      <c r="P234" s="1" t="s">
        <v>408</v>
      </c>
      <c r="Q234" s="1" t="s">
        <v>409</v>
      </c>
      <c r="R234">
        <v>2</v>
      </c>
      <c r="S234" s="1" t="s">
        <v>53</v>
      </c>
      <c r="U234">
        <v>233</v>
      </c>
      <c r="V234">
        <v>0</v>
      </c>
      <c r="W234">
        <v>100</v>
      </c>
      <c r="X234">
        <v>63</v>
      </c>
      <c r="Y234">
        <v>88</v>
      </c>
      <c r="Z234">
        <v>0</v>
      </c>
      <c r="AA234">
        <f>SUM(Zalacznik_Zadanie2_wyniki7[[#This Row],[zad1]:[zad5]])</f>
        <v>251</v>
      </c>
      <c r="AB234" t="str">
        <f>VLOOKUP(Zalacznik_Zadanie2_wyniki7[[#This Row],[identyfikator ucznia]],Zalacznik_Zadanie2_uczniowie[[identyfikator ucznia]:[okręg]],7,FALSE)</f>
        <v xml:space="preserve"> II</v>
      </c>
      <c r="AC234" t="str">
        <f>VLOOKUP(Zalacznik_Zadanie2_wyniki7[[#This Row],[identyfikator ucznia]],Zalacznik_Zadanie2_uczniowie[[identyfikator ucznia]:[nazwisko]],3,FALSE)</f>
        <v>Chojnacki</v>
      </c>
    </row>
    <row r="235" spans="11:29" x14ac:dyDescent="0.3">
      <c r="K235">
        <v>234</v>
      </c>
      <c r="L235">
        <f>Zalacznik_Zadanie2_wyniki7[[#This Row],[suma]]</f>
        <v>137</v>
      </c>
      <c r="M235" t="str">
        <f>Zalacznik_Zadanie2_uczniowie6[[#This Row],[okręg]]&amp;Zalacznik_Zadanie2_uczniowie6[[#This Row],[wynik]]</f>
        <v xml:space="preserve"> IV137</v>
      </c>
      <c r="N235" s="1" t="s">
        <v>105</v>
      </c>
      <c r="O235" s="1" t="s">
        <v>438</v>
      </c>
      <c r="P235" s="1" t="s">
        <v>37</v>
      </c>
      <c r="Q235" s="1" t="s">
        <v>20</v>
      </c>
      <c r="R235">
        <v>3</v>
      </c>
      <c r="S235" s="1" t="s">
        <v>21</v>
      </c>
      <c r="U235">
        <v>234</v>
      </c>
      <c r="V235">
        <v>10</v>
      </c>
      <c r="W235">
        <v>100</v>
      </c>
      <c r="X235">
        <v>27</v>
      </c>
      <c r="Y235">
        <v>0</v>
      </c>
      <c r="Z235">
        <v>0</v>
      </c>
      <c r="AA235">
        <f>SUM(Zalacznik_Zadanie2_wyniki7[[#This Row],[zad1]:[zad5]])</f>
        <v>137</v>
      </c>
      <c r="AB235" t="str">
        <f>VLOOKUP(Zalacznik_Zadanie2_wyniki7[[#This Row],[identyfikator ucznia]],Zalacznik_Zadanie2_uczniowie[[identyfikator ucznia]:[okręg]],7,FALSE)</f>
        <v xml:space="preserve"> IV</v>
      </c>
      <c r="AC235" t="str">
        <f>VLOOKUP(Zalacznik_Zadanie2_wyniki7[[#This Row],[identyfikator ucznia]],Zalacznik_Zadanie2_uczniowie[[identyfikator ucznia]:[nazwisko]],3,FALSE)</f>
        <v>Zimiński</v>
      </c>
    </row>
    <row r="236" spans="11:29" x14ac:dyDescent="0.3">
      <c r="K236">
        <v>235</v>
      </c>
      <c r="L236">
        <f>Zalacznik_Zadanie2_wyniki7[[#This Row],[suma]]</f>
        <v>251</v>
      </c>
      <c r="M236" t="str">
        <f>Zalacznik_Zadanie2_uczniowie6[[#This Row],[okręg]]&amp;Zalacznik_Zadanie2_uczniowie6[[#This Row],[wynik]]</f>
        <v xml:space="preserve"> II251</v>
      </c>
      <c r="N236" s="1" t="s">
        <v>34</v>
      </c>
      <c r="O236" s="1" t="s">
        <v>439</v>
      </c>
      <c r="P236" s="1" t="s">
        <v>51</v>
      </c>
      <c r="Q236" s="1" t="s">
        <v>52</v>
      </c>
      <c r="R236">
        <v>2</v>
      </c>
      <c r="S236" s="1" t="s">
        <v>53</v>
      </c>
      <c r="U236">
        <v>235</v>
      </c>
      <c r="V236">
        <v>0</v>
      </c>
      <c r="W236">
        <v>100</v>
      </c>
      <c r="X236">
        <v>51</v>
      </c>
      <c r="Y236">
        <v>100</v>
      </c>
      <c r="Z236">
        <v>0</v>
      </c>
      <c r="AA236">
        <f>SUM(Zalacznik_Zadanie2_wyniki7[[#This Row],[zad1]:[zad5]])</f>
        <v>251</v>
      </c>
      <c r="AB236" t="str">
        <f>VLOOKUP(Zalacznik_Zadanie2_wyniki7[[#This Row],[identyfikator ucznia]],Zalacznik_Zadanie2_uczniowie[[identyfikator ucznia]:[okręg]],7,FALSE)</f>
        <v xml:space="preserve"> II</v>
      </c>
      <c r="AC236" t="str">
        <f>VLOOKUP(Zalacznik_Zadanie2_wyniki7[[#This Row],[identyfikator ucznia]],Zalacznik_Zadanie2_uczniowie[[identyfikator ucznia]:[nazwisko]],3,FALSE)</f>
        <v>Dyrdał</v>
      </c>
    </row>
    <row r="237" spans="11:29" x14ac:dyDescent="0.3">
      <c r="K237">
        <v>236</v>
      </c>
      <c r="L237">
        <f>Zalacznik_Zadanie2_wyniki7[[#This Row],[suma]]</f>
        <v>137</v>
      </c>
      <c r="M237" t="str">
        <f>Zalacznik_Zadanie2_uczniowie6[[#This Row],[okręg]]&amp;Zalacznik_Zadanie2_uczniowie6[[#This Row],[wynik]]</f>
        <v>VII137</v>
      </c>
      <c r="N237" s="1" t="s">
        <v>66</v>
      </c>
      <c r="O237" s="1" t="s">
        <v>411</v>
      </c>
      <c r="P237" s="1" t="s">
        <v>440</v>
      </c>
      <c r="Q237" s="1" t="s">
        <v>441</v>
      </c>
      <c r="R237">
        <v>3</v>
      </c>
      <c r="S237" s="1" t="s">
        <v>442</v>
      </c>
      <c r="U237">
        <v>236</v>
      </c>
      <c r="V237">
        <v>10</v>
      </c>
      <c r="W237">
        <v>100</v>
      </c>
      <c r="X237">
        <v>27</v>
      </c>
      <c r="Y237">
        <v>0</v>
      </c>
      <c r="Z237">
        <v>0</v>
      </c>
      <c r="AA237">
        <f>SUM(Zalacznik_Zadanie2_wyniki7[[#This Row],[zad1]:[zad5]])</f>
        <v>137</v>
      </c>
      <c r="AB237" t="str">
        <f>VLOOKUP(Zalacznik_Zadanie2_wyniki7[[#This Row],[identyfikator ucznia]],Zalacznik_Zadanie2_uczniowie[[identyfikator ucznia]:[okręg]],7,FALSE)</f>
        <v>VII</v>
      </c>
      <c r="AC237" t="str">
        <f>VLOOKUP(Zalacznik_Zadanie2_wyniki7[[#This Row],[identyfikator ucznia]],Zalacznik_Zadanie2_uczniowie[[identyfikator ucznia]:[nazwisko]],3,FALSE)</f>
        <v>Lipiński</v>
      </c>
    </row>
    <row r="238" spans="11:29" x14ac:dyDescent="0.3">
      <c r="K238">
        <v>237</v>
      </c>
      <c r="L238">
        <f>Zalacznik_Zadanie2_wyniki7[[#This Row],[suma]]</f>
        <v>250</v>
      </c>
      <c r="M238" t="str">
        <f>Zalacznik_Zadanie2_uczniowie6[[#This Row],[okręg]]&amp;Zalacznik_Zadanie2_uczniowie6[[#This Row],[wynik]]</f>
        <v xml:space="preserve"> V250</v>
      </c>
      <c r="N238" s="1" t="s">
        <v>102</v>
      </c>
      <c r="O238" s="1" t="s">
        <v>443</v>
      </c>
      <c r="P238" s="1" t="s">
        <v>86</v>
      </c>
      <c r="Q238" s="1" t="s">
        <v>87</v>
      </c>
      <c r="R238">
        <v>1</v>
      </c>
      <c r="S238" s="1" t="s">
        <v>88</v>
      </c>
      <c r="U238">
        <v>237</v>
      </c>
      <c r="V238">
        <v>0</v>
      </c>
      <c r="W238">
        <v>100</v>
      </c>
      <c r="X238">
        <v>100</v>
      </c>
      <c r="Y238">
        <v>50</v>
      </c>
      <c r="Z238">
        <v>0</v>
      </c>
      <c r="AA238">
        <f>SUM(Zalacznik_Zadanie2_wyniki7[[#This Row],[zad1]:[zad5]])</f>
        <v>250</v>
      </c>
      <c r="AB238" t="str">
        <f>VLOOKUP(Zalacznik_Zadanie2_wyniki7[[#This Row],[identyfikator ucznia]],Zalacznik_Zadanie2_uczniowie[[identyfikator ucznia]:[okręg]],7,FALSE)</f>
        <v xml:space="preserve"> V</v>
      </c>
      <c r="AC238" t="str">
        <f>VLOOKUP(Zalacznik_Zadanie2_wyniki7[[#This Row],[identyfikator ucznia]],Zalacznik_Zadanie2_uczniowie[[identyfikator ucznia]:[nazwisko]],3,FALSE)</f>
        <v>Ciupka</v>
      </c>
    </row>
    <row r="239" spans="11:29" x14ac:dyDescent="0.3">
      <c r="K239">
        <v>238</v>
      </c>
      <c r="L239">
        <f>Zalacznik_Zadanie2_wyniki7[[#This Row],[suma]]</f>
        <v>136</v>
      </c>
      <c r="M239" t="str">
        <f>Zalacznik_Zadanie2_uczniowie6[[#This Row],[okręg]]&amp;Zalacznik_Zadanie2_uczniowie6[[#This Row],[wynik]]</f>
        <v xml:space="preserve"> IV136</v>
      </c>
      <c r="N239" s="1" t="s">
        <v>40</v>
      </c>
      <c r="O239" s="1" t="s">
        <v>444</v>
      </c>
      <c r="P239" s="1" t="s">
        <v>83</v>
      </c>
      <c r="Q239" s="1" t="s">
        <v>84</v>
      </c>
      <c r="R239">
        <v>2</v>
      </c>
      <c r="S239" s="1" t="s">
        <v>21</v>
      </c>
      <c r="U239">
        <v>238</v>
      </c>
      <c r="V239">
        <v>0</v>
      </c>
      <c r="W239">
        <v>100</v>
      </c>
      <c r="X239">
        <v>36</v>
      </c>
      <c r="Y239">
        <v>0</v>
      </c>
      <c r="Z239">
        <v>0</v>
      </c>
      <c r="AA239">
        <f>SUM(Zalacznik_Zadanie2_wyniki7[[#This Row],[zad1]:[zad5]])</f>
        <v>136</v>
      </c>
      <c r="AB239" t="str">
        <f>VLOOKUP(Zalacznik_Zadanie2_wyniki7[[#This Row],[identyfikator ucznia]],Zalacznik_Zadanie2_uczniowie[[identyfikator ucznia]:[okręg]],7,FALSE)</f>
        <v xml:space="preserve"> IV</v>
      </c>
      <c r="AC239" t="str">
        <f>VLOOKUP(Zalacznik_Zadanie2_wyniki7[[#This Row],[identyfikator ucznia]],Zalacznik_Zadanie2_uczniowie[[identyfikator ucznia]:[nazwisko]],3,FALSE)</f>
        <v>Michalski</v>
      </c>
    </row>
    <row r="240" spans="11:29" x14ac:dyDescent="0.3">
      <c r="K240">
        <v>239</v>
      </c>
      <c r="L240">
        <f>Zalacznik_Zadanie2_wyniki7[[#This Row],[suma]]</f>
        <v>248</v>
      </c>
      <c r="M240" t="str">
        <f>Zalacznik_Zadanie2_uczniowie6[[#This Row],[okręg]]&amp;Zalacznik_Zadanie2_uczniowie6[[#This Row],[wynik]]</f>
        <v xml:space="preserve"> VIII248</v>
      </c>
      <c r="N240" s="1" t="s">
        <v>163</v>
      </c>
      <c r="O240" s="1" t="s">
        <v>445</v>
      </c>
      <c r="P240" s="1" t="s">
        <v>14</v>
      </c>
      <c r="Q240" s="1" t="s">
        <v>15</v>
      </c>
      <c r="R240">
        <v>2</v>
      </c>
      <c r="S240" s="1" t="s">
        <v>16</v>
      </c>
      <c r="U240">
        <v>239</v>
      </c>
      <c r="V240">
        <v>0</v>
      </c>
      <c r="W240">
        <v>82</v>
      </c>
      <c r="X240">
        <v>66</v>
      </c>
      <c r="Y240">
        <v>100</v>
      </c>
      <c r="Z240">
        <v>0</v>
      </c>
      <c r="AA240">
        <f>SUM(Zalacznik_Zadanie2_wyniki7[[#This Row],[zad1]:[zad5]])</f>
        <v>248</v>
      </c>
      <c r="AB240" t="str">
        <f>VLOOKUP(Zalacznik_Zadanie2_wyniki7[[#This Row],[identyfikator ucznia]],Zalacznik_Zadanie2_uczniowie[[identyfikator ucznia]:[okręg]],7,FALSE)</f>
        <v xml:space="preserve"> VIII</v>
      </c>
      <c r="AC240" t="str">
        <f>VLOOKUP(Zalacznik_Zadanie2_wyniki7[[#This Row],[identyfikator ucznia]],Zalacznik_Zadanie2_uczniowie[[identyfikator ucznia]:[nazwisko]],3,FALSE)</f>
        <v>Duszyński</v>
      </c>
    </row>
    <row r="241" spans="11:29" x14ac:dyDescent="0.3">
      <c r="K241">
        <v>240</v>
      </c>
      <c r="L241">
        <f>Zalacznik_Zadanie2_wyniki7[[#This Row],[suma]]</f>
        <v>136</v>
      </c>
      <c r="M241" t="str">
        <f>Zalacznik_Zadanie2_uczniowie6[[#This Row],[okręg]]&amp;Zalacznik_Zadanie2_uczniowie6[[#This Row],[wynik]]</f>
        <v xml:space="preserve"> V136</v>
      </c>
      <c r="N241" s="1" t="s">
        <v>446</v>
      </c>
      <c r="O241" s="1" t="s">
        <v>447</v>
      </c>
      <c r="P241" s="1" t="s">
        <v>83</v>
      </c>
      <c r="Q241" s="1" t="s">
        <v>171</v>
      </c>
      <c r="R241">
        <v>3</v>
      </c>
      <c r="S241" s="1" t="s">
        <v>88</v>
      </c>
      <c r="U241">
        <v>240</v>
      </c>
      <c r="V241">
        <v>0</v>
      </c>
      <c r="W241">
        <v>100</v>
      </c>
      <c r="X241">
        <v>36</v>
      </c>
      <c r="Y241">
        <v>0</v>
      </c>
      <c r="Z241">
        <v>0</v>
      </c>
      <c r="AA241">
        <f>SUM(Zalacznik_Zadanie2_wyniki7[[#This Row],[zad1]:[zad5]])</f>
        <v>136</v>
      </c>
      <c r="AB241" t="str">
        <f>VLOOKUP(Zalacznik_Zadanie2_wyniki7[[#This Row],[identyfikator ucznia]],Zalacznik_Zadanie2_uczniowie[[identyfikator ucznia]:[okręg]],7,FALSE)</f>
        <v xml:space="preserve"> V</v>
      </c>
      <c r="AC241" t="str">
        <f>VLOOKUP(Zalacznik_Zadanie2_wyniki7[[#This Row],[identyfikator ucznia]],Zalacznik_Zadanie2_uczniowie[[identyfikator ucznia]:[nazwisko]],3,FALSE)</f>
        <v>Strasz</v>
      </c>
    </row>
    <row r="242" spans="11:29" x14ac:dyDescent="0.3">
      <c r="K242">
        <v>241</v>
      </c>
      <c r="L242">
        <f>Zalacznik_Zadanie2_wyniki7[[#This Row],[suma]]</f>
        <v>248</v>
      </c>
      <c r="M242" t="str">
        <f>Zalacznik_Zadanie2_uczniowie6[[#This Row],[okręg]]&amp;Zalacznik_Zadanie2_uczniowie6[[#This Row],[wynik]]</f>
        <v xml:space="preserve"> IV248</v>
      </c>
      <c r="N242" s="1" t="s">
        <v>95</v>
      </c>
      <c r="O242" s="1" t="s">
        <v>210</v>
      </c>
      <c r="P242" s="1" t="s">
        <v>376</v>
      </c>
      <c r="Q242" s="1" t="s">
        <v>377</v>
      </c>
      <c r="R242">
        <v>1</v>
      </c>
      <c r="S242" s="1" t="s">
        <v>21</v>
      </c>
      <c r="U242">
        <v>241</v>
      </c>
      <c r="V242">
        <v>0</v>
      </c>
      <c r="W242">
        <v>100</v>
      </c>
      <c r="X242">
        <v>48</v>
      </c>
      <c r="Y242">
        <v>100</v>
      </c>
      <c r="Z242">
        <v>0</v>
      </c>
      <c r="AA242">
        <f>SUM(Zalacznik_Zadanie2_wyniki7[[#This Row],[zad1]:[zad5]])</f>
        <v>248</v>
      </c>
      <c r="AB242" t="str">
        <f>VLOOKUP(Zalacznik_Zadanie2_wyniki7[[#This Row],[identyfikator ucznia]],Zalacznik_Zadanie2_uczniowie[[identyfikator ucznia]:[okręg]],7,FALSE)</f>
        <v xml:space="preserve"> IV</v>
      </c>
      <c r="AC242" t="str">
        <f>VLOOKUP(Zalacznik_Zadanie2_wyniki7[[#This Row],[identyfikator ucznia]],Zalacznik_Zadanie2_uczniowie[[identyfikator ucznia]:[nazwisko]],3,FALSE)</f>
        <v>Kabaciński</v>
      </c>
    </row>
    <row r="243" spans="11:29" x14ac:dyDescent="0.3">
      <c r="K243">
        <v>242</v>
      </c>
      <c r="L243">
        <f>Zalacznik_Zadanie2_wyniki7[[#This Row],[suma]]</f>
        <v>136</v>
      </c>
      <c r="M243" t="str">
        <f>Zalacznik_Zadanie2_uczniowie6[[#This Row],[okręg]]&amp;Zalacznik_Zadanie2_uczniowie6[[#This Row],[wynik]]</f>
        <v xml:space="preserve"> VI136</v>
      </c>
      <c r="N243" s="1" t="s">
        <v>47</v>
      </c>
      <c r="O243" s="1" t="s">
        <v>448</v>
      </c>
      <c r="P243" s="1" t="s">
        <v>9</v>
      </c>
      <c r="Q243" s="1" t="s">
        <v>10</v>
      </c>
      <c r="R243">
        <v>2</v>
      </c>
      <c r="S243" s="1" t="s">
        <v>11</v>
      </c>
      <c r="U243">
        <v>242</v>
      </c>
      <c r="V243">
        <v>0</v>
      </c>
      <c r="W243">
        <v>22</v>
      </c>
      <c r="X243">
        <v>27</v>
      </c>
      <c r="Y243">
        <v>87</v>
      </c>
      <c r="Z243">
        <v>0</v>
      </c>
      <c r="AA243">
        <f>SUM(Zalacznik_Zadanie2_wyniki7[[#This Row],[zad1]:[zad5]])</f>
        <v>136</v>
      </c>
      <c r="AB243" t="str">
        <f>VLOOKUP(Zalacznik_Zadanie2_wyniki7[[#This Row],[identyfikator ucznia]],Zalacznik_Zadanie2_uczniowie[[identyfikator ucznia]:[okręg]],7,FALSE)</f>
        <v xml:space="preserve"> VI</v>
      </c>
      <c r="AC243" t="str">
        <f>VLOOKUP(Zalacznik_Zadanie2_wyniki7[[#This Row],[identyfikator ucznia]],Zalacznik_Zadanie2_uczniowie[[identyfikator ucznia]:[nazwisko]],3,FALSE)</f>
        <v>Wendland</v>
      </c>
    </row>
    <row r="244" spans="11:29" x14ac:dyDescent="0.3">
      <c r="K244">
        <v>243</v>
      </c>
      <c r="L244">
        <f>Zalacznik_Zadanie2_wyniki7[[#This Row],[suma]]</f>
        <v>247</v>
      </c>
      <c r="M244" t="str">
        <f>Zalacznik_Zadanie2_uczniowie6[[#This Row],[okręg]]&amp;Zalacznik_Zadanie2_uczniowie6[[#This Row],[wynik]]</f>
        <v xml:space="preserve"> IV247</v>
      </c>
      <c r="N244" s="1" t="s">
        <v>31</v>
      </c>
      <c r="O244" s="1" t="s">
        <v>449</v>
      </c>
      <c r="P244" s="1" t="s">
        <v>450</v>
      </c>
      <c r="Q244" s="1" t="s">
        <v>451</v>
      </c>
      <c r="R244">
        <v>2</v>
      </c>
      <c r="S244" s="1" t="s">
        <v>21</v>
      </c>
      <c r="U244">
        <v>243</v>
      </c>
      <c r="V244">
        <v>40</v>
      </c>
      <c r="W244">
        <v>100</v>
      </c>
      <c r="X244">
        <v>63</v>
      </c>
      <c r="Y244">
        <v>0</v>
      </c>
      <c r="Z244">
        <v>44</v>
      </c>
      <c r="AA244">
        <f>SUM(Zalacznik_Zadanie2_wyniki7[[#This Row],[zad1]:[zad5]])</f>
        <v>247</v>
      </c>
      <c r="AB244" t="str">
        <f>VLOOKUP(Zalacznik_Zadanie2_wyniki7[[#This Row],[identyfikator ucznia]],Zalacznik_Zadanie2_uczniowie[[identyfikator ucznia]:[okręg]],7,FALSE)</f>
        <v xml:space="preserve"> IV</v>
      </c>
      <c r="AC244" t="str">
        <f>VLOOKUP(Zalacznik_Zadanie2_wyniki7[[#This Row],[identyfikator ucznia]],Zalacznik_Zadanie2_uczniowie[[identyfikator ucznia]:[nazwisko]],3,FALSE)</f>
        <v>Lotka</v>
      </c>
    </row>
    <row r="245" spans="11:29" x14ac:dyDescent="0.3">
      <c r="K245">
        <v>244</v>
      </c>
      <c r="L245">
        <f>Zalacznik_Zadanie2_wyniki7[[#This Row],[suma]]</f>
        <v>136</v>
      </c>
      <c r="M245" t="str">
        <f>Zalacznik_Zadanie2_uczniowie6[[#This Row],[okręg]]&amp;Zalacznik_Zadanie2_uczniowie6[[#This Row],[wynik]]</f>
        <v xml:space="preserve"> VIII136</v>
      </c>
      <c r="N245" s="1" t="s">
        <v>452</v>
      </c>
      <c r="O245" s="1" t="s">
        <v>453</v>
      </c>
      <c r="P245" s="1" t="s">
        <v>30</v>
      </c>
      <c r="Q245" s="1" t="s">
        <v>25</v>
      </c>
      <c r="R245">
        <v>3</v>
      </c>
      <c r="S245" s="1" t="s">
        <v>16</v>
      </c>
      <c r="U245">
        <v>244</v>
      </c>
      <c r="V245">
        <v>0</v>
      </c>
      <c r="W245">
        <v>72</v>
      </c>
      <c r="X245">
        <v>64</v>
      </c>
      <c r="Y245">
        <v>0</v>
      </c>
      <c r="Z245">
        <v>0</v>
      </c>
      <c r="AA245">
        <f>SUM(Zalacznik_Zadanie2_wyniki7[[#This Row],[zad1]:[zad5]])</f>
        <v>136</v>
      </c>
      <c r="AB245" t="str">
        <f>VLOOKUP(Zalacznik_Zadanie2_wyniki7[[#This Row],[identyfikator ucznia]],Zalacznik_Zadanie2_uczniowie[[identyfikator ucznia]:[okręg]],7,FALSE)</f>
        <v xml:space="preserve"> VIII</v>
      </c>
      <c r="AC245" t="str">
        <f>VLOOKUP(Zalacznik_Zadanie2_wyniki7[[#This Row],[identyfikator ucznia]],Zalacznik_Zadanie2_uczniowie[[identyfikator ucznia]:[nazwisko]],3,FALSE)</f>
        <v>Wróblewski</v>
      </c>
    </row>
    <row r="246" spans="11:29" x14ac:dyDescent="0.3">
      <c r="K246">
        <v>245</v>
      </c>
      <c r="L246">
        <f>Zalacznik_Zadanie2_wyniki7[[#This Row],[suma]]</f>
        <v>246</v>
      </c>
      <c r="M246" t="str">
        <f>Zalacznik_Zadanie2_uczniowie6[[#This Row],[okręg]]&amp;Zalacznik_Zadanie2_uczniowie6[[#This Row],[wynik]]</f>
        <v xml:space="preserve"> V246</v>
      </c>
      <c r="N246" s="1" t="s">
        <v>119</v>
      </c>
      <c r="O246" s="1" t="s">
        <v>375</v>
      </c>
      <c r="P246" s="1" t="s">
        <v>83</v>
      </c>
      <c r="Q246" s="1" t="s">
        <v>171</v>
      </c>
      <c r="R246">
        <v>2</v>
      </c>
      <c r="S246" s="1" t="s">
        <v>88</v>
      </c>
      <c r="U246">
        <v>245</v>
      </c>
      <c r="V246">
        <v>80</v>
      </c>
      <c r="W246">
        <v>100</v>
      </c>
      <c r="X246">
        <v>27</v>
      </c>
      <c r="Y246">
        <v>24</v>
      </c>
      <c r="Z246">
        <v>15</v>
      </c>
      <c r="AA246">
        <f>SUM(Zalacznik_Zadanie2_wyniki7[[#This Row],[zad1]:[zad5]])</f>
        <v>246</v>
      </c>
      <c r="AB246" t="str">
        <f>VLOOKUP(Zalacznik_Zadanie2_wyniki7[[#This Row],[identyfikator ucznia]],Zalacznik_Zadanie2_uczniowie[[identyfikator ucznia]:[okręg]],7,FALSE)</f>
        <v xml:space="preserve"> V</v>
      </c>
      <c r="AC246" t="str">
        <f>VLOOKUP(Zalacznik_Zadanie2_wyniki7[[#This Row],[identyfikator ucznia]],Zalacznik_Zadanie2_uczniowie[[identyfikator ucznia]:[nazwisko]],3,FALSE)</f>
        <v>Królik</v>
      </c>
    </row>
    <row r="247" spans="11:29" x14ac:dyDescent="0.3">
      <c r="K247">
        <v>246</v>
      </c>
      <c r="L247">
        <f>Zalacznik_Zadanie2_wyniki7[[#This Row],[suma]]</f>
        <v>135</v>
      </c>
      <c r="M247" t="str">
        <f>Zalacznik_Zadanie2_uczniowie6[[#This Row],[okręg]]&amp;Zalacznik_Zadanie2_uczniowie6[[#This Row],[wynik]]</f>
        <v xml:space="preserve"> III135</v>
      </c>
      <c r="N247" s="1" t="s">
        <v>105</v>
      </c>
      <c r="O247" s="1" t="s">
        <v>454</v>
      </c>
      <c r="P247" s="1" t="s">
        <v>385</v>
      </c>
      <c r="Q247" s="1" t="s">
        <v>230</v>
      </c>
      <c r="R247">
        <v>3</v>
      </c>
      <c r="S247" s="1" t="s">
        <v>65</v>
      </c>
      <c r="U247">
        <v>246</v>
      </c>
      <c r="V247">
        <v>0</v>
      </c>
      <c r="W247">
        <v>7</v>
      </c>
      <c r="X247">
        <v>45</v>
      </c>
      <c r="Y247">
        <v>83</v>
      </c>
      <c r="Z247">
        <v>0</v>
      </c>
      <c r="AA247">
        <f>SUM(Zalacznik_Zadanie2_wyniki7[[#This Row],[zad1]:[zad5]])</f>
        <v>135</v>
      </c>
      <c r="AB247" t="str">
        <f>VLOOKUP(Zalacznik_Zadanie2_wyniki7[[#This Row],[identyfikator ucznia]],Zalacznik_Zadanie2_uczniowie[[identyfikator ucznia]:[okręg]],7,FALSE)</f>
        <v xml:space="preserve"> III</v>
      </c>
      <c r="AC247" t="str">
        <f>VLOOKUP(Zalacznik_Zadanie2_wyniki7[[#This Row],[identyfikator ucznia]],Zalacznik_Zadanie2_uczniowie[[identyfikator ucznia]:[nazwisko]],3,FALSE)</f>
        <v>Bąkowski</v>
      </c>
    </row>
    <row r="248" spans="11:29" x14ac:dyDescent="0.3">
      <c r="K248">
        <v>247</v>
      </c>
      <c r="L248">
        <f>Zalacznik_Zadanie2_wyniki7[[#This Row],[suma]]</f>
        <v>245</v>
      </c>
      <c r="M248" t="str">
        <f>Zalacznik_Zadanie2_uczniowie6[[#This Row],[okręg]]&amp;Zalacznik_Zadanie2_uczniowie6[[#This Row],[wynik]]</f>
        <v xml:space="preserve"> IV245</v>
      </c>
      <c r="N248" s="1" t="s">
        <v>148</v>
      </c>
      <c r="O248" s="1" t="s">
        <v>382</v>
      </c>
      <c r="P248" s="1" t="s">
        <v>150</v>
      </c>
      <c r="Q248" s="1" t="s">
        <v>350</v>
      </c>
      <c r="R248">
        <v>2</v>
      </c>
      <c r="S248" s="1" t="s">
        <v>21</v>
      </c>
      <c r="U248">
        <v>247</v>
      </c>
      <c r="V248">
        <v>0</v>
      </c>
      <c r="W248">
        <v>100</v>
      </c>
      <c r="X248">
        <v>45</v>
      </c>
      <c r="Y248">
        <v>100</v>
      </c>
      <c r="Z248">
        <v>0</v>
      </c>
      <c r="AA248">
        <f>SUM(Zalacznik_Zadanie2_wyniki7[[#This Row],[zad1]:[zad5]])</f>
        <v>245</v>
      </c>
      <c r="AB248" t="str">
        <f>VLOOKUP(Zalacznik_Zadanie2_wyniki7[[#This Row],[identyfikator ucznia]],Zalacznik_Zadanie2_uczniowie[[identyfikator ucznia]:[okręg]],7,FALSE)</f>
        <v xml:space="preserve"> IV</v>
      </c>
      <c r="AC248" t="str">
        <f>VLOOKUP(Zalacznik_Zadanie2_wyniki7[[#This Row],[identyfikator ucznia]],Zalacznik_Zadanie2_uczniowie[[identyfikator ucznia]:[nazwisko]],3,FALSE)</f>
        <v>Kapski</v>
      </c>
    </row>
    <row r="249" spans="11:29" x14ac:dyDescent="0.3">
      <c r="K249">
        <v>248</v>
      </c>
      <c r="L249">
        <f>Zalacznik_Zadanie2_wyniki7[[#This Row],[suma]]</f>
        <v>135</v>
      </c>
      <c r="M249" t="str">
        <f>Zalacznik_Zadanie2_uczniowie6[[#This Row],[okręg]]&amp;Zalacznik_Zadanie2_uczniowie6[[#This Row],[wynik]]</f>
        <v xml:space="preserve"> VIII135</v>
      </c>
      <c r="N249" s="1" t="s">
        <v>455</v>
      </c>
      <c r="O249" s="1" t="s">
        <v>383</v>
      </c>
      <c r="P249" s="1" t="s">
        <v>14</v>
      </c>
      <c r="Q249" s="1" t="s">
        <v>15</v>
      </c>
      <c r="R249">
        <v>3</v>
      </c>
      <c r="S249" s="1" t="s">
        <v>16</v>
      </c>
      <c r="U249">
        <v>248</v>
      </c>
      <c r="V249">
        <v>0</v>
      </c>
      <c r="W249">
        <v>72</v>
      </c>
      <c r="X249">
        <v>63</v>
      </c>
      <c r="Y249">
        <v>0</v>
      </c>
      <c r="Z249">
        <v>0</v>
      </c>
      <c r="AA249">
        <f>SUM(Zalacznik_Zadanie2_wyniki7[[#This Row],[zad1]:[zad5]])</f>
        <v>135</v>
      </c>
      <c r="AB249" t="str">
        <f>VLOOKUP(Zalacznik_Zadanie2_wyniki7[[#This Row],[identyfikator ucznia]],Zalacznik_Zadanie2_uczniowie[[identyfikator ucznia]:[okręg]],7,FALSE)</f>
        <v xml:space="preserve"> VIII</v>
      </c>
      <c r="AC249" t="str">
        <f>VLOOKUP(Zalacznik_Zadanie2_wyniki7[[#This Row],[identyfikator ucznia]],Zalacznik_Zadanie2_uczniowie[[identyfikator ucznia]:[nazwisko]],3,FALSE)</f>
        <v>Kruk</v>
      </c>
    </row>
    <row r="250" spans="11:29" x14ac:dyDescent="0.3">
      <c r="K250">
        <v>249</v>
      </c>
      <c r="L250">
        <f>Zalacznik_Zadanie2_wyniki7[[#This Row],[suma]]</f>
        <v>245</v>
      </c>
      <c r="M250" t="str">
        <f>Zalacznik_Zadanie2_uczniowie6[[#This Row],[okręg]]&amp;Zalacznik_Zadanie2_uczniowie6[[#This Row],[wynik]]</f>
        <v xml:space="preserve"> III245</v>
      </c>
      <c r="N250" s="1" t="s">
        <v>40</v>
      </c>
      <c r="O250" s="1" t="s">
        <v>384</v>
      </c>
      <c r="P250" s="1" t="s">
        <v>356</v>
      </c>
      <c r="Q250" s="1" t="s">
        <v>357</v>
      </c>
      <c r="R250">
        <v>1</v>
      </c>
      <c r="S250" s="1" t="s">
        <v>65</v>
      </c>
      <c r="U250">
        <v>249</v>
      </c>
      <c r="V250">
        <v>0</v>
      </c>
      <c r="W250">
        <v>100</v>
      </c>
      <c r="X250">
        <v>45</v>
      </c>
      <c r="Y250">
        <v>100</v>
      </c>
      <c r="Z250">
        <v>0</v>
      </c>
      <c r="AA250">
        <f>SUM(Zalacznik_Zadanie2_wyniki7[[#This Row],[zad1]:[zad5]])</f>
        <v>245</v>
      </c>
      <c r="AB250" t="str">
        <f>VLOOKUP(Zalacznik_Zadanie2_wyniki7[[#This Row],[identyfikator ucznia]],Zalacznik_Zadanie2_uczniowie[[identyfikator ucznia]:[okręg]],7,FALSE)</f>
        <v xml:space="preserve"> III</v>
      </c>
      <c r="AC250" t="str">
        <f>VLOOKUP(Zalacznik_Zadanie2_wyniki7[[#This Row],[identyfikator ucznia]],Zalacznik_Zadanie2_uczniowie[[identyfikator ucznia]:[nazwisko]],3,FALSE)</f>
        <v>Cudo</v>
      </c>
    </row>
    <row r="251" spans="11:29" x14ac:dyDescent="0.3">
      <c r="K251">
        <v>250</v>
      </c>
      <c r="L251">
        <f>Zalacznik_Zadanie2_wyniki7[[#This Row],[suma]]</f>
        <v>134</v>
      </c>
      <c r="M251" t="str">
        <f>Zalacznik_Zadanie2_uczniowie6[[#This Row],[okręg]]&amp;Zalacznik_Zadanie2_uczniowie6[[#This Row],[wynik]]</f>
        <v xml:space="preserve"> VIII134</v>
      </c>
      <c r="N251" s="1" t="s">
        <v>456</v>
      </c>
      <c r="O251" s="1" t="s">
        <v>457</v>
      </c>
      <c r="P251" s="1" t="s">
        <v>33</v>
      </c>
      <c r="Q251" s="1" t="s">
        <v>25</v>
      </c>
      <c r="R251">
        <v>2</v>
      </c>
      <c r="S251" s="1" t="s">
        <v>16</v>
      </c>
      <c r="U251">
        <v>250</v>
      </c>
      <c r="V251">
        <v>0</v>
      </c>
      <c r="W251">
        <v>7</v>
      </c>
      <c r="X251">
        <v>27</v>
      </c>
      <c r="Y251">
        <v>100</v>
      </c>
      <c r="Z251">
        <v>0</v>
      </c>
      <c r="AA251">
        <f>SUM(Zalacznik_Zadanie2_wyniki7[[#This Row],[zad1]:[zad5]])</f>
        <v>134</v>
      </c>
      <c r="AB251" t="str">
        <f>VLOOKUP(Zalacznik_Zadanie2_wyniki7[[#This Row],[identyfikator ucznia]],Zalacznik_Zadanie2_uczniowie[[identyfikator ucznia]:[okręg]],7,FALSE)</f>
        <v xml:space="preserve"> VIII</v>
      </c>
      <c r="AC251" t="str">
        <f>VLOOKUP(Zalacznik_Zadanie2_wyniki7[[#This Row],[identyfikator ucznia]],Zalacznik_Zadanie2_uczniowie[[identyfikator ucznia]:[nazwisko]],3,FALSE)</f>
        <v>Ożarowska</v>
      </c>
    </row>
    <row r="252" spans="11:29" x14ac:dyDescent="0.3">
      <c r="K252">
        <v>251</v>
      </c>
      <c r="L252">
        <f>Zalacznik_Zadanie2_wyniki7[[#This Row],[suma]]</f>
        <v>245</v>
      </c>
      <c r="M252" t="str">
        <f>Zalacznik_Zadanie2_uczniowie6[[#This Row],[okręg]]&amp;Zalacznik_Zadanie2_uczniowie6[[#This Row],[wynik]]</f>
        <v xml:space="preserve"> IV245</v>
      </c>
      <c r="N252" s="1" t="s">
        <v>42</v>
      </c>
      <c r="O252" s="1" t="s">
        <v>387</v>
      </c>
      <c r="P252" s="1" t="s">
        <v>314</v>
      </c>
      <c r="Q252" s="1" t="s">
        <v>315</v>
      </c>
      <c r="R252">
        <v>2</v>
      </c>
      <c r="S252" s="1" t="s">
        <v>21</v>
      </c>
      <c r="U252">
        <v>251</v>
      </c>
      <c r="V252">
        <v>100</v>
      </c>
      <c r="W252">
        <v>100</v>
      </c>
      <c r="X252">
        <v>45</v>
      </c>
      <c r="Y252">
        <v>0</v>
      </c>
      <c r="Z252">
        <v>0</v>
      </c>
      <c r="AA252">
        <f>SUM(Zalacznik_Zadanie2_wyniki7[[#This Row],[zad1]:[zad5]])</f>
        <v>245</v>
      </c>
      <c r="AB252" t="str">
        <f>VLOOKUP(Zalacznik_Zadanie2_wyniki7[[#This Row],[identyfikator ucznia]],Zalacznik_Zadanie2_uczniowie[[identyfikator ucznia]:[okręg]],7,FALSE)</f>
        <v xml:space="preserve"> IV</v>
      </c>
      <c r="AC252" t="str">
        <f>VLOOKUP(Zalacznik_Zadanie2_wyniki7[[#This Row],[identyfikator ucznia]],Zalacznik_Zadanie2_uczniowie[[identyfikator ucznia]:[nazwisko]],3,FALSE)</f>
        <v>Karolak</v>
      </c>
    </row>
    <row r="253" spans="11:29" x14ac:dyDescent="0.3">
      <c r="K253">
        <v>252</v>
      </c>
      <c r="L253">
        <f>Zalacznik_Zadanie2_wyniki7[[#This Row],[suma]]</f>
        <v>134</v>
      </c>
      <c r="M253" t="str">
        <f>Zalacznik_Zadanie2_uczniowie6[[#This Row],[okręg]]&amp;Zalacznik_Zadanie2_uczniowie6[[#This Row],[wynik]]</f>
        <v xml:space="preserve"> VIII134</v>
      </c>
      <c r="N253" s="1" t="s">
        <v>458</v>
      </c>
      <c r="O253" s="1" t="s">
        <v>459</v>
      </c>
      <c r="P253" s="1" t="s">
        <v>310</v>
      </c>
      <c r="Q253" s="1" t="s">
        <v>348</v>
      </c>
      <c r="R253">
        <v>3</v>
      </c>
      <c r="S253" s="1" t="s">
        <v>16</v>
      </c>
      <c r="U253">
        <v>252</v>
      </c>
      <c r="V253">
        <v>0</v>
      </c>
      <c r="W253">
        <v>7</v>
      </c>
      <c r="X253">
        <v>27</v>
      </c>
      <c r="Y253">
        <v>100</v>
      </c>
      <c r="Z253">
        <v>0</v>
      </c>
      <c r="AA253">
        <f>SUM(Zalacznik_Zadanie2_wyniki7[[#This Row],[zad1]:[zad5]])</f>
        <v>134</v>
      </c>
      <c r="AB253" t="str">
        <f>VLOOKUP(Zalacznik_Zadanie2_wyniki7[[#This Row],[identyfikator ucznia]],Zalacznik_Zadanie2_uczniowie[[identyfikator ucznia]:[okręg]],7,FALSE)</f>
        <v xml:space="preserve"> VIII</v>
      </c>
      <c r="AC253" t="str">
        <f>VLOOKUP(Zalacznik_Zadanie2_wyniki7[[#This Row],[identyfikator ucznia]],Zalacznik_Zadanie2_uczniowie[[identyfikator ucznia]:[nazwisko]],3,FALSE)</f>
        <v>Król</v>
      </c>
    </row>
    <row r="254" spans="11:29" x14ac:dyDescent="0.3">
      <c r="K254">
        <v>253</v>
      </c>
      <c r="L254">
        <f>Zalacznik_Zadanie2_wyniki7[[#This Row],[suma]]</f>
        <v>245</v>
      </c>
      <c r="M254" t="str">
        <f>Zalacznik_Zadanie2_uczniowie6[[#This Row],[okręg]]&amp;Zalacznik_Zadanie2_uczniowie6[[#This Row],[wynik]]</f>
        <v xml:space="preserve"> IV245</v>
      </c>
      <c r="N254" s="1" t="s">
        <v>460</v>
      </c>
      <c r="O254" s="1" t="s">
        <v>461</v>
      </c>
      <c r="P254" s="1" t="s">
        <v>378</v>
      </c>
      <c r="Q254" s="1" t="s">
        <v>379</v>
      </c>
      <c r="R254">
        <v>1</v>
      </c>
      <c r="S254" s="1" t="s">
        <v>21</v>
      </c>
      <c r="U254">
        <v>253</v>
      </c>
      <c r="V254">
        <v>0</v>
      </c>
      <c r="W254">
        <v>100</v>
      </c>
      <c r="X254">
        <v>45</v>
      </c>
      <c r="Y254">
        <v>100</v>
      </c>
      <c r="Z254">
        <v>0</v>
      </c>
      <c r="AA254">
        <f>SUM(Zalacznik_Zadanie2_wyniki7[[#This Row],[zad1]:[zad5]])</f>
        <v>245</v>
      </c>
      <c r="AB254" t="str">
        <f>VLOOKUP(Zalacznik_Zadanie2_wyniki7[[#This Row],[identyfikator ucznia]],Zalacznik_Zadanie2_uczniowie[[identyfikator ucznia]:[okręg]],7,FALSE)</f>
        <v xml:space="preserve"> IV</v>
      </c>
      <c r="AC254" t="str">
        <f>VLOOKUP(Zalacznik_Zadanie2_wyniki7[[#This Row],[identyfikator ucznia]],Zalacznik_Zadanie2_uczniowie[[identyfikator ucznia]:[nazwisko]],3,FALSE)</f>
        <v>Majewski</v>
      </c>
    </row>
    <row r="255" spans="11:29" x14ac:dyDescent="0.3">
      <c r="K255">
        <v>254</v>
      </c>
      <c r="L255">
        <f>Zalacznik_Zadanie2_wyniki7[[#This Row],[suma]]</f>
        <v>134</v>
      </c>
      <c r="M255" t="str">
        <f>Zalacznik_Zadanie2_uczniowie6[[#This Row],[okręg]]&amp;Zalacznik_Zadanie2_uczniowie6[[#This Row],[wynik]]</f>
        <v xml:space="preserve"> III134</v>
      </c>
      <c r="N255" s="1" t="s">
        <v>42</v>
      </c>
      <c r="O255" s="1" t="s">
        <v>211</v>
      </c>
      <c r="P255" s="1" t="s">
        <v>83</v>
      </c>
      <c r="Q255" s="1" t="s">
        <v>230</v>
      </c>
      <c r="R255">
        <v>2</v>
      </c>
      <c r="S255" s="1" t="s">
        <v>65</v>
      </c>
      <c r="U255">
        <v>254</v>
      </c>
      <c r="V255">
        <v>0</v>
      </c>
      <c r="W255">
        <v>7</v>
      </c>
      <c r="X255">
        <v>27</v>
      </c>
      <c r="Y255">
        <v>100</v>
      </c>
      <c r="Z255">
        <v>0</v>
      </c>
      <c r="AA255">
        <f>SUM(Zalacznik_Zadanie2_wyniki7[[#This Row],[zad1]:[zad5]])</f>
        <v>134</v>
      </c>
      <c r="AB255" t="str">
        <f>VLOOKUP(Zalacznik_Zadanie2_wyniki7[[#This Row],[identyfikator ucznia]],Zalacznik_Zadanie2_uczniowie[[identyfikator ucznia]:[okręg]],7,FALSE)</f>
        <v xml:space="preserve"> III</v>
      </c>
      <c r="AC255" t="str">
        <f>VLOOKUP(Zalacznik_Zadanie2_wyniki7[[#This Row],[identyfikator ucznia]],Zalacznik_Zadanie2_uczniowie[[identyfikator ucznia]:[nazwisko]],3,FALSE)</f>
        <v>Owczarzak</v>
      </c>
    </row>
    <row r="256" spans="11:29" x14ac:dyDescent="0.3">
      <c r="K256">
        <v>255</v>
      </c>
      <c r="L256">
        <f>Zalacznik_Zadanie2_wyniki7[[#This Row],[suma]]</f>
        <v>244</v>
      </c>
      <c r="M256" t="str">
        <f>Zalacznik_Zadanie2_uczniowie6[[#This Row],[okręg]]&amp;Zalacznik_Zadanie2_uczniowie6[[#This Row],[wynik]]</f>
        <v xml:space="preserve"> VIII244</v>
      </c>
      <c r="N256" s="1" t="s">
        <v>95</v>
      </c>
      <c r="O256" s="1" t="s">
        <v>462</v>
      </c>
      <c r="P256" s="1" t="s">
        <v>24</v>
      </c>
      <c r="Q256" s="1" t="s">
        <v>25</v>
      </c>
      <c r="R256">
        <v>2</v>
      </c>
      <c r="S256" s="1" t="s">
        <v>16</v>
      </c>
      <c r="U256">
        <v>255</v>
      </c>
      <c r="V256">
        <v>0</v>
      </c>
      <c r="W256">
        <v>81</v>
      </c>
      <c r="X256">
        <v>63</v>
      </c>
      <c r="Y256">
        <v>100</v>
      </c>
      <c r="Z256">
        <v>0</v>
      </c>
      <c r="AA256">
        <f>SUM(Zalacznik_Zadanie2_wyniki7[[#This Row],[zad1]:[zad5]])</f>
        <v>244</v>
      </c>
      <c r="AB256" t="str">
        <f>VLOOKUP(Zalacznik_Zadanie2_wyniki7[[#This Row],[identyfikator ucznia]],Zalacznik_Zadanie2_uczniowie[[identyfikator ucznia]:[okręg]],7,FALSE)</f>
        <v xml:space="preserve"> VIII</v>
      </c>
      <c r="AC256" t="str">
        <f>VLOOKUP(Zalacznik_Zadanie2_wyniki7[[#This Row],[identyfikator ucznia]],Zalacznik_Zadanie2_uczniowie[[identyfikator ucznia]:[nazwisko]],3,FALSE)</f>
        <v>Czeszewski</v>
      </c>
    </row>
    <row r="257" spans="11:29" x14ac:dyDescent="0.3">
      <c r="K257">
        <v>256</v>
      </c>
      <c r="L257">
        <f>Zalacznik_Zadanie2_wyniki7[[#This Row],[suma]]</f>
        <v>131</v>
      </c>
      <c r="M257" t="str">
        <f>Zalacznik_Zadanie2_uczniowie6[[#This Row],[okręg]]&amp;Zalacznik_Zadanie2_uczniowie6[[#This Row],[wynik]]</f>
        <v xml:space="preserve"> IV131</v>
      </c>
      <c r="N257" s="1" t="s">
        <v>105</v>
      </c>
      <c r="O257" s="1" t="s">
        <v>463</v>
      </c>
      <c r="P257" s="1" t="s">
        <v>450</v>
      </c>
      <c r="Q257" s="1" t="s">
        <v>379</v>
      </c>
      <c r="R257">
        <v>3</v>
      </c>
      <c r="S257" s="1" t="s">
        <v>21</v>
      </c>
      <c r="U257">
        <v>256</v>
      </c>
      <c r="V257">
        <v>0</v>
      </c>
      <c r="W257">
        <v>7</v>
      </c>
      <c r="X257">
        <v>36</v>
      </c>
      <c r="Y257">
        <v>88</v>
      </c>
      <c r="Z257">
        <v>0</v>
      </c>
      <c r="AA257">
        <f>SUM(Zalacznik_Zadanie2_wyniki7[[#This Row],[zad1]:[zad5]])</f>
        <v>131</v>
      </c>
      <c r="AB257" t="str">
        <f>VLOOKUP(Zalacznik_Zadanie2_wyniki7[[#This Row],[identyfikator ucznia]],Zalacznik_Zadanie2_uczniowie[[identyfikator ucznia]:[okręg]],7,FALSE)</f>
        <v xml:space="preserve"> IV</v>
      </c>
      <c r="AC257" t="str">
        <f>VLOOKUP(Zalacznik_Zadanie2_wyniki7[[#This Row],[identyfikator ucznia]],Zalacznik_Zadanie2_uczniowie[[identyfikator ucznia]:[nazwisko]],3,FALSE)</f>
        <v>Piotrowski</v>
      </c>
    </row>
    <row r="258" spans="11:29" x14ac:dyDescent="0.3">
      <c r="K258">
        <v>257</v>
      </c>
      <c r="L258">
        <f>Zalacznik_Zadanie2_wyniki7[[#This Row],[suma]]</f>
        <v>244</v>
      </c>
      <c r="M258" t="str">
        <f>Zalacznik_Zadanie2_uczniowie6[[#This Row],[okręg]]&amp;Zalacznik_Zadanie2_uczniowie6[[#This Row],[wynik]]</f>
        <v xml:space="preserve"> VIII244</v>
      </c>
      <c r="N258" s="1" t="s">
        <v>460</v>
      </c>
      <c r="O258" s="1" t="s">
        <v>464</v>
      </c>
      <c r="P258" s="1" t="s">
        <v>14</v>
      </c>
      <c r="Q258" s="1" t="s">
        <v>15</v>
      </c>
      <c r="R258">
        <v>2</v>
      </c>
      <c r="S258" s="1" t="s">
        <v>16</v>
      </c>
      <c r="U258">
        <v>257</v>
      </c>
      <c r="V258">
        <v>0</v>
      </c>
      <c r="W258">
        <v>92</v>
      </c>
      <c r="X258">
        <v>69</v>
      </c>
      <c r="Y258">
        <v>83</v>
      </c>
      <c r="Z258">
        <v>0</v>
      </c>
      <c r="AA258">
        <f>SUM(Zalacznik_Zadanie2_wyniki7[[#This Row],[zad1]:[zad5]])</f>
        <v>244</v>
      </c>
      <c r="AB258" t="str">
        <f>VLOOKUP(Zalacznik_Zadanie2_wyniki7[[#This Row],[identyfikator ucznia]],Zalacznik_Zadanie2_uczniowie[[identyfikator ucznia]:[okręg]],7,FALSE)</f>
        <v xml:space="preserve"> VIII</v>
      </c>
      <c r="AC258" t="str">
        <f>VLOOKUP(Zalacznik_Zadanie2_wyniki7[[#This Row],[identyfikator ucznia]],Zalacznik_Zadanie2_uczniowie[[identyfikator ucznia]:[nazwisko]],3,FALSE)</f>
        <v>Polański</v>
      </c>
    </row>
    <row r="259" spans="11:29" x14ac:dyDescent="0.3">
      <c r="K259">
        <v>258</v>
      </c>
      <c r="L259">
        <f>Zalacznik_Zadanie2_wyniki7[[#This Row],[suma]]</f>
        <v>131</v>
      </c>
      <c r="M259" t="str">
        <f>Zalacznik_Zadanie2_uczniowie6[[#This Row],[okręg]]&amp;Zalacznik_Zadanie2_uczniowie6[[#This Row],[wynik]]</f>
        <v xml:space="preserve"> II131</v>
      </c>
      <c r="N259" s="1" t="s">
        <v>42</v>
      </c>
      <c r="O259" s="1" t="s">
        <v>398</v>
      </c>
      <c r="P259" s="1" t="s">
        <v>51</v>
      </c>
      <c r="Q259" s="1" t="s">
        <v>52</v>
      </c>
      <c r="R259">
        <v>3</v>
      </c>
      <c r="S259" s="1" t="s">
        <v>53</v>
      </c>
      <c r="U259">
        <v>258</v>
      </c>
      <c r="V259">
        <v>0</v>
      </c>
      <c r="W259">
        <v>29</v>
      </c>
      <c r="X259">
        <v>32</v>
      </c>
      <c r="Y259">
        <v>70</v>
      </c>
      <c r="Z259">
        <v>0</v>
      </c>
      <c r="AA259">
        <f>SUM(Zalacznik_Zadanie2_wyniki7[[#This Row],[zad1]:[zad5]])</f>
        <v>131</v>
      </c>
      <c r="AB259" t="str">
        <f>VLOOKUP(Zalacznik_Zadanie2_wyniki7[[#This Row],[identyfikator ucznia]],Zalacznik_Zadanie2_uczniowie[[identyfikator ucznia]:[okręg]],7,FALSE)</f>
        <v xml:space="preserve"> II</v>
      </c>
      <c r="AC259" t="str">
        <f>VLOOKUP(Zalacznik_Zadanie2_wyniki7[[#This Row],[identyfikator ucznia]],Zalacznik_Zadanie2_uczniowie[[identyfikator ucznia]:[nazwisko]],3,FALSE)</f>
        <v>Furmaniuk</v>
      </c>
    </row>
    <row r="260" spans="11:29" x14ac:dyDescent="0.3">
      <c r="K260">
        <v>259</v>
      </c>
      <c r="L260">
        <f>Zalacznik_Zadanie2_wyniki7[[#This Row],[suma]]</f>
        <v>243</v>
      </c>
      <c r="M260" t="str">
        <f>Zalacznik_Zadanie2_uczniowie6[[#This Row],[okręg]]&amp;Zalacznik_Zadanie2_uczniowie6[[#This Row],[wynik]]</f>
        <v xml:space="preserve"> VI243</v>
      </c>
      <c r="N260" s="1" t="s">
        <v>38</v>
      </c>
      <c r="O260" s="1" t="s">
        <v>465</v>
      </c>
      <c r="P260" s="1" t="s">
        <v>9</v>
      </c>
      <c r="Q260" s="1" t="s">
        <v>10</v>
      </c>
      <c r="R260">
        <v>2</v>
      </c>
      <c r="S260" s="1" t="s">
        <v>11</v>
      </c>
      <c r="U260">
        <v>259</v>
      </c>
      <c r="V260">
        <v>0</v>
      </c>
      <c r="W260">
        <v>100</v>
      </c>
      <c r="X260">
        <v>45</v>
      </c>
      <c r="Y260">
        <v>98</v>
      </c>
      <c r="Z260">
        <v>0</v>
      </c>
      <c r="AA260">
        <f>SUM(Zalacznik_Zadanie2_wyniki7[[#This Row],[zad1]:[zad5]])</f>
        <v>243</v>
      </c>
      <c r="AB260" t="str">
        <f>VLOOKUP(Zalacznik_Zadanie2_wyniki7[[#This Row],[identyfikator ucznia]],Zalacznik_Zadanie2_uczniowie[[identyfikator ucznia]:[okręg]],7,FALSE)</f>
        <v xml:space="preserve"> VI</v>
      </c>
      <c r="AC260" t="str">
        <f>VLOOKUP(Zalacznik_Zadanie2_wyniki7[[#This Row],[identyfikator ucznia]],Zalacznik_Zadanie2_uczniowie[[identyfikator ucznia]:[nazwisko]],3,FALSE)</f>
        <v>Janowski</v>
      </c>
    </row>
    <row r="261" spans="11:29" x14ac:dyDescent="0.3">
      <c r="K261">
        <v>260</v>
      </c>
      <c r="L261">
        <f>Zalacznik_Zadanie2_wyniki7[[#This Row],[suma]]</f>
        <v>130</v>
      </c>
      <c r="M261" t="str">
        <f>Zalacznik_Zadanie2_uczniowie6[[#This Row],[okręg]]&amp;Zalacznik_Zadanie2_uczniowie6[[#This Row],[wynik]]</f>
        <v xml:space="preserve"> VIII130</v>
      </c>
      <c r="N261" s="1" t="s">
        <v>66</v>
      </c>
      <c r="O261" s="1" t="s">
        <v>466</v>
      </c>
      <c r="P261" s="1" t="s">
        <v>24</v>
      </c>
      <c r="Q261" s="1" t="s">
        <v>25</v>
      </c>
      <c r="R261">
        <v>3</v>
      </c>
      <c r="S261" s="1" t="s">
        <v>16</v>
      </c>
      <c r="U261">
        <v>260</v>
      </c>
      <c r="V261">
        <v>0</v>
      </c>
      <c r="W261">
        <v>35</v>
      </c>
      <c r="X261">
        <v>27</v>
      </c>
      <c r="Y261">
        <v>68</v>
      </c>
      <c r="Z261">
        <v>0</v>
      </c>
      <c r="AA261">
        <f>SUM(Zalacznik_Zadanie2_wyniki7[[#This Row],[zad1]:[zad5]])</f>
        <v>130</v>
      </c>
      <c r="AB261" t="str">
        <f>VLOOKUP(Zalacznik_Zadanie2_wyniki7[[#This Row],[identyfikator ucznia]],Zalacznik_Zadanie2_uczniowie[[identyfikator ucznia]:[okręg]],7,FALSE)</f>
        <v xml:space="preserve"> VIII</v>
      </c>
      <c r="AC261" t="str">
        <f>VLOOKUP(Zalacznik_Zadanie2_wyniki7[[#This Row],[identyfikator ucznia]],Zalacznik_Zadanie2_uczniowie[[identyfikator ucznia]:[nazwisko]],3,FALSE)</f>
        <v>Wojciechowski</v>
      </c>
    </row>
    <row r="262" spans="11:29" x14ac:dyDescent="0.3">
      <c r="K262">
        <v>261</v>
      </c>
      <c r="L262">
        <f>Zalacznik_Zadanie2_wyniki7[[#This Row],[suma]]</f>
        <v>243</v>
      </c>
      <c r="M262" t="str">
        <f>Zalacznik_Zadanie2_uczniowie6[[#This Row],[okręg]]&amp;Zalacznik_Zadanie2_uczniowie6[[#This Row],[wynik]]</f>
        <v xml:space="preserve"> II243</v>
      </c>
      <c r="N262" s="1" t="s">
        <v>105</v>
      </c>
      <c r="O262" s="1" t="s">
        <v>467</v>
      </c>
      <c r="P262" s="1" t="s">
        <v>468</v>
      </c>
      <c r="Q262" s="1" t="s">
        <v>52</v>
      </c>
      <c r="R262">
        <v>1</v>
      </c>
      <c r="S262" s="1" t="s">
        <v>53</v>
      </c>
      <c r="U262">
        <v>261</v>
      </c>
      <c r="V262">
        <v>80</v>
      </c>
      <c r="W262">
        <v>100</v>
      </c>
      <c r="X262">
        <v>63</v>
      </c>
      <c r="Y262">
        <v>0</v>
      </c>
      <c r="Z262">
        <v>0</v>
      </c>
      <c r="AA262">
        <f>SUM(Zalacznik_Zadanie2_wyniki7[[#This Row],[zad1]:[zad5]])</f>
        <v>243</v>
      </c>
      <c r="AB262" t="str">
        <f>VLOOKUP(Zalacznik_Zadanie2_wyniki7[[#This Row],[identyfikator ucznia]],Zalacznik_Zadanie2_uczniowie[[identyfikator ucznia]:[okręg]],7,FALSE)</f>
        <v xml:space="preserve"> II</v>
      </c>
      <c r="AC262" t="str">
        <f>VLOOKUP(Zalacznik_Zadanie2_wyniki7[[#This Row],[identyfikator ucznia]],Zalacznik_Zadanie2_uczniowie[[identyfikator ucznia]:[nazwisko]],3,FALSE)</f>
        <v>Borowiak</v>
      </c>
    </row>
    <row r="263" spans="11:29" x14ac:dyDescent="0.3">
      <c r="K263">
        <v>262</v>
      </c>
      <c r="L263">
        <f>Zalacznik_Zadanie2_wyniki7[[#This Row],[suma]]</f>
        <v>129</v>
      </c>
      <c r="M263" t="str">
        <f>Zalacznik_Zadanie2_uczniowie6[[#This Row],[okręg]]&amp;Zalacznik_Zadanie2_uczniowie6[[#This Row],[wynik]]</f>
        <v xml:space="preserve"> IV129</v>
      </c>
      <c r="N263" s="1" t="s">
        <v>469</v>
      </c>
      <c r="O263" s="1" t="s">
        <v>404</v>
      </c>
      <c r="P263" s="1" t="s">
        <v>150</v>
      </c>
      <c r="Q263" s="1" t="s">
        <v>350</v>
      </c>
      <c r="R263">
        <v>2</v>
      </c>
      <c r="S263" s="1" t="s">
        <v>21</v>
      </c>
      <c r="U263">
        <v>262</v>
      </c>
      <c r="V263">
        <v>0</v>
      </c>
      <c r="W263">
        <v>100</v>
      </c>
      <c r="X263">
        <v>29</v>
      </c>
      <c r="Y263">
        <v>0</v>
      </c>
      <c r="Z263">
        <v>0</v>
      </c>
      <c r="AA263">
        <f>SUM(Zalacznik_Zadanie2_wyniki7[[#This Row],[zad1]:[zad5]])</f>
        <v>129</v>
      </c>
      <c r="AB263" t="str">
        <f>VLOOKUP(Zalacznik_Zadanie2_wyniki7[[#This Row],[identyfikator ucznia]],Zalacznik_Zadanie2_uczniowie[[identyfikator ucznia]:[okręg]],7,FALSE)</f>
        <v xml:space="preserve"> IV</v>
      </c>
      <c r="AC263" t="str">
        <f>VLOOKUP(Zalacznik_Zadanie2_wyniki7[[#This Row],[identyfikator ucznia]],Zalacznik_Zadanie2_uczniowie[[identyfikator ucznia]:[nazwisko]],3,FALSE)</f>
        <v>Ozimski</v>
      </c>
    </row>
    <row r="264" spans="11:29" x14ac:dyDescent="0.3">
      <c r="K264">
        <v>263</v>
      </c>
      <c r="L264">
        <f>Zalacznik_Zadanie2_wyniki7[[#This Row],[suma]]</f>
        <v>243</v>
      </c>
      <c r="M264" t="str">
        <f>Zalacznik_Zadanie2_uczniowie6[[#This Row],[okręg]]&amp;Zalacznik_Zadanie2_uczniowie6[[#This Row],[wynik]]</f>
        <v xml:space="preserve"> II243</v>
      </c>
      <c r="N264" s="1" t="s">
        <v>470</v>
      </c>
      <c r="O264" s="1" t="s">
        <v>471</v>
      </c>
      <c r="P264" s="1" t="s">
        <v>472</v>
      </c>
      <c r="Q264" s="1" t="s">
        <v>52</v>
      </c>
      <c r="R264">
        <v>2</v>
      </c>
      <c r="S264" s="1" t="s">
        <v>53</v>
      </c>
      <c r="U264">
        <v>263</v>
      </c>
      <c r="V264">
        <v>10</v>
      </c>
      <c r="W264">
        <v>100</v>
      </c>
      <c r="X264">
        <v>45</v>
      </c>
      <c r="Y264">
        <v>88</v>
      </c>
      <c r="Z264">
        <v>0</v>
      </c>
      <c r="AA264">
        <f>SUM(Zalacznik_Zadanie2_wyniki7[[#This Row],[zad1]:[zad5]])</f>
        <v>243</v>
      </c>
      <c r="AB264" t="str">
        <f>VLOOKUP(Zalacznik_Zadanie2_wyniki7[[#This Row],[identyfikator ucznia]],Zalacznik_Zadanie2_uczniowie[[identyfikator ucznia]:[okręg]],7,FALSE)</f>
        <v xml:space="preserve"> II</v>
      </c>
      <c r="AC264" t="str">
        <f>VLOOKUP(Zalacznik_Zadanie2_wyniki7[[#This Row],[identyfikator ucznia]],Zalacznik_Zadanie2_uczniowie[[identyfikator ucznia]:[nazwisko]],3,FALSE)</f>
        <v>Cichy</v>
      </c>
    </row>
    <row r="265" spans="11:29" x14ac:dyDescent="0.3">
      <c r="K265">
        <v>264</v>
      </c>
      <c r="L265">
        <f>Zalacznik_Zadanie2_wyniki7[[#This Row],[suma]]</f>
        <v>127</v>
      </c>
      <c r="M265" t="str">
        <f>Zalacznik_Zadanie2_uczniowie6[[#This Row],[okręg]]&amp;Zalacznik_Zadanie2_uczniowie6[[#This Row],[wynik]]</f>
        <v xml:space="preserve"> IV127</v>
      </c>
      <c r="N265" s="1" t="s">
        <v>473</v>
      </c>
      <c r="O265" s="1" t="s">
        <v>407</v>
      </c>
      <c r="P265" s="1" t="s">
        <v>83</v>
      </c>
      <c r="Q265" s="1" t="s">
        <v>84</v>
      </c>
      <c r="R265">
        <v>3</v>
      </c>
      <c r="S265" s="1" t="s">
        <v>21</v>
      </c>
      <c r="U265">
        <v>264</v>
      </c>
      <c r="V265">
        <v>0</v>
      </c>
      <c r="W265">
        <v>100</v>
      </c>
      <c r="X265">
        <v>27</v>
      </c>
      <c r="Y265">
        <v>0</v>
      </c>
      <c r="Z265">
        <v>0</v>
      </c>
      <c r="AA265">
        <f>SUM(Zalacznik_Zadanie2_wyniki7[[#This Row],[zad1]:[zad5]])</f>
        <v>127</v>
      </c>
      <c r="AB265" t="str">
        <f>VLOOKUP(Zalacznik_Zadanie2_wyniki7[[#This Row],[identyfikator ucznia]],Zalacznik_Zadanie2_uczniowie[[identyfikator ucznia]:[okręg]],7,FALSE)</f>
        <v xml:space="preserve"> IV</v>
      </c>
      <c r="AC265" t="str">
        <f>VLOOKUP(Zalacznik_Zadanie2_wyniki7[[#This Row],[identyfikator ucznia]],Zalacznik_Zadanie2_uczniowie[[identyfikator ucznia]:[nazwisko]],3,FALSE)</f>
        <v>Szymkowiak</v>
      </c>
    </row>
    <row r="266" spans="11:29" x14ac:dyDescent="0.3">
      <c r="K266">
        <v>265</v>
      </c>
      <c r="L266">
        <f>Zalacznik_Zadanie2_wyniki7[[#This Row],[suma]]</f>
        <v>242</v>
      </c>
      <c r="M266" t="str">
        <f>Zalacznik_Zadanie2_uczniowie6[[#This Row],[okręg]]&amp;Zalacznik_Zadanie2_uczniowie6[[#This Row],[wynik]]</f>
        <v xml:space="preserve"> II242</v>
      </c>
      <c r="N266" s="1" t="s">
        <v>326</v>
      </c>
      <c r="O266" s="1" t="s">
        <v>349</v>
      </c>
      <c r="P266" s="1" t="s">
        <v>474</v>
      </c>
      <c r="Q266" s="1" t="s">
        <v>52</v>
      </c>
      <c r="R266">
        <v>1</v>
      </c>
      <c r="S266" s="1" t="s">
        <v>53</v>
      </c>
      <c r="U266">
        <v>265</v>
      </c>
      <c r="V266">
        <v>90</v>
      </c>
      <c r="W266">
        <v>100</v>
      </c>
      <c r="X266">
        <v>27</v>
      </c>
      <c r="Y266">
        <v>25</v>
      </c>
      <c r="Z266">
        <v>0</v>
      </c>
      <c r="AA266">
        <f>SUM(Zalacznik_Zadanie2_wyniki7[[#This Row],[zad1]:[zad5]])</f>
        <v>242</v>
      </c>
      <c r="AB266" t="str">
        <f>VLOOKUP(Zalacznik_Zadanie2_wyniki7[[#This Row],[identyfikator ucznia]],Zalacznik_Zadanie2_uczniowie[[identyfikator ucznia]:[okręg]],7,FALSE)</f>
        <v xml:space="preserve"> II</v>
      </c>
      <c r="AC266" t="str">
        <f>VLOOKUP(Zalacznik_Zadanie2_wyniki7[[#This Row],[identyfikator ucznia]],Zalacznik_Zadanie2_uczniowie[[identyfikator ucznia]:[nazwisko]],3,FALSE)</f>
        <v>Mikołajczak</v>
      </c>
    </row>
    <row r="267" spans="11:29" x14ac:dyDescent="0.3">
      <c r="K267">
        <v>266</v>
      </c>
      <c r="L267">
        <f>Zalacznik_Zadanie2_wyniki7[[#This Row],[suma]]</f>
        <v>127</v>
      </c>
      <c r="M267" t="str">
        <f>Zalacznik_Zadanie2_uczniowie6[[#This Row],[okręg]]&amp;Zalacznik_Zadanie2_uczniowie6[[#This Row],[wynik]]</f>
        <v xml:space="preserve"> II127</v>
      </c>
      <c r="N267" s="1" t="s">
        <v>435</v>
      </c>
      <c r="O267" s="1" t="s">
        <v>475</v>
      </c>
      <c r="P267" s="1" t="s">
        <v>374</v>
      </c>
      <c r="Q267" s="1" t="s">
        <v>320</v>
      </c>
      <c r="R267">
        <v>2</v>
      </c>
      <c r="S267" s="1" t="s">
        <v>53</v>
      </c>
      <c r="U267">
        <v>266</v>
      </c>
      <c r="V267">
        <v>0</v>
      </c>
      <c r="W267">
        <v>100</v>
      </c>
      <c r="X267">
        <v>27</v>
      </c>
      <c r="Y267">
        <v>0</v>
      </c>
      <c r="Z267">
        <v>0</v>
      </c>
      <c r="AA267">
        <f>SUM(Zalacznik_Zadanie2_wyniki7[[#This Row],[zad1]:[zad5]])</f>
        <v>127</v>
      </c>
      <c r="AB267" t="str">
        <f>VLOOKUP(Zalacznik_Zadanie2_wyniki7[[#This Row],[identyfikator ucznia]],Zalacznik_Zadanie2_uczniowie[[identyfikator ucznia]:[okręg]],7,FALSE)</f>
        <v xml:space="preserve"> II</v>
      </c>
      <c r="AC267" t="str">
        <f>VLOOKUP(Zalacznik_Zadanie2_wyniki7[[#This Row],[identyfikator ucznia]],Zalacznik_Zadanie2_uczniowie[[identyfikator ucznia]:[nazwisko]],3,FALSE)</f>
        <v>Musiałowski</v>
      </c>
    </row>
    <row r="268" spans="11:29" x14ac:dyDescent="0.3">
      <c r="K268">
        <v>267</v>
      </c>
      <c r="L268">
        <f>Zalacznik_Zadanie2_wyniki7[[#This Row],[suma]]</f>
        <v>242</v>
      </c>
      <c r="M268" t="str">
        <f>Zalacznik_Zadanie2_uczniowie6[[#This Row],[okręg]]&amp;Zalacznik_Zadanie2_uczniowie6[[#This Row],[wynik]]</f>
        <v xml:space="preserve"> IV242</v>
      </c>
      <c r="N268" s="1" t="s">
        <v>42</v>
      </c>
      <c r="O268" s="1" t="s">
        <v>411</v>
      </c>
      <c r="P268" s="1" t="s">
        <v>37</v>
      </c>
      <c r="Q268" s="1" t="s">
        <v>20</v>
      </c>
      <c r="R268">
        <v>2</v>
      </c>
      <c r="S268" s="1" t="s">
        <v>21</v>
      </c>
      <c r="U268">
        <v>267</v>
      </c>
      <c r="V268">
        <v>100</v>
      </c>
      <c r="W268">
        <v>100</v>
      </c>
      <c r="X268">
        <v>42</v>
      </c>
      <c r="Y268">
        <v>0</v>
      </c>
      <c r="Z268">
        <v>0</v>
      </c>
      <c r="AA268">
        <f>SUM(Zalacznik_Zadanie2_wyniki7[[#This Row],[zad1]:[zad5]])</f>
        <v>242</v>
      </c>
      <c r="AB268" t="str">
        <f>VLOOKUP(Zalacznik_Zadanie2_wyniki7[[#This Row],[identyfikator ucznia]],Zalacznik_Zadanie2_uczniowie[[identyfikator ucznia]:[okręg]],7,FALSE)</f>
        <v xml:space="preserve"> IV</v>
      </c>
      <c r="AC268" t="str">
        <f>VLOOKUP(Zalacznik_Zadanie2_wyniki7[[#This Row],[identyfikator ucznia]],Zalacznik_Zadanie2_uczniowie[[identyfikator ucznia]:[nazwisko]],3,FALSE)</f>
        <v>Lipiński</v>
      </c>
    </row>
    <row r="269" spans="11:29" x14ac:dyDescent="0.3">
      <c r="K269">
        <v>268</v>
      </c>
      <c r="L269">
        <f>Zalacznik_Zadanie2_wyniki7[[#This Row],[suma]]</f>
        <v>127</v>
      </c>
      <c r="M269" t="str">
        <f>Zalacznik_Zadanie2_uczniowie6[[#This Row],[okręg]]&amp;Zalacznik_Zadanie2_uczniowie6[[#This Row],[wynik]]</f>
        <v xml:space="preserve"> II127</v>
      </c>
      <c r="N269" s="1" t="s">
        <v>105</v>
      </c>
      <c r="O269" s="1" t="s">
        <v>412</v>
      </c>
      <c r="P269" s="1" t="s">
        <v>476</v>
      </c>
      <c r="Q269" s="1" t="s">
        <v>52</v>
      </c>
      <c r="R269">
        <v>3</v>
      </c>
      <c r="S269" s="1" t="s">
        <v>53</v>
      </c>
      <c r="U269">
        <v>268</v>
      </c>
      <c r="V269">
        <v>0</v>
      </c>
      <c r="W269">
        <v>100</v>
      </c>
      <c r="X269">
        <v>27</v>
      </c>
      <c r="Y269">
        <v>0</v>
      </c>
      <c r="Z269">
        <v>0</v>
      </c>
      <c r="AA269">
        <f>SUM(Zalacznik_Zadanie2_wyniki7[[#This Row],[zad1]:[zad5]])</f>
        <v>127</v>
      </c>
      <c r="AB269" t="str">
        <f>VLOOKUP(Zalacznik_Zadanie2_wyniki7[[#This Row],[identyfikator ucznia]],Zalacznik_Zadanie2_uczniowie[[identyfikator ucznia]:[okręg]],7,FALSE)</f>
        <v xml:space="preserve"> II</v>
      </c>
      <c r="AC269" t="str">
        <f>VLOOKUP(Zalacznik_Zadanie2_wyniki7[[#This Row],[identyfikator ucznia]],Zalacznik_Zadanie2_uczniowie[[identyfikator ucznia]:[nazwisko]],3,FALSE)</f>
        <v>Wieczorek</v>
      </c>
    </row>
    <row r="270" spans="11:29" x14ac:dyDescent="0.3">
      <c r="K270">
        <v>269</v>
      </c>
      <c r="L270">
        <f>Zalacznik_Zadanie2_wyniki7[[#This Row],[suma]]</f>
        <v>242</v>
      </c>
      <c r="M270" t="str">
        <f>Zalacznik_Zadanie2_uczniowie6[[#This Row],[okręg]]&amp;Zalacznik_Zadanie2_uczniowie6[[#This Row],[wynik]]</f>
        <v xml:space="preserve"> V242</v>
      </c>
      <c r="N270" s="1" t="s">
        <v>132</v>
      </c>
      <c r="O270" s="1" t="s">
        <v>477</v>
      </c>
      <c r="P270" s="1" t="s">
        <v>86</v>
      </c>
      <c r="Q270" s="1" t="s">
        <v>87</v>
      </c>
      <c r="R270">
        <v>2</v>
      </c>
      <c r="S270" s="1" t="s">
        <v>88</v>
      </c>
      <c r="U270">
        <v>269</v>
      </c>
      <c r="V270">
        <v>90</v>
      </c>
      <c r="W270">
        <v>37</v>
      </c>
      <c r="X270">
        <v>27</v>
      </c>
      <c r="Y270">
        <v>88</v>
      </c>
      <c r="Z270">
        <v>0</v>
      </c>
      <c r="AA270">
        <f>SUM(Zalacznik_Zadanie2_wyniki7[[#This Row],[zad1]:[zad5]])</f>
        <v>242</v>
      </c>
      <c r="AB270" t="str">
        <f>VLOOKUP(Zalacznik_Zadanie2_wyniki7[[#This Row],[identyfikator ucznia]],Zalacznik_Zadanie2_uczniowie[[identyfikator ucznia]:[okręg]],7,FALSE)</f>
        <v xml:space="preserve"> V</v>
      </c>
      <c r="AC270" t="str">
        <f>VLOOKUP(Zalacznik_Zadanie2_wyniki7[[#This Row],[identyfikator ucznia]],Zalacznik_Zadanie2_uczniowie[[identyfikator ucznia]:[nazwisko]],3,FALSE)</f>
        <v>Trzaskowski</v>
      </c>
    </row>
    <row r="271" spans="11:29" x14ac:dyDescent="0.3">
      <c r="K271">
        <v>270</v>
      </c>
      <c r="L271">
        <f>Zalacznik_Zadanie2_wyniki7[[#This Row],[suma]]</f>
        <v>127</v>
      </c>
      <c r="M271" t="str">
        <f>Zalacznik_Zadanie2_uczniowie6[[#This Row],[okręg]]&amp;Zalacznik_Zadanie2_uczniowie6[[#This Row],[wynik]]</f>
        <v xml:space="preserve"> II127</v>
      </c>
      <c r="N271" s="1" t="s">
        <v>478</v>
      </c>
      <c r="O271" s="1" t="s">
        <v>479</v>
      </c>
      <c r="P271" s="1" t="s">
        <v>253</v>
      </c>
      <c r="Q271" s="1" t="s">
        <v>245</v>
      </c>
      <c r="R271">
        <v>3</v>
      </c>
      <c r="S271" s="1" t="s">
        <v>53</v>
      </c>
      <c r="U271">
        <v>270</v>
      </c>
      <c r="V271">
        <v>0</v>
      </c>
      <c r="W271">
        <v>100</v>
      </c>
      <c r="X271">
        <v>27</v>
      </c>
      <c r="Y271">
        <v>0</v>
      </c>
      <c r="Z271">
        <v>0</v>
      </c>
      <c r="AA271">
        <f>SUM(Zalacznik_Zadanie2_wyniki7[[#This Row],[zad1]:[zad5]])</f>
        <v>127</v>
      </c>
      <c r="AB271" t="str">
        <f>VLOOKUP(Zalacznik_Zadanie2_wyniki7[[#This Row],[identyfikator ucznia]],Zalacznik_Zadanie2_uczniowie[[identyfikator ucznia]:[okręg]],7,FALSE)</f>
        <v xml:space="preserve"> II</v>
      </c>
      <c r="AC271" t="str">
        <f>VLOOKUP(Zalacznik_Zadanie2_wyniki7[[#This Row],[identyfikator ucznia]],Zalacznik_Zadanie2_uczniowie[[identyfikator ucznia]:[nazwisko]],3,FALSE)</f>
        <v>Jarmulewicz</v>
      </c>
    </row>
    <row r="272" spans="11:29" x14ac:dyDescent="0.3">
      <c r="K272">
        <v>271</v>
      </c>
      <c r="L272">
        <f>Zalacznik_Zadanie2_wyniki7[[#This Row],[suma]]</f>
        <v>241</v>
      </c>
      <c r="M272" t="str">
        <f>Zalacznik_Zadanie2_uczniowie6[[#This Row],[okręg]]&amp;Zalacznik_Zadanie2_uczniowie6[[#This Row],[wynik]]</f>
        <v xml:space="preserve"> IV241</v>
      </c>
      <c r="N272" s="1" t="s">
        <v>42</v>
      </c>
      <c r="O272" s="1" t="s">
        <v>480</v>
      </c>
      <c r="P272" s="1" t="s">
        <v>150</v>
      </c>
      <c r="Q272" s="1" t="s">
        <v>20</v>
      </c>
      <c r="R272">
        <v>2</v>
      </c>
      <c r="S272" s="1" t="s">
        <v>21</v>
      </c>
      <c r="U272">
        <v>271</v>
      </c>
      <c r="V272">
        <v>0</v>
      </c>
      <c r="W272">
        <v>100</v>
      </c>
      <c r="X272">
        <v>54</v>
      </c>
      <c r="Y272">
        <v>87</v>
      </c>
      <c r="Z272">
        <v>0</v>
      </c>
      <c r="AA272">
        <f>SUM(Zalacznik_Zadanie2_wyniki7[[#This Row],[zad1]:[zad5]])</f>
        <v>241</v>
      </c>
      <c r="AB272" t="str">
        <f>VLOOKUP(Zalacznik_Zadanie2_wyniki7[[#This Row],[identyfikator ucznia]],Zalacznik_Zadanie2_uczniowie[[identyfikator ucznia]:[okręg]],7,FALSE)</f>
        <v xml:space="preserve"> IV</v>
      </c>
      <c r="AC272" t="str">
        <f>VLOOKUP(Zalacznik_Zadanie2_wyniki7[[#This Row],[identyfikator ucznia]],Zalacznik_Zadanie2_uczniowie[[identyfikator ucznia]:[nazwisko]],3,FALSE)</f>
        <v>Wiatrowski</v>
      </c>
    </row>
    <row r="273" spans="11:29" x14ac:dyDescent="0.3">
      <c r="K273">
        <v>272</v>
      </c>
      <c r="L273">
        <f>Zalacznik_Zadanie2_wyniki7[[#This Row],[suma]]</f>
        <v>127</v>
      </c>
      <c r="M273" t="str">
        <f>Zalacznik_Zadanie2_uczniowie6[[#This Row],[okręg]]&amp;Zalacznik_Zadanie2_uczniowie6[[#This Row],[wynik]]</f>
        <v xml:space="preserve"> II127</v>
      </c>
      <c r="N273" s="1" t="s">
        <v>42</v>
      </c>
      <c r="O273" s="1" t="s">
        <v>481</v>
      </c>
      <c r="P273" s="1" t="s">
        <v>482</v>
      </c>
      <c r="Q273" s="1" t="s">
        <v>52</v>
      </c>
      <c r="R273">
        <v>3</v>
      </c>
      <c r="S273" s="1" t="s">
        <v>53</v>
      </c>
      <c r="U273">
        <v>272</v>
      </c>
      <c r="V273">
        <v>0</v>
      </c>
      <c r="W273">
        <v>100</v>
      </c>
      <c r="X273">
        <v>27</v>
      </c>
      <c r="Y273">
        <v>0</v>
      </c>
      <c r="Z273">
        <v>0</v>
      </c>
      <c r="AA273">
        <f>SUM(Zalacznik_Zadanie2_wyniki7[[#This Row],[zad1]:[zad5]])</f>
        <v>127</v>
      </c>
      <c r="AB273" t="str">
        <f>VLOOKUP(Zalacznik_Zadanie2_wyniki7[[#This Row],[identyfikator ucznia]],Zalacznik_Zadanie2_uczniowie[[identyfikator ucznia]:[okręg]],7,FALSE)</f>
        <v xml:space="preserve"> II</v>
      </c>
      <c r="AC273" t="str">
        <f>VLOOKUP(Zalacznik_Zadanie2_wyniki7[[#This Row],[identyfikator ucznia]],Zalacznik_Zadanie2_uczniowie[[identyfikator ucznia]:[nazwisko]],3,FALSE)</f>
        <v>Karolczak</v>
      </c>
    </row>
    <row r="274" spans="11:29" x14ac:dyDescent="0.3">
      <c r="K274">
        <v>273</v>
      </c>
      <c r="L274">
        <f>Zalacznik_Zadanie2_wyniki7[[#This Row],[suma]]</f>
        <v>240</v>
      </c>
      <c r="M274" t="str">
        <f>Zalacznik_Zadanie2_uczniowie6[[#This Row],[okręg]]&amp;Zalacznik_Zadanie2_uczniowie6[[#This Row],[wynik]]</f>
        <v xml:space="preserve"> II240</v>
      </c>
      <c r="N274" s="1" t="s">
        <v>163</v>
      </c>
      <c r="O274" s="1" t="s">
        <v>475</v>
      </c>
      <c r="P274" s="1" t="s">
        <v>51</v>
      </c>
      <c r="Q274" s="1" t="s">
        <v>52</v>
      </c>
      <c r="R274">
        <v>1</v>
      </c>
      <c r="S274" s="1" t="s">
        <v>53</v>
      </c>
      <c r="U274">
        <v>273</v>
      </c>
      <c r="V274">
        <v>0</v>
      </c>
      <c r="W274">
        <v>100</v>
      </c>
      <c r="X274">
        <v>65</v>
      </c>
      <c r="Y274">
        <v>75</v>
      </c>
      <c r="Z274">
        <v>0</v>
      </c>
      <c r="AA274">
        <f>SUM(Zalacznik_Zadanie2_wyniki7[[#This Row],[zad1]:[zad5]])</f>
        <v>240</v>
      </c>
      <c r="AB274" t="str">
        <f>VLOOKUP(Zalacznik_Zadanie2_wyniki7[[#This Row],[identyfikator ucznia]],Zalacznik_Zadanie2_uczniowie[[identyfikator ucznia]:[okręg]],7,FALSE)</f>
        <v xml:space="preserve"> II</v>
      </c>
      <c r="AC274" t="str">
        <f>VLOOKUP(Zalacznik_Zadanie2_wyniki7[[#This Row],[identyfikator ucznia]],Zalacznik_Zadanie2_uczniowie[[identyfikator ucznia]:[nazwisko]],3,FALSE)</f>
        <v>Musiałowski</v>
      </c>
    </row>
    <row r="275" spans="11:29" x14ac:dyDescent="0.3">
      <c r="K275">
        <v>274</v>
      </c>
      <c r="L275">
        <f>Zalacznik_Zadanie2_wyniki7[[#This Row],[suma]]</f>
        <v>127</v>
      </c>
      <c r="M275" t="str">
        <f>Zalacznik_Zadanie2_uczniowie6[[#This Row],[okręg]]&amp;Zalacznik_Zadanie2_uczniowie6[[#This Row],[wynik]]</f>
        <v xml:space="preserve"> VII127</v>
      </c>
      <c r="N275" s="1" t="s">
        <v>42</v>
      </c>
      <c r="O275" s="1" t="s">
        <v>422</v>
      </c>
      <c r="P275" s="1" t="s">
        <v>203</v>
      </c>
      <c r="Q275" s="1" t="s">
        <v>204</v>
      </c>
      <c r="R275">
        <v>2</v>
      </c>
      <c r="S275" s="1" t="s">
        <v>205</v>
      </c>
      <c r="U275">
        <v>274</v>
      </c>
      <c r="V275">
        <v>0</v>
      </c>
      <c r="W275">
        <v>100</v>
      </c>
      <c r="X275">
        <v>27</v>
      </c>
      <c r="Y275">
        <v>0</v>
      </c>
      <c r="Z275">
        <v>0</v>
      </c>
      <c r="AA275">
        <f>SUM(Zalacznik_Zadanie2_wyniki7[[#This Row],[zad1]:[zad5]])</f>
        <v>127</v>
      </c>
      <c r="AB275" t="str">
        <f>VLOOKUP(Zalacznik_Zadanie2_wyniki7[[#This Row],[identyfikator ucznia]],Zalacznik_Zadanie2_uczniowie[[identyfikator ucznia]:[okręg]],7,FALSE)</f>
        <v xml:space="preserve"> VII</v>
      </c>
      <c r="AC275" t="str">
        <f>VLOOKUP(Zalacznik_Zadanie2_wyniki7[[#This Row],[identyfikator ucznia]],Zalacznik_Zadanie2_uczniowie[[identyfikator ucznia]:[nazwisko]],3,FALSE)</f>
        <v>Duda</v>
      </c>
    </row>
    <row r="276" spans="11:29" x14ac:dyDescent="0.3">
      <c r="K276">
        <v>275</v>
      </c>
      <c r="L276">
        <f>Zalacznik_Zadanie2_wyniki7[[#This Row],[suma]]</f>
        <v>239</v>
      </c>
      <c r="M276" t="str">
        <f>Zalacznik_Zadanie2_uczniowie6[[#This Row],[okręg]]&amp;Zalacznik_Zadanie2_uczniowie6[[#This Row],[wynik]]</f>
        <v xml:space="preserve"> II239</v>
      </c>
      <c r="N276" s="1" t="s">
        <v>89</v>
      </c>
      <c r="O276" s="1" t="s">
        <v>424</v>
      </c>
      <c r="P276" s="1" t="s">
        <v>483</v>
      </c>
      <c r="Q276" s="1" t="s">
        <v>52</v>
      </c>
      <c r="R276">
        <v>2</v>
      </c>
      <c r="S276" s="1" t="s">
        <v>53</v>
      </c>
      <c r="U276">
        <v>275</v>
      </c>
      <c r="V276">
        <v>0</v>
      </c>
      <c r="W276">
        <v>100</v>
      </c>
      <c r="X276">
        <v>90</v>
      </c>
      <c r="Y276">
        <v>49</v>
      </c>
      <c r="Z276">
        <v>0</v>
      </c>
      <c r="AA276">
        <f>SUM(Zalacznik_Zadanie2_wyniki7[[#This Row],[zad1]:[zad5]])</f>
        <v>239</v>
      </c>
      <c r="AB276" t="str">
        <f>VLOOKUP(Zalacznik_Zadanie2_wyniki7[[#This Row],[identyfikator ucznia]],Zalacznik_Zadanie2_uczniowie[[identyfikator ucznia]:[okręg]],7,FALSE)</f>
        <v xml:space="preserve"> II</v>
      </c>
      <c r="AC276" t="str">
        <f>VLOOKUP(Zalacznik_Zadanie2_wyniki7[[#This Row],[identyfikator ucznia]],Zalacznik_Zadanie2_uczniowie[[identyfikator ucznia]:[nazwisko]],3,FALSE)</f>
        <v>Mendelewski</v>
      </c>
    </row>
    <row r="277" spans="11:29" x14ac:dyDescent="0.3">
      <c r="K277">
        <v>276</v>
      </c>
      <c r="L277">
        <f>Zalacznik_Zadanie2_wyniki7[[#This Row],[suma]]</f>
        <v>127</v>
      </c>
      <c r="M277" t="str">
        <f>Zalacznik_Zadanie2_uczniowie6[[#This Row],[okręg]]&amp;Zalacznik_Zadanie2_uczniowie6[[#This Row],[wynik]]</f>
        <v xml:space="preserve"> III127</v>
      </c>
      <c r="N277" s="1" t="s">
        <v>47</v>
      </c>
      <c r="O277" s="1" t="s">
        <v>484</v>
      </c>
      <c r="P277" s="1" t="s">
        <v>161</v>
      </c>
      <c r="Q277" s="1" t="s">
        <v>162</v>
      </c>
      <c r="R277">
        <v>3</v>
      </c>
      <c r="S277" s="1" t="s">
        <v>65</v>
      </c>
      <c r="U277">
        <v>276</v>
      </c>
      <c r="V277">
        <v>0</v>
      </c>
      <c r="W277">
        <v>100</v>
      </c>
      <c r="X277">
        <v>27</v>
      </c>
      <c r="Y277">
        <v>0</v>
      </c>
      <c r="Z277">
        <v>0</v>
      </c>
      <c r="AA277">
        <f>SUM(Zalacznik_Zadanie2_wyniki7[[#This Row],[zad1]:[zad5]])</f>
        <v>127</v>
      </c>
      <c r="AB277" t="str">
        <f>VLOOKUP(Zalacznik_Zadanie2_wyniki7[[#This Row],[identyfikator ucznia]],Zalacznik_Zadanie2_uczniowie[[identyfikator ucznia]:[okręg]],7,FALSE)</f>
        <v xml:space="preserve"> III</v>
      </c>
      <c r="AC277" t="str">
        <f>VLOOKUP(Zalacznik_Zadanie2_wyniki7[[#This Row],[identyfikator ucznia]],Zalacznik_Zadanie2_uczniowie[[identyfikator ucznia]:[nazwisko]],3,FALSE)</f>
        <v>Talarczyk</v>
      </c>
    </row>
    <row r="278" spans="11:29" x14ac:dyDescent="0.3">
      <c r="K278">
        <v>277</v>
      </c>
      <c r="L278">
        <f>Zalacznik_Zadanie2_wyniki7[[#This Row],[suma]]</f>
        <v>239</v>
      </c>
      <c r="M278" t="str">
        <f>Zalacznik_Zadanie2_uczniowie6[[#This Row],[okręg]]&amp;Zalacznik_Zadanie2_uczniowie6[[#This Row],[wynik]]</f>
        <v xml:space="preserve"> I239</v>
      </c>
      <c r="N278" s="1" t="s">
        <v>28</v>
      </c>
      <c r="O278" s="1" t="s">
        <v>485</v>
      </c>
      <c r="P278" s="1" t="s">
        <v>77</v>
      </c>
      <c r="Q278" s="1" t="s">
        <v>78</v>
      </c>
      <c r="R278">
        <v>1</v>
      </c>
      <c r="S278" s="1" t="s">
        <v>58</v>
      </c>
      <c r="U278">
        <v>277</v>
      </c>
      <c r="V278">
        <v>100</v>
      </c>
      <c r="W278">
        <v>100</v>
      </c>
      <c r="X278">
        <v>27</v>
      </c>
      <c r="Y278">
        <v>12</v>
      </c>
      <c r="Z278">
        <v>0</v>
      </c>
      <c r="AA278">
        <f>SUM(Zalacznik_Zadanie2_wyniki7[[#This Row],[zad1]:[zad5]])</f>
        <v>239</v>
      </c>
      <c r="AB278" t="str">
        <f>VLOOKUP(Zalacznik_Zadanie2_wyniki7[[#This Row],[identyfikator ucznia]],Zalacznik_Zadanie2_uczniowie[[identyfikator ucznia]:[okręg]],7,FALSE)</f>
        <v xml:space="preserve"> I</v>
      </c>
      <c r="AC278" t="str">
        <f>VLOOKUP(Zalacznik_Zadanie2_wyniki7[[#This Row],[identyfikator ucznia]],Zalacznik_Zadanie2_uczniowie[[identyfikator ucznia]:[nazwisko]],3,FALSE)</f>
        <v>Wawrzyniak</v>
      </c>
    </row>
    <row r="279" spans="11:29" x14ac:dyDescent="0.3">
      <c r="K279">
        <v>278</v>
      </c>
      <c r="L279">
        <f>Zalacznik_Zadanie2_wyniki7[[#This Row],[suma]]</f>
        <v>127</v>
      </c>
      <c r="M279" t="str">
        <f>Zalacznik_Zadanie2_uczniowie6[[#This Row],[okręg]]&amp;Zalacznik_Zadanie2_uczniowie6[[#This Row],[wynik]]</f>
        <v xml:space="preserve"> III127</v>
      </c>
      <c r="N279" s="1" t="s">
        <v>40</v>
      </c>
      <c r="O279" s="1" t="s">
        <v>407</v>
      </c>
      <c r="P279" s="1" t="s">
        <v>83</v>
      </c>
      <c r="Q279" s="1" t="s">
        <v>486</v>
      </c>
      <c r="R279">
        <v>2</v>
      </c>
      <c r="S279" s="1" t="s">
        <v>65</v>
      </c>
      <c r="U279">
        <v>278</v>
      </c>
      <c r="V279">
        <v>0</v>
      </c>
      <c r="W279">
        <v>100</v>
      </c>
      <c r="X279">
        <v>27</v>
      </c>
      <c r="Y279">
        <v>0</v>
      </c>
      <c r="Z279">
        <v>0</v>
      </c>
      <c r="AA279">
        <f>SUM(Zalacznik_Zadanie2_wyniki7[[#This Row],[zad1]:[zad5]])</f>
        <v>127</v>
      </c>
      <c r="AB279" t="str">
        <f>VLOOKUP(Zalacznik_Zadanie2_wyniki7[[#This Row],[identyfikator ucznia]],Zalacznik_Zadanie2_uczniowie[[identyfikator ucznia]:[okręg]],7,FALSE)</f>
        <v xml:space="preserve"> III</v>
      </c>
      <c r="AC279" t="str">
        <f>VLOOKUP(Zalacznik_Zadanie2_wyniki7[[#This Row],[identyfikator ucznia]],Zalacznik_Zadanie2_uczniowie[[identyfikator ucznia]:[nazwisko]],3,FALSE)</f>
        <v>Szymkowiak</v>
      </c>
    </row>
    <row r="280" spans="11:29" x14ac:dyDescent="0.3">
      <c r="K280">
        <v>279</v>
      </c>
      <c r="L280">
        <f>Zalacznik_Zadanie2_wyniki7[[#This Row],[suma]]</f>
        <v>237</v>
      </c>
      <c r="M280" t="str">
        <f>Zalacznik_Zadanie2_uczniowie6[[#This Row],[okręg]]&amp;Zalacznik_Zadanie2_uczniowie6[[#This Row],[wynik]]</f>
        <v xml:space="preserve"> V237</v>
      </c>
      <c r="N280" s="1" t="s">
        <v>26</v>
      </c>
      <c r="O280" s="1" t="s">
        <v>487</v>
      </c>
      <c r="P280" s="1" t="s">
        <v>488</v>
      </c>
      <c r="Q280" s="1" t="s">
        <v>87</v>
      </c>
      <c r="R280">
        <v>2</v>
      </c>
      <c r="S280" s="1" t="s">
        <v>88</v>
      </c>
      <c r="U280">
        <v>279</v>
      </c>
      <c r="V280">
        <v>0</v>
      </c>
      <c r="W280">
        <v>100</v>
      </c>
      <c r="X280">
        <v>49</v>
      </c>
      <c r="Y280">
        <v>88</v>
      </c>
      <c r="Z280">
        <v>0</v>
      </c>
      <c r="AA280">
        <f>SUM(Zalacznik_Zadanie2_wyniki7[[#This Row],[zad1]:[zad5]])</f>
        <v>237</v>
      </c>
      <c r="AB280" t="str">
        <f>VLOOKUP(Zalacznik_Zadanie2_wyniki7[[#This Row],[identyfikator ucznia]],Zalacznik_Zadanie2_uczniowie[[identyfikator ucznia]:[okręg]],7,FALSE)</f>
        <v xml:space="preserve"> V</v>
      </c>
      <c r="AC280" t="str">
        <f>VLOOKUP(Zalacznik_Zadanie2_wyniki7[[#This Row],[identyfikator ucznia]],Zalacznik_Zadanie2_uczniowie[[identyfikator ucznia]:[nazwisko]],3,FALSE)</f>
        <v>Hayto</v>
      </c>
    </row>
    <row r="281" spans="11:29" x14ac:dyDescent="0.3">
      <c r="K281">
        <v>280</v>
      </c>
      <c r="L281">
        <f>Zalacznik_Zadanie2_wyniki7[[#This Row],[suma]]</f>
        <v>127</v>
      </c>
      <c r="M281" t="str">
        <f>Zalacznik_Zadanie2_uczniowie6[[#This Row],[okręg]]&amp;Zalacznik_Zadanie2_uczniowie6[[#This Row],[wynik]]</f>
        <v xml:space="preserve"> II127</v>
      </c>
      <c r="N281" s="1" t="s">
        <v>31</v>
      </c>
      <c r="O281" s="1" t="s">
        <v>489</v>
      </c>
      <c r="P281" s="1" t="s">
        <v>83</v>
      </c>
      <c r="Q281" s="1" t="s">
        <v>328</v>
      </c>
      <c r="R281">
        <v>3</v>
      </c>
      <c r="S281" s="1" t="s">
        <v>53</v>
      </c>
      <c r="U281">
        <v>280</v>
      </c>
      <c r="V281">
        <v>0</v>
      </c>
      <c r="W281">
        <v>100</v>
      </c>
      <c r="X281">
        <v>27</v>
      </c>
      <c r="Y281">
        <v>0</v>
      </c>
      <c r="Z281">
        <v>0</v>
      </c>
      <c r="AA281">
        <f>SUM(Zalacznik_Zadanie2_wyniki7[[#This Row],[zad1]:[zad5]])</f>
        <v>127</v>
      </c>
      <c r="AB281" t="str">
        <f>VLOOKUP(Zalacznik_Zadanie2_wyniki7[[#This Row],[identyfikator ucznia]],Zalacznik_Zadanie2_uczniowie[[identyfikator ucznia]:[okręg]],7,FALSE)</f>
        <v xml:space="preserve"> II</v>
      </c>
      <c r="AC281" t="str">
        <f>VLOOKUP(Zalacznik_Zadanie2_wyniki7[[#This Row],[identyfikator ucznia]],Zalacznik_Zadanie2_uczniowie[[identyfikator ucznia]:[nazwisko]],3,FALSE)</f>
        <v>Jałukowicz</v>
      </c>
    </row>
    <row r="282" spans="11:29" x14ac:dyDescent="0.3">
      <c r="K282">
        <v>281</v>
      </c>
      <c r="L282">
        <f>Zalacznik_Zadanie2_wyniki7[[#This Row],[suma]]</f>
        <v>237</v>
      </c>
      <c r="M282" t="str">
        <f>Zalacznik_Zadanie2_uczniowie6[[#This Row],[okręg]]&amp;Zalacznik_Zadanie2_uczniowie6[[#This Row],[wynik]]</f>
        <v xml:space="preserve"> II237</v>
      </c>
      <c r="N282" s="1" t="s">
        <v>91</v>
      </c>
      <c r="O282" s="1" t="s">
        <v>223</v>
      </c>
      <c r="P282" s="1" t="s">
        <v>490</v>
      </c>
      <c r="Q282" s="1" t="s">
        <v>52</v>
      </c>
      <c r="R282">
        <v>2</v>
      </c>
      <c r="S282" s="1" t="s">
        <v>53</v>
      </c>
      <c r="U282">
        <v>281</v>
      </c>
      <c r="V282">
        <v>10</v>
      </c>
      <c r="W282">
        <v>100</v>
      </c>
      <c r="X282">
        <v>27</v>
      </c>
      <c r="Y282">
        <v>100</v>
      </c>
      <c r="Z282">
        <v>0</v>
      </c>
      <c r="AA282">
        <f>SUM(Zalacznik_Zadanie2_wyniki7[[#This Row],[zad1]:[zad5]])</f>
        <v>237</v>
      </c>
      <c r="AB282" t="str">
        <f>VLOOKUP(Zalacznik_Zadanie2_wyniki7[[#This Row],[identyfikator ucznia]],Zalacznik_Zadanie2_uczniowie[[identyfikator ucznia]:[okręg]],7,FALSE)</f>
        <v xml:space="preserve"> II</v>
      </c>
      <c r="AC282" t="str">
        <f>VLOOKUP(Zalacznik_Zadanie2_wyniki7[[#This Row],[identyfikator ucznia]],Zalacznik_Zadanie2_uczniowie[[identyfikator ucznia]:[nazwisko]],3,FALSE)</f>
        <v>Włodarczak</v>
      </c>
    </row>
    <row r="283" spans="11:29" x14ac:dyDescent="0.3">
      <c r="K283">
        <v>282</v>
      </c>
      <c r="L283">
        <f>Zalacznik_Zadanie2_wyniki7[[#This Row],[suma]]</f>
        <v>127</v>
      </c>
      <c r="M283" t="str">
        <f>Zalacznik_Zadanie2_uczniowie6[[#This Row],[okręg]]&amp;Zalacznik_Zadanie2_uczniowie6[[#This Row],[wynik]]</f>
        <v xml:space="preserve"> IV127</v>
      </c>
      <c r="N283" s="1" t="s">
        <v>42</v>
      </c>
      <c r="O283" s="1" t="s">
        <v>491</v>
      </c>
      <c r="P283" s="1" t="s">
        <v>108</v>
      </c>
      <c r="Q283" s="1" t="s">
        <v>125</v>
      </c>
      <c r="R283">
        <v>3</v>
      </c>
      <c r="S283" s="1" t="s">
        <v>21</v>
      </c>
      <c r="U283">
        <v>282</v>
      </c>
      <c r="V283">
        <v>0</v>
      </c>
      <c r="W283">
        <v>100</v>
      </c>
      <c r="X283">
        <v>27</v>
      </c>
      <c r="Y283">
        <v>0</v>
      </c>
      <c r="Z283">
        <v>0</v>
      </c>
      <c r="AA283">
        <f>SUM(Zalacznik_Zadanie2_wyniki7[[#This Row],[zad1]:[zad5]])</f>
        <v>127</v>
      </c>
      <c r="AB283" t="str">
        <f>VLOOKUP(Zalacznik_Zadanie2_wyniki7[[#This Row],[identyfikator ucznia]],Zalacznik_Zadanie2_uczniowie[[identyfikator ucznia]:[okręg]],7,FALSE)</f>
        <v xml:space="preserve"> IV</v>
      </c>
      <c r="AC283" t="str">
        <f>VLOOKUP(Zalacznik_Zadanie2_wyniki7[[#This Row],[identyfikator ucznia]],Zalacznik_Zadanie2_uczniowie[[identyfikator ucznia]:[nazwisko]],3,FALSE)</f>
        <v>Przybylski</v>
      </c>
    </row>
    <row r="284" spans="11:29" x14ac:dyDescent="0.3">
      <c r="K284">
        <v>283</v>
      </c>
      <c r="L284">
        <f>Zalacznik_Zadanie2_wyniki7[[#This Row],[suma]]</f>
        <v>236</v>
      </c>
      <c r="M284" t="str">
        <f>Zalacznik_Zadanie2_uczniowie6[[#This Row],[okręg]]&amp;Zalacznik_Zadanie2_uczniowie6[[#This Row],[wynik]]</f>
        <v xml:space="preserve"> IV236</v>
      </c>
      <c r="N284" s="1" t="s">
        <v>95</v>
      </c>
      <c r="O284" s="1" t="s">
        <v>492</v>
      </c>
      <c r="P284" s="1" t="s">
        <v>314</v>
      </c>
      <c r="Q284" s="1" t="s">
        <v>315</v>
      </c>
      <c r="R284">
        <v>2</v>
      </c>
      <c r="S284" s="1" t="s">
        <v>21</v>
      </c>
      <c r="U284">
        <v>283</v>
      </c>
      <c r="V284">
        <v>0</v>
      </c>
      <c r="W284">
        <v>91</v>
      </c>
      <c r="X284">
        <v>45</v>
      </c>
      <c r="Y284">
        <v>100</v>
      </c>
      <c r="Z284">
        <v>0</v>
      </c>
      <c r="AA284">
        <f>SUM(Zalacznik_Zadanie2_wyniki7[[#This Row],[zad1]:[zad5]])</f>
        <v>236</v>
      </c>
      <c r="AB284" t="str">
        <f>VLOOKUP(Zalacznik_Zadanie2_wyniki7[[#This Row],[identyfikator ucznia]],Zalacznik_Zadanie2_uczniowie[[identyfikator ucznia]:[okręg]],7,FALSE)</f>
        <v xml:space="preserve"> IV</v>
      </c>
      <c r="AC284" t="str">
        <f>VLOOKUP(Zalacznik_Zadanie2_wyniki7[[#This Row],[identyfikator ucznia]],Zalacznik_Zadanie2_uczniowie[[identyfikator ucznia]:[nazwisko]],3,FALSE)</f>
        <v>Daniszewski</v>
      </c>
    </row>
    <row r="285" spans="11:29" x14ac:dyDescent="0.3">
      <c r="K285">
        <v>284</v>
      </c>
      <c r="L285">
        <f>Zalacznik_Zadanie2_wyniki7[[#This Row],[suma]]</f>
        <v>127</v>
      </c>
      <c r="M285" t="str">
        <f>Zalacznik_Zadanie2_uczniowie6[[#This Row],[okręg]]&amp;Zalacznik_Zadanie2_uczniowie6[[#This Row],[wynik]]</f>
        <v xml:space="preserve"> VIII127</v>
      </c>
      <c r="N285" s="1" t="s">
        <v>132</v>
      </c>
      <c r="O285" s="1" t="s">
        <v>493</v>
      </c>
      <c r="P285" s="1" t="s">
        <v>14</v>
      </c>
      <c r="Q285" s="1" t="s">
        <v>15</v>
      </c>
      <c r="R285">
        <v>3</v>
      </c>
      <c r="S285" s="1" t="s">
        <v>16</v>
      </c>
      <c r="U285">
        <v>284</v>
      </c>
      <c r="V285">
        <v>0</v>
      </c>
      <c r="W285">
        <v>100</v>
      </c>
      <c r="X285">
        <v>27</v>
      </c>
      <c r="Y285">
        <v>0</v>
      </c>
      <c r="Z285">
        <v>0</v>
      </c>
      <c r="AA285">
        <f>SUM(Zalacznik_Zadanie2_wyniki7[[#This Row],[zad1]:[zad5]])</f>
        <v>127</v>
      </c>
      <c r="AB285" t="str">
        <f>VLOOKUP(Zalacznik_Zadanie2_wyniki7[[#This Row],[identyfikator ucznia]],Zalacznik_Zadanie2_uczniowie[[identyfikator ucznia]:[okręg]],7,FALSE)</f>
        <v xml:space="preserve"> VIII</v>
      </c>
      <c r="AC285" t="str">
        <f>VLOOKUP(Zalacznik_Zadanie2_wyniki7[[#This Row],[identyfikator ucznia]],Zalacznik_Zadanie2_uczniowie[[identyfikator ucznia]:[nazwisko]],3,FALSE)</f>
        <v>Wyszkowski</v>
      </c>
    </row>
    <row r="286" spans="11:29" x14ac:dyDescent="0.3">
      <c r="K286">
        <v>285</v>
      </c>
      <c r="L286">
        <f>Zalacznik_Zadanie2_wyniki7[[#This Row],[suma]]</f>
        <v>236</v>
      </c>
      <c r="M286" t="str">
        <f>Zalacznik_Zadanie2_uczniowie6[[#This Row],[okręg]]&amp;Zalacznik_Zadanie2_uczniowie6[[#This Row],[wynik]]</f>
        <v xml:space="preserve"> VIII236</v>
      </c>
      <c r="N286" s="1" t="s">
        <v>34</v>
      </c>
      <c r="O286" s="1" t="s">
        <v>494</v>
      </c>
      <c r="P286" s="1" t="s">
        <v>24</v>
      </c>
      <c r="Q286" s="1" t="s">
        <v>25</v>
      </c>
      <c r="R286">
        <v>1</v>
      </c>
      <c r="S286" s="1" t="s">
        <v>16</v>
      </c>
      <c r="U286">
        <v>285</v>
      </c>
      <c r="V286">
        <v>80</v>
      </c>
      <c r="W286">
        <v>29</v>
      </c>
      <c r="X286">
        <v>27</v>
      </c>
      <c r="Y286">
        <v>100</v>
      </c>
      <c r="Z286">
        <v>0</v>
      </c>
      <c r="AA286">
        <f>SUM(Zalacznik_Zadanie2_wyniki7[[#This Row],[zad1]:[zad5]])</f>
        <v>236</v>
      </c>
      <c r="AB286" t="str">
        <f>VLOOKUP(Zalacznik_Zadanie2_wyniki7[[#This Row],[identyfikator ucznia]],Zalacznik_Zadanie2_uczniowie[[identyfikator ucznia]:[okręg]],7,FALSE)</f>
        <v xml:space="preserve"> VIII</v>
      </c>
      <c r="AC286" t="str">
        <f>VLOOKUP(Zalacznik_Zadanie2_wyniki7[[#This Row],[identyfikator ucznia]],Zalacznik_Zadanie2_uczniowie[[identyfikator ucznia]:[nazwisko]],3,FALSE)</f>
        <v>Wosiński</v>
      </c>
    </row>
    <row r="287" spans="11:29" x14ac:dyDescent="0.3">
      <c r="K287">
        <v>286</v>
      </c>
      <c r="L287">
        <f>Zalacznik_Zadanie2_wyniki7[[#This Row],[suma]]</f>
        <v>127</v>
      </c>
      <c r="M287" t="str">
        <f>Zalacznik_Zadanie2_uczniowie6[[#This Row],[okręg]]&amp;Zalacznik_Zadanie2_uczniowie6[[#This Row],[wynik]]</f>
        <v xml:space="preserve"> IV127</v>
      </c>
      <c r="N287" s="1" t="s">
        <v>31</v>
      </c>
      <c r="O287" s="1" t="s">
        <v>495</v>
      </c>
      <c r="P287" s="1" t="s">
        <v>496</v>
      </c>
      <c r="Q287" s="1" t="s">
        <v>497</v>
      </c>
      <c r="R287">
        <v>2</v>
      </c>
      <c r="S287" s="1" t="s">
        <v>21</v>
      </c>
      <c r="U287">
        <v>286</v>
      </c>
      <c r="V287">
        <v>0</v>
      </c>
      <c r="W287">
        <v>100</v>
      </c>
      <c r="X287">
        <v>27</v>
      </c>
      <c r="Y287">
        <v>0</v>
      </c>
      <c r="Z287">
        <v>0</v>
      </c>
      <c r="AA287">
        <f>SUM(Zalacznik_Zadanie2_wyniki7[[#This Row],[zad1]:[zad5]])</f>
        <v>127</v>
      </c>
      <c r="AB287" t="str">
        <f>VLOOKUP(Zalacznik_Zadanie2_wyniki7[[#This Row],[identyfikator ucznia]],Zalacznik_Zadanie2_uczniowie[[identyfikator ucznia]:[okręg]],7,FALSE)</f>
        <v xml:space="preserve"> IV</v>
      </c>
      <c r="AC287" t="str">
        <f>VLOOKUP(Zalacznik_Zadanie2_wyniki7[[#This Row],[identyfikator ucznia]],Zalacznik_Zadanie2_uczniowie[[identyfikator ucznia]:[nazwisko]],3,FALSE)</f>
        <v>Czapla</v>
      </c>
    </row>
    <row r="288" spans="11:29" x14ac:dyDescent="0.3">
      <c r="K288">
        <v>287</v>
      </c>
      <c r="L288">
        <f>Zalacznik_Zadanie2_wyniki7[[#This Row],[suma]]</f>
        <v>236</v>
      </c>
      <c r="M288" t="str">
        <f>Zalacznik_Zadanie2_uczniowie6[[#This Row],[okręg]]&amp;Zalacznik_Zadanie2_uczniowie6[[#This Row],[wynik]]</f>
        <v xml:space="preserve"> V236</v>
      </c>
      <c r="N288" s="1" t="s">
        <v>12</v>
      </c>
      <c r="O288" s="1" t="s">
        <v>498</v>
      </c>
      <c r="P288" s="1" t="s">
        <v>108</v>
      </c>
      <c r="Q288" s="1" t="s">
        <v>171</v>
      </c>
      <c r="R288">
        <v>2</v>
      </c>
      <c r="S288" s="1" t="s">
        <v>88</v>
      </c>
      <c r="U288">
        <v>287</v>
      </c>
      <c r="V288">
        <v>100</v>
      </c>
      <c r="W288">
        <v>100</v>
      </c>
      <c r="X288">
        <v>36</v>
      </c>
      <c r="Y288">
        <v>0</v>
      </c>
      <c r="Z288">
        <v>0</v>
      </c>
      <c r="AA288">
        <f>SUM(Zalacznik_Zadanie2_wyniki7[[#This Row],[zad1]:[zad5]])</f>
        <v>236</v>
      </c>
      <c r="AB288" t="str">
        <f>VLOOKUP(Zalacznik_Zadanie2_wyniki7[[#This Row],[identyfikator ucznia]],Zalacznik_Zadanie2_uczniowie[[identyfikator ucznia]:[okręg]],7,FALSE)</f>
        <v xml:space="preserve"> V</v>
      </c>
      <c r="AC288" t="str">
        <f>VLOOKUP(Zalacznik_Zadanie2_wyniki7[[#This Row],[identyfikator ucznia]],Zalacznik_Zadanie2_uczniowie[[identyfikator ucznia]:[nazwisko]],3,FALSE)</f>
        <v>Szofer</v>
      </c>
    </row>
    <row r="289" spans="11:29" x14ac:dyDescent="0.3">
      <c r="K289">
        <v>288</v>
      </c>
      <c r="L289">
        <f>Zalacznik_Zadanie2_wyniki7[[#This Row],[suma]]</f>
        <v>127</v>
      </c>
      <c r="M289" t="str">
        <f>Zalacznik_Zadanie2_uczniowie6[[#This Row],[okręg]]&amp;Zalacznik_Zadanie2_uczniowie6[[#This Row],[wynik]]</f>
        <v xml:space="preserve"> II127</v>
      </c>
      <c r="N289" s="1" t="s">
        <v>66</v>
      </c>
      <c r="O289" s="1" t="s">
        <v>499</v>
      </c>
      <c r="P289" s="1" t="s">
        <v>500</v>
      </c>
      <c r="Q289" s="1" t="s">
        <v>52</v>
      </c>
      <c r="R289">
        <v>3</v>
      </c>
      <c r="S289" s="1" t="s">
        <v>53</v>
      </c>
      <c r="U289">
        <v>288</v>
      </c>
      <c r="V289">
        <v>0</v>
      </c>
      <c r="W289">
        <v>100</v>
      </c>
      <c r="X289">
        <v>27</v>
      </c>
      <c r="Y289">
        <v>0</v>
      </c>
      <c r="Z289">
        <v>0</v>
      </c>
      <c r="AA289">
        <f>SUM(Zalacznik_Zadanie2_wyniki7[[#This Row],[zad1]:[zad5]])</f>
        <v>127</v>
      </c>
      <c r="AB289" t="str">
        <f>VLOOKUP(Zalacznik_Zadanie2_wyniki7[[#This Row],[identyfikator ucznia]],Zalacznik_Zadanie2_uczniowie[[identyfikator ucznia]:[okręg]],7,FALSE)</f>
        <v xml:space="preserve"> II</v>
      </c>
      <c r="AC289" t="str">
        <f>VLOOKUP(Zalacznik_Zadanie2_wyniki7[[#This Row],[identyfikator ucznia]],Zalacznik_Zadanie2_uczniowie[[identyfikator ucznia]:[nazwisko]],3,FALSE)</f>
        <v>Zaworski</v>
      </c>
    </row>
    <row r="290" spans="11:29" x14ac:dyDescent="0.3">
      <c r="K290">
        <v>289</v>
      </c>
      <c r="L290">
        <f>Zalacznik_Zadanie2_wyniki7[[#This Row],[suma]]</f>
        <v>236</v>
      </c>
      <c r="M290" t="str">
        <f>Zalacznik_Zadanie2_uczniowie6[[#This Row],[okręg]]&amp;Zalacznik_Zadanie2_uczniowie6[[#This Row],[wynik]]</f>
        <v xml:space="preserve"> IV236</v>
      </c>
      <c r="N290" s="1" t="s">
        <v>66</v>
      </c>
      <c r="O290" s="1" t="s">
        <v>501</v>
      </c>
      <c r="P290" s="1" t="s">
        <v>150</v>
      </c>
      <c r="Q290" s="1" t="s">
        <v>151</v>
      </c>
      <c r="R290">
        <v>1</v>
      </c>
      <c r="S290" s="1" t="s">
        <v>21</v>
      </c>
      <c r="U290">
        <v>289</v>
      </c>
      <c r="V290">
        <v>0</v>
      </c>
      <c r="W290">
        <v>100</v>
      </c>
      <c r="X290">
        <v>100</v>
      </c>
      <c r="Y290">
        <v>36</v>
      </c>
      <c r="Z290">
        <v>0</v>
      </c>
      <c r="AA290">
        <f>SUM(Zalacznik_Zadanie2_wyniki7[[#This Row],[zad1]:[zad5]])</f>
        <v>236</v>
      </c>
      <c r="AB290" t="str">
        <f>VLOOKUP(Zalacznik_Zadanie2_wyniki7[[#This Row],[identyfikator ucznia]],Zalacznik_Zadanie2_uczniowie[[identyfikator ucznia]:[okręg]],7,FALSE)</f>
        <v xml:space="preserve"> IV</v>
      </c>
      <c r="AC290" t="str">
        <f>VLOOKUP(Zalacznik_Zadanie2_wyniki7[[#This Row],[identyfikator ucznia]],Zalacznik_Zadanie2_uczniowie[[identyfikator ucznia]:[nazwisko]],3,FALSE)</f>
        <v>Stawiarz</v>
      </c>
    </row>
    <row r="291" spans="11:29" x14ac:dyDescent="0.3">
      <c r="K291">
        <v>290</v>
      </c>
      <c r="L291">
        <f>Zalacznik_Zadanie2_wyniki7[[#This Row],[suma]]</f>
        <v>127</v>
      </c>
      <c r="M291" t="str">
        <f>Zalacznik_Zadanie2_uczniowie6[[#This Row],[okręg]]&amp;Zalacznik_Zadanie2_uczniowie6[[#This Row],[wynik]]</f>
        <v xml:space="preserve"> II127</v>
      </c>
      <c r="N291" s="1" t="s">
        <v>502</v>
      </c>
      <c r="O291" s="1" t="s">
        <v>367</v>
      </c>
      <c r="P291" s="1" t="s">
        <v>253</v>
      </c>
      <c r="Q291" s="1" t="s">
        <v>245</v>
      </c>
      <c r="R291">
        <v>2</v>
      </c>
      <c r="S291" s="1" t="s">
        <v>53</v>
      </c>
      <c r="U291">
        <v>290</v>
      </c>
      <c r="V291">
        <v>0</v>
      </c>
      <c r="W291">
        <v>34</v>
      </c>
      <c r="X291">
        <v>45</v>
      </c>
      <c r="Y291">
        <v>48</v>
      </c>
      <c r="Z291">
        <v>0</v>
      </c>
      <c r="AA291">
        <f>SUM(Zalacznik_Zadanie2_wyniki7[[#This Row],[zad1]:[zad5]])</f>
        <v>127</v>
      </c>
      <c r="AB291" t="str">
        <f>VLOOKUP(Zalacznik_Zadanie2_wyniki7[[#This Row],[identyfikator ucznia]],Zalacznik_Zadanie2_uczniowie[[identyfikator ucznia]:[okręg]],7,FALSE)</f>
        <v xml:space="preserve"> II</v>
      </c>
      <c r="AC291" t="str">
        <f>VLOOKUP(Zalacznik_Zadanie2_wyniki7[[#This Row],[identyfikator ucznia]],Zalacznik_Zadanie2_uczniowie[[identyfikator ucznia]:[nazwisko]],3,FALSE)</f>
        <v>Nowak</v>
      </c>
    </row>
    <row r="292" spans="11:29" x14ac:dyDescent="0.3">
      <c r="K292">
        <v>291</v>
      </c>
      <c r="L292">
        <f>Zalacznik_Zadanie2_wyniki7[[#This Row],[suma]]</f>
        <v>235</v>
      </c>
      <c r="M292" t="str">
        <f>Zalacznik_Zadanie2_uczniowie6[[#This Row],[okręg]]&amp;Zalacznik_Zadanie2_uczniowie6[[#This Row],[wynik]]</f>
        <v xml:space="preserve"> II235</v>
      </c>
      <c r="N292" s="1" t="s">
        <v>181</v>
      </c>
      <c r="O292" s="1" t="s">
        <v>503</v>
      </c>
      <c r="P292" s="1" t="s">
        <v>308</v>
      </c>
      <c r="Q292" s="1" t="s">
        <v>52</v>
      </c>
      <c r="R292">
        <v>2</v>
      </c>
      <c r="S292" s="1" t="s">
        <v>53</v>
      </c>
      <c r="U292">
        <v>291</v>
      </c>
      <c r="V292">
        <v>40</v>
      </c>
      <c r="W292">
        <v>100</v>
      </c>
      <c r="X292">
        <v>45</v>
      </c>
      <c r="Y292">
        <v>50</v>
      </c>
      <c r="Z292">
        <v>0</v>
      </c>
      <c r="AA292">
        <f>SUM(Zalacznik_Zadanie2_wyniki7[[#This Row],[zad1]:[zad5]])</f>
        <v>235</v>
      </c>
      <c r="AB292" t="str">
        <f>VLOOKUP(Zalacznik_Zadanie2_wyniki7[[#This Row],[identyfikator ucznia]],Zalacznik_Zadanie2_uczniowie[[identyfikator ucznia]:[okręg]],7,FALSE)</f>
        <v xml:space="preserve"> II</v>
      </c>
      <c r="AC292" t="str">
        <f>VLOOKUP(Zalacznik_Zadanie2_wyniki7[[#This Row],[identyfikator ucznia]],Zalacznik_Zadanie2_uczniowie[[identyfikator ucznia]:[nazwisko]],3,FALSE)</f>
        <v>Kotecki</v>
      </c>
    </row>
    <row r="293" spans="11:29" x14ac:dyDescent="0.3">
      <c r="K293">
        <v>292</v>
      </c>
      <c r="L293">
        <f>Zalacznik_Zadanie2_wyniki7[[#This Row],[suma]]</f>
        <v>127</v>
      </c>
      <c r="M293" t="str">
        <f>Zalacznik_Zadanie2_uczniowie6[[#This Row],[okręg]]&amp;Zalacznik_Zadanie2_uczniowie6[[#This Row],[wynik]]</f>
        <v xml:space="preserve"> V127</v>
      </c>
      <c r="N293" s="1" t="s">
        <v>26</v>
      </c>
      <c r="O293" s="1" t="s">
        <v>504</v>
      </c>
      <c r="P293" s="1" t="s">
        <v>108</v>
      </c>
      <c r="Q293" s="1" t="s">
        <v>171</v>
      </c>
      <c r="R293">
        <v>3</v>
      </c>
      <c r="S293" s="1" t="s">
        <v>88</v>
      </c>
      <c r="U293">
        <v>292</v>
      </c>
      <c r="V293">
        <v>0</v>
      </c>
      <c r="W293">
        <v>100</v>
      </c>
      <c r="X293">
        <v>27</v>
      </c>
      <c r="Y293">
        <v>0</v>
      </c>
      <c r="Z293">
        <v>0</v>
      </c>
      <c r="AA293">
        <f>SUM(Zalacznik_Zadanie2_wyniki7[[#This Row],[zad1]:[zad5]])</f>
        <v>127</v>
      </c>
      <c r="AB293" t="str">
        <f>VLOOKUP(Zalacznik_Zadanie2_wyniki7[[#This Row],[identyfikator ucznia]],Zalacznik_Zadanie2_uczniowie[[identyfikator ucznia]:[okręg]],7,FALSE)</f>
        <v xml:space="preserve"> V</v>
      </c>
      <c r="AC293" t="str">
        <f>VLOOKUP(Zalacznik_Zadanie2_wyniki7[[#This Row],[identyfikator ucznia]],Zalacznik_Zadanie2_uczniowie[[identyfikator ucznia]:[nazwisko]],3,FALSE)</f>
        <v>Osika</v>
      </c>
    </row>
    <row r="294" spans="11:29" x14ac:dyDescent="0.3">
      <c r="K294">
        <v>293</v>
      </c>
      <c r="L294">
        <f>Zalacznik_Zadanie2_wyniki7[[#This Row],[suma]]</f>
        <v>235</v>
      </c>
      <c r="M294" t="str">
        <f>Zalacznik_Zadanie2_uczniowie6[[#This Row],[okręg]]&amp;Zalacznik_Zadanie2_uczniowie6[[#This Row],[wynik]]</f>
        <v xml:space="preserve"> IV235</v>
      </c>
      <c r="N294" s="1" t="s">
        <v>110</v>
      </c>
      <c r="O294" s="1" t="s">
        <v>505</v>
      </c>
      <c r="P294" s="1" t="s">
        <v>99</v>
      </c>
      <c r="Q294" s="1" t="s">
        <v>20</v>
      </c>
      <c r="R294">
        <v>2</v>
      </c>
      <c r="S294" s="1" t="s">
        <v>21</v>
      </c>
      <c r="U294">
        <v>293</v>
      </c>
      <c r="V294">
        <v>100</v>
      </c>
      <c r="W294">
        <v>8</v>
      </c>
      <c r="X294">
        <v>27</v>
      </c>
      <c r="Y294">
        <v>100</v>
      </c>
      <c r="Z294">
        <v>0</v>
      </c>
      <c r="AA294">
        <f>SUM(Zalacznik_Zadanie2_wyniki7[[#This Row],[zad1]:[zad5]])</f>
        <v>235</v>
      </c>
      <c r="AB294" t="str">
        <f>VLOOKUP(Zalacznik_Zadanie2_wyniki7[[#This Row],[identyfikator ucznia]],Zalacznik_Zadanie2_uczniowie[[identyfikator ucznia]:[okręg]],7,FALSE)</f>
        <v xml:space="preserve"> IV</v>
      </c>
      <c r="AC294" t="str">
        <f>VLOOKUP(Zalacznik_Zadanie2_wyniki7[[#This Row],[identyfikator ucznia]],Zalacznik_Zadanie2_uczniowie[[identyfikator ucznia]:[nazwisko]],3,FALSE)</f>
        <v>Kalecki</v>
      </c>
    </row>
    <row r="295" spans="11:29" x14ac:dyDescent="0.3">
      <c r="K295">
        <v>294</v>
      </c>
      <c r="L295">
        <f>Zalacznik_Zadanie2_wyniki7[[#This Row],[suma]]</f>
        <v>127</v>
      </c>
      <c r="M295" t="str">
        <f>Zalacznik_Zadanie2_uczniowie6[[#This Row],[okręg]]&amp;Zalacznik_Zadanie2_uczniowie6[[#This Row],[wynik]]</f>
        <v>IV127</v>
      </c>
      <c r="N295" s="1" t="s">
        <v>22</v>
      </c>
      <c r="O295" s="1" t="s">
        <v>506</v>
      </c>
      <c r="P295" s="1" t="s">
        <v>310</v>
      </c>
      <c r="Q295" s="1" t="s">
        <v>311</v>
      </c>
      <c r="R295">
        <v>3</v>
      </c>
      <c r="S295" s="1" t="s">
        <v>312</v>
      </c>
      <c r="U295">
        <v>294</v>
      </c>
      <c r="V295">
        <v>90</v>
      </c>
      <c r="W295">
        <v>37</v>
      </c>
      <c r="X295">
        <v>0</v>
      </c>
      <c r="Y295">
        <v>0</v>
      </c>
      <c r="Z295">
        <v>0</v>
      </c>
      <c r="AA295">
        <f>SUM(Zalacznik_Zadanie2_wyniki7[[#This Row],[zad1]:[zad5]])</f>
        <v>127</v>
      </c>
      <c r="AB295" t="str">
        <f>VLOOKUP(Zalacznik_Zadanie2_wyniki7[[#This Row],[identyfikator ucznia]],Zalacznik_Zadanie2_uczniowie[[identyfikator ucznia]:[okręg]],7,FALSE)</f>
        <v>IV</v>
      </c>
      <c r="AC295" t="str">
        <f>VLOOKUP(Zalacznik_Zadanie2_wyniki7[[#This Row],[identyfikator ucznia]],Zalacznik_Zadanie2_uczniowie[[identyfikator ucznia]:[nazwisko]],3,FALSE)</f>
        <v>Woźniak</v>
      </c>
    </row>
    <row r="296" spans="11:29" x14ac:dyDescent="0.3">
      <c r="K296">
        <v>295</v>
      </c>
      <c r="L296">
        <f>Zalacznik_Zadanie2_wyniki7[[#This Row],[suma]]</f>
        <v>234</v>
      </c>
      <c r="M296" t="str">
        <f>Zalacznik_Zadanie2_uczniowie6[[#This Row],[okręg]]&amp;Zalacznik_Zadanie2_uczniowie6[[#This Row],[wynik]]</f>
        <v xml:space="preserve"> II234</v>
      </c>
      <c r="N296" s="1" t="s">
        <v>507</v>
      </c>
      <c r="O296" s="1" t="s">
        <v>508</v>
      </c>
      <c r="P296" s="1" t="s">
        <v>500</v>
      </c>
      <c r="Q296" s="1" t="s">
        <v>52</v>
      </c>
      <c r="R296">
        <v>2</v>
      </c>
      <c r="S296" s="1" t="s">
        <v>53</v>
      </c>
      <c r="U296">
        <v>295</v>
      </c>
      <c r="V296">
        <v>100</v>
      </c>
      <c r="W296">
        <v>7</v>
      </c>
      <c r="X296">
        <v>27</v>
      </c>
      <c r="Y296">
        <v>100</v>
      </c>
      <c r="Z296">
        <v>0</v>
      </c>
      <c r="AA296">
        <f>SUM(Zalacznik_Zadanie2_wyniki7[[#This Row],[zad1]:[zad5]])</f>
        <v>234</v>
      </c>
      <c r="AB296" t="str">
        <f>VLOOKUP(Zalacznik_Zadanie2_wyniki7[[#This Row],[identyfikator ucznia]],Zalacznik_Zadanie2_uczniowie[[identyfikator ucznia]:[okręg]],7,FALSE)</f>
        <v xml:space="preserve"> II</v>
      </c>
      <c r="AC296" t="str">
        <f>VLOOKUP(Zalacznik_Zadanie2_wyniki7[[#This Row],[identyfikator ucznia]],Zalacznik_Zadanie2_uczniowie[[identyfikator ucznia]:[nazwisko]],3,FALSE)</f>
        <v>Gierczyński</v>
      </c>
    </row>
    <row r="297" spans="11:29" x14ac:dyDescent="0.3">
      <c r="K297">
        <v>296</v>
      </c>
      <c r="L297">
        <f>Zalacznik_Zadanie2_wyniki7[[#This Row],[suma]]</f>
        <v>126</v>
      </c>
      <c r="M297" t="str">
        <f>Zalacznik_Zadanie2_uczniowie6[[#This Row],[okręg]]&amp;Zalacznik_Zadanie2_uczniowie6[[#This Row],[wynik]]</f>
        <v xml:space="preserve"> I126</v>
      </c>
      <c r="N297" s="1" t="s">
        <v>105</v>
      </c>
      <c r="O297" s="1" t="s">
        <v>509</v>
      </c>
      <c r="P297" s="1" t="s">
        <v>510</v>
      </c>
      <c r="Q297" s="1" t="s">
        <v>511</v>
      </c>
      <c r="R297">
        <v>3</v>
      </c>
      <c r="S297" s="1" t="s">
        <v>58</v>
      </c>
      <c r="U297">
        <v>296</v>
      </c>
      <c r="V297">
        <v>0</v>
      </c>
      <c r="W297">
        <v>29</v>
      </c>
      <c r="X297">
        <v>36</v>
      </c>
      <c r="Y297">
        <v>61</v>
      </c>
      <c r="Z297">
        <v>0</v>
      </c>
      <c r="AA297">
        <f>SUM(Zalacznik_Zadanie2_wyniki7[[#This Row],[zad1]:[zad5]])</f>
        <v>126</v>
      </c>
      <c r="AB297" t="str">
        <f>VLOOKUP(Zalacznik_Zadanie2_wyniki7[[#This Row],[identyfikator ucznia]],Zalacznik_Zadanie2_uczniowie[[identyfikator ucznia]:[okręg]],7,FALSE)</f>
        <v xml:space="preserve"> I</v>
      </c>
      <c r="AC297" t="str">
        <f>VLOOKUP(Zalacznik_Zadanie2_wyniki7[[#This Row],[identyfikator ucznia]],Zalacznik_Zadanie2_uczniowie[[identyfikator ucznia]:[nazwisko]],3,FALSE)</f>
        <v>Puk</v>
      </c>
    </row>
    <row r="298" spans="11:29" x14ac:dyDescent="0.3">
      <c r="K298">
        <v>297</v>
      </c>
      <c r="L298">
        <f>Zalacznik_Zadanie2_wyniki7[[#This Row],[suma]]</f>
        <v>234</v>
      </c>
      <c r="M298" t="str">
        <f>Zalacznik_Zadanie2_uczniowie6[[#This Row],[okręg]]&amp;Zalacznik_Zadanie2_uczniowie6[[#This Row],[wynik]]</f>
        <v xml:space="preserve"> II234</v>
      </c>
      <c r="N298" s="1" t="s">
        <v>34</v>
      </c>
      <c r="O298" s="1" t="s">
        <v>199</v>
      </c>
      <c r="P298" s="1" t="s">
        <v>256</v>
      </c>
      <c r="Q298" s="1" t="s">
        <v>104</v>
      </c>
      <c r="R298">
        <v>1</v>
      </c>
      <c r="S298" s="1" t="s">
        <v>53</v>
      </c>
      <c r="U298">
        <v>297</v>
      </c>
      <c r="V298">
        <v>90</v>
      </c>
      <c r="W298">
        <v>29</v>
      </c>
      <c r="X298">
        <v>27</v>
      </c>
      <c r="Y298">
        <v>88</v>
      </c>
      <c r="Z298">
        <v>0</v>
      </c>
      <c r="AA298">
        <f>SUM(Zalacznik_Zadanie2_wyniki7[[#This Row],[zad1]:[zad5]])</f>
        <v>234</v>
      </c>
      <c r="AB298" t="str">
        <f>VLOOKUP(Zalacznik_Zadanie2_wyniki7[[#This Row],[identyfikator ucznia]],Zalacznik_Zadanie2_uczniowie[[identyfikator ucznia]:[okręg]],7,FALSE)</f>
        <v xml:space="preserve"> II</v>
      </c>
      <c r="AC298" t="str">
        <f>VLOOKUP(Zalacznik_Zadanie2_wyniki7[[#This Row],[identyfikator ucznia]],Zalacznik_Zadanie2_uczniowie[[identyfikator ucznia]:[nazwisko]],3,FALSE)</f>
        <v>Kaczmarek</v>
      </c>
    </row>
    <row r="299" spans="11:29" x14ac:dyDescent="0.3">
      <c r="K299">
        <v>298</v>
      </c>
      <c r="L299">
        <f>Zalacznik_Zadanie2_wyniki7[[#This Row],[suma]]</f>
        <v>126</v>
      </c>
      <c r="M299" t="str">
        <f>Zalacznik_Zadanie2_uczniowie6[[#This Row],[okręg]]&amp;Zalacznik_Zadanie2_uczniowie6[[#This Row],[wynik]]</f>
        <v xml:space="preserve"> IV126</v>
      </c>
      <c r="N299" s="1" t="s">
        <v>512</v>
      </c>
      <c r="O299" s="1" t="s">
        <v>513</v>
      </c>
      <c r="P299" s="1" t="s">
        <v>440</v>
      </c>
      <c r="Q299" s="1" t="s">
        <v>20</v>
      </c>
      <c r="R299">
        <v>2</v>
      </c>
      <c r="S299" s="1" t="s">
        <v>21</v>
      </c>
      <c r="U299">
        <v>298</v>
      </c>
      <c r="V299">
        <v>80</v>
      </c>
      <c r="W299">
        <v>37</v>
      </c>
      <c r="X299">
        <v>9</v>
      </c>
      <c r="Y299">
        <v>0</v>
      </c>
      <c r="Z299">
        <v>0</v>
      </c>
      <c r="AA299">
        <f>SUM(Zalacznik_Zadanie2_wyniki7[[#This Row],[zad1]:[zad5]])</f>
        <v>126</v>
      </c>
      <c r="AB299" t="str">
        <f>VLOOKUP(Zalacznik_Zadanie2_wyniki7[[#This Row],[identyfikator ucznia]],Zalacznik_Zadanie2_uczniowie[[identyfikator ucznia]:[okręg]],7,FALSE)</f>
        <v xml:space="preserve"> IV</v>
      </c>
      <c r="AC299" t="str">
        <f>VLOOKUP(Zalacznik_Zadanie2_wyniki7[[#This Row],[identyfikator ucznia]],Zalacznik_Zadanie2_uczniowie[[identyfikator ucznia]:[nazwisko]],3,FALSE)</f>
        <v>Socha</v>
      </c>
    </row>
    <row r="300" spans="11:29" x14ac:dyDescent="0.3">
      <c r="K300">
        <v>299</v>
      </c>
      <c r="L300">
        <f>Zalacznik_Zadanie2_wyniki7[[#This Row],[suma]]</f>
        <v>233</v>
      </c>
      <c r="M300" t="str">
        <f>Zalacznik_Zadanie2_uczniowie6[[#This Row],[okręg]]&amp;Zalacznik_Zadanie2_uczniowie6[[#This Row],[wynik]]</f>
        <v xml:space="preserve"> IV233</v>
      </c>
      <c r="N300" s="1" t="s">
        <v>34</v>
      </c>
      <c r="O300" s="1" t="s">
        <v>447</v>
      </c>
      <c r="P300" s="1" t="s">
        <v>450</v>
      </c>
      <c r="Q300" s="1" t="s">
        <v>451</v>
      </c>
      <c r="R300">
        <v>2</v>
      </c>
      <c r="S300" s="1" t="s">
        <v>21</v>
      </c>
      <c r="U300">
        <v>299</v>
      </c>
      <c r="V300">
        <v>0</v>
      </c>
      <c r="W300">
        <v>100</v>
      </c>
      <c r="X300">
        <v>45</v>
      </c>
      <c r="Y300">
        <v>88</v>
      </c>
      <c r="Z300">
        <v>0</v>
      </c>
      <c r="AA300">
        <f>SUM(Zalacznik_Zadanie2_wyniki7[[#This Row],[zad1]:[zad5]])</f>
        <v>233</v>
      </c>
      <c r="AB300" t="str">
        <f>VLOOKUP(Zalacznik_Zadanie2_wyniki7[[#This Row],[identyfikator ucznia]],Zalacznik_Zadanie2_uczniowie[[identyfikator ucznia]:[okręg]],7,FALSE)</f>
        <v xml:space="preserve"> IV</v>
      </c>
      <c r="AC300" t="str">
        <f>VLOOKUP(Zalacznik_Zadanie2_wyniki7[[#This Row],[identyfikator ucznia]],Zalacznik_Zadanie2_uczniowie[[identyfikator ucznia]:[nazwisko]],3,FALSE)</f>
        <v>Strasz</v>
      </c>
    </row>
    <row r="301" spans="11:29" x14ac:dyDescent="0.3">
      <c r="K301">
        <v>300</v>
      </c>
      <c r="L301">
        <f>Zalacznik_Zadanie2_wyniki7[[#This Row],[suma]]</f>
        <v>125</v>
      </c>
      <c r="M301" t="str">
        <f>Zalacznik_Zadanie2_uczniowie6[[#This Row],[okręg]]&amp;Zalacznik_Zadanie2_uczniowie6[[#This Row],[wynik]]</f>
        <v xml:space="preserve"> II125</v>
      </c>
      <c r="N301" s="1" t="s">
        <v>115</v>
      </c>
      <c r="O301" s="1" t="s">
        <v>514</v>
      </c>
      <c r="P301" s="1" t="s">
        <v>75</v>
      </c>
      <c r="Q301" s="1" t="s">
        <v>52</v>
      </c>
      <c r="R301">
        <v>3</v>
      </c>
      <c r="S301" s="1" t="s">
        <v>53</v>
      </c>
      <c r="U301">
        <v>300</v>
      </c>
      <c r="V301">
        <v>0</v>
      </c>
      <c r="W301">
        <v>80</v>
      </c>
      <c r="X301">
        <v>45</v>
      </c>
      <c r="Y301">
        <v>0</v>
      </c>
      <c r="Z301">
        <v>0</v>
      </c>
      <c r="AA301">
        <f>SUM(Zalacznik_Zadanie2_wyniki7[[#This Row],[zad1]:[zad5]])</f>
        <v>125</v>
      </c>
      <c r="AB301" t="str">
        <f>VLOOKUP(Zalacznik_Zadanie2_wyniki7[[#This Row],[identyfikator ucznia]],Zalacznik_Zadanie2_uczniowie[[identyfikator ucznia]:[okręg]],7,FALSE)</f>
        <v xml:space="preserve"> II</v>
      </c>
      <c r="AC301" t="str">
        <f>VLOOKUP(Zalacznik_Zadanie2_wyniki7[[#This Row],[identyfikator ucznia]],Zalacznik_Zadanie2_uczniowie[[identyfikator ucznia]:[nazwisko]],3,FALSE)</f>
        <v>Pawlak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7D7E-4F55-44E8-BE36-F859A56EC495}">
  <dimension ref="A1:J71"/>
  <sheetViews>
    <sheetView workbookViewId="0">
      <selection activeCell="G6" sqref="G6"/>
    </sheetView>
  </sheetViews>
  <sheetFormatPr defaultRowHeight="14.4" x14ac:dyDescent="0.3"/>
  <cols>
    <col min="1" max="1" width="16.6640625" bestFit="1" customWidth="1"/>
    <col min="2" max="2" width="12.77734375" bestFit="1" customWidth="1"/>
    <col min="3" max="3" width="41" bestFit="1" customWidth="1"/>
    <col min="7" max="7" width="12" bestFit="1" customWidth="1"/>
    <col min="8" max="8" width="16.33203125" bestFit="1" customWidth="1"/>
    <col min="9" max="9" width="24.109375" bestFit="1" customWidth="1"/>
    <col min="10" max="10" width="15.6640625" bestFit="1" customWidth="1"/>
  </cols>
  <sheetData>
    <row r="1" spans="1:10" x14ac:dyDescent="0.3">
      <c r="G1" t="s">
        <v>538</v>
      </c>
      <c r="H1" s="12" t="s">
        <v>537</v>
      </c>
      <c r="I1" s="12" t="s">
        <v>540</v>
      </c>
      <c r="J1" s="12" t="s">
        <v>539</v>
      </c>
    </row>
    <row r="2" spans="1:10" x14ac:dyDescent="0.3">
      <c r="G2" s="1">
        <v>229</v>
      </c>
      <c r="H2" s="4" t="s">
        <v>57</v>
      </c>
      <c r="I2" s="12">
        <f>ROUND(G2,2)</f>
        <v>229</v>
      </c>
      <c r="J2" s="5">
        <v>1</v>
      </c>
    </row>
    <row r="3" spans="1:10" x14ac:dyDescent="0.3">
      <c r="A3" s="2" t="s">
        <v>520</v>
      </c>
      <c r="B3" t="s">
        <v>535</v>
      </c>
      <c r="C3" t="s">
        <v>536</v>
      </c>
      <c r="G3" s="1">
        <v>276.8</v>
      </c>
      <c r="H3" s="4" t="s">
        <v>71</v>
      </c>
      <c r="I3" s="12">
        <f t="shared" ref="I3:I66" si="0">ROUND(G3,2)</f>
        <v>276.8</v>
      </c>
      <c r="J3" s="5">
        <v>5</v>
      </c>
    </row>
    <row r="4" spans="1:10" x14ac:dyDescent="0.3">
      <c r="A4" s="3" t="s">
        <v>57</v>
      </c>
      <c r="B4" s="1">
        <v>229</v>
      </c>
      <c r="C4" s="1">
        <v>1</v>
      </c>
      <c r="G4" s="1">
        <v>230</v>
      </c>
      <c r="H4" s="4" t="s">
        <v>44</v>
      </c>
      <c r="I4" s="12">
        <f t="shared" si="0"/>
        <v>230</v>
      </c>
      <c r="J4" s="5">
        <v>1</v>
      </c>
    </row>
    <row r="5" spans="1:10" x14ac:dyDescent="0.3">
      <c r="A5" s="3" t="s">
        <v>71</v>
      </c>
      <c r="B5" s="1">
        <v>276.8</v>
      </c>
      <c r="C5" s="1">
        <v>5</v>
      </c>
      <c r="G5" s="1">
        <v>227</v>
      </c>
      <c r="H5" s="4" t="s">
        <v>64</v>
      </c>
      <c r="I5" s="12">
        <f t="shared" si="0"/>
        <v>227</v>
      </c>
      <c r="J5" s="5">
        <v>1</v>
      </c>
    </row>
    <row r="6" spans="1:10" x14ac:dyDescent="0.3">
      <c r="A6" s="3" t="s">
        <v>44</v>
      </c>
      <c r="B6" s="1">
        <v>230</v>
      </c>
      <c r="C6" s="1">
        <v>1</v>
      </c>
      <c r="G6" s="1">
        <v>400</v>
      </c>
      <c r="H6" s="4" t="s">
        <v>118</v>
      </c>
      <c r="I6" s="12">
        <f t="shared" si="0"/>
        <v>400</v>
      </c>
      <c r="J6" s="5">
        <v>1</v>
      </c>
    </row>
    <row r="7" spans="1:10" x14ac:dyDescent="0.3">
      <c r="A7" s="3" t="s">
        <v>64</v>
      </c>
      <c r="B7" s="1">
        <v>227</v>
      </c>
      <c r="C7" s="1">
        <v>1</v>
      </c>
      <c r="G7" s="1">
        <v>282.5</v>
      </c>
      <c r="H7" s="4" t="s">
        <v>10</v>
      </c>
      <c r="I7" s="12">
        <f t="shared" si="0"/>
        <v>282.5</v>
      </c>
      <c r="J7" s="5">
        <v>16</v>
      </c>
    </row>
    <row r="8" spans="1:10" x14ac:dyDescent="0.3">
      <c r="A8" s="3" t="s">
        <v>118</v>
      </c>
      <c r="B8" s="1">
        <v>400</v>
      </c>
      <c r="C8" s="1">
        <v>1</v>
      </c>
      <c r="G8" s="1">
        <v>249.5</v>
      </c>
      <c r="H8" s="4" t="s">
        <v>162</v>
      </c>
      <c r="I8" s="12">
        <f t="shared" si="0"/>
        <v>249.5</v>
      </c>
      <c r="J8" s="5">
        <v>2</v>
      </c>
    </row>
    <row r="9" spans="1:10" x14ac:dyDescent="0.3">
      <c r="A9" s="3" t="s">
        <v>10</v>
      </c>
      <c r="B9" s="1">
        <v>282.5</v>
      </c>
      <c r="C9" s="1">
        <v>16</v>
      </c>
      <c r="G9" s="1">
        <v>390</v>
      </c>
      <c r="H9" s="4" t="s">
        <v>137</v>
      </c>
      <c r="I9" s="12">
        <f t="shared" si="0"/>
        <v>390</v>
      </c>
      <c r="J9" s="5">
        <v>1</v>
      </c>
    </row>
    <row r="10" spans="1:10" x14ac:dyDescent="0.3">
      <c r="A10" s="3" t="s">
        <v>162</v>
      </c>
      <c r="B10" s="1">
        <v>249.5</v>
      </c>
      <c r="C10" s="1">
        <v>2</v>
      </c>
      <c r="G10" s="1">
        <v>208</v>
      </c>
      <c r="H10" s="4" t="s">
        <v>177</v>
      </c>
      <c r="I10" s="12">
        <f t="shared" si="0"/>
        <v>208</v>
      </c>
      <c r="J10" s="5">
        <v>1</v>
      </c>
    </row>
    <row r="11" spans="1:10" x14ac:dyDescent="0.3">
      <c r="A11" s="3" t="s">
        <v>137</v>
      </c>
      <c r="B11" s="1">
        <v>390</v>
      </c>
      <c r="C11" s="1">
        <v>1</v>
      </c>
      <c r="G11" s="1">
        <v>204</v>
      </c>
      <c r="H11" s="4" t="s">
        <v>184</v>
      </c>
      <c r="I11" s="12">
        <f t="shared" si="0"/>
        <v>204</v>
      </c>
      <c r="J11" s="5">
        <v>2</v>
      </c>
    </row>
    <row r="12" spans="1:10" x14ac:dyDescent="0.3">
      <c r="A12" s="3" t="s">
        <v>177</v>
      </c>
      <c r="B12" s="1">
        <v>208</v>
      </c>
      <c r="C12" s="1">
        <v>1</v>
      </c>
      <c r="G12" s="1">
        <v>262.5</v>
      </c>
      <c r="H12" s="4" t="s">
        <v>168</v>
      </c>
      <c r="I12" s="12">
        <f t="shared" si="0"/>
        <v>262.5</v>
      </c>
      <c r="J12" s="5">
        <v>2</v>
      </c>
    </row>
    <row r="13" spans="1:10" x14ac:dyDescent="0.3">
      <c r="A13" s="3" t="s">
        <v>184</v>
      </c>
      <c r="B13" s="1">
        <v>204</v>
      </c>
      <c r="C13" s="1">
        <v>2</v>
      </c>
      <c r="G13" s="1">
        <v>299.25</v>
      </c>
      <c r="H13" s="4" t="s">
        <v>147</v>
      </c>
      <c r="I13" s="12">
        <f t="shared" si="0"/>
        <v>299.25</v>
      </c>
      <c r="J13" s="5">
        <v>4</v>
      </c>
    </row>
    <row r="14" spans="1:10" x14ac:dyDescent="0.3">
      <c r="A14" s="3" t="s">
        <v>168</v>
      </c>
      <c r="B14" s="1">
        <v>262.5</v>
      </c>
      <c r="C14" s="1">
        <v>2</v>
      </c>
      <c r="G14" s="1">
        <v>240.07692307692307</v>
      </c>
      <c r="H14" s="4" t="s">
        <v>15</v>
      </c>
      <c r="I14" s="12">
        <f t="shared" si="0"/>
        <v>240.08</v>
      </c>
      <c r="J14" s="5">
        <v>26</v>
      </c>
    </row>
    <row r="15" spans="1:10" x14ac:dyDescent="0.3">
      <c r="A15" s="3" t="s">
        <v>147</v>
      </c>
      <c r="B15" s="1">
        <v>299.25</v>
      </c>
      <c r="C15" s="1">
        <v>4</v>
      </c>
      <c r="G15" s="1">
        <v>288</v>
      </c>
      <c r="H15" s="4" t="s">
        <v>78</v>
      </c>
      <c r="I15" s="12">
        <f t="shared" si="0"/>
        <v>288</v>
      </c>
      <c r="J15" s="5">
        <v>3</v>
      </c>
    </row>
    <row r="16" spans="1:10" x14ac:dyDescent="0.3">
      <c r="A16" s="3" t="s">
        <v>15</v>
      </c>
      <c r="B16" s="1">
        <v>240.07692307692307</v>
      </c>
      <c r="C16" s="1">
        <v>26</v>
      </c>
      <c r="G16" s="1">
        <v>282</v>
      </c>
      <c r="H16" s="4" t="s">
        <v>207</v>
      </c>
      <c r="I16" s="12">
        <f t="shared" si="0"/>
        <v>282</v>
      </c>
      <c r="J16" s="5">
        <v>3</v>
      </c>
    </row>
    <row r="17" spans="1:10" x14ac:dyDescent="0.3">
      <c r="A17" s="3" t="s">
        <v>78</v>
      </c>
      <c r="B17" s="1">
        <v>288</v>
      </c>
      <c r="C17" s="1">
        <v>3</v>
      </c>
      <c r="G17" s="1">
        <v>237</v>
      </c>
      <c r="H17" s="4" t="s">
        <v>269</v>
      </c>
      <c r="I17" s="12">
        <f t="shared" si="0"/>
        <v>237</v>
      </c>
      <c r="J17" s="5">
        <v>4</v>
      </c>
    </row>
    <row r="18" spans="1:10" x14ac:dyDescent="0.3">
      <c r="A18" s="3" t="s">
        <v>207</v>
      </c>
      <c r="B18" s="1">
        <v>282</v>
      </c>
      <c r="C18" s="1">
        <v>3</v>
      </c>
      <c r="G18" s="1">
        <v>175</v>
      </c>
      <c r="H18" s="4" t="s">
        <v>302</v>
      </c>
      <c r="I18" s="12">
        <f t="shared" si="0"/>
        <v>175</v>
      </c>
      <c r="J18" s="5">
        <v>1</v>
      </c>
    </row>
    <row r="19" spans="1:10" x14ac:dyDescent="0.3">
      <c r="A19" s="3" t="s">
        <v>269</v>
      </c>
      <c r="B19" s="1">
        <v>237</v>
      </c>
      <c r="C19" s="1">
        <v>4</v>
      </c>
      <c r="G19" s="1">
        <v>315</v>
      </c>
      <c r="H19" s="4" t="s">
        <v>240</v>
      </c>
      <c r="I19" s="12">
        <f t="shared" si="0"/>
        <v>315</v>
      </c>
      <c r="J19" s="5">
        <v>2</v>
      </c>
    </row>
    <row r="20" spans="1:10" x14ac:dyDescent="0.3">
      <c r="A20" s="3" t="s">
        <v>302</v>
      </c>
      <c r="B20" s="1">
        <v>175</v>
      </c>
      <c r="C20" s="1">
        <v>1</v>
      </c>
      <c r="G20" s="1">
        <v>173</v>
      </c>
      <c r="H20" s="4" t="s">
        <v>306</v>
      </c>
      <c r="I20" s="12">
        <f t="shared" si="0"/>
        <v>173</v>
      </c>
      <c r="J20" s="5">
        <v>1</v>
      </c>
    </row>
    <row r="21" spans="1:10" x14ac:dyDescent="0.3">
      <c r="A21" s="3" t="s">
        <v>240</v>
      </c>
      <c r="B21" s="1">
        <v>315</v>
      </c>
      <c r="C21" s="1">
        <v>2</v>
      </c>
      <c r="G21" s="1">
        <v>193</v>
      </c>
      <c r="H21" s="4" t="s">
        <v>238</v>
      </c>
      <c r="I21" s="12">
        <f t="shared" si="0"/>
        <v>193</v>
      </c>
      <c r="J21" s="5">
        <v>1</v>
      </c>
    </row>
    <row r="22" spans="1:10" x14ac:dyDescent="0.3">
      <c r="A22" s="3" t="s">
        <v>306</v>
      </c>
      <c r="B22" s="1">
        <v>173</v>
      </c>
      <c r="C22" s="1">
        <v>1</v>
      </c>
      <c r="G22" s="1">
        <v>211</v>
      </c>
      <c r="H22" s="4" t="s">
        <v>348</v>
      </c>
      <c r="I22" s="12">
        <f t="shared" si="0"/>
        <v>211</v>
      </c>
      <c r="J22" s="5">
        <v>2</v>
      </c>
    </row>
    <row r="23" spans="1:10" x14ac:dyDescent="0.3">
      <c r="A23" s="3" t="s">
        <v>238</v>
      </c>
      <c r="B23" s="1">
        <v>193</v>
      </c>
      <c r="C23" s="1">
        <v>1</v>
      </c>
      <c r="G23" s="1">
        <v>189</v>
      </c>
      <c r="H23" s="4" t="s">
        <v>125</v>
      </c>
      <c r="I23" s="12">
        <f t="shared" si="0"/>
        <v>189</v>
      </c>
      <c r="J23" s="5">
        <v>7</v>
      </c>
    </row>
    <row r="24" spans="1:10" x14ac:dyDescent="0.3">
      <c r="A24" s="3" t="s">
        <v>348</v>
      </c>
      <c r="B24" s="1">
        <v>211</v>
      </c>
      <c r="C24" s="1">
        <v>2</v>
      </c>
      <c r="G24" s="1">
        <v>250</v>
      </c>
      <c r="H24" s="4" t="s">
        <v>250</v>
      </c>
      <c r="I24" s="12">
        <f t="shared" si="0"/>
        <v>250</v>
      </c>
      <c r="J24" s="5">
        <v>2</v>
      </c>
    </row>
    <row r="25" spans="1:10" x14ac:dyDescent="0.3">
      <c r="A25" s="3" t="s">
        <v>125</v>
      </c>
      <c r="B25" s="1">
        <v>189</v>
      </c>
      <c r="C25" s="1">
        <v>7</v>
      </c>
      <c r="G25" s="1">
        <v>213</v>
      </c>
      <c r="H25" s="4" t="s">
        <v>320</v>
      </c>
      <c r="I25" s="12">
        <f t="shared" si="0"/>
        <v>213</v>
      </c>
      <c r="J25" s="5">
        <v>6</v>
      </c>
    </row>
    <row r="26" spans="1:10" x14ac:dyDescent="0.3">
      <c r="A26" s="3" t="s">
        <v>250</v>
      </c>
      <c r="B26" s="1">
        <v>250</v>
      </c>
      <c r="C26" s="1">
        <v>2</v>
      </c>
      <c r="G26" s="1">
        <v>159</v>
      </c>
      <c r="H26" s="4" t="s">
        <v>396</v>
      </c>
      <c r="I26" s="12">
        <f t="shared" si="0"/>
        <v>159</v>
      </c>
      <c r="J26" s="5">
        <v>1</v>
      </c>
    </row>
    <row r="27" spans="1:10" x14ac:dyDescent="0.3">
      <c r="A27" s="3" t="s">
        <v>320</v>
      </c>
      <c r="B27" s="1">
        <v>213</v>
      </c>
      <c r="C27" s="1">
        <v>6</v>
      </c>
      <c r="G27" s="1">
        <v>280</v>
      </c>
      <c r="H27" s="4" t="s">
        <v>361</v>
      </c>
      <c r="I27" s="12">
        <f t="shared" si="0"/>
        <v>280</v>
      </c>
      <c r="J27" s="5">
        <v>1</v>
      </c>
    </row>
    <row r="28" spans="1:10" x14ac:dyDescent="0.3">
      <c r="A28" s="3" t="s">
        <v>396</v>
      </c>
      <c r="B28" s="1">
        <v>159</v>
      </c>
      <c r="C28" s="1">
        <v>1</v>
      </c>
      <c r="G28" s="1">
        <v>279.08823529411762</v>
      </c>
      <c r="H28" s="4" t="s">
        <v>20</v>
      </c>
      <c r="I28" s="12">
        <f t="shared" si="0"/>
        <v>279.08999999999997</v>
      </c>
      <c r="J28" s="5">
        <v>34</v>
      </c>
    </row>
    <row r="29" spans="1:10" x14ac:dyDescent="0.3">
      <c r="A29" s="3" t="s">
        <v>361</v>
      </c>
      <c r="B29" s="1">
        <v>280</v>
      </c>
      <c r="C29" s="1">
        <v>1</v>
      </c>
      <c r="G29" s="1">
        <v>127</v>
      </c>
      <c r="H29" s="4" t="s">
        <v>486</v>
      </c>
      <c r="I29" s="12">
        <f t="shared" si="0"/>
        <v>127</v>
      </c>
      <c r="J29" s="5">
        <v>1</v>
      </c>
    </row>
    <row r="30" spans="1:10" x14ac:dyDescent="0.3">
      <c r="A30" s="3" t="s">
        <v>20</v>
      </c>
      <c r="B30" s="1">
        <v>279.08823529411762</v>
      </c>
      <c r="C30" s="1">
        <v>34</v>
      </c>
      <c r="G30" s="1">
        <v>261</v>
      </c>
      <c r="H30" s="4" t="s">
        <v>315</v>
      </c>
      <c r="I30" s="12">
        <f t="shared" si="0"/>
        <v>261</v>
      </c>
      <c r="J30" s="5">
        <v>3</v>
      </c>
    </row>
    <row r="31" spans="1:10" x14ac:dyDescent="0.3">
      <c r="A31" s="3" t="s">
        <v>486</v>
      </c>
      <c r="B31" s="1">
        <v>127</v>
      </c>
      <c r="C31" s="1">
        <v>1</v>
      </c>
      <c r="G31" s="1">
        <v>154</v>
      </c>
      <c r="H31" s="4" t="s">
        <v>413</v>
      </c>
      <c r="I31" s="12">
        <f t="shared" si="0"/>
        <v>154</v>
      </c>
      <c r="J31" s="5">
        <v>1</v>
      </c>
    </row>
    <row r="32" spans="1:10" x14ac:dyDescent="0.3">
      <c r="A32" s="3" t="s">
        <v>315</v>
      </c>
      <c r="B32" s="1">
        <v>261</v>
      </c>
      <c r="C32" s="1">
        <v>3</v>
      </c>
      <c r="G32" s="1">
        <v>225.875</v>
      </c>
      <c r="H32" s="4" t="s">
        <v>171</v>
      </c>
      <c r="I32" s="12">
        <f t="shared" si="0"/>
        <v>225.88</v>
      </c>
      <c r="J32" s="5">
        <v>8</v>
      </c>
    </row>
    <row r="33" spans="1:10" x14ac:dyDescent="0.3">
      <c r="A33" s="3" t="s">
        <v>413</v>
      </c>
      <c r="B33" s="1">
        <v>154</v>
      </c>
      <c r="C33" s="1">
        <v>1</v>
      </c>
      <c r="G33" s="1">
        <v>249.5</v>
      </c>
      <c r="H33" s="4" t="s">
        <v>200</v>
      </c>
      <c r="I33" s="12">
        <f t="shared" si="0"/>
        <v>249.5</v>
      </c>
      <c r="J33" s="5">
        <v>4</v>
      </c>
    </row>
    <row r="34" spans="1:10" x14ac:dyDescent="0.3">
      <c r="A34" s="3" t="s">
        <v>171</v>
      </c>
      <c r="B34" s="1">
        <v>225.875</v>
      </c>
      <c r="C34" s="1">
        <v>8</v>
      </c>
      <c r="G34" s="1">
        <v>331</v>
      </c>
      <c r="H34" s="4" t="s">
        <v>260</v>
      </c>
      <c r="I34" s="12">
        <f t="shared" si="0"/>
        <v>331</v>
      </c>
      <c r="J34" s="5">
        <v>1</v>
      </c>
    </row>
    <row r="35" spans="1:10" x14ac:dyDescent="0.3">
      <c r="A35" s="3" t="s">
        <v>200</v>
      </c>
      <c r="B35" s="1">
        <v>249.5</v>
      </c>
      <c r="C35" s="1">
        <v>4</v>
      </c>
      <c r="G35" s="1">
        <v>273</v>
      </c>
      <c r="H35" s="4" t="s">
        <v>104</v>
      </c>
      <c r="I35" s="12">
        <f t="shared" si="0"/>
        <v>273</v>
      </c>
      <c r="J35" s="5">
        <v>8</v>
      </c>
    </row>
    <row r="36" spans="1:10" x14ac:dyDescent="0.3">
      <c r="A36" s="3" t="s">
        <v>260</v>
      </c>
      <c r="B36" s="1">
        <v>331</v>
      </c>
      <c r="C36" s="1">
        <v>1</v>
      </c>
      <c r="G36" s="1">
        <v>321</v>
      </c>
      <c r="H36" s="4" t="s">
        <v>273</v>
      </c>
      <c r="I36" s="12">
        <f t="shared" si="0"/>
        <v>321</v>
      </c>
      <c r="J36" s="5">
        <v>1</v>
      </c>
    </row>
    <row r="37" spans="1:10" x14ac:dyDescent="0.3">
      <c r="A37" s="3" t="s">
        <v>104</v>
      </c>
      <c r="B37" s="1">
        <v>273</v>
      </c>
      <c r="C37" s="1">
        <v>8</v>
      </c>
      <c r="G37" s="1">
        <v>300.5</v>
      </c>
      <c r="H37" s="4" t="s">
        <v>151</v>
      </c>
      <c r="I37" s="12">
        <f t="shared" si="0"/>
        <v>300.5</v>
      </c>
      <c r="J37" s="5">
        <v>6</v>
      </c>
    </row>
    <row r="38" spans="1:10" x14ac:dyDescent="0.3">
      <c r="A38" s="3" t="s">
        <v>273</v>
      </c>
      <c r="B38" s="1">
        <v>321</v>
      </c>
      <c r="C38" s="1">
        <v>1</v>
      </c>
      <c r="G38" s="1">
        <v>156</v>
      </c>
      <c r="H38" s="4" t="s">
        <v>311</v>
      </c>
      <c r="I38" s="12">
        <f t="shared" si="0"/>
        <v>156</v>
      </c>
      <c r="J38" s="5">
        <v>3</v>
      </c>
    </row>
    <row r="39" spans="1:10" x14ac:dyDescent="0.3">
      <c r="A39" s="3" t="s">
        <v>151</v>
      </c>
      <c r="B39" s="1">
        <v>300.5</v>
      </c>
      <c r="C39" s="1">
        <v>6</v>
      </c>
      <c r="G39" s="1">
        <v>211</v>
      </c>
      <c r="H39" s="4" t="s">
        <v>317</v>
      </c>
      <c r="I39" s="12">
        <f t="shared" si="0"/>
        <v>211</v>
      </c>
      <c r="J39" s="5">
        <v>3</v>
      </c>
    </row>
    <row r="40" spans="1:10" x14ac:dyDescent="0.3">
      <c r="A40" s="3" t="s">
        <v>311</v>
      </c>
      <c r="B40" s="1">
        <v>156</v>
      </c>
      <c r="C40" s="1">
        <v>3</v>
      </c>
      <c r="G40" s="1">
        <v>148</v>
      </c>
      <c r="H40" s="4" t="s">
        <v>328</v>
      </c>
      <c r="I40" s="12">
        <f t="shared" si="0"/>
        <v>148</v>
      </c>
      <c r="J40" s="5">
        <v>2</v>
      </c>
    </row>
    <row r="41" spans="1:10" x14ac:dyDescent="0.3">
      <c r="A41" s="3" t="s">
        <v>317</v>
      </c>
      <c r="B41" s="1">
        <v>211</v>
      </c>
      <c r="C41" s="1">
        <v>3</v>
      </c>
      <c r="G41" s="1">
        <v>180</v>
      </c>
      <c r="H41" s="4" t="s">
        <v>287</v>
      </c>
      <c r="I41" s="12">
        <f t="shared" si="0"/>
        <v>180</v>
      </c>
      <c r="J41" s="5">
        <v>1</v>
      </c>
    </row>
    <row r="42" spans="1:10" x14ac:dyDescent="0.3">
      <c r="A42" s="3" t="s">
        <v>328</v>
      </c>
      <c r="B42" s="1">
        <v>148</v>
      </c>
      <c r="C42" s="1">
        <v>2</v>
      </c>
      <c r="G42" s="1">
        <v>235.6</v>
      </c>
      <c r="H42" s="4" t="s">
        <v>140</v>
      </c>
      <c r="I42" s="12">
        <f t="shared" si="0"/>
        <v>235.6</v>
      </c>
      <c r="J42" s="5">
        <v>5</v>
      </c>
    </row>
    <row r="43" spans="1:10" x14ac:dyDescent="0.3">
      <c r="A43" s="3" t="s">
        <v>287</v>
      </c>
      <c r="B43" s="1">
        <v>180</v>
      </c>
      <c r="C43" s="1">
        <v>1</v>
      </c>
      <c r="G43" s="1">
        <v>222.25</v>
      </c>
      <c r="H43" s="4" t="s">
        <v>265</v>
      </c>
      <c r="I43" s="12">
        <f t="shared" si="0"/>
        <v>222.25</v>
      </c>
      <c r="J43" s="5">
        <v>4</v>
      </c>
    </row>
    <row r="44" spans="1:10" x14ac:dyDescent="0.3">
      <c r="A44" s="3" t="s">
        <v>140</v>
      </c>
      <c r="B44" s="1">
        <v>235.6</v>
      </c>
      <c r="C44" s="1">
        <v>5</v>
      </c>
      <c r="G44" s="1">
        <v>230.25</v>
      </c>
      <c r="H44" s="4" t="s">
        <v>245</v>
      </c>
      <c r="I44" s="12">
        <f t="shared" si="0"/>
        <v>230.25</v>
      </c>
      <c r="J44" s="5">
        <v>4</v>
      </c>
    </row>
    <row r="45" spans="1:10" x14ac:dyDescent="0.3">
      <c r="A45" s="3" t="s">
        <v>265</v>
      </c>
      <c r="B45" s="1">
        <v>222.25</v>
      </c>
      <c r="C45" s="1">
        <v>4</v>
      </c>
      <c r="G45" s="1">
        <v>292.75</v>
      </c>
      <c r="H45" s="4" t="s">
        <v>143</v>
      </c>
      <c r="I45" s="12">
        <f t="shared" si="0"/>
        <v>292.75</v>
      </c>
      <c r="J45" s="5">
        <v>4</v>
      </c>
    </row>
    <row r="46" spans="1:10" x14ac:dyDescent="0.3">
      <c r="A46" s="3" t="s">
        <v>245</v>
      </c>
      <c r="B46" s="1">
        <v>230.25</v>
      </c>
      <c r="C46" s="1">
        <v>4</v>
      </c>
      <c r="G46" s="1">
        <v>231.5</v>
      </c>
      <c r="H46" s="4" t="s">
        <v>323</v>
      </c>
      <c r="I46" s="12">
        <f t="shared" si="0"/>
        <v>231.5</v>
      </c>
      <c r="J46" s="5">
        <v>2</v>
      </c>
    </row>
    <row r="47" spans="1:10" x14ac:dyDescent="0.3">
      <c r="A47" s="3" t="s">
        <v>143</v>
      </c>
      <c r="B47" s="1">
        <v>292.75</v>
      </c>
      <c r="C47" s="1">
        <v>4</v>
      </c>
      <c r="G47" s="1">
        <v>300</v>
      </c>
      <c r="H47" s="4" t="s">
        <v>299</v>
      </c>
      <c r="I47" s="12">
        <f t="shared" si="0"/>
        <v>300</v>
      </c>
      <c r="J47" s="5">
        <v>1</v>
      </c>
    </row>
    <row r="48" spans="1:10" x14ac:dyDescent="0.3">
      <c r="A48" s="3" t="s">
        <v>323</v>
      </c>
      <c r="B48" s="1">
        <v>231.5</v>
      </c>
      <c r="C48" s="1">
        <v>2</v>
      </c>
      <c r="G48" s="1">
        <v>188.75</v>
      </c>
      <c r="H48" s="4" t="s">
        <v>230</v>
      </c>
      <c r="I48" s="12">
        <f t="shared" si="0"/>
        <v>188.75</v>
      </c>
      <c r="J48" s="5">
        <v>8</v>
      </c>
    </row>
    <row r="49" spans="1:10" x14ac:dyDescent="0.3">
      <c r="A49" s="3" t="s">
        <v>299</v>
      </c>
      <c r="B49" s="1">
        <v>300</v>
      </c>
      <c r="C49" s="1">
        <v>1</v>
      </c>
      <c r="G49" s="1">
        <v>242.5</v>
      </c>
      <c r="H49" s="4" t="s">
        <v>235</v>
      </c>
      <c r="I49" s="12">
        <f t="shared" si="0"/>
        <v>242.5</v>
      </c>
      <c r="J49" s="5">
        <v>2</v>
      </c>
    </row>
    <row r="50" spans="1:10" x14ac:dyDescent="0.3">
      <c r="A50" s="3" t="s">
        <v>230</v>
      </c>
      <c r="B50" s="1">
        <v>188.75</v>
      </c>
      <c r="C50" s="1">
        <v>8</v>
      </c>
      <c r="G50" s="1">
        <v>157</v>
      </c>
      <c r="H50" s="4" t="s">
        <v>296</v>
      </c>
      <c r="I50" s="12">
        <f t="shared" si="0"/>
        <v>157</v>
      </c>
      <c r="J50" s="5">
        <v>2</v>
      </c>
    </row>
    <row r="51" spans="1:10" x14ac:dyDescent="0.3">
      <c r="A51" s="3" t="s">
        <v>235</v>
      </c>
      <c r="B51" s="1">
        <v>242.5</v>
      </c>
      <c r="C51" s="1">
        <v>2</v>
      </c>
      <c r="G51" s="1">
        <v>203.5</v>
      </c>
      <c r="H51" s="4" t="s">
        <v>409</v>
      </c>
      <c r="I51" s="12">
        <f t="shared" si="0"/>
        <v>203.5</v>
      </c>
      <c r="J51" s="5">
        <v>2</v>
      </c>
    </row>
    <row r="52" spans="1:10" x14ac:dyDescent="0.3">
      <c r="A52" s="3" t="s">
        <v>296</v>
      </c>
      <c r="B52" s="1">
        <v>157</v>
      </c>
      <c r="C52" s="1">
        <v>2</v>
      </c>
      <c r="G52" s="1">
        <v>149</v>
      </c>
      <c r="H52" s="4" t="s">
        <v>432</v>
      </c>
      <c r="I52" s="12">
        <f t="shared" si="0"/>
        <v>149</v>
      </c>
      <c r="J52" s="5">
        <v>1</v>
      </c>
    </row>
    <row r="53" spans="1:10" x14ac:dyDescent="0.3">
      <c r="A53" s="3" t="s">
        <v>409</v>
      </c>
      <c r="B53" s="1">
        <v>203.5</v>
      </c>
      <c r="C53" s="1">
        <v>2</v>
      </c>
      <c r="G53" s="1">
        <v>151</v>
      </c>
      <c r="H53" s="4" t="s">
        <v>423</v>
      </c>
      <c r="I53" s="12">
        <f t="shared" si="0"/>
        <v>151</v>
      </c>
      <c r="J53" s="5">
        <v>1</v>
      </c>
    </row>
    <row r="54" spans="1:10" x14ac:dyDescent="0.3">
      <c r="A54" s="3" t="s">
        <v>432</v>
      </c>
      <c r="B54" s="1">
        <v>149</v>
      </c>
      <c r="C54" s="1">
        <v>1</v>
      </c>
      <c r="G54" s="1">
        <v>152</v>
      </c>
      <c r="H54" s="4" t="s">
        <v>417</v>
      </c>
      <c r="I54" s="12">
        <f t="shared" si="0"/>
        <v>152</v>
      </c>
      <c r="J54" s="5">
        <v>1</v>
      </c>
    </row>
    <row r="55" spans="1:10" x14ac:dyDescent="0.3">
      <c r="A55" s="3" t="s">
        <v>423</v>
      </c>
      <c r="B55" s="1">
        <v>151</v>
      </c>
      <c r="C55" s="1">
        <v>1</v>
      </c>
      <c r="G55" s="1">
        <v>137</v>
      </c>
      <c r="H55" s="4" t="s">
        <v>441</v>
      </c>
      <c r="I55" s="12">
        <f t="shared" si="0"/>
        <v>137</v>
      </c>
      <c r="J55" s="5">
        <v>1</v>
      </c>
    </row>
    <row r="56" spans="1:10" x14ac:dyDescent="0.3">
      <c r="A56" s="3" t="s">
        <v>417</v>
      </c>
      <c r="B56" s="1">
        <v>152</v>
      </c>
      <c r="C56" s="1">
        <v>1</v>
      </c>
      <c r="G56" s="1">
        <v>205.5</v>
      </c>
      <c r="H56" s="4" t="s">
        <v>377</v>
      </c>
      <c r="I56" s="12">
        <f t="shared" si="0"/>
        <v>205.5</v>
      </c>
      <c r="J56" s="5">
        <v>2</v>
      </c>
    </row>
    <row r="57" spans="1:10" x14ac:dyDescent="0.3">
      <c r="A57" s="3" t="s">
        <v>441</v>
      </c>
      <c r="B57" s="1">
        <v>137</v>
      </c>
      <c r="C57" s="1">
        <v>1</v>
      </c>
      <c r="G57" s="1">
        <v>180.33333333333334</v>
      </c>
      <c r="H57" s="4" t="s">
        <v>350</v>
      </c>
      <c r="I57" s="12">
        <f t="shared" si="0"/>
        <v>180.33</v>
      </c>
      <c r="J57" s="5">
        <v>3</v>
      </c>
    </row>
    <row r="58" spans="1:10" x14ac:dyDescent="0.3">
      <c r="A58" s="3" t="s">
        <v>377</v>
      </c>
      <c r="B58" s="1">
        <v>205.5</v>
      </c>
      <c r="C58" s="1">
        <v>2</v>
      </c>
      <c r="G58" s="1">
        <v>214</v>
      </c>
      <c r="H58" s="4" t="s">
        <v>379</v>
      </c>
      <c r="I58" s="12">
        <f t="shared" si="0"/>
        <v>214</v>
      </c>
      <c r="J58" s="5">
        <v>3</v>
      </c>
    </row>
    <row r="59" spans="1:10" x14ac:dyDescent="0.3">
      <c r="A59" s="3" t="s">
        <v>350</v>
      </c>
      <c r="B59" s="1">
        <v>180.33333333333334</v>
      </c>
      <c r="C59" s="1">
        <v>3</v>
      </c>
      <c r="G59" s="1">
        <v>261.37037037037038</v>
      </c>
      <c r="H59" s="4" t="s">
        <v>25</v>
      </c>
      <c r="I59" s="12">
        <f t="shared" si="0"/>
        <v>261.37</v>
      </c>
      <c r="J59" s="5">
        <v>27</v>
      </c>
    </row>
    <row r="60" spans="1:10" x14ac:dyDescent="0.3">
      <c r="A60" s="3" t="s">
        <v>379</v>
      </c>
      <c r="B60" s="1">
        <v>214</v>
      </c>
      <c r="C60" s="1">
        <v>3</v>
      </c>
      <c r="G60" s="1">
        <v>223.66666666666666</v>
      </c>
      <c r="H60" s="4" t="s">
        <v>84</v>
      </c>
      <c r="I60" s="12">
        <f t="shared" si="0"/>
        <v>223.67</v>
      </c>
      <c r="J60" s="5">
        <v>3</v>
      </c>
    </row>
    <row r="61" spans="1:10" x14ac:dyDescent="0.3">
      <c r="A61" s="3" t="s">
        <v>25</v>
      </c>
      <c r="B61" s="1">
        <v>261.37037037037038</v>
      </c>
      <c r="C61" s="1">
        <v>27</v>
      </c>
      <c r="G61" s="1">
        <v>246.15384615384616</v>
      </c>
      <c r="H61" s="4" t="s">
        <v>52</v>
      </c>
      <c r="I61" s="12">
        <f t="shared" si="0"/>
        <v>246.15</v>
      </c>
      <c r="J61" s="5">
        <v>26</v>
      </c>
    </row>
    <row r="62" spans="1:10" x14ac:dyDescent="0.3">
      <c r="A62" s="3" t="s">
        <v>84</v>
      </c>
      <c r="B62" s="1">
        <v>223.66666666666666</v>
      </c>
      <c r="C62" s="1">
        <v>3</v>
      </c>
      <c r="G62" s="1">
        <v>126</v>
      </c>
      <c r="H62" s="4" t="s">
        <v>511</v>
      </c>
      <c r="I62" s="12">
        <f t="shared" si="0"/>
        <v>126</v>
      </c>
      <c r="J62" s="5">
        <v>1</v>
      </c>
    </row>
    <row r="63" spans="1:10" x14ac:dyDescent="0.3">
      <c r="A63" s="3" t="s">
        <v>52</v>
      </c>
      <c r="B63" s="1">
        <v>246.15384615384616</v>
      </c>
      <c r="C63" s="1">
        <v>26</v>
      </c>
      <c r="G63" s="1">
        <v>127</v>
      </c>
      <c r="H63" s="4" t="s">
        <v>497</v>
      </c>
      <c r="I63" s="12">
        <f t="shared" si="0"/>
        <v>127</v>
      </c>
      <c r="J63" s="5">
        <v>1</v>
      </c>
    </row>
    <row r="64" spans="1:10" x14ac:dyDescent="0.3">
      <c r="A64" s="3" t="s">
        <v>511</v>
      </c>
      <c r="B64" s="1">
        <v>126</v>
      </c>
      <c r="C64" s="1">
        <v>1</v>
      </c>
      <c r="G64" s="1">
        <v>261.13333333333333</v>
      </c>
      <c r="H64" s="4" t="s">
        <v>87</v>
      </c>
      <c r="I64" s="12">
        <f t="shared" si="0"/>
        <v>261.13</v>
      </c>
      <c r="J64" s="5">
        <v>15</v>
      </c>
    </row>
    <row r="65" spans="1:10" x14ac:dyDescent="0.3">
      <c r="A65" s="3" t="s">
        <v>497</v>
      </c>
      <c r="B65" s="1">
        <v>127</v>
      </c>
      <c r="C65" s="1">
        <v>1</v>
      </c>
      <c r="G65" s="1">
        <v>195</v>
      </c>
      <c r="H65" s="4" t="s">
        <v>224</v>
      </c>
      <c r="I65" s="12">
        <f t="shared" si="0"/>
        <v>195</v>
      </c>
      <c r="J65" s="5">
        <v>1</v>
      </c>
    </row>
    <row r="66" spans="1:10" x14ac:dyDescent="0.3">
      <c r="A66" s="3" t="s">
        <v>87</v>
      </c>
      <c r="B66" s="1">
        <v>261.13333333333333</v>
      </c>
      <c r="C66" s="1">
        <v>15</v>
      </c>
      <c r="G66" s="1">
        <v>173.66666666666666</v>
      </c>
      <c r="H66" s="4" t="s">
        <v>204</v>
      </c>
      <c r="I66" s="12">
        <f t="shared" si="0"/>
        <v>173.67</v>
      </c>
      <c r="J66" s="5">
        <v>3</v>
      </c>
    </row>
    <row r="67" spans="1:10" x14ac:dyDescent="0.3">
      <c r="A67" s="3" t="s">
        <v>224</v>
      </c>
      <c r="B67" s="1">
        <v>195</v>
      </c>
      <c r="C67" s="1">
        <v>1</v>
      </c>
      <c r="G67" s="1">
        <v>265</v>
      </c>
      <c r="H67" s="4" t="s">
        <v>357</v>
      </c>
      <c r="I67" s="12">
        <f t="shared" ref="I67:I68" si="1">ROUND(G67,2)</f>
        <v>265</v>
      </c>
      <c r="J67" s="5">
        <v>2</v>
      </c>
    </row>
    <row r="68" spans="1:10" x14ac:dyDescent="0.3">
      <c r="A68" s="3" t="s">
        <v>204</v>
      </c>
      <c r="B68" s="1">
        <v>173.66666666666666</v>
      </c>
      <c r="C68" s="1">
        <v>3</v>
      </c>
      <c r="G68" s="1">
        <v>240</v>
      </c>
      <c r="H68" s="4" t="s">
        <v>451</v>
      </c>
      <c r="I68" s="12">
        <f t="shared" si="1"/>
        <v>240</v>
      </c>
      <c r="J68" s="5">
        <v>2</v>
      </c>
    </row>
    <row r="69" spans="1:10" x14ac:dyDescent="0.3">
      <c r="A69" s="3" t="s">
        <v>357</v>
      </c>
      <c r="B69" s="1">
        <v>265</v>
      </c>
      <c r="C69" s="1">
        <v>2</v>
      </c>
    </row>
    <row r="70" spans="1:10" x14ac:dyDescent="0.3">
      <c r="A70" s="3" t="s">
        <v>451</v>
      </c>
      <c r="B70" s="1">
        <v>240</v>
      </c>
      <c r="C70" s="1">
        <v>2</v>
      </c>
    </row>
    <row r="71" spans="1:10" x14ac:dyDescent="0.3">
      <c r="A71" s="3" t="s">
        <v>522</v>
      </c>
      <c r="B71" s="1">
        <v>245.56333333333333</v>
      </c>
      <c r="C71" s="1">
        <v>300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ED0-9889-4486-8956-AABDA3BE2F35}">
  <dimension ref="A1:N301"/>
  <sheetViews>
    <sheetView workbookViewId="0">
      <selection activeCell="I1" sqref="I1:N3"/>
    </sheetView>
  </sheetViews>
  <sheetFormatPr defaultRowHeight="14.4" x14ac:dyDescent="0.3"/>
  <cols>
    <col min="1" max="5" width="7.109375" bestFit="1" customWidth="1"/>
    <col min="7" max="7" width="23.109375" bestFit="1" customWidth="1"/>
    <col min="10" max="14" width="9.5546875" bestFit="1" customWidth="1"/>
  </cols>
  <sheetData>
    <row r="1" spans="1:14" ht="15.6" x14ac:dyDescent="0.3">
      <c r="A1" t="s">
        <v>515</v>
      </c>
      <c r="B1" t="s">
        <v>516</v>
      </c>
      <c r="C1" t="s">
        <v>517</v>
      </c>
      <c r="D1" t="s">
        <v>518</v>
      </c>
      <c r="E1" t="s">
        <v>519</v>
      </c>
      <c r="G1" t="s">
        <v>541</v>
      </c>
      <c r="I1" s="8"/>
      <c r="J1" s="8" t="s">
        <v>515</v>
      </c>
      <c r="K1" s="8" t="s">
        <v>516</v>
      </c>
      <c r="L1" s="8" t="s">
        <v>517</v>
      </c>
      <c r="M1" s="8" t="s">
        <v>518</v>
      </c>
      <c r="N1" s="8" t="s">
        <v>519</v>
      </c>
    </row>
    <row r="2" spans="1:14" ht="15.6" x14ac:dyDescent="0.3">
      <c r="A2">
        <v>100</v>
      </c>
      <c r="B2">
        <v>100</v>
      </c>
      <c r="C2">
        <v>100</v>
      </c>
      <c r="D2">
        <v>100</v>
      </c>
      <c r="E2">
        <v>100</v>
      </c>
      <c r="G2">
        <f>100 * 300</f>
        <v>30000</v>
      </c>
      <c r="I2" s="8" t="s">
        <v>528</v>
      </c>
      <c r="J2" s="8">
        <f>SUM(A2:A301)</f>
        <v>13514</v>
      </c>
      <c r="K2" s="8">
        <f>SUM(B2:B301)</f>
        <v>24647</v>
      </c>
      <c r="L2" s="8">
        <f>SUM(C2:C301)</f>
        <v>15469</v>
      </c>
      <c r="M2" s="8">
        <f>SUM(D2:D301)</f>
        <v>18148</v>
      </c>
      <c r="N2" s="8">
        <f>SUM(E2:E301)</f>
        <v>1891</v>
      </c>
    </row>
    <row r="3" spans="1:14" ht="15.6" x14ac:dyDescent="0.3">
      <c r="A3">
        <v>0</v>
      </c>
      <c r="B3">
        <v>100</v>
      </c>
      <c r="C3">
        <v>32</v>
      </c>
      <c r="D3">
        <v>100</v>
      </c>
      <c r="E3">
        <v>0</v>
      </c>
      <c r="I3" s="8" t="s">
        <v>542</v>
      </c>
      <c r="J3" s="13">
        <f>J2/$G$2</f>
        <v>0.45046666666666668</v>
      </c>
      <c r="K3" s="13">
        <f t="shared" ref="K3:N3" si="0">K2/$G$2</f>
        <v>0.82156666666666667</v>
      </c>
      <c r="L3" s="13">
        <f t="shared" si="0"/>
        <v>0.51563333333333339</v>
      </c>
      <c r="M3" s="13">
        <f t="shared" si="0"/>
        <v>0.60493333333333332</v>
      </c>
      <c r="N3" s="13">
        <f t="shared" si="0"/>
        <v>6.303333333333333E-2</v>
      </c>
    </row>
    <row r="4" spans="1:14" x14ac:dyDescent="0.3">
      <c r="A4">
        <v>100</v>
      </c>
      <c r="B4">
        <v>100</v>
      </c>
      <c r="C4">
        <v>100</v>
      </c>
      <c r="D4">
        <v>100</v>
      </c>
      <c r="E4">
        <v>100</v>
      </c>
    </row>
    <row r="5" spans="1:14" x14ac:dyDescent="0.3">
      <c r="A5">
        <v>100</v>
      </c>
      <c r="B5">
        <v>100</v>
      </c>
      <c r="C5">
        <v>32</v>
      </c>
      <c r="D5">
        <v>0</v>
      </c>
      <c r="E5">
        <v>0</v>
      </c>
    </row>
    <row r="6" spans="1:14" x14ac:dyDescent="0.3">
      <c r="A6">
        <v>100</v>
      </c>
      <c r="B6">
        <v>100</v>
      </c>
      <c r="C6">
        <v>100</v>
      </c>
      <c r="D6">
        <v>99</v>
      </c>
      <c r="E6">
        <v>92</v>
      </c>
    </row>
    <row r="7" spans="1:14" x14ac:dyDescent="0.3">
      <c r="A7">
        <v>40</v>
      </c>
      <c r="B7">
        <v>83</v>
      </c>
      <c r="C7">
        <v>85</v>
      </c>
      <c r="D7">
        <v>24</v>
      </c>
      <c r="E7">
        <v>0</v>
      </c>
    </row>
    <row r="8" spans="1:14" x14ac:dyDescent="0.3">
      <c r="A8">
        <v>100</v>
      </c>
      <c r="B8">
        <v>100</v>
      </c>
      <c r="C8">
        <v>100</v>
      </c>
      <c r="D8">
        <v>88</v>
      </c>
      <c r="E8">
        <v>100</v>
      </c>
    </row>
    <row r="9" spans="1:14" x14ac:dyDescent="0.3">
      <c r="A9">
        <v>10</v>
      </c>
      <c r="B9">
        <v>100</v>
      </c>
      <c r="C9">
        <v>45</v>
      </c>
      <c r="D9">
        <v>75</v>
      </c>
      <c r="E9">
        <v>0</v>
      </c>
    </row>
    <row r="10" spans="1:14" x14ac:dyDescent="0.3">
      <c r="A10">
        <v>100</v>
      </c>
      <c r="B10">
        <v>100</v>
      </c>
      <c r="C10">
        <v>100</v>
      </c>
      <c r="D10">
        <v>100</v>
      </c>
      <c r="E10">
        <v>84</v>
      </c>
    </row>
    <row r="11" spans="1:14" x14ac:dyDescent="0.3">
      <c r="A11">
        <v>0</v>
      </c>
      <c r="B11">
        <v>100</v>
      </c>
      <c r="C11">
        <v>31</v>
      </c>
      <c r="D11">
        <v>99</v>
      </c>
      <c r="E11">
        <v>0</v>
      </c>
    </row>
    <row r="12" spans="1:14" x14ac:dyDescent="0.3">
      <c r="A12">
        <v>100</v>
      </c>
      <c r="B12">
        <v>100</v>
      </c>
      <c r="C12">
        <v>100</v>
      </c>
      <c r="D12">
        <v>100</v>
      </c>
      <c r="E12">
        <v>84</v>
      </c>
    </row>
    <row r="13" spans="1:14" x14ac:dyDescent="0.3">
      <c r="A13">
        <v>0</v>
      </c>
      <c r="B13">
        <v>100</v>
      </c>
      <c r="C13">
        <v>34</v>
      </c>
      <c r="D13">
        <v>96</v>
      </c>
      <c r="E13">
        <v>0</v>
      </c>
    </row>
    <row r="14" spans="1:14" x14ac:dyDescent="0.3">
      <c r="A14">
        <v>100</v>
      </c>
      <c r="B14">
        <v>100</v>
      </c>
      <c r="C14">
        <v>100</v>
      </c>
      <c r="D14">
        <v>100</v>
      </c>
      <c r="E14">
        <v>76</v>
      </c>
    </row>
    <row r="15" spans="1:14" x14ac:dyDescent="0.3">
      <c r="A15">
        <v>100</v>
      </c>
      <c r="B15">
        <v>100</v>
      </c>
      <c r="C15">
        <v>29</v>
      </c>
      <c r="D15">
        <v>0</v>
      </c>
      <c r="E15">
        <v>0</v>
      </c>
    </row>
    <row r="16" spans="1:14" x14ac:dyDescent="0.3">
      <c r="A16">
        <v>100</v>
      </c>
      <c r="B16">
        <v>100</v>
      </c>
      <c r="C16">
        <v>100</v>
      </c>
      <c r="D16">
        <v>59</v>
      </c>
      <c r="E16">
        <v>100</v>
      </c>
    </row>
    <row r="17" spans="1:5" x14ac:dyDescent="0.3">
      <c r="A17">
        <v>90</v>
      </c>
      <c r="B17">
        <v>100</v>
      </c>
      <c r="C17">
        <v>27</v>
      </c>
      <c r="D17">
        <v>12</v>
      </c>
      <c r="E17">
        <v>0</v>
      </c>
    </row>
    <row r="18" spans="1:5" x14ac:dyDescent="0.3">
      <c r="A18">
        <v>90</v>
      </c>
      <c r="B18">
        <v>100</v>
      </c>
      <c r="C18">
        <v>100</v>
      </c>
      <c r="D18">
        <v>100</v>
      </c>
      <c r="E18">
        <v>68</v>
      </c>
    </row>
    <row r="19" spans="1:5" x14ac:dyDescent="0.3">
      <c r="A19">
        <v>0</v>
      </c>
      <c r="B19">
        <v>100</v>
      </c>
      <c r="C19">
        <v>27</v>
      </c>
      <c r="D19">
        <v>100</v>
      </c>
      <c r="E19">
        <v>0</v>
      </c>
    </row>
    <row r="20" spans="1:5" x14ac:dyDescent="0.3">
      <c r="A20">
        <v>70</v>
      </c>
      <c r="B20">
        <v>100</v>
      </c>
      <c r="C20">
        <v>91</v>
      </c>
      <c r="D20">
        <v>100</v>
      </c>
      <c r="E20">
        <v>92</v>
      </c>
    </row>
    <row r="21" spans="1:5" x14ac:dyDescent="0.3">
      <c r="A21">
        <v>0</v>
      </c>
      <c r="B21">
        <v>100</v>
      </c>
      <c r="C21">
        <v>27</v>
      </c>
      <c r="D21">
        <v>100</v>
      </c>
      <c r="E21">
        <v>0</v>
      </c>
    </row>
    <row r="22" spans="1:5" x14ac:dyDescent="0.3">
      <c r="A22">
        <v>100</v>
      </c>
      <c r="B22">
        <v>100</v>
      </c>
      <c r="C22">
        <v>100</v>
      </c>
      <c r="D22">
        <v>88</v>
      </c>
      <c r="E22">
        <v>54</v>
      </c>
    </row>
    <row r="23" spans="1:5" x14ac:dyDescent="0.3">
      <c r="A23">
        <v>100</v>
      </c>
      <c r="B23">
        <v>100</v>
      </c>
      <c r="C23">
        <v>27</v>
      </c>
      <c r="D23">
        <v>0</v>
      </c>
      <c r="E23">
        <v>0</v>
      </c>
    </row>
    <row r="24" spans="1:5" x14ac:dyDescent="0.3">
      <c r="A24">
        <v>100</v>
      </c>
      <c r="B24">
        <v>100</v>
      </c>
      <c r="C24">
        <v>45</v>
      </c>
      <c r="D24">
        <v>100</v>
      </c>
      <c r="E24">
        <v>92</v>
      </c>
    </row>
    <row r="25" spans="1:5" x14ac:dyDescent="0.3">
      <c r="A25">
        <v>100</v>
      </c>
      <c r="B25">
        <v>100</v>
      </c>
      <c r="C25">
        <v>27</v>
      </c>
      <c r="D25">
        <v>0</v>
      </c>
      <c r="E25">
        <v>0</v>
      </c>
    </row>
    <row r="26" spans="1:5" x14ac:dyDescent="0.3">
      <c r="A26">
        <v>100</v>
      </c>
      <c r="B26">
        <v>100</v>
      </c>
      <c r="C26">
        <v>100</v>
      </c>
      <c r="D26">
        <v>100</v>
      </c>
      <c r="E26">
        <v>36</v>
      </c>
    </row>
    <row r="27" spans="1:5" x14ac:dyDescent="0.3">
      <c r="A27">
        <v>100</v>
      </c>
      <c r="B27">
        <v>100</v>
      </c>
      <c r="C27">
        <v>27</v>
      </c>
      <c r="D27">
        <v>0</v>
      </c>
      <c r="E27">
        <v>0</v>
      </c>
    </row>
    <row r="28" spans="1:5" x14ac:dyDescent="0.3">
      <c r="A28">
        <v>100</v>
      </c>
      <c r="B28">
        <v>100</v>
      </c>
      <c r="C28">
        <v>100</v>
      </c>
      <c r="D28">
        <v>100</v>
      </c>
      <c r="E28">
        <v>8</v>
      </c>
    </row>
    <row r="29" spans="1:5" x14ac:dyDescent="0.3">
      <c r="A29">
        <v>100</v>
      </c>
      <c r="B29">
        <v>100</v>
      </c>
      <c r="C29">
        <v>27</v>
      </c>
      <c r="D29">
        <v>0</v>
      </c>
      <c r="E29">
        <v>0</v>
      </c>
    </row>
    <row r="30" spans="1:5" x14ac:dyDescent="0.3">
      <c r="A30">
        <v>100</v>
      </c>
      <c r="B30">
        <v>100</v>
      </c>
      <c r="C30">
        <v>100</v>
      </c>
      <c r="D30">
        <v>100</v>
      </c>
      <c r="E30">
        <v>7</v>
      </c>
    </row>
    <row r="31" spans="1:5" x14ac:dyDescent="0.3">
      <c r="A31">
        <v>100</v>
      </c>
      <c r="B31">
        <v>100</v>
      </c>
      <c r="C31">
        <v>27</v>
      </c>
      <c r="D31">
        <v>0</v>
      </c>
      <c r="E31">
        <v>0</v>
      </c>
    </row>
    <row r="32" spans="1:5" x14ac:dyDescent="0.3">
      <c r="A32">
        <v>100</v>
      </c>
      <c r="B32">
        <v>100</v>
      </c>
      <c r="C32">
        <v>100</v>
      </c>
      <c r="D32">
        <v>100</v>
      </c>
      <c r="E32">
        <v>0</v>
      </c>
    </row>
    <row r="33" spans="1:5" x14ac:dyDescent="0.3">
      <c r="A33">
        <v>100</v>
      </c>
      <c r="B33">
        <v>100</v>
      </c>
      <c r="C33">
        <v>27</v>
      </c>
      <c r="D33">
        <v>0</v>
      </c>
      <c r="E33">
        <v>0</v>
      </c>
    </row>
    <row r="34" spans="1:5" x14ac:dyDescent="0.3">
      <c r="A34">
        <v>100</v>
      </c>
      <c r="B34">
        <v>100</v>
      </c>
      <c r="C34">
        <v>100</v>
      </c>
      <c r="D34">
        <v>100</v>
      </c>
      <c r="E34">
        <v>0</v>
      </c>
    </row>
    <row r="35" spans="1:5" x14ac:dyDescent="0.3">
      <c r="A35">
        <v>0</v>
      </c>
      <c r="B35">
        <v>100</v>
      </c>
      <c r="C35">
        <v>27</v>
      </c>
      <c r="D35">
        <v>100</v>
      </c>
      <c r="E35">
        <v>0</v>
      </c>
    </row>
    <row r="36" spans="1:5" x14ac:dyDescent="0.3">
      <c r="A36">
        <v>100</v>
      </c>
      <c r="B36">
        <v>100</v>
      </c>
      <c r="C36">
        <v>100</v>
      </c>
      <c r="D36">
        <v>100</v>
      </c>
      <c r="E36">
        <v>0</v>
      </c>
    </row>
    <row r="37" spans="1:5" x14ac:dyDescent="0.3">
      <c r="A37">
        <v>0</v>
      </c>
      <c r="B37">
        <v>100</v>
      </c>
      <c r="C37">
        <v>27</v>
      </c>
      <c r="D37">
        <v>100</v>
      </c>
      <c r="E37">
        <v>0</v>
      </c>
    </row>
    <row r="38" spans="1:5" x14ac:dyDescent="0.3">
      <c r="A38">
        <v>100</v>
      </c>
      <c r="B38">
        <v>100</v>
      </c>
      <c r="C38">
        <v>100</v>
      </c>
      <c r="D38">
        <v>100</v>
      </c>
      <c r="E38">
        <v>0</v>
      </c>
    </row>
    <row r="39" spans="1:5" x14ac:dyDescent="0.3">
      <c r="A39">
        <v>0</v>
      </c>
      <c r="B39">
        <v>100</v>
      </c>
      <c r="C39">
        <v>27</v>
      </c>
      <c r="D39">
        <v>100</v>
      </c>
      <c r="E39">
        <v>0</v>
      </c>
    </row>
    <row r="40" spans="1:5" x14ac:dyDescent="0.3">
      <c r="A40">
        <v>100</v>
      </c>
      <c r="B40">
        <v>100</v>
      </c>
      <c r="C40">
        <v>100</v>
      </c>
      <c r="D40">
        <v>100</v>
      </c>
      <c r="E40">
        <v>0</v>
      </c>
    </row>
    <row r="41" spans="1:5" x14ac:dyDescent="0.3">
      <c r="A41">
        <v>100</v>
      </c>
      <c r="B41">
        <v>100</v>
      </c>
      <c r="C41">
        <v>27</v>
      </c>
      <c r="D41">
        <v>0</v>
      </c>
      <c r="E41">
        <v>0</v>
      </c>
    </row>
    <row r="42" spans="1:5" x14ac:dyDescent="0.3">
      <c r="A42">
        <v>100</v>
      </c>
      <c r="B42">
        <v>100</v>
      </c>
      <c r="C42">
        <v>100</v>
      </c>
      <c r="D42">
        <v>100</v>
      </c>
      <c r="E42">
        <v>0</v>
      </c>
    </row>
    <row r="43" spans="1:5" x14ac:dyDescent="0.3">
      <c r="A43">
        <v>80</v>
      </c>
      <c r="B43">
        <v>15</v>
      </c>
      <c r="C43">
        <v>36</v>
      </c>
      <c r="D43">
        <v>96</v>
      </c>
      <c r="E43">
        <v>0</v>
      </c>
    </row>
    <row r="44" spans="1:5" x14ac:dyDescent="0.3">
      <c r="A44">
        <v>100</v>
      </c>
      <c r="B44">
        <v>100</v>
      </c>
      <c r="C44">
        <v>100</v>
      </c>
      <c r="D44">
        <v>100</v>
      </c>
      <c r="E44">
        <v>0</v>
      </c>
    </row>
    <row r="45" spans="1:5" x14ac:dyDescent="0.3">
      <c r="A45">
        <v>0</v>
      </c>
      <c r="B45">
        <v>100</v>
      </c>
      <c r="C45">
        <v>27</v>
      </c>
      <c r="D45">
        <v>99</v>
      </c>
      <c r="E45">
        <v>0</v>
      </c>
    </row>
    <row r="46" spans="1:5" x14ac:dyDescent="0.3">
      <c r="A46">
        <v>100</v>
      </c>
      <c r="B46">
        <v>100</v>
      </c>
      <c r="C46">
        <v>100</v>
      </c>
      <c r="D46">
        <v>99</v>
      </c>
      <c r="E46">
        <v>0</v>
      </c>
    </row>
    <row r="47" spans="1:5" x14ac:dyDescent="0.3">
      <c r="A47">
        <v>90</v>
      </c>
      <c r="B47">
        <v>100</v>
      </c>
      <c r="C47">
        <v>36</v>
      </c>
      <c r="D47">
        <v>0</v>
      </c>
      <c r="E47">
        <v>0</v>
      </c>
    </row>
    <row r="48" spans="1:5" x14ac:dyDescent="0.3">
      <c r="A48">
        <v>100</v>
      </c>
      <c r="B48">
        <v>93</v>
      </c>
      <c r="C48">
        <v>45</v>
      </c>
      <c r="D48">
        <v>100</v>
      </c>
      <c r="E48">
        <v>53</v>
      </c>
    </row>
    <row r="49" spans="1:5" x14ac:dyDescent="0.3">
      <c r="A49">
        <v>0</v>
      </c>
      <c r="B49">
        <v>100</v>
      </c>
      <c r="C49">
        <v>27</v>
      </c>
      <c r="D49">
        <v>95</v>
      </c>
      <c r="E49">
        <v>0</v>
      </c>
    </row>
    <row r="50" spans="1:5" x14ac:dyDescent="0.3">
      <c r="A50">
        <v>100</v>
      </c>
      <c r="B50">
        <v>100</v>
      </c>
      <c r="C50">
        <v>91</v>
      </c>
      <c r="D50">
        <v>100</v>
      </c>
      <c r="E50">
        <v>0</v>
      </c>
    </row>
    <row r="51" spans="1:5" x14ac:dyDescent="0.3">
      <c r="A51">
        <v>90</v>
      </c>
      <c r="B51">
        <v>81</v>
      </c>
      <c r="C51">
        <v>27</v>
      </c>
      <c r="D51">
        <v>24</v>
      </c>
      <c r="E51">
        <v>0</v>
      </c>
    </row>
    <row r="52" spans="1:5" x14ac:dyDescent="0.3">
      <c r="A52">
        <v>90</v>
      </c>
      <c r="B52">
        <v>100</v>
      </c>
      <c r="C52">
        <v>100</v>
      </c>
      <c r="D52">
        <v>100</v>
      </c>
      <c r="E52">
        <v>0</v>
      </c>
    </row>
    <row r="53" spans="1:5" x14ac:dyDescent="0.3">
      <c r="A53">
        <v>30</v>
      </c>
      <c r="B53">
        <v>8</v>
      </c>
      <c r="C53">
        <v>95</v>
      </c>
      <c r="D53">
        <v>88</v>
      </c>
      <c r="E53">
        <v>0</v>
      </c>
    </row>
    <row r="54" spans="1:5" x14ac:dyDescent="0.3">
      <c r="A54">
        <v>100</v>
      </c>
      <c r="B54">
        <v>100</v>
      </c>
      <c r="C54">
        <v>100</v>
      </c>
      <c r="D54">
        <v>88</v>
      </c>
      <c r="E54">
        <v>0</v>
      </c>
    </row>
    <row r="55" spans="1:5" x14ac:dyDescent="0.3">
      <c r="A55">
        <v>100</v>
      </c>
      <c r="B55">
        <v>93</v>
      </c>
      <c r="C55">
        <v>27</v>
      </c>
      <c r="D55">
        <v>0</v>
      </c>
      <c r="E55">
        <v>0</v>
      </c>
    </row>
    <row r="56" spans="1:5" x14ac:dyDescent="0.3">
      <c r="A56">
        <v>90</v>
      </c>
      <c r="B56">
        <v>100</v>
      </c>
      <c r="C56">
        <v>45</v>
      </c>
      <c r="D56">
        <v>100</v>
      </c>
      <c r="E56">
        <v>52</v>
      </c>
    </row>
    <row r="57" spans="1:5" x14ac:dyDescent="0.3">
      <c r="A57">
        <v>0</v>
      </c>
      <c r="B57">
        <v>100</v>
      </c>
      <c r="C57">
        <v>27</v>
      </c>
      <c r="D57">
        <v>88</v>
      </c>
      <c r="E57">
        <v>0</v>
      </c>
    </row>
    <row r="58" spans="1:5" x14ac:dyDescent="0.3">
      <c r="A58">
        <v>100</v>
      </c>
      <c r="B58">
        <v>100</v>
      </c>
      <c r="C58">
        <v>27</v>
      </c>
      <c r="D58">
        <v>96</v>
      </c>
      <c r="E58">
        <v>60</v>
      </c>
    </row>
    <row r="59" spans="1:5" x14ac:dyDescent="0.3">
      <c r="A59">
        <v>0</v>
      </c>
      <c r="B59">
        <v>100</v>
      </c>
      <c r="C59">
        <v>27</v>
      </c>
      <c r="D59">
        <v>88</v>
      </c>
      <c r="E59">
        <v>0</v>
      </c>
    </row>
    <row r="60" spans="1:5" x14ac:dyDescent="0.3">
      <c r="A60">
        <v>100</v>
      </c>
      <c r="B60">
        <v>100</v>
      </c>
      <c r="C60">
        <v>100</v>
      </c>
      <c r="D60">
        <v>78</v>
      </c>
      <c r="E60">
        <v>0</v>
      </c>
    </row>
    <row r="61" spans="1:5" x14ac:dyDescent="0.3">
      <c r="A61">
        <v>0</v>
      </c>
      <c r="B61">
        <v>100</v>
      </c>
      <c r="C61">
        <v>27</v>
      </c>
      <c r="D61">
        <v>88</v>
      </c>
      <c r="E61">
        <v>0</v>
      </c>
    </row>
    <row r="62" spans="1:5" x14ac:dyDescent="0.3">
      <c r="A62">
        <v>100</v>
      </c>
      <c r="B62">
        <v>100</v>
      </c>
      <c r="C62">
        <v>72</v>
      </c>
      <c r="D62">
        <v>100</v>
      </c>
      <c r="E62">
        <v>0</v>
      </c>
    </row>
    <row r="63" spans="1:5" x14ac:dyDescent="0.3">
      <c r="A63">
        <v>100</v>
      </c>
      <c r="B63">
        <v>86</v>
      </c>
      <c r="C63">
        <v>27</v>
      </c>
      <c r="D63">
        <v>0</v>
      </c>
      <c r="E63">
        <v>0</v>
      </c>
    </row>
    <row r="64" spans="1:5" x14ac:dyDescent="0.3">
      <c r="A64">
        <v>100</v>
      </c>
      <c r="B64">
        <v>100</v>
      </c>
      <c r="C64">
        <v>72</v>
      </c>
      <c r="D64">
        <v>100</v>
      </c>
      <c r="E64">
        <v>0</v>
      </c>
    </row>
    <row r="65" spans="1:5" x14ac:dyDescent="0.3">
      <c r="A65">
        <v>100</v>
      </c>
      <c r="B65">
        <v>22</v>
      </c>
      <c r="C65">
        <v>82</v>
      </c>
      <c r="D65">
        <v>0</v>
      </c>
      <c r="E65">
        <v>7</v>
      </c>
    </row>
    <row r="66" spans="1:5" x14ac:dyDescent="0.3">
      <c r="A66">
        <v>80</v>
      </c>
      <c r="B66">
        <v>100</v>
      </c>
      <c r="C66">
        <v>91</v>
      </c>
      <c r="D66">
        <v>100</v>
      </c>
      <c r="E66">
        <v>0</v>
      </c>
    </row>
    <row r="67" spans="1:5" x14ac:dyDescent="0.3">
      <c r="A67">
        <v>0</v>
      </c>
      <c r="B67">
        <v>100</v>
      </c>
      <c r="C67">
        <v>27</v>
      </c>
      <c r="D67">
        <v>84</v>
      </c>
      <c r="E67">
        <v>0</v>
      </c>
    </row>
    <row r="68" spans="1:5" x14ac:dyDescent="0.3">
      <c r="A68">
        <v>100</v>
      </c>
      <c r="B68">
        <v>100</v>
      </c>
      <c r="C68">
        <v>71</v>
      </c>
      <c r="D68">
        <v>100</v>
      </c>
      <c r="E68">
        <v>0</v>
      </c>
    </row>
    <row r="69" spans="1:5" x14ac:dyDescent="0.3">
      <c r="A69">
        <v>100</v>
      </c>
      <c r="B69">
        <v>82</v>
      </c>
      <c r="C69">
        <v>27</v>
      </c>
      <c r="D69">
        <v>0</v>
      </c>
      <c r="E69">
        <v>0</v>
      </c>
    </row>
    <row r="70" spans="1:5" x14ac:dyDescent="0.3">
      <c r="A70">
        <v>100</v>
      </c>
      <c r="B70">
        <v>100</v>
      </c>
      <c r="C70">
        <v>71</v>
      </c>
      <c r="D70">
        <v>100</v>
      </c>
      <c r="E70">
        <v>0</v>
      </c>
    </row>
    <row r="71" spans="1:5" x14ac:dyDescent="0.3">
      <c r="A71">
        <v>0</v>
      </c>
      <c r="B71">
        <v>81</v>
      </c>
      <c r="C71">
        <v>27</v>
      </c>
      <c r="D71">
        <v>100</v>
      </c>
      <c r="E71">
        <v>0</v>
      </c>
    </row>
    <row r="72" spans="1:5" x14ac:dyDescent="0.3">
      <c r="A72">
        <v>100</v>
      </c>
      <c r="B72">
        <v>100</v>
      </c>
      <c r="C72">
        <v>71</v>
      </c>
      <c r="D72">
        <v>100</v>
      </c>
      <c r="E72">
        <v>0</v>
      </c>
    </row>
    <row r="73" spans="1:5" x14ac:dyDescent="0.3">
      <c r="A73">
        <v>80</v>
      </c>
      <c r="B73">
        <v>100</v>
      </c>
      <c r="C73">
        <v>27</v>
      </c>
      <c r="D73">
        <v>0</v>
      </c>
      <c r="E73">
        <v>0</v>
      </c>
    </row>
    <row r="74" spans="1:5" x14ac:dyDescent="0.3">
      <c r="A74">
        <v>90</v>
      </c>
      <c r="B74">
        <v>100</v>
      </c>
      <c r="C74">
        <v>88</v>
      </c>
      <c r="D74">
        <v>92</v>
      </c>
      <c r="E74">
        <v>0</v>
      </c>
    </row>
    <row r="75" spans="1:5" x14ac:dyDescent="0.3">
      <c r="A75">
        <v>80</v>
      </c>
      <c r="B75">
        <v>0</v>
      </c>
      <c r="C75">
        <v>27</v>
      </c>
      <c r="D75">
        <v>100</v>
      </c>
      <c r="E75">
        <v>0</v>
      </c>
    </row>
    <row r="76" spans="1:5" x14ac:dyDescent="0.3">
      <c r="A76">
        <v>2</v>
      </c>
      <c r="B76">
        <v>100</v>
      </c>
      <c r="C76">
        <v>100</v>
      </c>
      <c r="D76">
        <v>63</v>
      </c>
      <c r="E76">
        <v>100</v>
      </c>
    </row>
    <row r="77" spans="1:5" x14ac:dyDescent="0.3">
      <c r="A77">
        <v>80</v>
      </c>
      <c r="B77">
        <v>8</v>
      </c>
      <c r="C77">
        <v>27</v>
      </c>
      <c r="D77">
        <v>88</v>
      </c>
      <c r="E77">
        <v>0</v>
      </c>
    </row>
    <row r="78" spans="1:5" x14ac:dyDescent="0.3">
      <c r="A78">
        <v>100</v>
      </c>
      <c r="B78">
        <v>100</v>
      </c>
      <c r="C78">
        <v>62</v>
      </c>
      <c r="D78">
        <v>100</v>
      </c>
      <c r="E78">
        <v>0</v>
      </c>
    </row>
    <row r="79" spans="1:5" x14ac:dyDescent="0.3">
      <c r="A79">
        <v>0</v>
      </c>
      <c r="B79">
        <v>76</v>
      </c>
      <c r="C79">
        <v>27</v>
      </c>
      <c r="D79">
        <v>100</v>
      </c>
      <c r="E79">
        <v>0</v>
      </c>
    </row>
    <row r="80" spans="1:5" x14ac:dyDescent="0.3">
      <c r="A80">
        <v>100</v>
      </c>
      <c r="B80">
        <v>100</v>
      </c>
      <c r="C80">
        <v>71</v>
      </c>
      <c r="D80">
        <v>88</v>
      </c>
      <c r="E80">
        <v>0</v>
      </c>
    </row>
    <row r="81" spans="1:5" x14ac:dyDescent="0.3">
      <c r="A81">
        <v>30</v>
      </c>
      <c r="B81">
        <v>100</v>
      </c>
      <c r="C81">
        <v>71</v>
      </c>
      <c r="D81">
        <v>0</v>
      </c>
      <c r="E81">
        <v>0</v>
      </c>
    </row>
    <row r="82" spans="1:5" x14ac:dyDescent="0.3">
      <c r="A82">
        <v>90</v>
      </c>
      <c r="B82">
        <v>100</v>
      </c>
      <c r="C82">
        <v>69</v>
      </c>
      <c r="D82">
        <v>100</v>
      </c>
      <c r="E82">
        <v>0</v>
      </c>
    </row>
    <row r="83" spans="1:5" x14ac:dyDescent="0.3">
      <c r="A83">
        <v>0</v>
      </c>
      <c r="B83">
        <v>100</v>
      </c>
      <c r="C83">
        <v>0</v>
      </c>
      <c r="D83">
        <v>100</v>
      </c>
      <c r="E83">
        <v>0</v>
      </c>
    </row>
    <row r="84" spans="1:5" x14ac:dyDescent="0.3">
      <c r="A84">
        <v>100</v>
      </c>
      <c r="B84">
        <v>100</v>
      </c>
      <c r="C84">
        <v>69</v>
      </c>
      <c r="D84">
        <v>88</v>
      </c>
      <c r="E84">
        <v>0</v>
      </c>
    </row>
    <row r="85" spans="1:5" x14ac:dyDescent="0.3">
      <c r="A85">
        <v>0</v>
      </c>
      <c r="B85">
        <v>100</v>
      </c>
      <c r="C85">
        <v>0</v>
      </c>
      <c r="D85">
        <v>100</v>
      </c>
      <c r="E85">
        <v>0</v>
      </c>
    </row>
    <row r="86" spans="1:5" x14ac:dyDescent="0.3">
      <c r="A86">
        <v>100</v>
      </c>
      <c r="B86">
        <v>100</v>
      </c>
      <c r="C86">
        <v>64</v>
      </c>
      <c r="D86">
        <v>88</v>
      </c>
      <c r="E86">
        <v>0</v>
      </c>
    </row>
    <row r="87" spans="1:5" x14ac:dyDescent="0.3">
      <c r="A87">
        <v>100</v>
      </c>
      <c r="B87">
        <v>100</v>
      </c>
      <c r="C87">
        <v>0</v>
      </c>
      <c r="D87">
        <v>0</v>
      </c>
      <c r="E87">
        <v>0</v>
      </c>
    </row>
    <row r="88" spans="1:5" x14ac:dyDescent="0.3">
      <c r="A88">
        <v>100</v>
      </c>
      <c r="B88">
        <v>100</v>
      </c>
      <c r="C88">
        <v>63</v>
      </c>
      <c r="D88">
        <v>88</v>
      </c>
      <c r="E88">
        <v>0</v>
      </c>
    </row>
    <row r="89" spans="1:5" x14ac:dyDescent="0.3">
      <c r="A89">
        <v>100</v>
      </c>
      <c r="B89">
        <v>100</v>
      </c>
      <c r="C89">
        <v>0</v>
      </c>
      <c r="D89">
        <v>0</v>
      </c>
      <c r="E89">
        <v>0</v>
      </c>
    </row>
    <row r="90" spans="1:5" x14ac:dyDescent="0.3">
      <c r="A90">
        <v>100</v>
      </c>
      <c r="B90">
        <v>90</v>
      </c>
      <c r="C90">
        <v>72</v>
      </c>
      <c r="D90">
        <v>89</v>
      </c>
      <c r="E90">
        <v>0</v>
      </c>
    </row>
    <row r="91" spans="1:5" x14ac:dyDescent="0.3">
      <c r="A91">
        <v>0</v>
      </c>
      <c r="B91">
        <v>100</v>
      </c>
      <c r="C91">
        <v>100</v>
      </c>
      <c r="D91">
        <v>0</v>
      </c>
      <c r="E91">
        <v>0</v>
      </c>
    </row>
    <row r="92" spans="1:5" x14ac:dyDescent="0.3">
      <c r="A92">
        <v>100</v>
      </c>
      <c r="B92">
        <v>100</v>
      </c>
      <c r="C92">
        <v>63</v>
      </c>
      <c r="D92">
        <v>88</v>
      </c>
      <c r="E92">
        <v>0</v>
      </c>
    </row>
    <row r="93" spans="1:5" x14ac:dyDescent="0.3">
      <c r="A93">
        <v>100</v>
      </c>
      <c r="B93">
        <v>100</v>
      </c>
      <c r="C93">
        <v>0</v>
      </c>
      <c r="D93">
        <v>0</v>
      </c>
      <c r="E93">
        <v>0</v>
      </c>
    </row>
    <row r="94" spans="1:5" x14ac:dyDescent="0.3">
      <c r="A94">
        <v>50</v>
      </c>
      <c r="B94">
        <v>100</v>
      </c>
      <c r="C94">
        <v>100</v>
      </c>
      <c r="D94">
        <v>100</v>
      </c>
      <c r="E94">
        <v>0</v>
      </c>
    </row>
    <row r="95" spans="1:5" x14ac:dyDescent="0.3">
      <c r="A95">
        <v>0</v>
      </c>
      <c r="B95">
        <v>100</v>
      </c>
      <c r="C95">
        <v>0</v>
      </c>
      <c r="D95">
        <v>100</v>
      </c>
      <c r="E95">
        <v>0</v>
      </c>
    </row>
    <row r="96" spans="1:5" x14ac:dyDescent="0.3">
      <c r="A96">
        <v>100</v>
      </c>
      <c r="B96">
        <v>100</v>
      </c>
      <c r="C96">
        <v>59</v>
      </c>
      <c r="D96">
        <v>88</v>
      </c>
      <c r="E96">
        <v>0</v>
      </c>
    </row>
    <row r="97" spans="1:5" x14ac:dyDescent="0.3">
      <c r="A97">
        <v>0</v>
      </c>
      <c r="B97">
        <v>100</v>
      </c>
      <c r="C97">
        <v>63</v>
      </c>
      <c r="D97">
        <v>37</v>
      </c>
      <c r="E97">
        <v>0</v>
      </c>
    </row>
    <row r="98" spans="1:5" x14ac:dyDescent="0.3">
      <c r="A98">
        <v>90</v>
      </c>
      <c r="B98">
        <v>81</v>
      </c>
      <c r="C98">
        <v>67</v>
      </c>
      <c r="D98">
        <v>100</v>
      </c>
      <c r="E98">
        <v>0</v>
      </c>
    </row>
    <row r="99" spans="1:5" x14ac:dyDescent="0.3">
      <c r="A99">
        <v>0</v>
      </c>
      <c r="B99">
        <v>100</v>
      </c>
      <c r="C99">
        <v>71</v>
      </c>
      <c r="D99">
        <v>24</v>
      </c>
      <c r="E99">
        <v>0</v>
      </c>
    </row>
    <row r="100" spans="1:5" x14ac:dyDescent="0.3">
      <c r="A100">
        <v>90</v>
      </c>
      <c r="B100">
        <v>100</v>
      </c>
      <c r="C100">
        <v>47</v>
      </c>
      <c r="D100">
        <v>100</v>
      </c>
      <c r="E100">
        <v>0</v>
      </c>
    </row>
    <row r="101" spans="1:5" x14ac:dyDescent="0.3">
      <c r="A101">
        <v>0</v>
      </c>
      <c r="B101">
        <v>100</v>
      </c>
      <c r="C101">
        <v>71</v>
      </c>
      <c r="D101">
        <v>24</v>
      </c>
      <c r="E101">
        <v>0</v>
      </c>
    </row>
    <row r="102" spans="1:5" x14ac:dyDescent="0.3">
      <c r="A102">
        <v>50</v>
      </c>
      <c r="B102">
        <v>100</v>
      </c>
      <c r="C102">
        <v>100</v>
      </c>
      <c r="D102">
        <v>85</v>
      </c>
      <c r="E102">
        <v>0</v>
      </c>
    </row>
    <row r="103" spans="1:5" x14ac:dyDescent="0.3">
      <c r="A103">
        <v>80</v>
      </c>
      <c r="B103">
        <v>29</v>
      </c>
      <c r="C103">
        <v>49</v>
      </c>
      <c r="D103">
        <v>36</v>
      </c>
      <c r="E103">
        <v>0</v>
      </c>
    </row>
    <row r="104" spans="1:5" x14ac:dyDescent="0.3">
      <c r="A104">
        <v>90</v>
      </c>
      <c r="B104">
        <v>100</v>
      </c>
      <c r="C104">
        <v>45</v>
      </c>
      <c r="D104">
        <v>100</v>
      </c>
      <c r="E104">
        <v>0</v>
      </c>
    </row>
    <row r="105" spans="1:5" x14ac:dyDescent="0.3">
      <c r="A105">
        <v>0</v>
      </c>
      <c r="B105">
        <v>100</v>
      </c>
      <c r="C105">
        <v>68</v>
      </c>
      <c r="D105">
        <v>25</v>
      </c>
      <c r="E105">
        <v>0</v>
      </c>
    </row>
    <row r="106" spans="1:5" x14ac:dyDescent="0.3">
      <c r="A106">
        <v>70</v>
      </c>
      <c r="B106">
        <v>100</v>
      </c>
      <c r="C106">
        <v>68</v>
      </c>
      <c r="D106">
        <v>97</v>
      </c>
      <c r="E106">
        <v>0</v>
      </c>
    </row>
    <row r="107" spans="1:5" x14ac:dyDescent="0.3">
      <c r="A107">
        <v>0</v>
      </c>
      <c r="B107">
        <v>29</v>
      </c>
      <c r="C107">
        <v>63</v>
      </c>
      <c r="D107">
        <v>100</v>
      </c>
      <c r="E107">
        <v>0</v>
      </c>
    </row>
    <row r="108" spans="1:5" x14ac:dyDescent="0.3">
      <c r="A108">
        <v>100</v>
      </c>
      <c r="B108">
        <v>100</v>
      </c>
      <c r="C108">
        <v>34</v>
      </c>
      <c r="D108">
        <v>100</v>
      </c>
      <c r="E108">
        <v>0</v>
      </c>
    </row>
    <row r="109" spans="1:5" x14ac:dyDescent="0.3">
      <c r="A109">
        <v>100</v>
      </c>
      <c r="B109">
        <v>29</v>
      </c>
      <c r="C109">
        <v>61</v>
      </c>
      <c r="D109">
        <v>0</v>
      </c>
      <c r="E109">
        <v>0</v>
      </c>
    </row>
    <row r="110" spans="1:5" x14ac:dyDescent="0.3">
      <c r="A110">
        <v>80</v>
      </c>
      <c r="B110">
        <v>0</v>
      </c>
      <c r="C110">
        <v>100</v>
      </c>
      <c r="D110">
        <v>88</v>
      </c>
      <c r="E110">
        <v>66</v>
      </c>
    </row>
    <row r="111" spans="1:5" x14ac:dyDescent="0.3">
      <c r="A111">
        <v>10</v>
      </c>
      <c r="B111">
        <v>100</v>
      </c>
      <c r="C111">
        <v>67</v>
      </c>
      <c r="D111">
        <v>12</v>
      </c>
      <c r="E111">
        <v>0</v>
      </c>
    </row>
    <row r="112" spans="1:5" x14ac:dyDescent="0.3">
      <c r="A112">
        <v>100</v>
      </c>
      <c r="B112">
        <v>100</v>
      </c>
      <c r="C112">
        <v>45</v>
      </c>
      <c r="D112">
        <v>88</v>
      </c>
      <c r="E112">
        <v>0</v>
      </c>
    </row>
    <row r="113" spans="1:5" x14ac:dyDescent="0.3">
      <c r="A113">
        <v>0</v>
      </c>
      <c r="B113">
        <v>100</v>
      </c>
      <c r="C113">
        <v>27</v>
      </c>
      <c r="D113">
        <v>61</v>
      </c>
      <c r="E113">
        <v>0</v>
      </c>
    </row>
    <row r="114" spans="1:5" x14ac:dyDescent="0.3">
      <c r="A114">
        <v>100</v>
      </c>
      <c r="B114">
        <v>100</v>
      </c>
      <c r="C114">
        <v>45</v>
      </c>
      <c r="D114">
        <v>88</v>
      </c>
      <c r="E114">
        <v>0</v>
      </c>
    </row>
    <row r="115" spans="1:5" x14ac:dyDescent="0.3">
      <c r="A115">
        <v>0</v>
      </c>
      <c r="B115">
        <v>100</v>
      </c>
      <c r="C115">
        <v>27</v>
      </c>
      <c r="D115">
        <v>61</v>
      </c>
      <c r="E115">
        <v>0</v>
      </c>
    </row>
    <row r="116" spans="1:5" x14ac:dyDescent="0.3">
      <c r="A116">
        <v>100</v>
      </c>
      <c r="B116">
        <v>100</v>
      </c>
      <c r="C116">
        <v>70</v>
      </c>
      <c r="D116">
        <v>61</v>
      </c>
      <c r="E116">
        <v>0</v>
      </c>
    </row>
    <row r="117" spans="1:5" x14ac:dyDescent="0.3">
      <c r="A117">
        <v>10</v>
      </c>
      <c r="B117">
        <v>48</v>
      </c>
      <c r="C117">
        <v>42</v>
      </c>
      <c r="D117">
        <v>88</v>
      </c>
      <c r="E117">
        <v>0</v>
      </c>
    </row>
    <row r="118" spans="1:5" x14ac:dyDescent="0.3">
      <c r="A118">
        <v>100</v>
      </c>
      <c r="B118">
        <v>100</v>
      </c>
      <c r="C118">
        <v>100</v>
      </c>
      <c r="D118">
        <v>24</v>
      </c>
      <c r="E118">
        <v>0</v>
      </c>
    </row>
    <row r="119" spans="1:5" x14ac:dyDescent="0.3">
      <c r="A119">
        <v>80</v>
      </c>
      <c r="B119">
        <v>30</v>
      </c>
      <c r="C119">
        <v>66</v>
      </c>
      <c r="D119">
        <v>12</v>
      </c>
      <c r="E119">
        <v>0</v>
      </c>
    </row>
    <row r="120" spans="1:5" x14ac:dyDescent="0.3">
      <c r="A120">
        <v>0</v>
      </c>
      <c r="B120">
        <v>81</v>
      </c>
      <c r="C120">
        <v>100</v>
      </c>
      <c r="D120">
        <v>75</v>
      </c>
      <c r="E120">
        <v>68</v>
      </c>
    </row>
    <row r="121" spans="1:5" x14ac:dyDescent="0.3">
      <c r="A121">
        <v>0</v>
      </c>
      <c r="B121">
        <v>29</v>
      </c>
      <c r="C121">
        <v>70</v>
      </c>
      <c r="D121">
        <v>88</v>
      </c>
      <c r="E121">
        <v>0</v>
      </c>
    </row>
    <row r="122" spans="1:5" x14ac:dyDescent="0.3">
      <c r="A122">
        <v>100</v>
      </c>
      <c r="B122">
        <v>100</v>
      </c>
      <c r="C122">
        <v>34</v>
      </c>
      <c r="D122">
        <v>88</v>
      </c>
      <c r="E122">
        <v>0</v>
      </c>
    </row>
    <row r="123" spans="1:5" x14ac:dyDescent="0.3">
      <c r="A123">
        <v>50</v>
      </c>
      <c r="B123">
        <v>0</v>
      </c>
      <c r="C123">
        <v>46</v>
      </c>
      <c r="D123">
        <v>88</v>
      </c>
      <c r="E123">
        <v>0</v>
      </c>
    </row>
    <row r="124" spans="1:5" x14ac:dyDescent="0.3">
      <c r="A124">
        <v>80</v>
      </c>
      <c r="B124">
        <v>100</v>
      </c>
      <c r="C124">
        <v>58</v>
      </c>
      <c r="D124">
        <v>83</v>
      </c>
      <c r="E124">
        <v>0</v>
      </c>
    </row>
    <row r="125" spans="1:5" x14ac:dyDescent="0.3">
      <c r="A125">
        <v>0</v>
      </c>
      <c r="B125">
        <v>100</v>
      </c>
      <c r="C125">
        <v>71</v>
      </c>
      <c r="D125">
        <v>12</v>
      </c>
      <c r="E125">
        <v>0</v>
      </c>
    </row>
    <row r="126" spans="1:5" x14ac:dyDescent="0.3">
      <c r="A126">
        <v>30</v>
      </c>
      <c r="B126">
        <v>100</v>
      </c>
      <c r="C126">
        <v>90</v>
      </c>
      <c r="D126">
        <v>92</v>
      </c>
      <c r="E126">
        <v>7</v>
      </c>
    </row>
    <row r="127" spans="1:5" x14ac:dyDescent="0.3">
      <c r="A127">
        <v>90</v>
      </c>
      <c r="B127">
        <v>34</v>
      </c>
      <c r="C127">
        <v>27</v>
      </c>
      <c r="D127">
        <v>25</v>
      </c>
      <c r="E127">
        <v>7</v>
      </c>
    </row>
    <row r="128" spans="1:5" x14ac:dyDescent="0.3">
      <c r="A128">
        <v>90</v>
      </c>
      <c r="B128">
        <v>100</v>
      </c>
      <c r="C128">
        <v>27</v>
      </c>
      <c r="D128">
        <v>100</v>
      </c>
      <c r="E128">
        <v>0</v>
      </c>
    </row>
    <row r="129" spans="1:5" x14ac:dyDescent="0.3">
      <c r="A129">
        <v>20</v>
      </c>
      <c r="B129">
        <v>100</v>
      </c>
      <c r="C129">
        <v>61</v>
      </c>
      <c r="D129">
        <v>0</v>
      </c>
      <c r="E129">
        <v>0</v>
      </c>
    </row>
    <row r="130" spans="1:5" x14ac:dyDescent="0.3">
      <c r="A130">
        <v>100</v>
      </c>
      <c r="B130">
        <v>100</v>
      </c>
      <c r="C130">
        <v>27</v>
      </c>
      <c r="D130">
        <v>88</v>
      </c>
      <c r="E130">
        <v>0</v>
      </c>
    </row>
    <row r="131" spans="1:5" x14ac:dyDescent="0.3">
      <c r="A131">
        <v>100</v>
      </c>
      <c r="B131">
        <v>0</v>
      </c>
      <c r="C131">
        <v>80</v>
      </c>
      <c r="D131">
        <v>0</v>
      </c>
      <c r="E131">
        <v>0</v>
      </c>
    </row>
    <row r="132" spans="1:5" x14ac:dyDescent="0.3">
      <c r="A132">
        <v>80</v>
      </c>
      <c r="B132">
        <v>100</v>
      </c>
      <c r="C132">
        <v>35</v>
      </c>
      <c r="D132">
        <v>100</v>
      </c>
      <c r="E132">
        <v>0</v>
      </c>
    </row>
    <row r="133" spans="1:5" x14ac:dyDescent="0.3">
      <c r="A133">
        <v>50</v>
      </c>
      <c r="B133">
        <v>15</v>
      </c>
      <c r="C133">
        <v>27</v>
      </c>
      <c r="D133">
        <v>88</v>
      </c>
      <c r="E133">
        <v>0</v>
      </c>
    </row>
    <row r="134" spans="1:5" x14ac:dyDescent="0.3">
      <c r="A134">
        <v>100</v>
      </c>
      <c r="B134">
        <v>100</v>
      </c>
      <c r="C134">
        <v>27</v>
      </c>
      <c r="D134">
        <v>88</v>
      </c>
      <c r="E134">
        <v>0</v>
      </c>
    </row>
    <row r="135" spans="1:5" x14ac:dyDescent="0.3">
      <c r="A135">
        <v>10</v>
      </c>
      <c r="B135">
        <v>100</v>
      </c>
      <c r="C135">
        <v>70</v>
      </c>
      <c r="D135">
        <v>0</v>
      </c>
      <c r="E135">
        <v>0</v>
      </c>
    </row>
    <row r="136" spans="1:5" x14ac:dyDescent="0.3">
      <c r="A136">
        <v>80</v>
      </c>
      <c r="B136">
        <v>100</v>
      </c>
      <c r="C136">
        <v>71</v>
      </c>
      <c r="D136">
        <v>63</v>
      </c>
      <c r="E136">
        <v>0</v>
      </c>
    </row>
    <row r="137" spans="1:5" x14ac:dyDescent="0.3">
      <c r="A137">
        <v>0</v>
      </c>
      <c r="B137">
        <v>29</v>
      </c>
      <c r="C137">
        <v>61</v>
      </c>
      <c r="D137">
        <v>88</v>
      </c>
      <c r="E137">
        <v>0</v>
      </c>
    </row>
    <row r="138" spans="1:5" x14ac:dyDescent="0.3">
      <c r="A138">
        <v>100</v>
      </c>
      <c r="B138">
        <v>100</v>
      </c>
      <c r="C138">
        <v>27</v>
      </c>
      <c r="D138">
        <v>87</v>
      </c>
      <c r="E138">
        <v>0</v>
      </c>
    </row>
    <row r="139" spans="1:5" x14ac:dyDescent="0.3">
      <c r="A139">
        <v>0</v>
      </c>
      <c r="B139">
        <v>83</v>
      </c>
      <c r="C139">
        <v>0</v>
      </c>
      <c r="D139">
        <v>92</v>
      </c>
      <c r="E139">
        <v>0</v>
      </c>
    </row>
    <row r="140" spans="1:5" x14ac:dyDescent="0.3">
      <c r="A140">
        <v>100</v>
      </c>
      <c r="B140">
        <v>100</v>
      </c>
      <c r="C140">
        <v>37</v>
      </c>
      <c r="D140">
        <v>50</v>
      </c>
      <c r="E140">
        <v>25</v>
      </c>
    </row>
    <row r="141" spans="1:5" x14ac:dyDescent="0.3">
      <c r="A141">
        <v>10</v>
      </c>
      <c r="B141">
        <v>38</v>
      </c>
      <c r="C141">
        <v>27</v>
      </c>
      <c r="D141">
        <v>100</v>
      </c>
      <c r="E141">
        <v>0</v>
      </c>
    </row>
    <row r="142" spans="1:5" x14ac:dyDescent="0.3">
      <c r="A142">
        <v>0</v>
      </c>
      <c r="B142">
        <v>100</v>
      </c>
      <c r="C142">
        <v>100</v>
      </c>
      <c r="D142">
        <v>100</v>
      </c>
      <c r="E142">
        <v>0</v>
      </c>
    </row>
    <row r="143" spans="1:5" x14ac:dyDescent="0.3">
      <c r="A143">
        <v>30</v>
      </c>
      <c r="B143">
        <v>100</v>
      </c>
      <c r="C143">
        <v>45</v>
      </c>
      <c r="D143">
        <v>0</v>
      </c>
      <c r="E143">
        <v>0</v>
      </c>
    </row>
    <row r="144" spans="1:5" x14ac:dyDescent="0.3">
      <c r="A144">
        <v>100</v>
      </c>
      <c r="B144">
        <v>100</v>
      </c>
      <c r="C144">
        <v>0</v>
      </c>
      <c r="D144">
        <v>100</v>
      </c>
      <c r="E144">
        <v>0</v>
      </c>
    </row>
    <row r="145" spans="1:5" x14ac:dyDescent="0.3">
      <c r="A145">
        <v>0</v>
      </c>
      <c r="B145">
        <v>46</v>
      </c>
      <c r="C145">
        <v>27</v>
      </c>
      <c r="D145">
        <v>100</v>
      </c>
      <c r="E145">
        <v>0</v>
      </c>
    </row>
    <row r="146" spans="1:5" x14ac:dyDescent="0.3">
      <c r="A146">
        <v>100</v>
      </c>
      <c r="B146">
        <v>100</v>
      </c>
      <c r="C146">
        <v>0</v>
      </c>
      <c r="D146">
        <v>100</v>
      </c>
      <c r="E146">
        <v>0</v>
      </c>
    </row>
    <row r="147" spans="1:5" x14ac:dyDescent="0.3">
      <c r="A147">
        <v>0</v>
      </c>
      <c r="B147">
        <v>100</v>
      </c>
      <c r="C147">
        <v>73</v>
      </c>
      <c r="D147">
        <v>0</v>
      </c>
      <c r="E147">
        <v>0</v>
      </c>
    </row>
    <row r="148" spans="1:5" x14ac:dyDescent="0.3">
      <c r="A148">
        <v>2</v>
      </c>
      <c r="B148">
        <v>0</v>
      </c>
      <c r="C148">
        <v>100</v>
      </c>
      <c r="D148">
        <v>100</v>
      </c>
      <c r="E148">
        <v>100</v>
      </c>
    </row>
    <row r="149" spans="1:5" x14ac:dyDescent="0.3">
      <c r="A149">
        <v>0</v>
      </c>
      <c r="B149">
        <v>100</v>
      </c>
      <c r="C149">
        <v>71</v>
      </c>
      <c r="D149">
        <v>0</v>
      </c>
      <c r="E149">
        <v>0</v>
      </c>
    </row>
    <row r="150" spans="1:5" x14ac:dyDescent="0.3">
      <c r="A150">
        <v>0</v>
      </c>
      <c r="B150">
        <v>100</v>
      </c>
      <c r="C150">
        <v>100</v>
      </c>
      <c r="D150">
        <v>100</v>
      </c>
      <c r="E150">
        <v>0</v>
      </c>
    </row>
    <row r="151" spans="1:5" x14ac:dyDescent="0.3">
      <c r="A151">
        <v>0</v>
      </c>
      <c r="B151">
        <v>8</v>
      </c>
      <c r="C151">
        <v>63</v>
      </c>
      <c r="D151">
        <v>100</v>
      </c>
      <c r="E151">
        <v>0</v>
      </c>
    </row>
    <row r="152" spans="1:5" x14ac:dyDescent="0.3">
      <c r="A152">
        <v>100</v>
      </c>
      <c r="B152">
        <v>97</v>
      </c>
      <c r="C152">
        <v>79</v>
      </c>
      <c r="D152">
        <v>24</v>
      </c>
      <c r="E152">
        <v>0</v>
      </c>
    </row>
    <row r="153" spans="1:5" x14ac:dyDescent="0.3">
      <c r="A153">
        <v>0</v>
      </c>
      <c r="B153">
        <v>22</v>
      </c>
      <c r="C153">
        <v>63</v>
      </c>
      <c r="D153">
        <v>85</v>
      </c>
      <c r="E153">
        <v>0</v>
      </c>
    </row>
    <row r="154" spans="1:5" x14ac:dyDescent="0.3">
      <c r="A154">
        <v>10</v>
      </c>
      <c r="B154">
        <v>100</v>
      </c>
      <c r="C154">
        <v>61</v>
      </c>
      <c r="D154">
        <v>100</v>
      </c>
      <c r="E154">
        <v>28</v>
      </c>
    </row>
    <row r="155" spans="1:5" x14ac:dyDescent="0.3">
      <c r="A155">
        <v>0</v>
      </c>
      <c r="B155">
        <v>91</v>
      </c>
      <c r="C155">
        <v>54</v>
      </c>
      <c r="D155">
        <v>24</v>
      </c>
      <c r="E155">
        <v>0</v>
      </c>
    </row>
    <row r="156" spans="1:5" x14ac:dyDescent="0.3">
      <c r="A156">
        <v>100</v>
      </c>
      <c r="B156">
        <v>100</v>
      </c>
      <c r="C156">
        <v>72</v>
      </c>
      <c r="D156">
        <v>24</v>
      </c>
      <c r="E156">
        <v>0</v>
      </c>
    </row>
    <row r="157" spans="1:5" x14ac:dyDescent="0.3">
      <c r="A157">
        <v>0</v>
      </c>
      <c r="B157">
        <v>29</v>
      </c>
      <c r="C157">
        <v>52</v>
      </c>
      <c r="D157">
        <v>88</v>
      </c>
      <c r="E157">
        <v>0</v>
      </c>
    </row>
    <row r="158" spans="1:5" x14ac:dyDescent="0.3">
      <c r="A158">
        <v>80</v>
      </c>
      <c r="B158">
        <v>100</v>
      </c>
      <c r="C158">
        <v>27</v>
      </c>
      <c r="D158">
        <v>88</v>
      </c>
      <c r="E158">
        <v>0</v>
      </c>
    </row>
    <row r="159" spans="1:5" x14ac:dyDescent="0.3">
      <c r="A159">
        <v>0</v>
      </c>
      <c r="B159">
        <v>100</v>
      </c>
      <c r="C159">
        <v>45</v>
      </c>
      <c r="D159">
        <v>24</v>
      </c>
      <c r="E159">
        <v>0</v>
      </c>
    </row>
    <row r="160" spans="1:5" x14ac:dyDescent="0.3">
      <c r="A160">
        <v>80</v>
      </c>
      <c r="B160">
        <v>100</v>
      </c>
      <c r="C160">
        <v>27</v>
      </c>
      <c r="D160">
        <v>88</v>
      </c>
      <c r="E160">
        <v>0</v>
      </c>
    </row>
    <row r="161" spans="1:5" x14ac:dyDescent="0.3">
      <c r="A161">
        <v>0</v>
      </c>
      <c r="B161">
        <v>100</v>
      </c>
      <c r="C161">
        <v>69</v>
      </c>
      <c r="D161">
        <v>0</v>
      </c>
      <c r="E161">
        <v>0</v>
      </c>
    </row>
    <row r="162" spans="1:5" x14ac:dyDescent="0.3">
      <c r="A162">
        <v>100</v>
      </c>
      <c r="B162">
        <v>68</v>
      </c>
      <c r="C162">
        <v>27</v>
      </c>
      <c r="D162">
        <v>100</v>
      </c>
      <c r="E162">
        <v>0</v>
      </c>
    </row>
    <row r="163" spans="1:5" x14ac:dyDescent="0.3">
      <c r="A163">
        <v>0</v>
      </c>
      <c r="B163">
        <v>100</v>
      </c>
      <c r="C163">
        <v>68</v>
      </c>
      <c r="D163">
        <v>0</v>
      </c>
      <c r="E163">
        <v>0</v>
      </c>
    </row>
    <row r="164" spans="1:5" x14ac:dyDescent="0.3">
      <c r="A164">
        <v>50</v>
      </c>
      <c r="B164">
        <v>100</v>
      </c>
      <c r="C164">
        <v>45</v>
      </c>
      <c r="D164">
        <v>98</v>
      </c>
      <c r="E164">
        <v>0</v>
      </c>
    </row>
    <row r="165" spans="1:5" x14ac:dyDescent="0.3">
      <c r="A165">
        <v>50</v>
      </c>
      <c r="B165">
        <v>34</v>
      </c>
      <c r="C165">
        <v>72</v>
      </c>
      <c r="D165">
        <v>12</v>
      </c>
      <c r="E165">
        <v>0</v>
      </c>
    </row>
    <row r="166" spans="1:5" x14ac:dyDescent="0.3">
      <c r="A166">
        <v>0</v>
      </c>
      <c r="B166">
        <v>100</v>
      </c>
      <c r="C166">
        <v>91</v>
      </c>
      <c r="D166">
        <v>100</v>
      </c>
      <c r="E166">
        <v>0</v>
      </c>
    </row>
    <row r="167" spans="1:5" x14ac:dyDescent="0.3">
      <c r="A167">
        <v>10</v>
      </c>
      <c r="B167">
        <v>100</v>
      </c>
      <c r="C167">
        <v>45</v>
      </c>
      <c r="D167">
        <v>12</v>
      </c>
      <c r="E167">
        <v>0</v>
      </c>
    </row>
    <row r="168" spans="1:5" x14ac:dyDescent="0.3">
      <c r="A168">
        <v>0</v>
      </c>
      <c r="B168">
        <v>100</v>
      </c>
      <c r="C168">
        <v>91</v>
      </c>
      <c r="D168">
        <v>98</v>
      </c>
      <c r="E168">
        <v>0</v>
      </c>
    </row>
    <row r="169" spans="1:5" x14ac:dyDescent="0.3">
      <c r="A169">
        <v>20</v>
      </c>
      <c r="B169">
        <v>32</v>
      </c>
      <c r="C169">
        <v>27</v>
      </c>
      <c r="D169">
        <v>88</v>
      </c>
      <c r="E169">
        <v>0</v>
      </c>
    </row>
    <row r="170" spans="1:5" x14ac:dyDescent="0.3">
      <c r="A170">
        <v>100</v>
      </c>
      <c r="B170">
        <v>100</v>
      </c>
      <c r="C170">
        <v>0</v>
      </c>
      <c r="D170">
        <v>88</v>
      </c>
      <c r="E170">
        <v>0</v>
      </c>
    </row>
    <row r="171" spans="1:5" x14ac:dyDescent="0.3">
      <c r="A171">
        <v>90</v>
      </c>
      <c r="B171">
        <v>0</v>
      </c>
      <c r="C171">
        <v>65</v>
      </c>
      <c r="D171">
        <v>12</v>
      </c>
      <c r="E171">
        <v>0</v>
      </c>
    </row>
    <row r="172" spans="1:5" x14ac:dyDescent="0.3">
      <c r="A172">
        <v>80</v>
      </c>
      <c r="B172">
        <v>100</v>
      </c>
      <c r="C172">
        <v>45</v>
      </c>
      <c r="D172">
        <v>63</v>
      </c>
      <c r="E172">
        <v>0</v>
      </c>
    </row>
    <row r="173" spans="1:5" x14ac:dyDescent="0.3">
      <c r="A173">
        <v>80</v>
      </c>
      <c r="B173">
        <v>29</v>
      </c>
      <c r="C173">
        <v>45</v>
      </c>
      <c r="D173">
        <v>12</v>
      </c>
      <c r="E173">
        <v>0</v>
      </c>
    </row>
    <row r="174" spans="1:5" x14ac:dyDescent="0.3">
      <c r="A174">
        <v>100</v>
      </c>
      <c r="B174">
        <v>100</v>
      </c>
      <c r="C174">
        <v>85</v>
      </c>
      <c r="D174">
        <v>0</v>
      </c>
      <c r="E174">
        <v>0</v>
      </c>
    </row>
    <row r="175" spans="1:5" x14ac:dyDescent="0.3">
      <c r="A175">
        <v>0</v>
      </c>
      <c r="B175">
        <v>8</v>
      </c>
      <c r="C175">
        <v>70</v>
      </c>
      <c r="D175">
        <v>88</v>
      </c>
      <c r="E175">
        <v>0</v>
      </c>
    </row>
    <row r="176" spans="1:5" x14ac:dyDescent="0.3">
      <c r="A176">
        <v>100</v>
      </c>
      <c r="B176">
        <v>100</v>
      </c>
      <c r="C176">
        <v>82</v>
      </c>
      <c r="D176">
        <v>0</v>
      </c>
      <c r="E176">
        <v>0</v>
      </c>
    </row>
    <row r="177" spans="1:5" x14ac:dyDescent="0.3">
      <c r="A177">
        <v>50</v>
      </c>
      <c r="B177">
        <v>21</v>
      </c>
      <c r="C177">
        <v>27</v>
      </c>
      <c r="D177">
        <v>68</v>
      </c>
      <c r="E177">
        <v>0</v>
      </c>
    </row>
    <row r="178" spans="1:5" x14ac:dyDescent="0.3">
      <c r="A178">
        <v>80</v>
      </c>
      <c r="B178">
        <v>100</v>
      </c>
      <c r="C178">
        <v>0</v>
      </c>
      <c r="D178">
        <v>100</v>
      </c>
      <c r="E178">
        <v>0</v>
      </c>
    </row>
    <row r="179" spans="1:5" x14ac:dyDescent="0.3">
      <c r="A179">
        <v>0</v>
      </c>
      <c r="B179">
        <v>100</v>
      </c>
      <c r="C179">
        <v>64</v>
      </c>
      <c r="D179">
        <v>0</v>
      </c>
      <c r="E179">
        <v>0</v>
      </c>
    </row>
    <row r="180" spans="1:5" x14ac:dyDescent="0.3">
      <c r="A180">
        <v>80</v>
      </c>
      <c r="B180">
        <v>100</v>
      </c>
      <c r="C180">
        <v>0</v>
      </c>
      <c r="D180">
        <v>100</v>
      </c>
      <c r="E180">
        <v>0</v>
      </c>
    </row>
    <row r="181" spans="1:5" x14ac:dyDescent="0.3">
      <c r="A181">
        <v>100</v>
      </c>
      <c r="B181">
        <v>7</v>
      </c>
      <c r="C181">
        <v>45</v>
      </c>
      <c r="D181">
        <v>12</v>
      </c>
      <c r="E181">
        <v>0</v>
      </c>
    </row>
    <row r="182" spans="1:5" x14ac:dyDescent="0.3">
      <c r="A182">
        <v>100</v>
      </c>
      <c r="B182">
        <v>7</v>
      </c>
      <c r="C182">
        <v>63</v>
      </c>
      <c r="D182">
        <v>100</v>
      </c>
      <c r="E182">
        <v>0</v>
      </c>
    </row>
    <row r="183" spans="1:5" x14ac:dyDescent="0.3">
      <c r="A183">
        <v>0</v>
      </c>
      <c r="B183">
        <v>100</v>
      </c>
      <c r="C183">
        <v>52</v>
      </c>
      <c r="D183">
        <v>12</v>
      </c>
      <c r="E183">
        <v>0</v>
      </c>
    </row>
    <row r="184" spans="1:5" x14ac:dyDescent="0.3">
      <c r="A184">
        <v>0</v>
      </c>
      <c r="B184">
        <v>100</v>
      </c>
      <c r="C184">
        <v>69</v>
      </c>
      <c r="D184">
        <v>100</v>
      </c>
      <c r="E184">
        <v>0</v>
      </c>
    </row>
    <row r="185" spans="1:5" x14ac:dyDescent="0.3">
      <c r="A185">
        <v>0</v>
      </c>
      <c r="B185">
        <v>100</v>
      </c>
      <c r="C185">
        <v>63</v>
      </c>
      <c r="D185">
        <v>0</v>
      </c>
      <c r="E185">
        <v>0</v>
      </c>
    </row>
    <row r="186" spans="1:5" x14ac:dyDescent="0.3">
      <c r="A186">
        <v>0</v>
      </c>
      <c r="B186">
        <v>100</v>
      </c>
      <c r="C186">
        <v>68</v>
      </c>
      <c r="D186">
        <v>100</v>
      </c>
      <c r="E186">
        <v>0</v>
      </c>
    </row>
    <row r="187" spans="1:5" x14ac:dyDescent="0.3">
      <c r="A187">
        <v>0</v>
      </c>
      <c r="B187">
        <v>100</v>
      </c>
      <c r="C187">
        <v>63</v>
      </c>
      <c r="D187">
        <v>0</v>
      </c>
      <c r="E187">
        <v>0</v>
      </c>
    </row>
    <row r="188" spans="1:5" x14ac:dyDescent="0.3">
      <c r="A188">
        <v>80</v>
      </c>
      <c r="B188">
        <v>100</v>
      </c>
      <c r="C188">
        <v>0</v>
      </c>
      <c r="D188">
        <v>87</v>
      </c>
      <c r="E188">
        <v>0</v>
      </c>
    </row>
    <row r="189" spans="1:5" x14ac:dyDescent="0.3">
      <c r="A189">
        <v>0</v>
      </c>
      <c r="B189">
        <v>100</v>
      </c>
      <c r="C189">
        <v>63</v>
      </c>
      <c r="D189">
        <v>0</v>
      </c>
      <c r="E189">
        <v>0</v>
      </c>
    </row>
    <row r="190" spans="1:5" x14ac:dyDescent="0.3">
      <c r="A190">
        <v>0</v>
      </c>
      <c r="B190">
        <v>100</v>
      </c>
      <c r="C190">
        <v>70</v>
      </c>
      <c r="D190">
        <v>96</v>
      </c>
      <c r="E190">
        <v>0</v>
      </c>
    </row>
    <row r="191" spans="1:5" x14ac:dyDescent="0.3">
      <c r="A191">
        <v>100</v>
      </c>
      <c r="B191">
        <v>0</v>
      </c>
      <c r="C191">
        <v>63</v>
      </c>
      <c r="D191">
        <v>0</v>
      </c>
      <c r="E191">
        <v>0</v>
      </c>
    </row>
    <row r="192" spans="1:5" x14ac:dyDescent="0.3">
      <c r="A192">
        <v>0</v>
      </c>
      <c r="B192">
        <v>100</v>
      </c>
      <c r="C192">
        <v>64</v>
      </c>
      <c r="D192">
        <v>100</v>
      </c>
      <c r="E192">
        <v>0</v>
      </c>
    </row>
    <row r="193" spans="1:5" x14ac:dyDescent="0.3">
      <c r="A193">
        <v>0</v>
      </c>
      <c r="B193">
        <v>100</v>
      </c>
      <c r="C193">
        <v>63</v>
      </c>
      <c r="D193">
        <v>0</v>
      </c>
      <c r="E193">
        <v>0</v>
      </c>
    </row>
    <row r="194" spans="1:5" x14ac:dyDescent="0.3">
      <c r="A194">
        <v>100</v>
      </c>
      <c r="B194">
        <v>100</v>
      </c>
      <c r="C194">
        <v>64</v>
      </c>
      <c r="D194">
        <v>0</v>
      </c>
      <c r="E194">
        <v>0</v>
      </c>
    </row>
    <row r="195" spans="1:5" x14ac:dyDescent="0.3">
      <c r="A195">
        <v>0</v>
      </c>
      <c r="B195">
        <v>34</v>
      </c>
      <c r="C195">
        <v>27</v>
      </c>
      <c r="D195">
        <v>100</v>
      </c>
      <c r="E195">
        <v>0</v>
      </c>
    </row>
    <row r="196" spans="1:5" x14ac:dyDescent="0.3">
      <c r="A196">
        <v>100</v>
      </c>
      <c r="B196">
        <v>100</v>
      </c>
      <c r="C196">
        <v>27</v>
      </c>
      <c r="D196">
        <v>36</v>
      </c>
      <c r="E196">
        <v>0</v>
      </c>
    </row>
    <row r="197" spans="1:5" x14ac:dyDescent="0.3">
      <c r="A197">
        <v>0</v>
      </c>
      <c r="B197">
        <v>100</v>
      </c>
      <c r="C197">
        <v>60</v>
      </c>
      <c r="D197">
        <v>0</v>
      </c>
      <c r="E197">
        <v>0</v>
      </c>
    </row>
    <row r="198" spans="1:5" x14ac:dyDescent="0.3">
      <c r="A198">
        <v>0</v>
      </c>
      <c r="B198">
        <v>100</v>
      </c>
      <c r="C198">
        <v>63</v>
      </c>
      <c r="D198">
        <v>100</v>
      </c>
      <c r="E198">
        <v>0</v>
      </c>
    </row>
    <row r="199" spans="1:5" x14ac:dyDescent="0.3">
      <c r="A199">
        <v>0</v>
      </c>
      <c r="B199">
        <v>33</v>
      </c>
      <c r="C199">
        <v>27</v>
      </c>
      <c r="D199">
        <v>100</v>
      </c>
      <c r="E199">
        <v>0</v>
      </c>
    </row>
    <row r="200" spans="1:5" x14ac:dyDescent="0.3">
      <c r="A200">
        <v>0</v>
      </c>
      <c r="B200">
        <v>100</v>
      </c>
      <c r="C200">
        <v>69</v>
      </c>
      <c r="D200">
        <v>0</v>
      </c>
      <c r="E200">
        <v>92</v>
      </c>
    </row>
    <row r="201" spans="1:5" x14ac:dyDescent="0.3">
      <c r="A201">
        <v>0</v>
      </c>
      <c r="B201">
        <v>100</v>
      </c>
      <c r="C201">
        <v>54</v>
      </c>
      <c r="D201">
        <v>5</v>
      </c>
      <c r="E201">
        <v>0</v>
      </c>
    </row>
    <row r="202" spans="1:5" x14ac:dyDescent="0.3">
      <c r="A202">
        <v>0</v>
      </c>
      <c r="B202">
        <v>100</v>
      </c>
      <c r="C202">
        <v>61</v>
      </c>
      <c r="D202">
        <v>100</v>
      </c>
      <c r="E202">
        <v>0</v>
      </c>
    </row>
    <row r="203" spans="1:5" x14ac:dyDescent="0.3">
      <c r="A203">
        <v>80</v>
      </c>
      <c r="B203">
        <v>8</v>
      </c>
      <c r="C203">
        <v>70</v>
      </c>
      <c r="D203">
        <v>0</v>
      </c>
      <c r="E203">
        <v>0</v>
      </c>
    </row>
    <row r="204" spans="1:5" x14ac:dyDescent="0.3">
      <c r="A204">
        <v>50</v>
      </c>
      <c r="B204">
        <v>100</v>
      </c>
      <c r="C204">
        <v>27</v>
      </c>
      <c r="D204">
        <v>24</v>
      </c>
      <c r="E204">
        <v>60</v>
      </c>
    </row>
    <row r="205" spans="1:5" x14ac:dyDescent="0.3">
      <c r="A205">
        <v>30</v>
      </c>
      <c r="B205">
        <v>100</v>
      </c>
      <c r="C205">
        <v>27</v>
      </c>
      <c r="D205">
        <v>0</v>
      </c>
      <c r="E205">
        <v>0</v>
      </c>
    </row>
    <row r="206" spans="1:5" x14ac:dyDescent="0.3">
      <c r="A206">
        <v>80</v>
      </c>
      <c r="B206">
        <v>100</v>
      </c>
      <c r="C206">
        <v>45</v>
      </c>
      <c r="D206">
        <v>36</v>
      </c>
      <c r="E206">
        <v>0</v>
      </c>
    </row>
    <row r="207" spans="1:5" x14ac:dyDescent="0.3">
      <c r="A207">
        <v>0</v>
      </c>
      <c r="B207">
        <v>32</v>
      </c>
      <c r="C207">
        <v>36</v>
      </c>
      <c r="D207">
        <v>88</v>
      </c>
      <c r="E207">
        <v>0</v>
      </c>
    </row>
    <row r="208" spans="1:5" x14ac:dyDescent="0.3">
      <c r="A208">
        <v>0</v>
      </c>
      <c r="B208">
        <v>100</v>
      </c>
      <c r="C208">
        <v>65</v>
      </c>
      <c r="D208">
        <v>93</v>
      </c>
      <c r="E208">
        <v>0</v>
      </c>
    </row>
    <row r="209" spans="1:5" x14ac:dyDescent="0.3">
      <c r="A209">
        <v>0</v>
      </c>
      <c r="B209">
        <v>29</v>
      </c>
      <c r="C209">
        <v>27</v>
      </c>
      <c r="D209">
        <v>100</v>
      </c>
      <c r="E209">
        <v>0</v>
      </c>
    </row>
    <row r="210" spans="1:5" x14ac:dyDescent="0.3">
      <c r="A210">
        <v>0</v>
      </c>
      <c r="B210">
        <v>79</v>
      </c>
      <c r="C210">
        <v>79</v>
      </c>
      <c r="D210">
        <v>100</v>
      </c>
      <c r="E210">
        <v>0</v>
      </c>
    </row>
    <row r="211" spans="1:5" x14ac:dyDescent="0.3">
      <c r="A211">
        <v>0</v>
      </c>
      <c r="B211">
        <v>100</v>
      </c>
      <c r="C211">
        <v>54</v>
      </c>
      <c r="D211">
        <v>0</v>
      </c>
      <c r="E211">
        <v>0</v>
      </c>
    </row>
    <row r="212" spans="1:5" x14ac:dyDescent="0.3">
      <c r="A212">
        <v>0</v>
      </c>
      <c r="B212">
        <v>100</v>
      </c>
      <c r="C212">
        <v>63</v>
      </c>
      <c r="D212">
        <v>94</v>
      </c>
      <c r="E212">
        <v>0</v>
      </c>
    </row>
    <row r="213" spans="1:5" x14ac:dyDescent="0.3">
      <c r="A213">
        <v>0</v>
      </c>
      <c r="B213">
        <v>100</v>
      </c>
      <c r="C213">
        <v>54</v>
      </c>
      <c r="D213">
        <v>0</v>
      </c>
      <c r="E213">
        <v>0</v>
      </c>
    </row>
    <row r="214" spans="1:5" x14ac:dyDescent="0.3">
      <c r="A214">
        <v>0</v>
      </c>
      <c r="B214">
        <v>100</v>
      </c>
      <c r="C214">
        <v>56</v>
      </c>
      <c r="D214">
        <v>100</v>
      </c>
      <c r="E214">
        <v>0</v>
      </c>
    </row>
    <row r="215" spans="1:5" x14ac:dyDescent="0.3">
      <c r="A215">
        <v>50</v>
      </c>
      <c r="B215">
        <v>14</v>
      </c>
      <c r="C215">
        <v>27</v>
      </c>
      <c r="D215">
        <v>61</v>
      </c>
      <c r="E215">
        <v>0</v>
      </c>
    </row>
    <row r="216" spans="1:5" x14ac:dyDescent="0.3">
      <c r="A216">
        <v>10</v>
      </c>
      <c r="B216">
        <v>100</v>
      </c>
      <c r="C216">
        <v>58</v>
      </c>
      <c r="D216">
        <v>88</v>
      </c>
      <c r="E216">
        <v>0</v>
      </c>
    </row>
    <row r="217" spans="1:5" x14ac:dyDescent="0.3">
      <c r="A217">
        <v>0</v>
      </c>
      <c r="B217">
        <v>100</v>
      </c>
      <c r="C217">
        <v>27</v>
      </c>
      <c r="D217">
        <v>24</v>
      </c>
      <c r="E217">
        <v>0</v>
      </c>
    </row>
    <row r="218" spans="1:5" x14ac:dyDescent="0.3">
      <c r="A218">
        <v>0</v>
      </c>
      <c r="B218">
        <v>100</v>
      </c>
      <c r="C218">
        <v>72</v>
      </c>
      <c r="D218">
        <v>84</v>
      </c>
      <c r="E218">
        <v>0</v>
      </c>
    </row>
    <row r="219" spans="1:5" x14ac:dyDescent="0.3">
      <c r="A219">
        <v>10</v>
      </c>
      <c r="B219">
        <v>8</v>
      </c>
      <c r="C219">
        <v>33</v>
      </c>
      <c r="D219">
        <v>100</v>
      </c>
      <c r="E219">
        <v>0</v>
      </c>
    </row>
    <row r="220" spans="1:5" x14ac:dyDescent="0.3">
      <c r="A220">
        <v>100</v>
      </c>
      <c r="B220">
        <v>29</v>
      </c>
      <c r="C220">
        <v>77</v>
      </c>
      <c r="D220">
        <v>49</v>
      </c>
      <c r="E220">
        <v>0</v>
      </c>
    </row>
    <row r="221" spans="1:5" x14ac:dyDescent="0.3">
      <c r="A221">
        <v>0</v>
      </c>
      <c r="B221">
        <v>100</v>
      </c>
      <c r="C221">
        <v>0</v>
      </c>
      <c r="D221">
        <v>50</v>
      </c>
      <c r="E221">
        <v>0</v>
      </c>
    </row>
    <row r="222" spans="1:5" x14ac:dyDescent="0.3">
      <c r="A222">
        <v>0</v>
      </c>
      <c r="B222">
        <v>100</v>
      </c>
      <c r="C222">
        <v>54</v>
      </c>
      <c r="D222">
        <v>100</v>
      </c>
      <c r="E222">
        <v>0</v>
      </c>
    </row>
    <row r="223" spans="1:5" x14ac:dyDescent="0.3">
      <c r="A223">
        <v>0</v>
      </c>
      <c r="B223">
        <v>100</v>
      </c>
      <c r="C223">
        <v>38</v>
      </c>
      <c r="D223">
        <v>12</v>
      </c>
      <c r="E223">
        <v>0</v>
      </c>
    </row>
    <row r="224" spans="1:5" x14ac:dyDescent="0.3">
      <c r="A224">
        <v>100</v>
      </c>
      <c r="B224">
        <v>100</v>
      </c>
      <c r="C224">
        <v>54</v>
      </c>
      <c r="D224">
        <v>0</v>
      </c>
      <c r="E224">
        <v>0</v>
      </c>
    </row>
    <row r="225" spans="1:5" x14ac:dyDescent="0.3">
      <c r="A225">
        <v>0</v>
      </c>
      <c r="B225">
        <v>86</v>
      </c>
      <c r="C225">
        <v>27</v>
      </c>
      <c r="D225">
        <v>37</v>
      </c>
      <c r="E225">
        <v>0</v>
      </c>
    </row>
    <row r="226" spans="1:5" x14ac:dyDescent="0.3">
      <c r="A226">
        <v>0</v>
      </c>
      <c r="B226">
        <v>100</v>
      </c>
      <c r="C226">
        <v>54</v>
      </c>
      <c r="D226">
        <v>100</v>
      </c>
      <c r="E226">
        <v>0</v>
      </c>
    </row>
    <row r="227" spans="1:5" x14ac:dyDescent="0.3">
      <c r="A227">
        <v>0</v>
      </c>
      <c r="B227">
        <v>2</v>
      </c>
      <c r="C227">
        <v>59</v>
      </c>
      <c r="D227">
        <v>88</v>
      </c>
      <c r="E227">
        <v>0</v>
      </c>
    </row>
    <row r="228" spans="1:5" x14ac:dyDescent="0.3">
      <c r="A228">
        <v>40</v>
      </c>
      <c r="B228">
        <v>30</v>
      </c>
      <c r="C228">
        <v>68</v>
      </c>
      <c r="D228">
        <v>100</v>
      </c>
      <c r="E228">
        <v>14</v>
      </c>
    </row>
    <row r="229" spans="1:5" x14ac:dyDescent="0.3">
      <c r="A229">
        <v>0</v>
      </c>
      <c r="B229">
        <v>21</v>
      </c>
      <c r="C229">
        <v>27</v>
      </c>
      <c r="D229">
        <v>100</v>
      </c>
      <c r="E229">
        <v>0</v>
      </c>
    </row>
    <row r="230" spans="1:5" x14ac:dyDescent="0.3">
      <c r="A230">
        <v>0</v>
      </c>
      <c r="B230">
        <v>100</v>
      </c>
      <c r="C230">
        <v>63</v>
      </c>
      <c r="D230">
        <v>88</v>
      </c>
      <c r="E230">
        <v>0</v>
      </c>
    </row>
    <row r="231" spans="1:5" x14ac:dyDescent="0.3">
      <c r="A231">
        <v>0</v>
      </c>
      <c r="B231">
        <v>100</v>
      </c>
      <c r="C231">
        <v>27</v>
      </c>
      <c r="D231">
        <v>12</v>
      </c>
      <c r="E231">
        <v>0</v>
      </c>
    </row>
    <row r="232" spans="1:5" x14ac:dyDescent="0.3">
      <c r="A232">
        <v>100</v>
      </c>
      <c r="B232">
        <v>0</v>
      </c>
      <c r="C232">
        <v>63</v>
      </c>
      <c r="D232">
        <v>88</v>
      </c>
      <c r="E232">
        <v>0</v>
      </c>
    </row>
    <row r="233" spans="1:5" x14ac:dyDescent="0.3">
      <c r="A233">
        <v>0</v>
      </c>
      <c r="B233">
        <v>32</v>
      </c>
      <c r="C233">
        <v>45</v>
      </c>
      <c r="D233">
        <v>61</v>
      </c>
      <c r="E233">
        <v>0</v>
      </c>
    </row>
    <row r="234" spans="1:5" x14ac:dyDescent="0.3">
      <c r="A234">
        <v>0</v>
      </c>
      <c r="B234">
        <v>100</v>
      </c>
      <c r="C234">
        <v>63</v>
      </c>
      <c r="D234">
        <v>88</v>
      </c>
      <c r="E234">
        <v>0</v>
      </c>
    </row>
    <row r="235" spans="1:5" x14ac:dyDescent="0.3">
      <c r="A235">
        <v>10</v>
      </c>
      <c r="B235">
        <v>100</v>
      </c>
      <c r="C235">
        <v>27</v>
      </c>
      <c r="D235">
        <v>0</v>
      </c>
      <c r="E235">
        <v>0</v>
      </c>
    </row>
    <row r="236" spans="1:5" x14ac:dyDescent="0.3">
      <c r="A236">
        <v>0</v>
      </c>
      <c r="B236">
        <v>100</v>
      </c>
      <c r="C236">
        <v>51</v>
      </c>
      <c r="D236">
        <v>100</v>
      </c>
      <c r="E236">
        <v>0</v>
      </c>
    </row>
    <row r="237" spans="1:5" x14ac:dyDescent="0.3">
      <c r="A237">
        <v>10</v>
      </c>
      <c r="B237">
        <v>100</v>
      </c>
      <c r="C237">
        <v>27</v>
      </c>
      <c r="D237">
        <v>0</v>
      </c>
      <c r="E237">
        <v>0</v>
      </c>
    </row>
    <row r="238" spans="1:5" x14ac:dyDescent="0.3">
      <c r="A238">
        <v>0</v>
      </c>
      <c r="B238">
        <v>100</v>
      </c>
      <c r="C238">
        <v>100</v>
      </c>
      <c r="D238">
        <v>50</v>
      </c>
      <c r="E238">
        <v>0</v>
      </c>
    </row>
    <row r="239" spans="1:5" x14ac:dyDescent="0.3">
      <c r="A239">
        <v>0</v>
      </c>
      <c r="B239">
        <v>100</v>
      </c>
      <c r="C239">
        <v>36</v>
      </c>
      <c r="D239">
        <v>0</v>
      </c>
      <c r="E239">
        <v>0</v>
      </c>
    </row>
    <row r="240" spans="1:5" x14ac:dyDescent="0.3">
      <c r="A240">
        <v>0</v>
      </c>
      <c r="B240">
        <v>82</v>
      </c>
      <c r="C240">
        <v>66</v>
      </c>
      <c r="D240">
        <v>100</v>
      </c>
      <c r="E240">
        <v>0</v>
      </c>
    </row>
    <row r="241" spans="1:5" x14ac:dyDescent="0.3">
      <c r="A241">
        <v>0</v>
      </c>
      <c r="B241">
        <v>100</v>
      </c>
      <c r="C241">
        <v>36</v>
      </c>
      <c r="D241">
        <v>0</v>
      </c>
      <c r="E241">
        <v>0</v>
      </c>
    </row>
    <row r="242" spans="1:5" x14ac:dyDescent="0.3">
      <c r="A242">
        <v>0</v>
      </c>
      <c r="B242">
        <v>100</v>
      </c>
      <c r="C242">
        <v>48</v>
      </c>
      <c r="D242">
        <v>100</v>
      </c>
      <c r="E242">
        <v>0</v>
      </c>
    </row>
    <row r="243" spans="1:5" x14ac:dyDescent="0.3">
      <c r="A243">
        <v>0</v>
      </c>
      <c r="B243">
        <v>22</v>
      </c>
      <c r="C243">
        <v>27</v>
      </c>
      <c r="D243">
        <v>87</v>
      </c>
      <c r="E243">
        <v>0</v>
      </c>
    </row>
    <row r="244" spans="1:5" x14ac:dyDescent="0.3">
      <c r="A244">
        <v>40</v>
      </c>
      <c r="B244">
        <v>100</v>
      </c>
      <c r="C244">
        <v>63</v>
      </c>
      <c r="D244">
        <v>0</v>
      </c>
      <c r="E244">
        <v>44</v>
      </c>
    </row>
    <row r="245" spans="1:5" x14ac:dyDescent="0.3">
      <c r="A245">
        <v>0</v>
      </c>
      <c r="B245">
        <v>72</v>
      </c>
      <c r="C245">
        <v>64</v>
      </c>
      <c r="D245">
        <v>0</v>
      </c>
      <c r="E245">
        <v>0</v>
      </c>
    </row>
    <row r="246" spans="1:5" x14ac:dyDescent="0.3">
      <c r="A246">
        <v>80</v>
      </c>
      <c r="B246">
        <v>100</v>
      </c>
      <c r="C246">
        <v>27</v>
      </c>
      <c r="D246">
        <v>24</v>
      </c>
      <c r="E246">
        <v>15</v>
      </c>
    </row>
    <row r="247" spans="1:5" x14ac:dyDescent="0.3">
      <c r="A247">
        <v>0</v>
      </c>
      <c r="B247">
        <v>7</v>
      </c>
      <c r="C247">
        <v>45</v>
      </c>
      <c r="D247">
        <v>83</v>
      </c>
      <c r="E247">
        <v>0</v>
      </c>
    </row>
    <row r="248" spans="1:5" x14ac:dyDescent="0.3">
      <c r="A248">
        <v>0</v>
      </c>
      <c r="B248">
        <v>100</v>
      </c>
      <c r="C248">
        <v>45</v>
      </c>
      <c r="D248">
        <v>100</v>
      </c>
      <c r="E248">
        <v>0</v>
      </c>
    </row>
    <row r="249" spans="1:5" x14ac:dyDescent="0.3">
      <c r="A249">
        <v>0</v>
      </c>
      <c r="B249">
        <v>72</v>
      </c>
      <c r="C249">
        <v>63</v>
      </c>
      <c r="D249">
        <v>0</v>
      </c>
      <c r="E249">
        <v>0</v>
      </c>
    </row>
    <row r="250" spans="1:5" x14ac:dyDescent="0.3">
      <c r="A250">
        <v>0</v>
      </c>
      <c r="B250">
        <v>100</v>
      </c>
      <c r="C250">
        <v>45</v>
      </c>
      <c r="D250">
        <v>100</v>
      </c>
      <c r="E250">
        <v>0</v>
      </c>
    </row>
    <row r="251" spans="1:5" x14ac:dyDescent="0.3">
      <c r="A251">
        <v>0</v>
      </c>
      <c r="B251">
        <v>7</v>
      </c>
      <c r="C251">
        <v>27</v>
      </c>
      <c r="D251">
        <v>100</v>
      </c>
      <c r="E251">
        <v>0</v>
      </c>
    </row>
    <row r="252" spans="1:5" x14ac:dyDescent="0.3">
      <c r="A252">
        <v>100</v>
      </c>
      <c r="B252">
        <v>100</v>
      </c>
      <c r="C252">
        <v>45</v>
      </c>
      <c r="D252">
        <v>0</v>
      </c>
      <c r="E252">
        <v>0</v>
      </c>
    </row>
    <row r="253" spans="1:5" x14ac:dyDescent="0.3">
      <c r="A253">
        <v>0</v>
      </c>
      <c r="B253">
        <v>7</v>
      </c>
      <c r="C253">
        <v>27</v>
      </c>
      <c r="D253">
        <v>100</v>
      </c>
      <c r="E253">
        <v>0</v>
      </c>
    </row>
    <row r="254" spans="1:5" x14ac:dyDescent="0.3">
      <c r="A254">
        <v>0</v>
      </c>
      <c r="B254">
        <v>100</v>
      </c>
      <c r="C254">
        <v>45</v>
      </c>
      <c r="D254">
        <v>100</v>
      </c>
      <c r="E254">
        <v>0</v>
      </c>
    </row>
    <row r="255" spans="1:5" x14ac:dyDescent="0.3">
      <c r="A255">
        <v>0</v>
      </c>
      <c r="B255">
        <v>7</v>
      </c>
      <c r="C255">
        <v>27</v>
      </c>
      <c r="D255">
        <v>100</v>
      </c>
      <c r="E255">
        <v>0</v>
      </c>
    </row>
    <row r="256" spans="1:5" x14ac:dyDescent="0.3">
      <c r="A256">
        <v>0</v>
      </c>
      <c r="B256">
        <v>81</v>
      </c>
      <c r="C256">
        <v>63</v>
      </c>
      <c r="D256">
        <v>100</v>
      </c>
      <c r="E256">
        <v>0</v>
      </c>
    </row>
    <row r="257" spans="1:5" x14ac:dyDescent="0.3">
      <c r="A257">
        <v>0</v>
      </c>
      <c r="B257">
        <v>7</v>
      </c>
      <c r="C257">
        <v>36</v>
      </c>
      <c r="D257">
        <v>88</v>
      </c>
      <c r="E257">
        <v>0</v>
      </c>
    </row>
    <row r="258" spans="1:5" x14ac:dyDescent="0.3">
      <c r="A258">
        <v>0</v>
      </c>
      <c r="B258">
        <v>92</v>
      </c>
      <c r="C258">
        <v>69</v>
      </c>
      <c r="D258">
        <v>83</v>
      </c>
      <c r="E258">
        <v>0</v>
      </c>
    </row>
    <row r="259" spans="1:5" x14ac:dyDescent="0.3">
      <c r="A259">
        <v>0</v>
      </c>
      <c r="B259">
        <v>29</v>
      </c>
      <c r="C259">
        <v>32</v>
      </c>
      <c r="D259">
        <v>70</v>
      </c>
      <c r="E259">
        <v>0</v>
      </c>
    </row>
    <row r="260" spans="1:5" x14ac:dyDescent="0.3">
      <c r="A260">
        <v>0</v>
      </c>
      <c r="B260">
        <v>100</v>
      </c>
      <c r="C260">
        <v>45</v>
      </c>
      <c r="D260">
        <v>98</v>
      </c>
      <c r="E260">
        <v>0</v>
      </c>
    </row>
    <row r="261" spans="1:5" x14ac:dyDescent="0.3">
      <c r="A261">
        <v>0</v>
      </c>
      <c r="B261">
        <v>35</v>
      </c>
      <c r="C261">
        <v>27</v>
      </c>
      <c r="D261">
        <v>68</v>
      </c>
      <c r="E261">
        <v>0</v>
      </c>
    </row>
    <row r="262" spans="1:5" x14ac:dyDescent="0.3">
      <c r="A262">
        <v>80</v>
      </c>
      <c r="B262">
        <v>100</v>
      </c>
      <c r="C262">
        <v>63</v>
      </c>
      <c r="D262">
        <v>0</v>
      </c>
      <c r="E262">
        <v>0</v>
      </c>
    </row>
    <row r="263" spans="1:5" x14ac:dyDescent="0.3">
      <c r="A263">
        <v>0</v>
      </c>
      <c r="B263">
        <v>100</v>
      </c>
      <c r="C263">
        <v>29</v>
      </c>
      <c r="D263">
        <v>0</v>
      </c>
      <c r="E263">
        <v>0</v>
      </c>
    </row>
    <row r="264" spans="1:5" x14ac:dyDescent="0.3">
      <c r="A264">
        <v>10</v>
      </c>
      <c r="B264">
        <v>100</v>
      </c>
      <c r="C264">
        <v>45</v>
      </c>
      <c r="D264">
        <v>88</v>
      </c>
      <c r="E264">
        <v>0</v>
      </c>
    </row>
    <row r="265" spans="1:5" x14ac:dyDescent="0.3">
      <c r="A265">
        <v>0</v>
      </c>
      <c r="B265">
        <v>100</v>
      </c>
      <c r="C265">
        <v>27</v>
      </c>
      <c r="D265">
        <v>0</v>
      </c>
      <c r="E265">
        <v>0</v>
      </c>
    </row>
    <row r="266" spans="1:5" x14ac:dyDescent="0.3">
      <c r="A266">
        <v>90</v>
      </c>
      <c r="B266">
        <v>100</v>
      </c>
      <c r="C266">
        <v>27</v>
      </c>
      <c r="D266">
        <v>25</v>
      </c>
      <c r="E266">
        <v>0</v>
      </c>
    </row>
    <row r="267" spans="1:5" x14ac:dyDescent="0.3">
      <c r="A267">
        <v>0</v>
      </c>
      <c r="B267">
        <v>100</v>
      </c>
      <c r="C267">
        <v>27</v>
      </c>
      <c r="D267">
        <v>0</v>
      </c>
      <c r="E267">
        <v>0</v>
      </c>
    </row>
    <row r="268" spans="1:5" x14ac:dyDescent="0.3">
      <c r="A268">
        <v>100</v>
      </c>
      <c r="B268">
        <v>100</v>
      </c>
      <c r="C268">
        <v>42</v>
      </c>
      <c r="D268">
        <v>0</v>
      </c>
      <c r="E268">
        <v>0</v>
      </c>
    </row>
    <row r="269" spans="1:5" x14ac:dyDescent="0.3">
      <c r="A269">
        <v>0</v>
      </c>
      <c r="B269">
        <v>100</v>
      </c>
      <c r="C269">
        <v>27</v>
      </c>
      <c r="D269">
        <v>0</v>
      </c>
      <c r="E269">
        <v>0</v>
      </c>
    </row>
    <row r="270" spans="1:5" x14ac:dyDescent="0.3">
      <c r="A270">
        <v>90</v>
      </c>
      <c r="B270">
        <v>37</v>
      </c>
      <c r="C270">
        <v>27</v>
      </c>
      <c r="D270">
        <v>88</v>
      </c>
      <c r="E270">
        <v>0</v>
      </c>
    </row>
    <row r="271" spans="1:5" x14ac:dyDescent="0.3">
      <c r="A271">
        <v>0</v>
      </c>
      <c r="B271">
        <v>100</v>
      </c>
      <c r="C271">
        <v>27</v>
      </c>
      <c r="D271">
        <v>0</v>
      </c>
      <c r="E271">
        <v>0</v>
      </c>
    </row>
    <row r="272" spans="1:5" x14ac:dyDescent="0.3">
      <c r="A272">
        <v>0</v>
      </c>
      <c r="B272">
        <v>100</v>
      </c>
      <c r="C272">
        <v>54</v>
      </c>
      <c r="D272">
        <v>87</v>
      </c>
      <c r="E272">
        <v>0</v>
      </c>
    </row>
    <row r="273" spans="1:5" x14ac:dyDescent="0.3">
      <c r="A273">
        <v>0</v>
      </c>
      <c r="B273">
        <v>100</v>
      </c>
      <c r="C273">
        <v>27</v>
      </c>
      <c r="D273">
        <v>0</v>
      </c>
      <c r="E273">
        <v>0</v>
      </c>
    </row>
    <row r="274" spans="1:5" x14ac:dyDescent="0.3">
      <c r="A274">
        <v>0</v>
      </c>
      <c r="B274">
        <v>100</v>
      </c>
      <c r="C274">
        <v>65</v>
      </c>
      <c r="D274">
        <v>75</v>
      </c>
      <c r="E274">
        <v>0</v>
      </c>
    </row>
    <row r="275" spans="1:5" x14ac:dyDescent="0.3">
      <c r="A275">
        <v>0</v>
      </c>
      <c r="B275">
        <v>100</v>
      </c>
      <c r="C275">
        <v>27</v>
      </c>
      <c r="D275">
        <v>0</v>
      </c>
      <c r="E275">
        <v>0</v>
      </c>
    </row>
    <row r="276" spans="1:5" x14ac:dyDescent="0.3">
      <c r="A276">
        <v>0</v>
      </c>
      <c r="B276">
        <v>100</v>
      </c>
      <c r="C276">
        <v>90</v>
      </c>
      <c r="D276">
        <v>49</v>
      </c>
      <c r="E276">
        <v>0</v>
      </c>
    </row>
    <row r="277" spans="1:5" x14ac:dyDescent="0.3">
      <c r="A277">
        <v>0</v>
      </c>
      <c r="B277">
        <v>100</v>
      </c>
      <c r="C277">
        <v>27</v>
      </c>
      <c r="D277">
        <v>0</v>
      </c>
      <c r="E277">
        <v>0</v>
      </c>
    </row>
    <row r="278" spans="1:5" x14ac:dyDescent="0.3">
      <c r="A278">
        <v>100</v>
      </c>
      <c r="B278">
        <v>100</v>
      </c>
      <c r="C278">
        <v>27</v>
      </c>
      <c r="D278">
        <v>12</v>
      </c>
      <c r="E278">
        <v>0</v>
      </c>
    </row>
    <row r="279" spans="1:5" x14ac:dyDescent="0.3">
      <c r="A279">
        <v>0</v>
      </c>
      <c r="B279">
        <v>100</v>
      </c>
      <c r="C279">
        <v>27</v>
      </c>
      <c r="D279">
        <v>0</v>
      </c>
      <c r="E279">
        <v>0</v>
      </c>
    </row>
    <row r="280" spans="1:5" x14ac:dyDescent="0.3">
      <c r="A280">
        <v>0</v>
      </c>
      <c r="B280">
        <v>100</v>
      </c>
      <c r="C280">
        <v>49</v>
      </c>
      <c r="D280">
        <v>88</v>
      </c>
      <c r="E280">
        <v>0</v>
      </c>
    </row>
    <row r="281" spans="1:5" x14ac:dyDescent="0.3">
      <c r="A281">
        <v>0</v>
      </c>
      <c r="B281">
        <v>100</v>
      </c>
      <c r="C281">
        <v>27</v>
      </c>
      <c r="D281">
        <v>0</v>
      </c>
      <c r="E281">
        <v>0</v>
      </c>
    </row>
    <row r="282" spans="1:5" x14ac:dyDescent="0.3">
      <c r="A282">
        <v>10</v>
      </c>
      <c r="B282">
        <v>100</v>
      </c>
      <c r="C282">
        <v>27</v>
      </c>
      <c r="D282">
        <v>100</v>
      </c>
      <c r="E282">
        <v>0</v>
      </c>
    </row>
    <row r="283" spans="1:5" x14ac:dyDescent="0.3">
      <c r="A283">
        <v>0</v>
      </c>
      <c r="B283">
        <v>100</v>
      </c>
      <c r="C283">
        <v>27</v>
      </c>
      <c r="D283">
        <v>0</v>
      </c>
      <c r="E283">
        <v>0</v>
      </c>
    </row>
    <row r="284" spans="1:5" x14ac:dyDescent="0.3">
      <c r="A284">
        <v>0</v>
      </c>
      <c r="B284">
        <v>91</v>
      </c>
      <c r="C284">
        <v>45</v>
      </c>
      <c r="D284">
        <v>100</v>
      </c>
      <c r="E284">
        <v>0</v>
      </c>
    </row>
    <row r="285" spans="1:5" x14ac:dyDescent="0.3">
      <c r="A285">
        <v>0</v>
      </c>
      <c r="B285">
        <v>100</v>
      </c>
      <c r="C285">
        <v>27</v>
      </c>
      <c r="D285">
        <v>0</v>
      </c>
      <c r="E285">
        <v>0</v>
      </c>
    </row>
    <row r="286" spans="1:5" x14ac:dyDescent="0.3">
      <c r="A286">
        <v>80</v>
      </c>
      <c r="B286">
        <v>29</v>
      </c>
      <c r="C286">
        <v>27</v>
      </c>
      <c r="D286">
        <v>100</v>
      </c>
      <c r="E286">
        <v>0</v>
      </c>
    </row>
    <row r="287" spans="1:5" x14ac:dyDescent="0.3">
      <c r="A287">
        <v>0</v>
      </c>
      <c r="B287">
        <v>100</v>
      </c>
      <c r="C287">
        <v>27</v>
      </c>
      <c r="D287">
        <v>0</v>
      </c>
      <c r="E287">
        <v>0</v>
      </c>
    </row>
    <row r="288" spans="1:5" x14ac:dyDescent="0.3">
      <c r="A288">
        <v>100</v>
      </c>
      <c r="B288">
        <v>100</v>
      </c>
      <c r="C288">
        <v>36</v>
      </c>
      <c r="D288">
        <v>0</v>
      </c>
      <c r="E288">
        <v>0</v>
      </c>
    </row>
    <row r="289" spans="1:5" x14ac:dyDescent="0.3">
      <c r="A289">
        <v>0</v>
      </c>
      <c r="B289">
        <v>100</v>
      </c>
      <c r="C289">
        <v>27</v>
      </c>
      <c r="D289">
        <v>0</v>
      </c>
      <c r="E289">
        <v>0</v>
      </c>
    </row>
    <row r="290" spans="1:5" x14ac:dyDescent="0.3">
      <c r="A290">
        <v>0</v>
      </c>
      <c r="B290">
        <v>100</v>
      </c>
      <c r="C290">
        <v>100</v>
      </c>
      <c r="D290">
        <v>36</v>
      </c>
      <c r="E290">
        <v>0</v>
      </c>
    </row>
    <row r="291" spans="1:5" x14ac:dyDescent="0.3">
      <c r="A291">
        <v>0</v>
      </c>
      <c r="B291">
        <v>34</v>
      </c>
      <c r="C291">
        <v>45</v>
      </c>
      <c r="D291">
        <v>48</v>
      </c>
      <c r="E291">
        <v>0</v>
      </c>
    </row>
    <row r="292" spans="1:5" x14ac:dyDescent="0.3">
      <c r="A292">
        <v>40</v>
      </c>
      <c r="B292">
        <v>100</v>
      </c>
      <c r="C292">
        <v>45</v>
      </c>
      <c r="D292">
        <v>50</v>
      </c>
      <c r="E292">
        <v>0</v>
      </c>
    </row>
    <row r="293" spans="1:5" x14ac:dyDescent="0.3">
      <c r="A293">
        <v>0</v>
      </c>
      <c r="B293">
        <v>100</v>
      </c>
      <c r="C293">
        <v>27</v>
      </c>
      <c r="D293">
        <v>0</v>
      </c>
      <c r="E293">
        <v>0</v>
      </c>
    </row>
    <row r="294" spans="1:5" x14ac:dyDescent="0.3">
      <c r="A294">
        <v>100</v>
      </c>
      <c r="B294">
        <v>8</v>
      </c>
      <c r="C294">
        <v>27</v>
      </c>
      <c r="D294">
        <v>100</v>
      </c>
      <c r="E294">
        <v>0</v>
      </c>
    </row>
    <row r="295" spans="1:5" x14ac:dyDescent="0.3">
      <c r="A295">
        <v>90</v>
      </c>
      <c r="B295">
        <v>37</v>
      </c>
      <c r="C295">
        <v>0</v>
      </c>
      <c r="D295">
        <v>0</v>
      </c>
      <c r="E295">
        <v>0</v>
      </c>
    </row>
    <row r="296" spans="1:5" x14ac:dyDescent="0.3">
      <c r="A296">
        <v>100</v>
      </c>
      <c r="B296">
        <v>7</v>
      </c>
      <c r="C296">
        <v>27</v>
      </c>
      <c r="D296">
        <v>100</v>
      </c>
      <c r="E296">
        <v>0</v>
      </c>
    </row>
    <row r="297" spans="1:5" x14ac:dyDescent="0.3">
      <c r="A297">
        <v>0</v>
      </c>
      <c r="B297">
        <v>29</v>
      </c>
      <c r="C297">
        <v>36</v>
      </c>
      <c r="D297">
        <v>61</v>
      </c>
      <c r="E297">
        <v>0</v>
      </c>
    </row>
    <row r="298" spans="1:5" x14ac:dyDescent="0.3">
      <c r="A298">
        <v>90</v>
      </c>
      <c r="B298">
        <v>29</v>
      </c>
      <c r="C298">
        <v>27</v>
      </c>
      <c r="D298">
        <v>88</v>
      </c>
      <c r="E298">
        <v>0</v>
      </c>
    </row>
    <row r="299" spans="1:5" x14ac:dyDescent="0.3">
      <c r="A299">
        <v>80</v>
      </c>
      <c r="B299">
        <v>37</v>
      </c>
      <c r="C299">
        <v>9</v>
      </c>
      <c r="D299">
        <v>0</v>
      </c>
      <c r="E299">
        <v>0</v>
      </c>
    </row>
    <row r="300" spans="1:5" x14ac:dyDescent="0.3">
      <c r="A300">
        <v>0</v>
      </c>
      <c r="B300">
        <v>100</v>
      </c>
      <c r="C300">
        <v>45</v>
      </c>
      <c r="D300">
        <v>88</v>
      </c>
      <c r="E300">
        <v>0</v>
      </c>
    </row>
    <row r="301" spans="1:5" x14ac:dyDescent="0.3">
      <c r="A301">
        <v>0</v>
      </c>
      <c r="B301">
        <v>80</v>
      </c>
      <c r="C301">
        <v>45</v>
      </c>
      <c r="D301">
        <v>0</v>
      </c>
      <c r="E3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78F5-245F-4635-99EE-706F46BB485F}">
  <dimension ref="A1:G301"/>
  <sheetViews>
    <sheetView workbookViewId="0">
      <selection activeCell="G1" sqref="G1:G2"/>
    </sheetView>
  </sheetViews>
  <sheetFormatPr defaultRowHeight="14.4" x14ac:dyDescent="0.3"/>
  <cols>
    <col min="1" max="1" width="11.5546875" bestFit="1" customWidth="1"/>
    <col min="2" max="2" width="13.88671875" bestFit="1" customWidth="1"/>
    <col min="3" max="4" width="51.44140625" bestFit="1" customWidth="1"/>
    <col min="5" max="5" width="34.44140625" customWidth="1"/>
    <col min="7" max="7" width="29.21875" bestFit="1" customWidth="1"/>
  </cols>
  <sheetData>
    <row r="1" spans="1:7" ht="18" x14ac:dyDescent="0.35">
      <c r="A1" t="s">
        <v>1</v>
      </c>
      <c r="B1" t="s">
        <v>2</v>
      </c>
      <c r="C1" t="s">
        <v>3</v>
      </c>
      <c r="D1" t="s">
        <v>543</v>
      </c>
      <c r="E1" t="s">
        <v>545</v>
      </c>
      <c r="G1" s="23" t="s">
        <v>544</v>
      </c>
    </row>
    <row r="2" spans="1:7" ht="18" x14ac:dyDescent="0.35">
      <c r="A2" s="1" t="s">
        <v>7</v>
      </c>
      <c r="B2" s="1" t="s">
        <v>8</v>
      </c>
      <c r="C2" s="1" t="s">
        <v>9</v>
      </c>
      <c r="D2" t="str">
        <f>IF(C2&lt;&gt;"Zespół Szkół UMK Gimnazjum i Liceum Akademickie",C2,"")</f>
        <v>Zespół Szkół Ogólnokształcących nr 6</v>
      </c>
      <c r="E2">
        <f>IFERROR(SEARCH("Gimnazjum",D2,1),-1)</f>
        <v>-1</v>
      </c>
      <c r="G2" s="23">
        <f>COUNTIF(E2:E301,"&gt;=0")</f>
        <v>24</v>
      </c>
    </row>
    <row r="3" spans="1:7" x14ac:dyDescent="0.3">
      <c r="A3" s="1" t="s">
        <v>12</v>
      </c>
      <c r="B3" s="1" t="s">
        <v>13</v>
      </c>
      <c r="C3" s="1" t="s">
        <v>14</v>
      </c>
      <c r="D3" t="str">
        <f t="shared" ref="D3:D66" si="0">IF(C3&lt;&gt;"Zespół Szkół UMK Gimnazjum i Liceum Akademickie",C3,"")</f>
        <v>III Liceum Ogólnokształcące im. Marynarki Wojennej RP</v>
      </c>
      <c r="E3">
        <f t="shared" ref="E3:E66" si="1">IFERROR(SEARCH("Gimnazjum",D3,1),-1)</f>
        <v>-1</v>
      </c>
    </row>
    <row r="4" spans="1:7" x14ac:dyDescent="0.3">
      <c r="A4" s="1" t="s">
        <v>17</v>
      </c>
      <c r="B4" s="1" t="s">
        <v>18</v>
      </c>
      <c r="C4" s="1" t="s">
        <v>19</v>
      </c>
      <c r="D4" t="str">
        <f>IF(C4&lt;&gt;"Zespół Szkół UMK Gimnazjum i Liceum Akademickie",C4,"")</f>
        <v>X Liceum Ogólnokształcące</v>
      </c>
      <c r="E4">
        <f t="shared" si="1"/>
        <v>-1</v>
      </c>
    </row>
    <row r="5" spans="1:7" x14ac:dyDescent="0.3">
      <c r="A5" s="1" t="s">
        <v>22</v>
      </c>
      <c r="B5" s="1" t="s">
        <v>23</v>
      </c>
      <c r="C5" s="1" t="s">
        <v>24</v>
      </c>
      <c r="D5" t="str">
        <f t="shared" si="0"/>
        <v/>
      </c>
      <c r="E5">
        <f t="shared" si="1"/>
        <v>-1</v>
      </c>
    </row>
    <row r="6" spans="1:7" x14ac:dyDescent="0.3">
      <c r="A6" s="1" t="s">
        <v>26</v>
      </c>
      <c r="B6" s="1" t="s">
        <v>27</v>
      </c>
      <c r="C6" s="1" t="s">
        <v>14</v>
      </c>
      <c r="D6" t="str">
        <f t="shared" si="0"/>
        <v>III Liceum Ogólnokształcące im. Marynarki Wojennej RP</v>
      </c>
      <c r="E6">
        <f t="shared" si="1"/>
        <v>-1</v>
      </c>
    </row>
    <row r="7" spans="1:7" x14ac:dyDescent="0.3">
      <c r="A7" s="1" t="s">
        <v>28</v>
      </c>
      <c r="B7" s="1" t="s">
        <v>29</v>
      </c>
      <c r="C7" s="1" t="s">
        <v>30</v>
      </c>
      <c r="D7" t="str">
        <f t="shared" si="0"/>
        <v>IV Liceum Ogólnokształcące im. Tadeusza Kościuszki</v>
      </c>
      <c r="E7">
        <f t="shared" si="1"/>
        <v>-1</v>
      </c>
    </row>
    <row r="8" spans="1:7" x14ac:dyDescent="0.3">
      <c r="A8" s="1" t="s">
        <v>31</v>
      </c>
      <c r="B8" s="1" t="s">
        <v>32</v>
      </c>
      <c r="C8" s="1" t="s">
        <v>33</v>
      </c>
      <c r="D8" t="str">
        <f t="shared" si="0"/>
        <v>VII Liceum Ogólnokształcące  im. Wandy Szuman</v>
      </c>
      <c r="E8">
        <f t="shared" si="1"/>
        <v>-1</v>
      </c>
    </row>
    <row r="9" spans="1:7" x14ac:dyDescent="0.3">
      <c r="A9" s="1" t="s">
        <v>34</v>
      </c>
      <c r="B9" s="1" t="s">
        <v>35</v>
      </c>
      <c r="C9" s="1" t="s">
        <v>14</v>
      </c>
      <c r="D9" t="str">
        <f t="shared" si="0"/>
        <v>III Liceum Ogólnokształcące im. Marynarki Wojennej RP</v>
      </c>
      <c r="E9">
        <f t="shared" si="1"/>
        <v>-1</v>
      </c>
    </row>
    <row r="10" spans="1:7" x14ac:dyDescent="0.3">
      <c r="A10" s="1" t="s">
        <v>34</v>
      </c>
      <c r="B10" s="1" t="s">
        <v>36</v>
      </c>
      <c r="C10" s="1" t="s">
        <v>37</v>
      </c>
      <c r="D10" t="str">
        <f t="shared" si="0"/>
        <v>V Liceum Ogólnokształcące</v>
      </c>
      <c r="E10">
        <f t="shared" si="1"/>
        <v>-1</v>
      </c>
    </row>
    <row r="11" spans="1:7" x14ac:dyDescent="0.3">
      <c r="A11" s="1" t="s">
        <v>38</v>
      </c>
      <c r="B11" s="1" t="s">
        <v>39</v>
      </c>
      <c r="C11" s="1" t="s">
        <v>14</v>
      </c>
      <c r="D11" t="str">
        <f t="shared" si="0"/>
        <v>III Liceum Ogólnokształcące im. Marynarki Wojennej RP</v>
      </c>
      <c r="E11">
        <f t="shared" si="1"/>
        <v>-1</v>
      </c>
    </row>
    <row r="12" spans="1:7" x14ac:dyDescent="0.3">
      <c r="A12" s="1" t="s">
        <v>40</v>
      </c>
      <c r="B12" s="1" t="s">
        <v>41</v>
      </c>
      <c r="C12" s="1" t="s">
        <v>37</v>
      </c>
      <c r="D12" t="str">
        <f t="shared" si="0"/>
        <v>V Liceum Ogólnokształcące</v>
      </c>
      <c r="E12">
        <f t="shared" si="1"/>
        <v>-1</v>
      </c>
    </row>
    <row r="13" spans="1:7" x14ac:dyDescent="0.3">
      <c r="A13" s="1" t="s">
        <v>42</v>
      </c>
      <c r="B13" s="1" t="s">
        <v>43</v>
      </c>
      <c r="C13" s="1" t="s">
        <v>37</v>
      </c>
      <c r="D13" t="str">
        <f t="shared" si="0"/>
        <v>V Liceum Ogólnokształcące</v>
      </c>
      <c r="E13">
        <f t="shared" si="1"/>
        <v>-1</v>
      </c>
    </row>
    <row r="14" spans="1:7" x14ac:dyDescent="0.3">
      <c r="A14" s="1" t="s">
        <v>45</v>
      </c>
      <c r="B14" s="1" t="s">
        <v>46</v>
      </c>
      <c r="C14" s="1" t="s">
        <v>33</v>
      </c>
      <c r="D14" t="str">
        <f t="shared" si="0"/>
        <v>VII Liceum Ogólnokształcące  im. Wandy Szuman</v>
      </c>
      <c r="E14">
        <f t="shared" si="1"/>
        <v>-1</v>
      </c>
    </row>
    <row r="15" spans="1:7" x14ac:dyDescent="0.3">
      <c r="A15" s="1" t="s">
        <v>47</v>
      </c>
      <c r="B15" s="1" t="s">
        <v>48</v>
      </c>
      <c r="C15" s="1" t="s">
        <v>14</v>
      </c>
      <c r="D15" t="str">
        <f t="shared" si="0"/>
        <v>III Liceum Ogólnokształcące im. Marynarki Wojennej RP</v>
      </c>
      <c r="E15">
        <f t="shared" si="1"/>
        <v>-1</v>
      </c>
    </row>
    <row r="16" spans="1:7" x14ac:dyDescent="0.3">
      <c r="A16" s="1" t="s">
        <v>49</v>
      </c>
      <c r="B16" s="1" t="s">
        <v>50</v>
      </c>
      <c r="C16" s="1" t="s">
        <v>51</v>
      </c>
      <c r="D16" t="str">
        <f t="shared" si="0"/>
        <v>XXVII Liceum Ogólnokształcace im. Tadeusza Czackiego</v>
      </c>
      <c r="E16">
        <f t="shared" si="1"/>
        <v>-1</v>
      </c>
    </row>
    <row r="17" spans="1:5" x14ac:dyDescent="0.3">
      <c r="A17" s="1" t="s">
        <v>54</v>
      </c>
      <c r="B17" s="1" t="s">
        <v>55</v>
      </c>
      <c r="C17" s="1" t="s">
        <v>56</v>
      </c>
      <c r="D17" t="str">
        <f t="shared" si="0"/>
        <v>Zespół Szkół Ogólnokształcących Nr  3</v>
      </c>
      <c r="E17">
        <f t="shared" si="1"/>
        <v>-1</v>
      </c>
    </row>
    <row r="18" spans="1:5" x14ac:dyDescent="0.3">
      <c r="A18" s="1" t="s">
        <v>59</v>
      </c>
      <c r="B18" s="1" t="s">
        <v>60</v>
      </c>
      <c r="C18" s="1" t="s">
        <v>24</v>
      </c>
      <c r="D18" t="str">
        <f t="shared" si="0"/>
        <v/>
      </c>
      <c r="E18">
        <f t="shared" si="1"/>
        <v>-1</v>
      </c>
    </row>
    <row r="19" spans="1:5" x14ac:dyDescent="0.3">
      <c r="A19" s="1" t="s">
        <v>61</v>
      </c>
      <c r="B19" s="1" t="s">
        <v>62</v>
      </c>
      <c r="C19" s="1" t="s">
        <v>63</v>
      </c>
      <c r="D19" t="str">
        <f t="shared" si="0"/>
        <v>Regionalne Centrum Edukacji Zawodowej</v>
      </c>
      <c r="E19">
        <f t="shared" si="1"/>
        <v>-1</v>
      </c>
    </row>
    <row r="20" spans="1:5" x14ac:dyDescent="0.3">
      <c r="A20" s="1" t="s">
        <v>66</v>
      </c>
      <c r="B20" s="1" t="s">
        <v>39</v>
      </c>
      <c r="C20" s="1" t="s">
        <v>37</v>
      </c>
      <c r="D20" t="str">
        <f t="shared" si="0"/>
        <v>V Liceum Ogólnokształcące</v>
      </c>
      <c r="E20">
        <f t="shared" si="1"/>
        <v>-1</v>
      </c>
    </row>
    <row r="21" spans="1:5" x14ac:dyDescent="0.3">
      <c r="A21" s="1" t="s">
        <v>42</v>
      </c>
      <c r="B21" s="1" t="s">
        <v>67</v>
      </c>
      <c r="C21" s="1" t="s">
        <v>9</v>
      </c>
      <c r="D21" t="str">
        <f t="shared" si="0"/>
        <v>Zespół Szkół Ogólnokształcących nr 6</v>
      </c>
      <c r="E21">
        <f t="shared" si="1"/>
        <v>-1</v>
      </c>
    </row>
    <row r="22" spans="1:5" x14ac:dyDescent="0.3">
      <c r="A22" s="1" t="s">
        <v>68</v>
      </c>
      <c r="B22" s="1" t="s">
        <v>69</v>
      </c>
      <c r="C22" s="1" t="s">
        <v>70</v>
      </c>
      <c r="D22" t="str">
        <f t="shared" si="0"/>
        <v>I Liceum Ogólnokształcące im. Adama Mickiewicza</v>
      </c>
      <c r="E22">
        <f t="shared" si="1"/>
        <v>-1</v>
      </c>
    </row>
    <row r="23" spans="1:5" x14ac:dyDescent="0.3">
      <c r="A23" s="1" t="s">
        <v>26</v>
      </c>
      <c r="B23" s="1" t="s">
        <v>72</v>
      </c>
      <c r="C23" s="1" t="s">
        <v>33</v>
      </c>
      <c r="D23" t="str">
        <f t="shared" si="0"/>
        <v>VII Liceum Ogólnokształcące  im. Wandy Szuman</v>
      </c>
      <c r="E23">
        <f t="shared" si="1"/>
        <v>-1</v>
      </c>
    </row>
    <row r="24" spans="1:5" x14ac:dyDescent="0.3">
      <c r="A24" s="1" t="s">
        <v>26</v>
      </c>
      <c r="B24" s="1" t="s">
        <v>73</v>
      </c>
      <c r="C24" s="1" t="s">
        <v>14</v>
      </c>
      <c r="D24" t="str">
        <f t="shared" si="0"/>
        <v>III Liceum Ogólnokształcące im. Marynarki Wojennej RP</v>
      </c>
      <c r="E24">
        <f t="shared" si="1"/>
        <v>-1</v>
      </c>
    </row>
    <row r="25" spans="1:5" x14ac:dyDescent="0.3">
      <c r="A25" s="1" t="s">
        <v>38</v>
      </c>
      <c r="B25" s="1" t="s">
        <v>74</v>
      </c>
      <c r="C25" s="1" t="s">
        <v>75</v>
      </c>
      <c r="D25" t="str">
        <f t="shared" si="0"/>
        <v>XXXVII Liceum Ogólnokształcące</v>
      </c>
      <c r="E25">
        <f t="shared" si="1"/>
        <v>-1</v>
      </c>
    </row>
    <row r="26" spans="1:5" x14ac:dyDescent="0.3">
      <c r="A26" s="1" t="s">
        <v>40</v>
      </c>
      <c r="B26" s="1" t="s">
        <v>76</v>
      </c>
      <c r="C26" s="1" t="s">
        <v>77</v>
      </c>
      <c r="D26" t="str">
        <f t="shared" si="0"/>
        <v>Liceum Ogólnokształcące</v>
      </c>
      <c r="E26">
        <f t="shared" si="1"/>
        <v>-1</v>
      </c>
    </row>
    <row r="27" spans="1:5" x14ac:dyDescent="0.3">
      <c r="A27" s="1" t="s">
        <v>79</v>
      </c>
      <c r="B27" s="1" t="s">
        <v>80</v>
      </c>
      <c r="C27" s="1" t="s">
        <v>81</v>
      </c>
      <c r="D27" t="str">
        <f t="shared" si="0"/>
        <v>VI Liceum Ogólnokształcące im. Króla Zygmunta Augusta</v>
      </c>
      <c r="E27">
        <f t="shared" si="1"/>
        <v>-1</v>
      </c>
    </row>
    <row r="28" spans="1:5" x14ac:dyDescent="0.3">
      <c r="A28" s="1" t="s">
        <v>42</v>
      </c>
      <c r="B28" s="1" t="s">
        <v>82</v>
      </c>
      <c r="C28" s="1" t="s">
        <v>83</v>
      </c>
      <c r="D28" t="str">
        <f t="shared" si="0"/>
        <v>I Liceum Ogólnokształcące</v>
      </c>
      <c r="E28">
        <f t="shared" si="1"/>
        <v>-1</v>
      </c>
    </row>
    <row r="29" spans="1:5" x14ac:dyDescent="0.3">
      <c r="A29" s="1" t="s">
        <v>42</v>
      </c>
      <c r="B29" s="1" t="s">
        <v>85</v>
      </c>
      <c r="C29" s="1" t="s">
        <v>86</v>
      </c>
      <c r="D29" t="str">
        <f t="shared" si="0"/>
        <v>Liceum Ogólnokształcące nr III</v>
      </c>
      <c r="E29">
        <f t="shared" si="1"/>
        <v>-1</v>
      </c>
    </row>
    <row r="30" spans="1:5" x14ac:dyDescent="0.3">
      <c r="A30" s="1" t="s">
        <v>89</v>
      </c>
      <c r="B30" s="1" t="s">
        <v>90</v>
      </c>
      <c r="C30" s="1" t="s">
        <v>24</v>
      </c>
      <c r="D30" t="str">
        <f t="shared" si="0"/>
        <v/>
      </c>
      <c r="E30">
        <f t="shared" si="1"/>
        <v>-1</v>
      </c>
    </row>
    <row r="31" spans="1:5" x14ac:dyDescent="0.3">
      <c r="A31" s="1" t="s">
        <v>91</v>
      </c>
      <c r="B31" s="1" t="s">
        <v>92</v>
      </c>
      <c r="C31" s="1" t="s">
        <v>93</v>
      </c>
      <c r="D31" t="str">
        <f t="shared" si="0"/>
        <v>Zespół Szkół Integracyjnych nr 1</v>
      </c>
      <c r="E31">
        <f t="shared" si="1"/>
        <v>-1</v>
      </c>
    </row>
    <row r="32" spans="1:5" x14ac:dyDescent="0.3">
      <c r="A32" s="1" t="s">
        <v>45</v>
      </c>
      <c r="B32" s="1" t="s">
        <v>94</v>
      </c>
      <c r="C32" s="1" t="s">
        <v>14</v>
      </c>
      <c r="D32" t="str">
        <f t="shared" si="0"/>
        <v>III Liceum Ogólnokształcące im. Marynarki Wojennej RP</v>
      </c>
      <c r="E32">
        <f t="shared" si="1"/>
        <v>-1</v>
      </c>
    </row>
    <row r="33" spans="1:5" x14ac:dyDescent="0.3">
      <c r="A33" s="1" t="s">
        <v>95</v>
      </c>
      <c r="B33" s="1" t="s">
        <v>96</v>
      </c>
      <c r="C33" s="1" t="s">
        <v>97</v>
      </c>
      <c r="D33" t="str">
        <f t="shared" si="0"/>
        <v>Liceum Ogólnokształcące Nr VIII</v>
      </c>
      <c r="E33">
        <f t="shared" si="1"/>
        <v>-1</v>
      </c>
    </row>
    <row r="34" spans="1:5" x14ac:dyDescent="0.3">
      <c r="A34" s="1" t="s">
        <v>42</v>
      </c>
      <c r="B34" s="1" t="s">
        <v>98</v>
      </c>
      <c r="C34" s="1" t="s">
        <v>99</v>
      </c>
      <c r="D34" t="str">
        <f t="shared" si="0"/>
        <v>XXVII Liceum Ogólnokształcące</v>
      </c>
      <c r="E34">
        <f t="shared" si="1"/>
        <v>-1</v>
      </c>
    </row>
    <row r="35" spans="1:5" x14ac:dyDescent="0.3">
      <c r="A35" s="1" t="s">
        <v>22</v>
      </c>
      <c r="B35" s="1" t="s">
        <v>100</v>
      </c>
      <c r="C35" s="1" t="s">
        <v>101</v>
      </c>
      <c r="D35" t="str">
        <f t="shared" si="0"/>
        <v>Zespół Szkół Ogólnokształcących nr 2</v>
      </c>
      <c r="E35">
        <f t="shared" si="1"/>
        <v>-1</v>
      </c>
    </row>
    <row r="36" spans="1:5" x14ac:dyDescent="0.3">
      <c r="A36" s="1" t="s">
        <v>102</v>
      </c>
      <c r="B36" s="1" t="s">
        <v>103</v>
      </c>
      <c r="C36" s="1" t="s">
        <v>83</v>
      </c>
      <c r="D36" t="str">
        <f t="shared" si="0"/>
        <v>I Liceum Ogólnokształcące</v>
      </c>
      <c r="E36">
        <f t="shared" si="1"/>
        <v>-1</v>
      </c>
    </row>
    <row r="37" spans="1:5" x14ac:dyDescent="0.3">
      <c r="A37" s="1" t="s">
        <v>105</v>
      </c>
      <c r="B37" s="1" t="s">
        <v>106</v>
      </c>
      <c r="C37" s="1" t="s">
        <v>14</v>
      </c>
      <c r="D37" t="str">
        <f t="shared" si="0"/>
        <v>III Liceum Ogólnokształcące im. Marynarki Wojennej RP</v>
      </c>
      <c r="E37">
        <f t="shared" si="1"/>
        <v>-1</v>
      </c>
    </row>
    <row r="38" spans="1:5" x14ac:dyDescent="0.3">
      <c r="A38" s="1" t="s">
        <v>89</v>
      </c>
      <c r="B38" s="1" t="s">
        <v>107</v>
      </c>
      <c r="C38" s="1" t="s">
        <v>108</v>
      </c>
      <c r="D38" t="str">
        <f t="shared" si="0"/>
        <v>Katolickie Liceum Ogólnokształcące</v>
      </c>
      <c r="E38">
        <f t="shared" si="1"/>
        <v>-1</v>
      </c>
    </row>
    <row r="39" spans="1:5" x14ac:dyDescent="0.3">
      <c r="A39" s="1" t="s">
        <v>42</v>
      </c>
      <c r="B39" s="1" t="s">
        <v>73</v>
      </c>
      <c r="C39" s="1" t="s">
        <v>109</v>
      </c>
      <c r="D39" t="str">
        <f t="shared" si="0"/>
        <v>I Liceum Ogólnokształcące  im. Cypriana Kamila Norwida</v>
      </c>
      <c r="E39">
        <f t="shared" si="1"/>
        <v>-1</v>
      </c>
    </row>
    <row r="40" spans="1:5" x14ac:dyDescent="0.3">
      <c r="A40" s="1" t="s">
        <v>110</v>
      </c>
      <c r="B40" s="1" t="s">
        <v>111</v>
      </c>
      <c r="C40" s="1" t="s">
        <v>9</v>
      </c>
      <c r="D40" t="str">
        <f t="shared" si="0"/>
        <v>Zespół Szkół Ogólnokształcących nr 6</v>
      </c>
      <c r="E40">
        <f t="shared" si="1"/>
        <v>-1</v>
      </c>
    </row>
    <row r="41" spans="1:5" x14ac:dyDescent="0.3">
      <c r="A41" s="1" t="s">
        <v>26</v>
      </c>
      <c r="B41" s="1" t="s">
        <v>112</v>
      </c>
      <c r="C41" s="1" t="s">
        <v>37</v>
      </c>
      <c r="D41" t="str">
        <f t="shared" si="0"/>
        <v>V Liceum Ogólnokształcące</v>
      </c>
      <c r="E41">
        <f t="shared" si="1"/>
        <v>-1</v>
      </c>
    </row>
    <row r="42" spans="1:5" x14ac:dyDescent="0.3">
      <c r="A42" s="1" t="s">
        <v>110</v>
      </c>
      <c r="B42" s="1" t="s">
        <v>113</v>
      </c>
      <c r="C42" s="1" t="s">
        <v>24</v>
      </c>
      <c r="D42" t="str">
        <f t="shared" si="0"/>
        <v/>
      </c>
      <c r="E42">
        <f t="shared" si="1"/>
        <v>-1</v>
      </c>
    </row>
    <row r="43" spans="1:5" x14ac:dyDescent="0.3">
      <c r="A43" s="1" t="s">
        <v>34</v>
      </c>
      <c r="B43" s="1" t="s">
        <v>114</v>
      </c>
      <c r="C43" s="1" t="s">
        <v>86</v>
      </c>
      <c r="D43" t="str">
        <f t="shared" si="0"/>
        <v>Liceum Ogólnokształcące nr III</v>
      </c>
      <c r="E43">
        <f t="shared" si="1"/>
        <v>-1</v>
      </c>
    </row>
    <row r="44" spans="1:5" x14ac:dyDescent="0.3">
      <c r="A44" s="1" t="s">
        <v>115</v>
      </c>
      <c r="B44" s="1" t="s">
        <v>116</v>
      </c>
      <c r="C44" s="1" t="s">
        <v>117</v>
      </c>
      <c r="D44" t="str">
        <f t="shared" si="0"/>
        <v>Zespół Szkół</v>
      </c>
      <c r="E44">
        <f t="shared" si="1"/>
        <v>-1</v>
      </c>
    </row>
    <row r="45" spans="1:5" x14ac:dyDescent="0.3">
      <c r="A45" s="1" t="s">
        <v>119</v>
      </c>
      <c r="B45" s="1" t="s">
        <v>120</v>
      </c>
      <c r="C45" s="1" t="s">
        <v>51</v>
      </c>
      <c r="D45" t="str">
        <f t="shared" si="0"/>
        <v>XXVII Liceum Ogólnokształcace im. Tadeusza Czackiego</v>
      </c>
      <c r="E45">
        <f t="shared" si="1"/>
        <v>-1</v>
      </c>
    </row>
    <row r="46" spans="1:5" x14ac:dyDescent="0.3">
      <c r="A46" s="1" t="s">
        <v>121</v>
      </c>
      <c r="B46" s="1" t="s">
        <v>122</v>
      </c>
      <c r="C46" s="1" t="s">
        <v>14</v>
      </c>
      <c r="D46" t="str">
        <f t="shared" si="0"/>
        <v>III Liceum Ogólnokształcące im. Marynarki Wojennej RP</v>
      </c>
      <c r="E46">
        <f t="shared" si="1"/>
        <v>-1</v>
      </c>
    </row>
    <row r="47" spans="1:5" x14ac:dyDescent="0.3">
      <c r="A47" s="1" t="s">
        <v>123</v>
      </c>
      <c r="B47" s="1" t="s">
        <v>124</v>
      </c>
      <c r="C47" s="1" t="s">
        <v>83</v>
      </c>
      <c r="D47" t="str">
        <f t="shared" si="0"/>
        <v>I Liceum Ogólnokształcące</v>
      </c>
      <c r="E47">
        <f t="shared" si="1"/>
        <v>-1</v>
      </c>
    </row>
    <row r="48" spans="1:5" x14ac:dyDescent="0.3">
      <c r="A48" s="1" t="s">
        <v>126</v>
      </c>
      <c r="B48" s="1" t="s">
        <v>127</v>
      </c>
      <c r="C48" s="1" t="s">
        <v>128</v>
      </c>
      <c r="D48" t="str">
        <f t="shared" si="0"/>
        <v>Gimnazjum nr 9 im. Powstańców Wielkopolski</v>
      </c>
      <c r="E48">
        <f t="shared" si="1"/>
        <v>1</v>
      </c>
    </row>
    <row r="49" spans="1:5" x14ac:dyDescent="0.3">
      <c r="A49" s="1" t="s">
        <v>119</v>
      </c>
      <c r="B49" s="1" t="s">
        <v>129</v>
      </c>
      <c r="C49" s="1" t="s">
        <v>130</v>
      </c>
      <c r="D49" t="str">
        <f t="shared" si="0"/>
        <v>Gimnazjum nr 2 im. Adama Mickiewicza</v>
      </c>
      <c r="E49">
        <f t="shared" si="1"/>
        <v>1</v>
      </c>
    </row>
    <row r="50" spans="1:5" x14ac:dyDescent="0.3">
      <c r="A50" s="1" t="s">
        <v>31</v>
      </c>
      <c r="B50" s="1" t="s">
        <v>131</v>
      </c>
      <c r="C50" s="1" t="s">
        <v>37</v>
      </c>
      <c r="D50" t="str">
        <f t="shared" si="0"/>
        <v>V Liceum Ogólnokształcące</v>
      </c>
      <c r="E50">
        <f t="shared" si="1"/>
        <v>-1</v>
      </c>
    </row>
    <row r="51" spans="1:5" x14ac:dyDescent="0.3">
      <c r="A51" s="1" t="s">
        <v>132</v>
      </c>
      <c r="B51" s="1" t="s">
        <v>133</v>
      </c>
      <c r="C51" s="1" t="s">
        <v>19</v>
      </c>
      <c r="D51" t="str">
        <f t="shared" si="0"/>
        <v>X Liceum Ogólnokształcące</v>
      </c>
      <c r="E51">
        <f t="shared" si="1"/>
        <v>-1</v>
      </c>
    </row>
    <row r="52" spans="1:5" x14ac:dyDescent="0.3">
      <c r="A52" s="1" t="s">
        <v>134</v>
      </c>
      <c r="B52" s="1" t="s">
        <v>135</v>
      </c>
      <c r="C52" s="1" t="s">
        <v>136</v>
      </c>
      <c r="D52" t="str">
        <f t="shared" si="0"/>
        <v>I Liceum Ogólnokształcące im. Stanisława Staszica</v>
      </c>
      <c r="E52">
        <f t="shared" si="1"/>
        <v>-1</v>
      </c>
    </row>
    <row r="53" spans="1:5" x14ac:dyDescent="0.3">
      <c r="A53" s="1" t="s">
        <v>42</v>
      </c>
      <c r="B53" s="1" t="s">
        <v>138</v>
      </c>
      <c r="C53" s="1" t="s">
        <v>139</v>
      </c>
      <c r="D53" t="str">
        <f t="shared" si="0"/>
        <v>VIII Liceum Ogólnokształcące im. Adama Mickiewicza</v>
      </c>
      <c r="E53">
        <f t="shared" si="1"/>
        <v>-1</v>
      </c>
    </row>
    <row r="54" spans="1:5" x14ac:dyDescent="0.3">
      <c r="A54" s="1" t="s">
        <v>34</v>
      </c>
      <c r="B54" s="1" t="s">
        <v>141</v>
      </c>
      <c r="C54" s="1" t="s">
        <v>142</v>
      </c>
      <c r="D54" t="str">
        <f t="shared" si="0"/>
        <v>VI Liceum Ogólnokształcące</v>
      </c>
      <c r="E54">
        <f t="shared" si="1"/>
        <v>-1</v>
      </c>
    </row>
    <row r="55" spans="1:5" x14ac:dyDescent="0.3">
      <c r="A55" s="1" t="s">
        <v>144</v>
      </c>
      <c r="B55" s="1" t="s">
        <v>145</v>
      </c>
      <c r="C55" s="1" t="s">
        <v>146</v>
      </c>
      <c r="D55" t="str">
        <f t="shared" si="0"/>
        <v>I Liceum Ogólnokształcące im. Mikołaja Kopernik</v>
      </c>
      <c r="E55">
        <f t="shared" si="1"/>
        <v>-1</v>
      </c>
    </row>
    <row r="56" spans="1:5" x14ac:dyDescent="0.3">
      <c r="A56" s="1" t="s">
        <v>148</v>
      </c>
      <c r="B56" s="1" t="s">
        <v>149</v>
      </c>
      <c r="C56" s="1" t="s">
        <v>150</v>
      </c>
      <c r="D56" t="str">
        <f t="shared" si="0"/>
        <v>II Liceum Ogólnokształcące</v>
      </c>
      <c r="E56">
        <f t="shared" si="1"/>
        <v>-1</v>
      </c>
    </row>
    <row r="57" spans="1:5" x14ac:dyDescent="0.3">
      <c r="A57" s="1" t="s">
        <v>152</v>
      </c>
      <c r="B57" s="1" t="s">
        <v>153</v>
      </c>
      <c r="C57" s="1" t="s">
        <v>24</v>
      </c>
      <c r="D57" t="str">
        <f t="shared" si="0"/>
        <v/>
      </c>
      <c r="E57">
        <f t="shared" si="1"/>
        <v>-1</v>
      </c>
    </row>
    <row r="58" spans="1:5" x14ac:dyDescent="0.3">
      <c r="A58" s="1" t="s">
        <v>31</v>
      </c>
      <c r="B58" s="1" t="s">
        <v>154</v>
      </c>
      <c r="C58" s="1" t="s">
        <v>9</v>
      </c>
      <c r="D58" t="str">
        <f t="shared" si="0"/>
        <v>Zespół Szkół Ogólnokształcących nr 6</v>
      </c>
      <c r="E58">
        <f t="shared" si="1"/>
        <v>-1</v>
      </c>
    </row>
    <row r="59" spans="1:5" x14ac:dyDescent="0.3">
      <c r="A59" s="1" t="s">
        <v>34</v>
      </c>
      <c r="B59" s="1" t="s">
        <v>155</v>
      </c>
      <c r="C59" s="1" t="s">
        <v>14</v>
      </c>
      <c r="D59" t="str">
        <f t="shared" si="0"/>
        <v>III Liceum Ogólnokształcące im. Marynarki Wojennej RP</v>
      </c>
      <c r="E59">
        <f t="shared" si="1"/>
        <v>-1</v>
      </c>
    </row>
    <row r="60" spans="1:5" x14ac:dyDescent="0.3">
      <c r="A60" s="1" t="s">
        <v>17</v>
      </c>
      <c r="B60" s="1" t="s">
        <v>156</v>
      </c>
      <c r="C60" s="1" t="s">
        <v>9</v>
      </c>
      <c r="D60" t="str">
        <f t="shared" si="0"/>
        <v>Zespół Szkół Ogólnokształcących nr 6</v>
      </c>
      <c r="E60">
        <f t="shared" si="1"/>
        <v>-1</v>
      </c>
    </row>
    <row r="61" spans="1:5" x14ac:dyDescent="0.3">
      <c r="A61" s="1" t="s">
        <v>157</v>
      </c>
      <c r="B61" s="1" t="s">
        <v>158</v>
      </c>
      <c r="C61" s="1" t="s">
        <v>30</v>
      </c>
      <c r="D61" t="str">
        <f t="shared" si="0"/>
        <v>IV Liceum Ogólnokształcące im. Tadeusza Kościuszki</v>
      </c>
      <c r="E61">
        <f t="shared" si="1"/>
        <v>-1</v>
      </c>
    </row>
    <row r="62" spans="1:5" x14ac:dyDescent="0.3">
      <c r="A62" s="1" t="s">
        <v>159</v>
      </c>
      <c r="B62" s="1" t="s">
        <v>160</v>
      </c>
      <c r="C62" s="1" t="s">
        <v>161</v>
      </c>
      <c r="D62" t="str">
        <f t="shared" si="0"/>
        <v>Zespół Szkół Technicznych</v>
      </c>
      <c r="E62">
        <f t="shared" si="1"/>
        <v>-1</v>
      </c>
    </row>
    <row r="63" spans="1:5" x14ac:dyDescent="0.3">
      <c r="A63" s="1" t="s">
        <v>163</v>
      </c>
      <c r="B63" s="1" t="s">
        <v>164</v>
      </c>
      <c r="C63" s="1" t="s">
        <v>19</v>
      </c>
      <c r="D63" t="str">
        <f t="shared" si="0"/>
        <v>X Liceum Ogólnokształcące</v>
      </c>
      <c r="E63">
        <f t="shared" si="1"/>
        <v>-1</v>
      </c>
    </row>
    <row r="64" spans="1:5" x14ac:dyDescent="0.3">
      <c r="A64" s="1" t="s">
        <v>42</v>
      </c>
      <c r="B64" s="1" t="s">
        <v>165</v>
      </c>
      <c r="C64" s="1" t="s">
        <v>37</v>
      </c>
      <c r="D64" t="str">
        <f t="shared" si="0"/>
        <v>V Liceum Ogólnokształcące</v>
      </c>
      <c r="E64">
        <f t="shared" si="1"/>
        <v>-1</v>
      </c>
    </row>
    <row r="65" spans="1:5" x14ac:dyDescent="0.3">
      <c r="A65" s="1" t="s">
        <v>89</v>
      </c>
      <c r="B65" s="1" t="s">
        <v>166</v>
      </c>
      <c r="C65" s="1" t="s">
        <v>167</v>
      </c>
      <c r="D65" t="str">
        <f t="shared" si="0"/>
        <v>III Liceum Ogólnokształcące</v>
      </c>
      <c r="E65">
        <f t="shared" si="1"/>
        <v>-1</v>
      </c>
    </row>
    <row r="66" spans="1:5" x14ac:dyDescent="0.3">
      <c r="A66" s="1" t="s">
        <v>42</v>
      </c>
      <c r="B66" s="1" t="s">
        <v>13</v>
      </c>
      <c r="C66" s="1" t="s">
        <v>51</v>
      </c>
      <c r="D66" t="str">
        <f t="shared" si="0"/>
        <v>XXVII Liceum Ogólnokształcace im. Tadeusza Czackiego</v>
      </c>
      <c r="E66">
        <f t="shared" si="1"/>
        <v>-1</v>
      </c>
    </row>
    <row r="67" spans="1:5" x14ac:dyDescent="0.3">
      <c r="A67" s="1" t="s">
        <v>169</v>
      </c>
      <c r="B67" s="1" t="s">
        <v>170</v>
      </c>
      <c r="C67" s="1" t="s">
        <v>108</v>
      </c>
      <c r="D67" t="str">
        <f t="shared" ref="D67:D130" si="2">IF(C67&lt;&gt;"Zespół Szkół UMK Gimnazjum i Liceum Akademickie",C67,"")</f>
        <v>Katolickie Liceum Ogólnokształcące</v>
      </c>
      <c r="E67">
        <f t="shared" ref="E67:E130" si="3">IFERROR(SEARCH("Gimnazjum",D67,1),-1)</f>
        <v>-1</v>
      </c>
    </row>
    <row r="68" spans="1:5" x14ac:dyDescent="0.3">
      <c r="A68" s="1" t="s">
        <v>172</v>
      </c>
      <c r="B68" s="1" t="s">
        <v>100</v>
      </c>
      <c r="C68" s="1" t="s">
        <v>37</v>
      </c>
      <c r="D68" t="str">
        <f t="shared" si="2"/>
        <v>V Liceum Ogólnokształcące</v>
      </c>
      <c r="E68">
        <f t="shared" si="3"/>
        <v>-1</v>
      </c>
    </row>
    <row r="69" spans="1:5" x14ac:dyDescent="0.3">
      <c r="A69" s="1" t="s">
        <v>31</v>
      </c>
      <c r="B69" s="1" t="s">
        <v>173</v>
      </c>
      <c r="C69" s="1" t="s">
        <v>174</v>
      </c>
      <c r="D69" t="str">
        <f t="shared" si="2"/>
        <v>Prywatne Liceum Ogólnokształcące Językowo-Informatyczne</v>
      </c>
      <c r="E69">
        <f t="shared" si="3"/>
        <v>-1</v>
      </c>
    </row>
    <row r="70" spans="1:5" x14ac:dyDescent="0.3">
      <c r="A70" s="1" t="s">
        <v>132</v>
      </c>
      <c r="B70" s="1" t="s">
        <v>175</v>
      </c>
      <c r="C70" s="1" t="s">
        <v>150</v>
      </c>
      <c r="D70" t="str">
        <f t="shared" si="2"/>
        <v>II Liceum Ogólnokształcące</v>
      </c>
      <c r="E70">
        <f t="shared" si="3"/>
        <v>-1</v>
      </c>
    </row>
    <row r="71" spans="1:5" x14ac:dyDescent="0.3">
      <c r="A71" s="1" t="s">
        <v>66</v>
      </c>
      <c r="B71" s="1" t="s">
        <v>176</v>
      </c>
      <c r="C71" s="1" t="s">
        <v>83</v>
      </c>
      <c r="D71" t="str">
        <f t="shared" si="2"/>
        <v>I Liceum Ogólnokształcące</v>
      </c>
      <c r="E71">
        <f t="shared" si="3"/>
        <v>-1</v>
      </c>
    </row>
    <row r="72" spans="1:5" x14ac:dyDescent="0.3">
      <c r="A72" s="1" t="s">
        <v>66</v>
      </c>
      <c r="B72" s="1" t="s">
        <v>178</v>
      </c>
      <c r="C72" s="1" t="s">
        <v>37</v>
      </c>
      <c r="D72" t="str">
        <f t="shared" si="2"/>
        <v>V Liceum Ogólnokształcące</v>
      </c>
      <c r="E72">
        <f t="shared" si="3"/>
        <v>-1</v>
      </c>
    </row>
    <row r="73" spans="1:5" x14ac:dyDescent="0.3">
      <c r="A73" s="1" t="s">
        <v>34</v>
      </c>
      <c r="B73" s="1" t="s">
        <v>179</v>
      </c>
      <c r="C73" s="1" t="s">
        <v>14</v>
      </c>
      <c r="D73" t="str">
        <f t="shared" si="2"/>
        <v>III Liceum Ogólnokształcące im. Marynarki Wojennej RP</v>
      </c>
      <c r="E73">
        <f t="shared" si="3"/>
        <v>-1</v>
      </c>
    </row>
    <row r="74" spans="1:5" x14ac:dyDescent="0.3">
      <c r="A74" s="1" t="s">
        <v>105</v>
      </c>
      <c r="B74" s="1" t="s">
        <v>180</v>
      </c>
      <c r="C74" s="1" t="s">
        <v>150</v>
      </c>
      <c r="D74" t="str">
        <f t="shared" si="2"/>
        <v>II Liceum Ogólnokształcące</v>
      </c>
      <c r="E74">
        <f t="shared" si="3"/>
        <v>-1</v>
      </c>
    </row>
    <row r="75" spans="1:5" x14ac:dyDescent="0.3">
      <c r="A75" s="1" t="s">
        <v>181</v>
      </c>
      <c r="B75" s="1" t="s">
        <v>182</v>
      </c>
      <c r="C75" s="1" t="s">
        <v>183</v>
      </c>
      <c r="D75" t="str">
        <f t="shared" si="2"/>
        <v>Gimnazjum Katolickie im. św. Królowej Jadwigi</v>
      </c>
      <c r="E75">
        <f t="shared" si="3"/>
        <v>1</v>
      </c>
    </row>
    <row r="76" spans="1:5" x14ac:dyDescent="0.3">
      <c r="A76" s="1" t="s">
        <v>40</v>
      </c>
      <c r="B76" s="1" t="s">
        <v>185</v>
      </c>
      <c r="C76" s="1" t="s">
        <v>186</v>
      </c>
      <c r="D76" t="str">
        <f t="shared" si="2"/>
        <v>Zespół Szkół Ogólnokształcących nr 3</v>
      </c>
      <c r="E76">
        <f t="shared" si="3"/>
        <v>-1</v>
      </c>
    </row>
    <row r="77" spans="1:5" x14ac:dyDescent="0.3">
      <c r="A77" s="1" t="s">
        <v>49</v>
      </c>
      <c r="B77" s="1" t="s">
        <v>187</v>
      </c>
      <c r="C77" s="1" t="s">
        <v>188</v>
      </c>
      <c r="D77" t="str">
        <f t="shared" si="2"/>
        <v>Zespół Szkół Integracyjnych im.Piastów Śląskich</v>
      </c>
      <c r="E77">
        <f t="shared" si="3"/>
        <v>-1</v>
      </c>
    </row>
    <row r="78" spans="1:5" x14ac:dyDescent="0.3">
      <c r="A78" s="1" t="s">
        <v>95</v>
      </c>
      <c r="B78" s="1" t="s">
        <v>189</v>
      </c>
      <c r="C78" s="1" t="s">
        <v>51</v>
      </c>
      <c r="D78" t="str">
        <f t="shared" si="2"/>
        <v>XXVII Liceum Ogólnokształcace im. Tadeusza Czackiego</v>
      </c>
      <c r="E78">
        <f t="shared" si="3"/>
        <v>-1</v>
      </c>
    </row>
    <row r="79" spans="1:5" x14ac:dyDescent="0.3">
      <c r="A79" s="1" t="s">
        <v>40</v>
      </c>
      <c r="B79" s="1" t="s">
        <v>190</v>
      </c>
      <c r="C79" s="1" t="s">
        <v>139</v>
      </c>
      <c r="D79" t="str">
        <f t="shared" si="2"/>
        <v>VIII Liceum Ogólnokształcące im. Adama Mickiewicza</v>
      </c>
      <c r="E79">
        <f t="shared" si="3"/>
        <v>-1</v>
      </c>
    </row>
    <row r="80" spans="1:5" x14ac:dyDescent="0.3">
      <c r="A80" s="1" t="s">
        <v>191</v>
      </c>
      <c r="B80" s="1" t="s">
        <v>192</v>
      </c>
      <c r="C80" s="1" t="s">
        <v>193</v>
      </c>
      <c r="D80" t="str">
        <f t="shared" si="2"/>
        <v>Akademickie Liceum Ogólnokształcące</v>
      </c>
      <c r="E80">
        <f t="shared" si="3"/>
        <v>-1</v>
      </c>
    </row>
    <row r="81" spans="1:5" x14ac:dyDescent="0.3">
      <c r="A81" s="1" t="s">
        <v>7</v>
      </c>
      <c r="B81" s="1" t="s">
        <v>194</v>
      </c>
      <c r="C81" s="1" t="s">
        <v>195</v>
      </c>
      <c r="D81" t="str">
        <f t="shared" si="2"/>
        <v>IX Liceum Ogólnokształcące</v>
      </c>
      <c r="E81">
        <f t="shared" si="3"/>
        <v>-1</v>
      </c>
    </row>
    <row r="82" spans="1:5" x14ac:dyDescent="0.3">
      <c r="A82" s="1" t="s">
        <v>45</v>
      </c>
      <c r="B82" s="1" t="s">
        <v>196</v>
      </c>
      <c r="C82" s="1" t="s">
        <v>83</v>
      </c>
      <c r="D82" t="str">
        <f t="shared" si="2"/>
        <v>I Liceum Ogólnokształcące</v>
      </c>
      <c r="E82">
        <f t="shared" si="3"/>
        <v>-1</v>
      </c>
    </row>
    <row r="83" spans="1:5" x14ac:dyDescent="0.3">
      <c r="A83" s="1" t="s">
        <v>148</v>
      </c>
      <c r="B83" s="1" t="s">
        <v>197</v>
      </c>
      <c r="C83" s="1" t="s">
        <v>86</v>
      </c>
      <c r="D83" t="str">
        <f t="shared" si="2"/>
        <v>Liceum Ogólnokształcące nr III</v>
      </c>
      <c r="E83">
        <f t="shared" si="3"/>
        <v>-1</v>
      </c>
    </row>
    <row r="84" spans="1:5" x14ac:dyDescent="0.3">
      <c r="A84" s="1" t="s">
        <v>54</v>
      </c>
      <c r="B84" s="1" t="s">
        <v>198</v>
      </c>
      <c r="C84" s="1" t="s">
        <v>193</v>
      </c>
      <c r="D84" t="str">
        <f t="shared" si="2"/>
        <v>Akademickie Liceum Ogólnokształcące</v>
      </c>
      <c r="E84">
        <f t="shared" si="3"/>
        <v>-1</v>
      </c>
    </row>
    <row r="85" spans="1:5" x14ac:dyDescent="0.3">
      <c r="A85" s="1" t="s">
        <v>26</v>
      </c>
      <c r="B85" s="1" t="s">
        <v>199</v>
      </c>
      <c r="C85" s="1" t="s">
        <v>167</v>
      </c>
      <c r="D85" t="str">
        <f t="shared" si="2"/>
        <v>III Liceum Ogólnokształcące</v>
      </c>
      <c r="E85">
        <f t="shared" si="3"/>
        <v>-1</v>
      </c>
    </row>
    <row r="86" spans="1:5" x14ac:dyDescent="0.3">
      <c r="A86" s="1" t="s">
        <v>132</v>
      </c>
      <c r="B86" s="1" t="s">
        <v>201</v>
      </c>
      <c r="C86" s="1" t="s">
        <v>97</v>
      </c>
      <c r="D86" t="str">
        <f t="shared" si="2"/>
        <v>Liceum Ogólnokształcące Nr VIII</v>
      </c>
      <c r="E86">
        <f t="shared" si="3"/>
        <v>-1</v>
      </c>
    </row>
    <row r="87" spans="1:5" x14ac:dyDescent="0.3">
      <c r="A87" s="1" t="s">
        <v>132</v>
      </c>
      <c r="B87" s="1" t="s">
        <v>202</v>
      </c>
      <c r="C87" s="1" t="s">
        <v>203</v>
      </c>
      <c r="D87" t="str">
        <f t="shared" si="2"/>
        <v>I Liceum Ogólnokształcące im. Edwarda Dembowskiego</v>
      </c>
      <c r="E87">
        <f t="shared" si="3"/>
        <v>-1</v>
      </c>
    </row>
    <row r="88" spans="1:5" x14ac:dyDescent="0.3">
      <c r="A88" s="1" t="s">
        <v>105</v>
      </c>
      <c r="B88" s="1" t="s">
        <v>199</v>
      </c>
      <c r="C88" s="1" t="s">
        <v>206</v>
      </c>
      <c r="D88" t="str">
        <f t="shared" si="2"/>
        <v>Gimnazjum FILOMATA</v>
      </c>
      <c r="E88">
        <f t="shared" si="3"/>
        <v>1</v>
      </c>
    </row>
    <row r="89" spans="1:5" x14ac:dyDescent="0.3">
      <c r="A89" s="1" t="s">
        <v>31</v>
      </c>
      <c r="B89" s="1" t="s">
        <v>208</v>
      </c>
      <c r="C89" s="1" t="s">
        <v>14</v>
      </c>
      <c r="D89" t="str">
        <f t="shared" si="2"/>
        <v>III Liceum Ogólnokształcące im. Marynarki Wojennej RP</v>
      </c>
      <c r="E89">
        <f t="shared" si="3"/>
        <v>-1</v>
      </c>
    </row>
    <row r="90" spans="1:5" x14ac:dyDescent="0.3">
      <c r="A90" s="1" t="s">
        <v>26</v>
      </c>
      <c r="B90" s="1" t="s">
        <v>209</v>
      </c>
      <c r="C90" s="1" t="s">
        <v>97</v>
      </c>
      <c r="D90" t="str">
        <f t="shared" si="2"/>
        <v>Liceum Ogólnokształcące Nr VIII</v>
      </c>
      <c r="E90">
        <f t="shared" si="3"/>
        <v>-1</v>
      </c>
    </row>
    <row r="91" spans="1:5" x14ac:dyDescent="0.3">
      <c r="A91" s="1" t="s">
        <v>34</v>
      </c>
      <c r="B91" s="1" t="s">
        <v>210</v>
      </c>
      <c r="C91" s="1" t="s">
        <v>9</v>
      </c>
      <c r="D91" t="str">
        <f t="shared" si="2"/>
        <v>Zespół Szkół Ogólnokształcących nr 6</v>
      </c>
      <c r="E91">
        <f t="shared" si="3"/>
        <v>-1</v>
      </c>
    </row>
    <row r="92" spans="1:5" x14ac:dyDescent="0.3">
      <c r="A92" s="1" t="s">
        <v>66</v>
      </c>
      <c r="B92" s="1" t="s">
        <v>211</v>
      </c>
      <c r="C92" s="1" t="s">
        <v>212</v>
      </c>
      <c r="D92" t="str">
        <f t="shared" si="2"/>
        <v>Zespół Szkół nr 7</v>
      </c>
      <c r="E92">
        <f t="shared" si="3"/>
        <v>-1</v>
      </c>
    </row>
    <row r="93" spans="1:5" x14ac:dyDescent="0.3">
      <c r="A93" s="1" t="s">
        <v>26</v>
      </c>
      <c r="B93" s="1" t="s">
        <v>213</v>
      </c>
      <c r="C93" s="1" t="s">
        <v>24</v>
      </c>
      <c r="D93" t="str">
        <f t="shared" si="2"/>
        <v/>
      </c>
      <c r="E93">
        <f t="shared" si="3"/>
        <v>-1</v>
      </c>
    </row>
    <row r="94" spans="1:5" x14ac:dyDescent="0.3">
      <c r="A94" s="1" t="s">
        <v>214</v>
      </c>
      <c r="B94" s="1" t="s">
        <v>215</v>
      </c>
      <c r="C94" s="1" t="s">
        <v>216</v>
      </c>
      <c r="D94" t="str">
        <f t="shared" si="2"/>
        <v>Społeczne LO nr 1 Autorska Szkoła Samorozwoju "ASSA"</v>
      </c>
      <c r="E94">
        <f t="shared" si="3"/>
        <v>-1</v>
      </c>
    </row>
    <row r="95" spans="1:5" x14ac:dyDescent="0.3">
      <c r="A95" s="1" t="s">
        <v>105</v>
      </c>
      <c r="B95" s="1" t="s">
        <v>217</v>
      </c>
      <c r="C95" s="1" t="s">
        <v>218</v>
      </c>
      <c r="D95" t="str">
        <f t="shared" si="2"/>
        <v>Gimnazjum nr 24 (Zespół Szkól Ogólnokształcących nr 1)</v>
      </c>
      <c r="E95">
        <f t="shared" si="3"/>
        <v>1</v>
      </c>
    </row>
    <row r="96" spans="1:5" x14ac:dyDescent="0.3">
      <c r="A96" s="1" t="s">
        <v>66</v>
      </c>
      <c r="B96" s="1" t="s">
        <v>73</v>
      </c>
      <c r="C96" s="1" t="s">
        <v>37</v>
      </c>
      <c r="D96" t="str">
        <f t="shared" si="2"/>
        <v>V Liceum Ogólnokształcące</v>
      </c>
      <c r="E96">
        <f t="shared" si="3"/>
        <v>-1</v>
      </c>
    </row>
    <row r="97" spans="1:5" x14ac:dyDescent="0.3">
      <c r="A97" s="1" t="s">
        <v>219</v>
      </c>
      <c r="B97" s="1" t="s">
        <v>220</v>
      </c>
      <c r="C97" s="1" t="s">
        <v>221</v>
      </c>
      <c r="D97" t="str">
        <f t="shared" si="2"/>
        <v>Publiczne Gimnazjum nr 8 im. Tadeusza Kościuszki</v>
      </c>
      <c r="E97">
        <f t="shared" si="3"/>
        <v>11</v>
      </c>
    </row>
    <row r="98" spans="1:5" x14ac:dyDescent="0.3">
      <c r="A98" s="1" t="s">
        <v>95</v>
      </c>
      <c r="B98" s="1" t="s">
        <v>222</v>
      </c>
      <c r="C98" s="1" t="s">
        <v>19</v>
      </c>
      <c r="D98" t="str">
        <f t="shared" si="2"/>
        <v>X Liceum Ogólnokształcące</v>
      </c>
      <c r="E98">
        <f t="shared" si="3"/>
        <v>-1</v>
      </c>
    </row>
    <row r="99" spans="1:5" x14ac:dyDescent="0.3">
      <c r="A99" s="1" t="s">
        <v>47</v>
      </c>
      <c r="B99" s="1" t="s">
        <v>223</v>
      </c>
      <c r="C99" s="1" t="s">
        <v>167</v>
      </c>
      <c r="D99" t="str">
        <f t="shared" si="2"/>
        <v>III Liceum Ogólnokształcące</v>
      </c>
      <c r="E99">
        <f t="shared" si="3"/>
        <v>-1</v>
      </c>
    </row>
    <row r="100" spans="1:5" x14ac:dyDescent="0.3">
      <c r="A100" s="1" t="s">
        <v>34</v>
      </c>
      <c r="B100" s="1" t="s">
        <v>225</v>
      </c>
      <c r="C100" s="1" t="s">
        <v>19</v>
      </c>
      <c r="D100" t="str">
        <f t="shared" si="2"/>
        <v>X Liceum Ogólnokształcące</v>
      </c>
      <c r="E100">
        <f t="shared" si="3"/>
        <v>-1</v>
      </c>
    </row>
    <row r="101" spans="1:5" x14ac:dyDescent="0.3">
      <c r="A101" s="1" t="s">
        <v>226</v>
      </c>
      <c r="B101" s="1" t="s">
        <v>227</v>
      </c>
      <c r="C101" s="1" t="s">
        <v>14</v>
      </c>
      <c r="D101" t="str">
        <f t="shared" si="2"/>
        <v>III Liceum Ogólnokształcące im. Marynarki Wojennej RP</v>
      </c>
      <c r="E101">
        <f t="shared" si="3"/>
        <v>-1</v>
      </c>
    </row>
    <row r="102" spans="1:5" x14ac:dyDescent="0.3">
      <c r="A102" s="1" t="s">
        <v>228</v>
      </c>
      <c r="B102" s="1" t="s">
        <v>229</v>
      </c>
      <c r="C102" s="1" t="s">
        <v>83</v>
      </c>
      <c r="D102" t="str">
        <f t="shared" si="2"/>
        <v>I Liceum Ogólnokształcące</v>
      </c>
      <c r="E102">
        <f t="shared" si="3"/>
        <v>-1</v>
      </c>
    </row>
    <row r="103" spans="1:5" x14ac:dyDescent="0.3">
      <c r="A103" s="1" t="s">
        <v>47</v>
      </c>
      <c r="B103" s="1" t="s">
        <v>231</v>
      </c>
      <c r="C103" s="1" t="s">
        <v>232</v>
      </c>
      <c r="D103" t="str">
        <f t="shared" si="2"/>
        <v>Zespół Szkół Elektronicznych i Samochodowych</v>
      </c>
      <c r="E103">
        <f t="shared" si="3"/>
        <v>-1</v>
      </c>
    </row>
    <row r="104" spans="1:5" x14ac:dyDescent="0.3">
      <c r="A104" s="1" t="s">
        <v>40</v>
      </c>
      <c r="B104" s="1" t="s">
        <v>233</v>
      </c>
      <c r="C104" s="1" t="s">
        <v>234</v>
      </c>
      <c r="D104" t="str">
        <f t="shared" si="2"/>
        <v>I Liceum Ogólnokształcące im. B. Prusa</v>
      </c>
      <c r="E104">
        <f t="shared" si="3"/>
        <v>-1</v>
      </c>
    </row>
    <row r="105" spans="1:5" x14ac:dyDescent="0.3">
      <c r="A105" s="1" t="s">
        <v>40</v>
      </c>
      <c r="B105" s="1" t="s">
        <v>236</v>
      </c>
      <c r="C105" s="1" t="s">
        <v>237</v>
      </c>
      <c r="D105" t="str">
        <f t="shared" si="2"/>
        <v>Zespół Szkół Ponadgimnazjalnych Nr 1 im.M Kopernika</v>
      </c>
      <c r="E105">
        <f t="shared" si="3"/>
        <v>-1</v>
      </c>
    </row>
    <row r="106" spans="1:5" x14ac:dyDescent="0.3">
      <c r="A106" s="1" t="s">
        <v>105</v>
      </c>
      <c r="B106" s="1" t="s">
        <v>239</v>
      </c>
      <c r="C106" s="1" t="s">
        <v>150</v>
      </c>
      <c r="D106" t="str">
        <f t="shared" si="2"/>
        <v>II Liceum Ogólnokształcące</v>
      </c>
      <c r="E106">
        <f t="shared" si="3"/>
        <v>-1</v>
      </c>
    </row>
    <row r="107" spans="1:5" x14ac:dyDescent="0.3">
      <c r="A107" s="1" t="s">
        <v>42</v>
      </c>
      <c r="B107" s="1" t="s">
        <v>241</v>
      </c>
      <c r="C107" s="1" t="s">
        <v>242</v>
      </c>
      <c r="D107" t="str">
        <f t="shared" si="2"/>
        <v>Zespół Szkół Nr 14</v>
      </c>
      <c r="E107">
        <f t="shared" si="3"/>
        <v>-1</v>
      </c>
    </row>
    <row r="108" spans="1:5" x14ac:dyDescent="0.3">
      <c r="A108" s="1" t="s">
        <v>181</v>
      </c>
      <c r="B108" s="1" t="s">
        <v>243</v>
      </c>
      <c r="C108" s="1" t="s">
        <v>244</v>
      </c>
      <c r="D108" t="str">
        <f t="shared" si="2"/>
        <v xml:space="preserve">Zespół Szkół nr 1 im Jana Pawła II </v>
      </c>
      <c r="E108">
        <f t="shared" si="3"/>
        <v>-1</v>
      </c>
    </row>
    <row r="109" spans="1:5" x14ac:dyDescent="0.3">
      <c r="A109" s="1" t="s">
        <v>246</v>
      </c>
      <c r="B109" s="1" t="s">
        <v>247</v>
      </c>
      <c r="C109" s="1" t="s">
        <v>248</v>
      </c>
      <c r="D109" t="str">
        <f t="shared" si="2"/>
        <v>Liceum Ogólnokształcące Politechniki Łódzkiej</v>
      </c>
      <c r="E109">
        <f t="shared" si="3"/>
        <v>-1</v>
      </c>
    </row>
    <row r="110" spans="1:5" x14ac:dyDescent="0.3">
      <c r="A110" s="1" t="s">
        <v>34</v>
      </c>
      <c r="B110" s="1" t="s">
        <v>223</v>
      </c>
      <c r="C110" s="1" t="s">
        <v>249</v>
      </c>
      <c r="D110" t="str">
        <f t="shared" si="2"/>
        <v>II Liceum Ogólnokształcące im. Mikołaja Kopernika</v>
      </c>
      <c r="E110">
        <f t="shared" si="3"/>
        <v>-1</v>
      </c>
    </row>
    <row r="111" spans="1:5" x14ac:dyDescent="0.3">
      <c r="A111" s="1" t="s">
        <v>26</v>
      </c>
      <c r="B111" s="1" t="s">
        <v>251</v>
      </c>
      <c r="C111" s="1" t="s">
        <v>77</v>
      </c>
      <c r="D111" t="str">
        <f t="shared" si="2"/>
        <v>Liceum Ogólnokształcące</v>
      </c>
      <c r="E111">
        <f t="shared" si="3"/>
        <v>-1</v>
      </c>
    </row>
    <row r="112" spans="1:5" x14ac:dyDescent="0.3">
      <c r="A112" s="1" t="s">
        <v>42</v>
      </c>
      <c r="B112" s="1" t="s">
        <v>252</v>
      </c>
      <c r="C112" s="1" t="s">
        <v>253</v>
      </c>
      <c r="D112" t="str">
        <f t="shared" si="2"/>
        <v>Publiczne Gimnazjum</v>
      </c>
      <c r="E112">
        <f t="shared" si="3"/>
        <v>11</v>
      </c>
    </row>
    <row r="113" spans="1:5" x14ac:dyDescent="0.3">
      <c r="A113" s="1" t="s">
        <v>163</v>
      </c>
      <c r="B113" s="1" t="s">
        <v>254</v>
      </c>
      <c r="C113" s="1" t="s">
        <v>14</v>
      </c>
      <c r="D113" t="str">
        <f t="shared" si="2"/>
        <v>III Liceum Ogólnokształcące im. Marynarki Wojennej RP</v>
      </c>
      <c r="E113">
        <f t="shared" si="3"/>
        <v>-1</v>
      </c>
    </row>
    <row r="114" spans="1:5" x14ac:dyDescent="0.3">
      <c r="A114" s="1" t="s">
        <v>26</v>
      </c>
      <c r="B114" s="1" t="s">
        <v>255</v>
      </c>
      <c r="C114" s="1" t="s">
        <v>256</v>
      </c>
      <c r="D114" t="str">
        <f t="shared" si="2"/>
        <v>XXXI Liceum Ogólnokształcące im.  Ludwika Zamenhofa</v>
      </c>
      <c r="E114">
        <f t="shared" si="3"/>
        <v>-1</v>
      </c>
    </row>
    <row r="115" spans="1:5" x14ac:dyDescent="0.3">
      <c r="A115" s="1" t="s">
        <v>49</v>
      </c>
      <c r="B115" s="1" t="s">
        <v>257</v>
      </c>
      <c r="C115" s="1" t="s">
        <v>24</v>
      </c>
      <c r="D115" t="str">
        <f t="shared" si="2"/>
        <v/>
      </c>
      <c r="E115">
        <f t="shared" si="3"/>
        <v>-1</v>
      </c>
    </row>
    <row r="116" spans="1:5" x14ac:dyDescent="0.3">
      <c r="A116" s="1" t="s">
        <v>47</v>
      </c>
      <c r="B116" s="1" t="s">
        <v>258</v>
      </c>
      <c r="C116" s="1" t="s">
        <v>259</v>
      </c>
      <c r="D116" t="str">
        <f t="shared" si="2"/>
        <v>I Liceum Ogólnokształcące im. Tadeusza Kościuszki</v>
      </c>
      <c r="E116">
        <f t="shared" si="3"/>
        <v>-1</v>
      </c>
    </row>
    <row r="117" spans="1:5" x14ac:dyDescent="0.3">
      <c r="A117" s="1" t="s">
        <v>7</v>
      </c>
      <c r="B117" s="1" t="s">
        <v>261</v>
      </c>
      <c r="C117" s="1" t="s">
        <v>9</v>
      </c>
      <c r="D117" t="str">
        <f t="shared" si="2"/>
        <v>Zespół Szkół Ogólnokształcących nr 6</v>
      </c>
      <c r="E117">
        <f t="shared" si="3"/>
        <v>-1</v>
      </c>
    </row>
    <row r="118" spans="1:5" x14ac:dyDescent="0.3">
      <c r="A118" s="1" t="s">
        <v>119</v>
      </c>
      <c r="B118" s="1" t="s">
        <v>262</v>
      </c>
      <c r="C118" s="1" t="s">
        <v>142</v>
      </c>
      <c r="D118" t="str">
        <f t="shared" si="2"/>
        <v>VI Liceum Ogólnokształcące</v>
      </c>
      <c r="E118">
        <f t="shared" si="3"/>
        <v>-1</v>
      </c>
    </row>
    <row r="119" spans="1:5" x14ac:dyDescent="0.3">
      <c r="A119" s="1" t="s">
        <v>42</v>
      </c>
      <c r="B119" s="1" t="s">
        <v>263</v>
      </c>
      <c r="C119" s="1" t="s">
        <v>264</v>
      </c>
      <c r="D119" t="str">
        <f t="shared" si="2"/>
        <v>Zespół Szkół Licealnych</v>
      </c>
      <c r="E119">
        <f t="shared" si="3"/>
        <v>-1</v>
      </c>
    </row>
    <row r="120" spans="1:5" x14ac:dyDescent="0.3">
      <c r="A120" s="1" t="s">
        <v>119</v>
      </c>
      <c r="B120" s="1" t="s">
        <v>266</v>
      </c>
      <c r="C120" s="1" t="s">
        <v>83</v>
      </c>
      <c r="D120" t="str">
        <f t="shared" si="2"/>
        <v>I Liceum Ogólnokształcące</v>
      </c>
      <c r="E120">
        <f t="shared" si="3"/>
        <v>-1</v>
      </c>
    </row>
    <row r="121" spans="1:5" x14ac:dyDescent="0.3">
      <c r="A121" s="1" t="s">
        <v>95</v>
      </c>
      <c r="B121" s="1" t="s">
        <v>267</v>
      </c>
      <c r="C121" s="1" t="s">
        <v>268</v>
      </c>
      <c r="D121" t="str">
        <f t="shared" si="2"/>
        <v>Gimnazjum nr 1 im. św. Jadwigi Królowej</v>
      </c>
      <c r="E121">
        <f t="shared" si="3"/>
        <v>1</v>
      </c>
    </row>
    <row r="122" spans="1:5" x14ac:dyDescent="0.3">
      <c r="A122" s="1" t="s">
        <v>40</v>
      </c>
      <c r="B122" s="1" t="s">
        <v>270</v>
      </c>
      <c r="C122" s="1" t="s">
        <v>83</v>
      </c>
      <c r="D122" t="str">
        <f t="shared" si="2"/>
        <v>I Liceum Ogólnokształcące</v>
      </c>
      <c r="E122">
        <f t="shared" si="3"/>
        <v>-1</v>
      </c>
    </row>
    <row r="123" spans="1:5" x14ac:dyDescent="0.3">
      <c r="A123" s="1" t="s">
        <v>40</v>
      </c>
      <c r="B123" s="1" t="s">
        <v>271</v>
      </c>
      <c r="C123" s="1" t="s">
        <v>248</v>
      </c>
      <c r="D123" t="str">
        <f t="shared" si="2"/>
        <v>Liceum Ogólnokształcące Politechniki Łódzkiej</v>
      </c>
      <c r="E123">
        <f t="shared" si="3"/>
        <v>-1</v>
      </c>
    </row>
    <row r="124" spans="1:5" x14ac:dyDescent="0.3">
      <c r="A124" s="1" t="s">
        <v>105</v>
      </c>
      <c r="B124" s="1" t="s">
        <v>272</v>
      </c>
      <c r="C124" s="1" t="s">
        <v>150</v>
      </c>
      <c r="D124" t="str">
        <f t="shared" si="2"/>
        <v>II Liceum Ogólnokształcące</v>
      </c>
      <c r="E124">
        <f t="shared" si="3"/>
        <v>-1</v>
      </c>
    </row>
    <row r="125" spans="1:5" x14ac:dyDescent="0.3">
      <c r="A125" s="1" t="s">
        <v>110</v>
      </c>
      <c r="B125" s="1" t="s">
        <v>274</v>
      </c>
      <c r="C125" s="1" t="s">
        <v>275</v>
      </c>
      <c r="D125" t="str">
        <f t="shared" si="2"/>
        <v>Zespół Szkół Ogólnokształcących Nr 1</v>
      </c>
      <c r="E125">
        <f t="shared" si="3"/>
        <v>-1</v>
      </c>
    </row>
    <row r="126" spans="1:5" x14ac:dyDescent="0.3">
      <c r="A126" s="1" t="s">
        <v>40</v>
      </c>
      <c r="B126" s="1" t="s">
        <v>276</v>
      </c>
      <c r="C126" s="1" t="s">
        <v>83</v>
      </c>
      <c r="D126" t="str">
        <f t="shared" si="2"/>
        <v>I Liceum Ogólnokształcące</v>
      </c>
      <c r="E126">
        <f t="shared" si="3"/>
        <v>-1</v>
      </c>
    </row>
    <row r="127" spans="1:5" x14ac:dyDescent="0.3">
      <c r="A127" s="1" t="s">
        <v>34</v>
      </c>
      <c r="B127" s="1" t="s">
        <v>277</v>
      </c>
      <c r="C127" s="1" t="s">
        <v>167</v>
      </c>
      <c r="D127" t="str">
        <f t="shared" si="2"/>
        <v>III Liceum Ogólnokształcące</v>
      </c>
      <c r="E127">
        <f t="shared" si="3"/>
        <v>-1</v>
      </c>
    </row>
    <row r="128" spans="1:5" x14ac:dyDescent="0.3">
      <c r="A128" s="1" t="s">
        <v>278</v>
      </c>
      <c r="B128" s="1" t="s">
        <v>279</v>
      </c>
      <c r="C128" s="1" t="s">
        <v>83</v>
      </c>
      <c r="D128" t="str">
        <f t="shared" si="2"/>
        <v>I Liceum Ogólnokształcące</v>
      </c>
      <c r="E128">
        <f t="shared" si="3"/>
        <v>-1</v>
      </c>
    </row>
    <row r="129" spans="1:5" x14ac:dyDescent="0.3">
      <c r="A129" s="1" t="s">
        <v>40</v>
      </c>
      <c r="B129" s="1" t="s">
        <v>247</v>
      </c>
      <c r="C129" s="1" t="s">
        <v>108</v>
      </c>
      <c r="D129" t="str">
        <f t="shared" si="2"/>
        <v>Katolickie Liceum Ogólnokształcące</v>
      </c>
      <c r="E129">
        <f t="shared" si="3"/>
        <v>-1</v>
      </c>
    </row>
    <row r="130" spans="1:5" x14ac:dyDescent="0.3">
      <c r="A130" s="1" t="s">
        <v>89</v>
      </c>
      <c r="B130" s="1" t="s">
        <v>280</v>
      </c>
      <c r="C130" s="1" t="s">
        <v>37</v>
      </c>
      <c r="D130" t="str">
        <f t="shared" si="2"/>
        <v>V Liceum Ogólnokształcące</v>
      </c>
      <c r="E130">
        <f t="shared" si="3"/>
        <v>-1</v>
      </c>
    </row>
    <row r="131" spans="1:5" x14ac:dyDescent="0.3">
      <c r="A131" s="1" t="s">
        <v>169</v>
      </c>
      <c r="B131" s="1" t="s">
        <v>281</v>
      </c>
      <c r="C131" s="1" t="s">
        <v>186</v>
      </c>
      <c r="D131" t="str">
        <f t="shared" ref="D131:D194" si="4">IF(C131&lt;&gt;"Zespół Szkół UMK Gimnazjum i Liceum Akademickie",C131,"")</f>
        <v>Zespół Szkół Ogólnokształcących nr 3</v>
      </c>
      <c r="E131">
        <f t="shared" ref="E131:E194" si="5">IFERROR(SEARCH("Gimnazjum",D131,1),-1)</f>
        <v>-1</v>
      </c>
    </row>
    <row r="132" spans="1:5" x14ac:dyDescent="0.3">
      <c r="A132" s="1" t="s">
        <v>163</v>
      </c>
      <c r="B132" s="1" t="s">
        <v>282</v>
      </c>
      <c r="C132" s="1" t="s">
        <v>14</v>
      </c>
      <c r="D132" t="str">
        <f t="shared" si="4"/>
        <v>III Liceum Ogólnokształcące im. Marynarki Wojennej RP</v>
      </c>
      <c r="E132">
        <f t="shared" si="5"/>
        <v>-1</v>
      </c>
    </row>
    <row r="133" spans="1:5" x14ac:dyDescent="0.3">
      <c r="A133" s="1" t="s">
        <v>283</v>
      </c>
      <c r="B133" s="1" t="s">
        <v>223</v>
      </c>
      <c r="C133" s="1" t="s">
        <v>24</v>
      </c>
      <c r="D133" t="str">
        <f t="shared" si="4"/>
        <v/>
      </c>
      <c r="E133">
        <f t="shared" si="5"/>
        <v>-1</v>
      </c>
    </row>
    <row r="134" spans="1:5" x14ac:dyDescent="0.3">
      <c r="A134" s="1" t="s">
        <v>159</v>
      </c>
      <c r="B134" s="1" t="s">
        <v>284</v>
      </c>
      <c r="C134" s="1" t="s">
        <v>150</v>
      </c>
      <c r="D134" t="str">
        <f t="shared" si="4"/>
        <v>II Liceum Ogólnokształcące</v>
      </c>
      <c r="E134">
        <f t="shared" si="5"/>
        <v>-1</v>
      </c>
    </row>
    <row r="135" spans="1:5" x14ac:dyDescent="0.3">
      <c r="A135" s="1" t="s">
        <v>110</v>
      </c>
      <c r="B135" s="1" t="s">
        <v>285</v>
      </c>
      <c r="C135" s="1" t="s">
        <v>286</v>
      </c>
      <c r="D135" t="str">
        <f t="shared" si="4"/>
        <v>Zespół Szkół im. Emilii Sczanieckiej</v>
      </c>
      <c r="E135">
        <f t="shared" si="5"/>
        <v>-1</v>
      </c>
    </row>
    <row r="136" spans="1:5" x14ac:dyDescent="0.3">
      <c r="A136" s="1" t="s">
        <v>119</v>
      </c>
      <c r="B136" s="1" t="s">
        <v>288</v>
      </c>
      <c r="C136" s="1" t="s">
        <v>167</v>
      </c>
      <c r="D136" t="str">
        <f t="shared" si="4"/>
        <v>III Liceum Ogólnokształcące</v>
      </c>
      <c r="E136">
        <f t="shared" si="5"/>
        <v>-1</v>
      </c>
    </row>
    <row r="137" spans="1:5" x14ac:dyDescent="0.3">
      <c r="A137" s="1" t="s">
        <v>95</v>
      </c>
      <c r="B137" s="1" t="s">
        <v>289</v>
      </c>
      <c r="C137" s="1" t="s">
        <v>290</v>
      </c>
      <c r="D137" t="str">
        <f t="shared" si="4"/>
        <v>Liceum "Filomata"</v>
      </c>
      <c r="E137">
        <f t="shared" si="5"/>
        <v>-1</v>
      </c>
    </row>
    <row r="138" spans="1:5" x14ac:dyDescent="0.3">
      <c r="A138" s="1" t="s">
        <v>144</v>
      </c>
      <c r="B138" s="1" t="s">
        <v>291</v>
      </c>
      <c r="C138" s="1" t="s">
        <v>108</v>
      </c>
      <c r="D138" t="str">
        <f t="shared" si="4"/>
        <v>Katolickie Liceum Ogólnokształcące</v>
      </c>
      <c r="E138">
        <f t="shared" si="5"/>
        <v>-1</v>
      </c>
    </row>
    <row r="139" spans="1:5" x14ac:dyDescent="0.3">
      <c r="A139" s="1" t="s">
        <v>95</v>
      </c>
      <c r="B139" s="1" t="s">
        <v>292</v>
      </c>
      <c r="C139" s="1" t="s">
        <v>264</v>
      </c>
      <c r="D139" t="str">
        <f t="shared" si="4"/>
        <v>Zespół Szkół Licealnych</v>
      </c>
      <c r="E139">
        <f t="shared" si="5"/>
        <v>-1</v>
      </c>
    </row>
    <row r="140" spans="1:5" x14ac:dyDescent="0.3">
      <c r="A140" s="1" t="s">
        <v>66</v>
      </c>
      <c r="B140" s="1" t="s">
        <v>293</v>
      </c>
      <c r="C140" s="1" t="s">
        <v>275</v>
      </c>
      <c r="D140" t="str">
        <f t="shared" si="4"/>
        <v>Zespół Szkół Ogólnokształcących Nr 1</v>
      </c>
      <c r="E140">
        <f t="shared" si="5"/>
        <v>-1</v>
      </c>
    </row>
    <row r="141" spans="1:5" x14ac:dyDescent="0.3">
      <c r="A141" s="1" t="s">
        <v>294</v>
      </c>
      <c r="B141" s="1" t="s">
        <v>295</v>
      </c>
      <c r="C141" s="1" t="s">
        <v>83</v>
      </c>
      <c r="D141" t="str">
        <f t="shared" si="4"/>
        <v>I Liceum Ogólnokształcące</v>
      </c>
      <c r="E141">
        <f t="shared" si="5"/>
        <v>-1</v>
      </c>
    </row>
    <row r="142" spans="1:5" x14ac:dyDescent="0.3">
      <c r="A142" s="1" t="s">
        <v>297</v>
      </c>
      <c r="B142" s="1" t="s">
        <v>298</v>
      </c>
      <c r="C142" s="1" t="s">
        <v>77</v>
      </c>
      <c r="D142" t="str">
        <f t="shared" si="4"/>
        <v>Liceum Ogólnokształcące</v>
      </c>
      <c r="E142">
        <f t="shared" si="5"/>
        <v>-1</v>
      </c>
    </row>
    <row r="143" spans="1:5" x14ac:dyDescent="0.3">
      <c r="A143" s="1" t="s">
        <v>12</v>
      </c>
      <c r="B143" s="1" t="s">
        <v>300</v>
      </c>
      <c r="C143" s="1" t="s">
        <v>301</v>
      </c>
      <c r="D143" t="str">
        <f t="shared" si="4"/>
        <v>I Zespół Szkół Ogólnokształcących</v>
      </c>
      <c r="E143">
        <f t="shared" si="5"/>
        <v>-1</v>
      </c>
    </row>
    <row r="144" spans="1:5" x14ac:dyDescent="0.3">
      <c r="A144" s="1" t="s">
        <v>31</v>
      </c>
      <c r="B144" s="1" t="s">
        <v>303</v>
      </c>
      <c r="C144" s="1" t="s">
        <v>86</v>
      </c>
      <c r="D144" t="str">
        <f t="shared" si="4"/>
        <v>Liceum Ogólnokształcące nr III</v>
      </c>
      <c r="E144">
        <f t="shared" si="5"/>
        <v>-1</v>
      </c>
    </row>
    <row r="145" spans="1:5" x14ac:dyDescent="0.3">
      <c r="A145" s="1" t="s">
        <v>304</v>
      </c>
      <c r="B145" s="1" t="s">
        <v>305</v>
      </c>
      <c r="C145" s="1" t="s">
        <v>275</v>
      </c>
      <c r="D145" t="str">
        <f t="shared" si="4"/>
        <v>Zespół Szkół Ogólnokształcących Nr 1</v>
      </c>
      <c r="E145">
        <f t="shared" si="5"/>
        <v>-1</v>
      </c>
    </row>
    <row r="146" spans="1:5" x14ac:dyDescent="0.3">
      <c r="A146" s="1" t="s">
        <v>89</v>
      </c>
      <c r="B146" s="1" t="s">
        <v>307</v>
      </c>
      <c r="C146" s="1" t="s">
        <v>308</v>
      </c>
      <c r="D146" t="str">
        <f t="shared" si="4"/>
        <v>Zespół Szkół nr 28</v>
      </c>
      <c r="E146">
        <f t="shared" si="5"/>
        <v>-1</v>
      </c>
    </row>
    <row r="147" spans="1:5" x14ac:dyDescent="0.3">
      <c r="A147" s="1" t="s">
        <v>309</v>
      </c>
      <c r="B147" s="1" t="s">
        <v>98</v>
      </c>
      <c r="C147" s="1" t="s">
        <v>310</v>
      </c>
      <c r="D147" t="str">
        <f t="shared" si="4"/>
        <v>Zespół Szkół Ogólnokształcących</v>
      </c>
      <c r="E147">
        <f t="shared" si="5"/>
        <v>-1</v>
      </c>
    </row>
    <row r="148" spans="1:5" x14ac:dyDescent="0.3">
      <c r="A148" s="1" t="s">
        <v>105</v>
      </c>
      <c r="B148" s="1" t="s">
        <v>313</v>
      </c>
      <c r="C148" s="1" t="s">
        <v>314</v>
      </c>
      <c r="D148" t="str">
        <f t="shared" si="4"/>
        <v>Liceum Ogólnokształcące im. Wł. Broniewskiego</v>
      </c>
      <c r="E148">
        <f t="shared" si="5"/>
        <v>-1</v>
      </c>
    </row>
    <row r="149" spans="1:5" x14ac:dyDescent="0.3">
      <c r="A149" s="1" t="s">
        <v>91</v>
      </c>
      <c r="B149" s="1" t="s">
        <v>316</v>
      </c>
      <c r="C149" s="1" t="s">
        <v>101</v>
      </c>
      <c r="D149" t="str">
        <f t="shared" si="4"/>
        <v>Zespół Szkół Ogólnokształcących nr 2</v>
      </c>
      <c r="E149">
        <f t="shared" si="5"/>
        <v>-1</v>
      </c>
    </row>
    <row r="150" spans="1:5" x14ac:dyDescent="0.3">
      <c r="A150" s="1" t="s">
        <v>54</v>
      </c>
      <c r="B150" s="1" t="s">
        <v>318</v>
      </c>
      <c r="C150" s="1" t="s">
        <v>319</v>
      </c>
      <c r="D150" t="str">
        <f t="shared" si="4"/>
        <v>I Liceum Ogólnokształcące im. S. Żeromskiego</v>
      </c>
      <c r="E150">
        <f t="shared" si="5"/>
        <v>-1</v>
      </c>
    </row>
    <row r="151" spans="1:5" x14ac:dyDescent="0.3">
      <c r="A151" s="1" t="s">
        <v>219</v>
      </c>
      <c r="B151" s="1" t="s">
        <v>321</v>
      </c>
      <c r="C151" s="1" t="s">
        <v>37</v>
      </c>
      <c r="D151" t="str">
        <f t="shared" si="4"/>
        <v>V Liceum Ogólnokształcące</v>
      </c>
      <c r="E151">
        <f t="shared" si="5"/>
        <v>-1</v>
      </c>
    </row>
    <row r="152" spans="1:5" x14ac:dyDescent="0.3">
      <c r="A152" s="1" t="s">
        <v>66</v>
      </c>
      <c r="B152" s="1" t="s">
        <v>322</v>
      </c>
      <c r="C152" s="1" t="s">
        <v>150</v>
      </c>
      <c r="D152" t="str">
        <f t="shared" si="4"/>
        <v>II Liceum Ogólnokształcące</v>
      </c>
      <c r="E152">
        <f t="shared" si="5"/>
        <v>-1</v>
      </c>
    </row>
    <row r="153" spans="1:5" x14ac:dyDescent="0.3">
      <c r="A153" s="1" t="s">
        <v>38</v>
      </c>
      <c r="B153" s="1" t="s">
        <v>324</v>
      </c>
      <c r="C153" s="1" t="s">
        <v>83</v>
      </c>
      <c r="D153" t="str">
        <f t="shared" si="4"/>
        <v>I Liceum Ogólnokształcące</v>
      </c>
      <c r="E153">
        <f t="shared" si="5"/>
        <v>-1</v>
      </c>
    </row>
    <row r="154" spans="1:5" x14ac:dyDescent="0.3">
      <c r="A154" s="1" t="s">
        <v>34</v>
      </c>
      <c r="B154" s="1" t="s">
        <v>325</v>
      </c>
      <c r="C154" s="1" t="s">
        <v>14</v>
      </c>
      <c r="D154" t="str">
        <f t="shared" si="4"/>
        <v>III Liceum Ogólnokształcące im. Marynarki Wojennej RP</v>
      </c>
      <c r="E154">
        <f t="shared" si="5"/>
        <v>-1</v>
      </c>
    </row>
    <row r="155" spans="1:5" x14ac:dyDescent="0.3">
      <c r="A155" s="1" t="s">
        <v>326</v>
      </c>
      <c r="B155" s="1" t="s">
        <v>327</v>
      </c>
      <c r="C155" s="1" t="s">
        <v>83</v>
      </c>
      <c r="D155" t="str">
        <f t="shared" si="4"/>
        <v>I Liceum Ogólnokształcące</v>
      </c>
      <c r="E155">
        <f t="shared" si="5"/>
        <v>-1</v>
      </c>
    </row>
    <row r="156" spans="1:5" x14ac:dyDescent="0.3">
      <c r="A156" s="1" t="s">
        <v>95</v>
      </c>
      <c r="B156" s="1" t="s">
        <v>329</v>
      </c>
      <c r="C156" s="1" t="s">
        <v>9</v>
      </c>
      <c r="D156" t="str">
        <f t="shared" si="4"/>
        <v>Zespół Szkół Ogólnokształcących nr 6</v>
      </c>
      <c r="E156">
        <f t="shared" si="5"/>
        <v>-1</v>
      </c>
    </row>
    <row r="157" spans="1:5" x14ac:dyDescent="0.3">
      <c r="A157" s="1" t="s">
        <v>40</v>
      </c>
      <c r="B157" s="1" t="s">
        <v>330</v>
      </c>
      <c r="C157" s="1" t="s">
        <v>83</v>
      </c>
      <c r="D157" t="str">
        <f t="shared" si="4"/>
        <v>I Liceum Ogólnokształcące</v>
      </c>
      <c r="E157">
        <f t="shared" si="5"/>
        <v>-1</v>
      </c>
    </row>
    <row r="158" spans="1:5" x14ac:dyDescent="0.3">
      <c r="A158" s="1" t="s">
        <v>95</v>
      </c>
      <c r="B158" s="1" t="s">
        <v>331</v>
      </c>
      <c r="C158" s="1" t="s">
        <v>24</v>
      </c>
      <c r="D158" t="str">
        <f t="shared" si="4"/>
        <v/>
      </c>
      <c r="E158">
        <f t="shared" si="5"/>
        <v>-1</v>
      </c>
    </row>
    <row r="159" spans="1:5" x14ac:dyDescent="0.3">
      <c r="A159" s="1" t="s">
        <v>332</v>
      </c>
      <c r="B159" s="1" t="s">
        <v>333</v>
      </c>
      <c r="C159" s="1" t="s">
        <v>86</v>
      </c>
      <c r="D159" t="str">
        <f t="shared" si="4"/>
        <v>Liceum Ogólnokształcące nr III</v>
      </c>
      <c r="E159">
        <f t="shared" si="5"/>
        <v>-1</v>
      </c>
    </row>
    <row r="160" spans="1:5" x14ac:dyDescent="0.3">
      <c r="A160" s="1" t="s">
        <v>119</v>
      </c>
      <c r="B160" s="1" t="s">
        <v>334</v>
      </c>
      <c r="C160" s="1" t="s">
        <v>335</v>
      </c>
      <c r="D160" t="str">
        <f t="shared" si="4"/>
        <v>IV Liceum Ogólnokształcące im. Marii Skłodowskiej-Curie</v>
      </c>
      <c r="E160">
        <f t="shared" si="5"/>
        <v>-1</v>
      </c>
    </row>
    <row r="161" spans="1:5" x14ac:dyDescent="0.3">
      <c r="A161" s="1" t="s">
        <v>42</v>
      </c>
      <c r="B161" s="1" t="s">
        <v>336</v>
      </c>
      <c r="C161" s="1" t="s">
        <v>51</v>
      </c>
      <c r="D161" t="str">
        <f t="shared" si="4"/>
        <v>XXVII Liceum Ogólnokształcace im. Tadeusza Czackiego</v>
      </c>
      <c r="E161">
        <f t="shared" si="5"/>
        <v>-1</v>
      </c>
    </row>
    <row r="162" spans="1:5" x14ac:dyDescent="0.3">
      <c r="A162" s="1" t="s">
        <v>45</v>
      </c>
      <c r="B162" s="1" t="s">
        <v>337</v>
      </c>
      <c r="C162" s="1" t="s">
        <v>150</v>
      </c>
      <c r="D162" t="str">
        <f t="shared" si="4"/>
        <v>II Liceum Ogólnokształcące</v>
      </c>
      <c r="E162">
        <f t="shared" si="5"/>
        <v>-1</v>
      </c>
    </row>
    <row r="163" spans="1:5" x14ac:dyDescent="0.3">
      <c r="A163" s="1" t="s">
        <v>26</v>
      </c>
      <c r="B163" s="1" t="s">
        <v>338</v>
      </c>
      <c r="C163" s="1" t="s">
        <v>108</v>
      </c>
      <c r="D163" t="str">
        <f t="shared" si="4"/>
        <v>Katolickie Liceum Ogólnokształcące</v>
      </c>
      <c r="E163">
        <f t="shared" si="5"/>
        <v>-1</v>
      </c>
    </row>
    <row r="164" spans="1:5" x14ac:dyDescent="0.3">
      <c r="A164" s="1" t="s">
        <v>34</v>
      </c>
      <c r="B164" s="1" t="s">
        <v>339</v>
      </c>
      <c r="C164" s="1" t="s">
        <v>340</v>
      </c>
      <c r="D164" t="str">
        <f t="shared" si="4"/>
        <v>VI LO im. Jana Kochanowskiego</v>
      </c>
      <c r="E164">
        <f t="shared" si="5"/>
        <v>-1</v>
      </c>
    </row>
    <row r="165" spans="1:5" x14ac:dyDescent="0.3">
      <c r="A165" s="1" t="s">
        <v>132</v>
      </c>
      <c r="B165" s="1" t="s">
        <v>341</v>
      </c>
      <c r="C165" s="1" t="s">
        <v>310</v>
      </c>
      <c r="D165" t="str">
        <f t="shared" si="4"/>
        <v>Zespół Szkół Ogólnokształcących</v>
      </c>
      <c r="E165">
        <f t="shared" si="5"/>
        <v>-1</v>
      </c>
    </row>
    <row r="166" spans="1:5" x14ac:dyDescent="0.3">
      <c r="A166" s="1" t="s">
        <v>42</v>
      </c>
      <c r="B166" s="1" t="s">
        <v>288</v>
      </c>
      <c r="C166" s="1" t="s">
        <v>37</v>
      </c>
      <c r="D166" t="str">
        <f t="shared" si="4"/>
        <v>V Liceum Ogólnokształcące</v>
      </c>
      <c r="E166">
        <f t="shared" si="5"/>
        <v>-1</v>
      </c>
    </row>
    <row r="167" spans="1:5" x14ac:dyDescent="0.3">
      <c r="A167" s="1" t="s">
        <v>102</v>
      </c>
      <c r="B167" s="1" t="s">
        <v>342</v>
      </c>
      <c r="C167" s="1" t="s">
        <v>108</v>
      </c>
      <c r="D167" t="str">
        <f t="shared" si="4"/>
        <v>Katolickie Liceum Ogólnokształcące</v>
      </c>
      <c r="E167">
        <f t="shared" si="5"/>
        <v>-1</v>
      </c>
    </row>
    <row r="168" spans="1:5" x14ac:dyDescent="0.3">
      <c r="A168" s="1" t="s">
        <v>343</v>
      </c>
      <c r="B168" s="1" t="s">
        <v>344</v>
      </c>
      <c r="C168" s="1" t="s">
        <v>83</v>
      </c>
      <c r="D168" t="str">
        <f t="shared" si="4"/>
        <v>I Liceum Ogólnokształcące</v>
      </c>
      <c r="E168">
        <f t="shared" si="5"/>
        <v>-1</v>
      </c>
    </row>
    <row r="169" spans="1:5" x14ac:dyDescent="0.3">
      <c r="A169" s="1" t="s">
        <v>95</v>
      </c>
      <c r="B169" s="1" t="s">
        <v>345</v>
      </c>
      <c r="C169" s="1" t="s">
        <v>275</v>
      </c>
      <c r="D169" t="str">
        <f t="shared" si="4"/>
        <v>Zespół Szkół Ogólnokształcących Nr 1</v>
      </c>
      <c r="E169">
        <f t="shared" si="5"/>
        <v>-1</v>
      </c>
    </row>
    <row r="170" spans="1:5" x14ac:dyDescent="0.3">
      <c r="A170" s="1" t="s">
        <v>346</v>
      </c>
      <c r="B170" s="1" t="s">
        <v>347</v>
      </c>
      <c r="C170" s="1" t="s">
        <v>310</v>
      </c>
      <c r="D170" t="str">
        <f t="shared" si="4"/>
        <v>Zespół Szkół Ogólnokształcących</v>
      </c>
      <c r="E170">
        <f t="shared" si="5"/>
        <v>-1</v>
      </c>
    </row>
    <row r="171" spans="1:5" x14ac:dyDescent="0.3">
      <c r="A171" s="1" t="s">
        <v>31</v>
      </c>
      <c r="B171" s="1" t="s">
        <v>349</v>
      </c>
      <c r="C171" s="1" t="s">
        <v>150</v>
      </c>
      <c r="D171" t="str">
        <f t="shared" si="4"/>
        <v>II Liceum Ogólnokształcące</v>
      </c>
      <c r="E171">
        <f t="shared" si="5"/>
        <v>-1</v>
      </c>
    </row>
    <row r="172" spans="1:5" x14ac:dyDescent="0.3">
      <c r="A172" s="1" t="s">
        <v>297</v>
      </c>
      <c r="B172" s="1" t="s">
        <v>351</v>
      </c>
      <c r="C172" s="1" t="s">
        <v>130</v>
      </c>
      <c r="D172" t="str">
        <f t="shared" si="4"/>
        <v>Gimnazjum nr 2 im. Adama Mickiewicza</v>
      </c>
      <c r="E172">
        <f t="shared" si="5"/>
        <v>1</v>
      </c>
    </row>
    <row r="173" spans="1:5" x14ac:dyDescent="0.3">
      <c r="A173" s="1" t="s">
        <v>352</v>
      </c>
      <c r="B173" s="1" t="s">
        <v>353</v>
      </c>
      <c r="C173" s="1" t="s">
        <v>117</v>
      </c>
      <c r="D173" t="str">
        <f t="shared" si="4"/>
        <v>Zespół Szkół</v>
      </c>
      <c r="E173">
        <f t="shared" si="5"/>
        <v>-1</v>
      </c>
    </row>
    <row r="174" spans="1:5" x14ac:dyDescent="0.3">
      <c r="A174" s="1" t="s">
        <v>354</v>
      </c>
      <c r="B174" s="1" t="s">
        <v>355</v>
      </c>
      <c r="C174" s="1" t="s">
        <v>356</v>
      </c>
      <c r="D174" t="str">
        <f t="shared" si="4"/>
        <v>Zespół Szkół im. A. Mickiewicza</v>
      </c>
      <c r="E174">
        <f t="shared" si="5"/>
        <v>-1</v>
      </c>
    </row>
    <row r="175" spans="1:5" x14ac:dyDescent="0.3">
      <c r="A175" s="1" t="s">
        <v>119</v>
      </c>
      <c r="B175" s="1" t="s">
        <v>211</v>
      </c>
      <c r="C175" s="1" t="s">
        <v>249</v>
      </c>
      <c r="D175" t="str">
        <f t="shared" si="4"/>
        <v>II Liceum Ogólnokształcące im. Mikołaja Kopernika</v>
      </c>
      <c r="E175">
        <f t="shared" si="5"/>
        <v>-1</v>
      </c>
    </row>
    <row r="176" spans="1:5" x14ac:dyDescent="0.3">
      <c r="A176" s="1" t="s">
        <v>42</v>
      </c>
      <c r="B176" s="1" t="s">
        <v>358</v>
      </c>
      <c r="C176" s="1" t="s">
        <v>24</v>
      </c>
      <c r="D176" t="str">
        <f t="shared" si="4"/>
        <v/>
      </c>
      <c r="E176">
        <f t="shared" si="5"/>
        <v>-1</v>
      </c>
    </row>
    <row r="177" spans="1:5" x14ac:dyDescent="0.3">
      <c r="A177" s="1" t="s">
        <v>89</v>
      </c>
      <c r="B177" s="1" t="s">
        <v>199</v>
      </c>
      <c r="C177" s="1" t="s">
        <v>218</v>
      </c>
      <c r="D177" t="str">
        <f t="shared" si="4"/>
        <v>Gimnazjum nr 24 (Zespół Szkól Ogólnokształcących nr 1)</v>
      </c>
      <c r="E177">
        <f t="shared" si="5"/>
        <v>1</v>
      </c>
    </row>
    <row r="178" spans="1:5" x14ac:dyDescent="0.3">
      <c r="A178" s="1" t="s">
        <v>132</v>
      </c>
      <c r="B178" s="1" t="s">
        <v>359</v>
      </c>
      <c r="C178" s="1" t="s">
        <v>360</v>
      </c>
      <c r="D178" t="str">
        <f t="shared" si="4"/>
        <v>I Liceum Ogólnokształcące im. Oskara Kolberga</v>
      </c>
      <c r="E178">
        <f t="shared" si="5"/>
        <v>-1</v>
      </c>
    </row>
    <row r="179" spans="1:5" x14ac:dyDescent="0.3">
      <c r="A179" s="1" t="s">
        <v>326</v>
      </c>
      <c r="B179" s="1" t="s">
        <v>362</v>
      </c>
      <c r="C179" s="1" t="s">
        <v>14</v>
      </c>
      <c r="D179" t="str">
        <f t="shared" si="4"/>
        <v>III Liceum Ogólnokształcące im. Marynarki Wojennej RP</v>
      </c>
      <c r="E179">
        <f t="shared" si="5"/>
        <v>-1</v>
      </c>
    </row>
    <row r="180" spans="1:5" x14ac:dyDescent="0.3">
      <c r="A180" s="1" t="s">
        <v>34</v>
      </c>
      <c r="B180" s="1" t="s">
        <v>363</v>
      </c>
      <c r="C180" s="1" t="s">
        <v>9</v>
      </c>
      <c r="D180" t="str">
        <f t="shared" si="4"/>
        <v>Zespół Szkół Ogólnokształcących nr 6</v>
      </c>
      <c r="E180">
        <f t="shared" si="5"/>
        <v>-1</v>
      </c>
    </row>
    <row r="181" spans="1:5" x14ac:dyDescent="0.3">
      <c r="A181" s="1" t="s">
        <v>105</v>
      </c>
      <c r="B181" s="1" t="s">
        <v>364</v>
      </c>
      <c r="C181" s="1" t="s">
        <v>365</v>
      </c>
      <c r="D181" t="str">
        <f t="shared" si="4"/>
        <v>VIII Liceum Ogólnokształcące</v>
      </c>
      <c r="E181">
        <f t="shared" si="5"/>
        <v>-1</v>
      </c>
    </row>
    <row r="182" spans="1:5" x14ac:dyDescent="0.3">
      <c r="A182" s="1" t="s">
        <v>119</v>
      </c>
      <c r="B182" s="1" t="s">
        <v>366</v>
      </c>
      <c r="C182" s="1" t="s">
        <v>30</v>
      </c>
      <c r="D182" t="str">
        <f t="shared" si="4"/>
        <v>IV Liceum Ogólnokształcące im. Tadeusza Kościuszki</v>
      </c>
      <c r="E182">
        <f t="shared" si="5"/>
        <v>-1</v>
      </c>
    </row>
    <row r="183" spans="1:5" x14ac:dyDescent="0.3">
      <c r="A183" s="1" t="s">
        <v>115</v>
      </c>
      <c r="B183" s="1" t="s">
        <v>367</v>
      </c>
      <c r="C183" s="1" t="s">
        <v>368</v>
      </c>
      <c r="D183" t="str">
        <f t="shared" si="4"/>
        <v>Gimnazjum i Liceum im. Jana Pawła II Sióstr Prezentek</v>
      </c>
      <c r="E183">
        <f t="shared" si="5"/>
        <v>1</v>
      </c>
    </row>
    <row r="184" spans="1:5" x14ac:dyDescent="0.3">
      <c r="A184" s="1" t="s">
        <v>102</v>
      </c>
      <c r="B184" s="1" t="s">
        <v>369</v>
      </c>
      <c r="C184" s="1" t="s">
        <v>83</v>
      </c>
      <c r="D184" t="str">
        <f t="shared" si="4"/>
        <v>I Liceum Ogólnokształcące</v>
      </c>
      <c r="E184">
        <f t="shared" si="5"/>
        <v>-1</v>
      </c>
    </row>
    <row r="185" spans="1:5" x14ac:dyDescent="0.3">
      <c r="A185" s="1" t="s">
        <v>40</v>
      </c>
      <c r="B185" s="1" t="s">
        <v>370</v>
      </c>
      <c r="C185" s="1" t="s">
        <v>130</v>
      </c>
      <c r="D185" t="str">
        <f t="shared" si="4"/>
        <v>Gimnazjum nr 2 im. Adama Mickiewicza</v>
      </c>
      <c r="E185">
        <f t="shared" si="5"/>
        <v>1</v>
      </c>
    </row>
    <row r="186" spans="1:5" x14ac:dyDescent="0.3">
      <c r="A186" s="1" t="s">
        <v>371</v>
      </c>
      <c r="B186" s="1" t="s">
        <v>272</v>
      </c>
      <c r="C186" s="1" t="s">
        <v>264</v>
      </c>
      <c r="D186" t="str">
        <f t="shared" si="4"/>
        <v>Zespół Szkół Licealnych</v>
      </c>
      <c r="E186">
        <f t="shared" si="5"/>
        <v>-1</v>
      </c>
    </row>
    <row r="187" spans="1:5" x14ac:dyDescent="0.3">
      <c r="A187" s="1" t="s">
        <v>40</v>
      </c>
      <c r="B187" s="1" t="s">
        <v>372</v>
      </c>
      <c r="C187" s="1" t="s">
        <v>150</v>
      </c>
      <c r="D187" t="str">
        <f t="shared" si="4"/>
        <v>II Liceum Ogólnokształcące</v>
      </c>
      <c r="E187">
        <f t="shared" si="5"/>
        <v>-1</v>
      </c>
    </row>
    <row r="188" spans="1:5" x14ac:dyDescent="0.3">
      <c r="A188" s="1" t="s">
        <v>47</v>
      </c>
      <c r="B188" s="1" t="s">
        <v>373</v>
      </c>
      <c r="C188" s="1" t="s">
        <v>374</v>
      </c>
      <c r="D188" t="str">
        <f t="shared" si="4"/>
        <v>IV Liceum Ogólnokształcące im. Hanki Sawickiej</v>
      </c>
      <c r="E188">
        <f t="shared" si="5"/>
        <v>-1</v>
      </c>
    </row>
    <row r="189" spans="1:5" x14ac:dyDescent="0.3">
      <c r="A189" s="1" t="s">
        <v>40</v>
      </c>
      <c r="B189" s="1" t="s">
        <v>375</v>
      </c>
      <c r="C189" s="1" t="s">
        <v>376</v>
      </c>
      <c r="D189" t="str">
        <f t="shared" si="4"/>
        <v>Salezjański Zespół Szkół Publicznych "Don Bosko"</v>
      </c>
      <c r="E189">
        <f t="shared" si="5"/>
        <v>-1</v>
      </c>
    </row>
    <row r="190" spans="1:5" x14ac:dyDescent="0.3">
      <c r="A190" s="1" t="s">
        <v>47</v>
      </c>
      <c r="B190" s="1" t="s">
        <v>217</v>
      </c>
      <c r="C190" s="1" t="s">
        <v>378</v>
      </c>
      <c r="D190" t="str">
        <f t="shared" si="4"/>
        <v>III Liceum ogólnokształcące im. Adama Mickiewicza</v>
      </c>
      <c r="E190">
        <f t="shared" si="5"/>
        <v>-1</v>
      </c>
    </row>
    <row r="191" spans="1:5" x14ac:dyDescent="0.3">
      <c r="A191" s="1" t="s">
        <v>47</v>
      </c>
      <c r="B191" s="1" t="s">
        <v>380</v>
      </c>
      <c r="C191" s="1" t="s">
        <v>381</v>
      </c>
      <c r="D191" t="str">
        <f t="shared" si="4"/>
        <v>VI Liceum Ogólnokształcące im. J. Słowackiego</v>
      </c>
      <c r="E191">
        <f t="shared" si="5"/>
        <v>-1</v>
      </c>
    </row>
    <row r="192" spans="1:5" x14ac:dyDescent="0.3">
      <c r="A192" s="1" t="s">
        <v>91</v>
      </c>
      <c r="B192" s="1" t="s">
        <v>382</v>
      </c>
      <c r="C192" s="1" t="s">
        <v>167</v>
      </c>
      <c r="D192" t="str">
        <f t="shared" si="4"/>
        <v>III Liceum Ogólnokształcące</v>
      </c>
      <c r="E192">
        <f t="shared" si="5"/>
        <v>-1</v>
      </c>
    </row>
    <row r="193" spans="1:5" x14ac:dyDescent="0.3">
      <c r="A193" s="1" t="s">
        <v>181</v>
      </c>
      <c r="B193" s="1" t="s">
        <v>383</v>
      </c>
      <c r="C193" s="1" t="s">
        <v>83</v>
      </c>
      <c r="D193" t="str">
        <f t="shared" si="4"/>
        <v>I Liceum Ogólnokształcące</v>
      </c>
      <c r="E193">
        <f t="shared" si="5"/>
        <v>-1</v>
      </c>
    </row>
    <row r="194" spans="1:5" x14ac:dyDescent="0.3">
      <c r="A194" s="1" t="s">
        <v>119</v>
      </c>
      <c r="B194" s="1" t="s">
        <v>384</v>
      </c>
      <c r="C194" s="1" t="s">
        <v>19</v>
      </c>
      <c r="D194" t="str">
        <f t="shared" si="4"/>
        <v>X Liceum Ogólnokształcące</v>
      </c>
      <c r="E194">
        <f t="shared" si="5"/>
        <v>-1</v>
      </c>
    </row>
    <row r="195" spans="1:5" x14ac:dyDescent="0.3">
      <c r="A195" s="1" t="s">
        <v>12</v>
      </c>
      <c r="B195" s="1" t="s">
        <v>271</v>
      </c>
      <c r="C195" s="1" t="s">
        <v>385</v>
      </c>
      <c r="D195" t="str">
        <f t="shared" ref="D195:D258" si="6">IF(C195&lt;&gt;"Zespół Szkół UMK Gimnazjum i Liceum Akademickie",C195,"")</f>
        <v>Ponadgimnazjalne IV Liceum Ogólnokształcące</v>
      </c>
      <c r="E195">
        <f t="shared" ref="E195:E258" si="7">IFERROR(SEARCH("Gimnazjum",D195,1),-1)</f>
        <v>-1</v>
      </c>
    </row>
    <row r="196" spans="1:5" x14ac:dyDescent="0.3">
      <c r="A196" s="1" t="s">
        <v>386</v>
      </c>
      <c r="B196" s="1" t="s">
        <v>387</v>
      </c>
      <c r="C196" s="1" t="s">
        <v>388</v>
      </c>
      <c r="D196" t="str">
        <f t="shared" si="6"/>
        <v>Technikum Nr 7</v>
      </c>
      <c r="E196">
        <f t="shared" si="7"/>
        <v>-1</v>
      </c>
    </row>
    <row r="197" spans="1:5" x14ac:dyDescent="0.3">
      <c r="A197" s="1" t="s">
        <v>119</v>
      </c>
      <c r="B197" s="1" t="s">
        <v>389</v>
      </c>
      <c r="C197" s="1" t="s">
        <v>14</v>
      </c>
      <c r="D197" t="str">
        <f t="shared" si="6"/>
        <v>III Liceum Ogólnokształcące im. Marynarki Wojennej RP</v>
      </c>
      <c r="E197">
        <f t="shared" si="7"/>
        <v>-1</v>
      </c>
    </row>
    <row r="198" spans="1:5" x14ac:dyDescent="0.3">
      <c r="A198" s="1" t="s">
        <v>26</v>
      </c>
      <c r="B198" s="1" t="s">
        <v>390</v>
      </c>
      <c r="C198" s="1" t="s">
        <v>391</v>
      </c>
      <c r="D198" t="str">
        <f t="shared" si="6"/>
        <v>Gimnazjum nr 16 im. Króla Stefana Batorego</v>
      </c>
      <c r="E198">
        <f t="shared" si="7"/>
        <v>1</v>
      </c>
    </row>
    <row r="199" spans="1:5" x14ac:dyDescent="0.3">
      <c r="A199" s="1" t="s">
        <v>40</v>
      </c>
      <c r="B199" s="1" t="s">
        <v>211</v>
      </c>
      <c r="C199" s="1" t="s">
        <v>9</v>
      </c>
      <c r="D199" t="str">
        <f t="shared" si="6"/>
        <v>Zespół Szkół Ogólnokształcących nr 6</v>
      </c>
      <c r="E199">
        <f t="shared" si="7"/>
        <v>-1</v>
      </c>
    </row>
    <row r="200" spans="1:5" x14ac:dyDescent="0.3">
      <c r="A200" s="1" t="s">
        <v>28</v>
      </c>
      <c r="B200" s="1" t="s">
        <v>392</v>
      </c>
      <c r="C200" s="1" t="s">
        <v>393</v>
      </c>
      <c r="D200" t="str">
        <f t="shared" si="6"/>
        <v>Zespół Szkół Ekonomicznych</v>
      </c>
      <c r="E200">
        <f t="shared" si="7"/>
        <v>-1</v>
      </c>
    </row>
    <row r="201" spans="1:5" x14ac:dyDescent="0.3">
      <c r="A201" s="1" t="s">
        <v>42</v>
      </c>
      <c r="B201" s="1" t="s">
        <v>394</v>
      </c>
      <c r="C201" s="1" t="s">
        <v>395</v>
      </c>
      <c r="D201" t="str">
        <f t="shared" si="6"/>
        <v>Liceum Ogólnokształcące im Marii Dąbrowskiej</v>
      </c>
      <c r="E201">
        <f t="shared" si="7"/>
        <v>-1</v>
      </c>
    </row>
    <row r="202" spans="1:5" x14ac:dyDescent="0.3">
      <c r="A202" s="1" t="s">
        <v>34</v>
      </c>
      <c r="B202" s="1" t="s">
        <v>397</v>
      </c>
      <c r="C202" s="1" t="s">
        <v>24</v>
      </c>
      <c r="D202" t="str">
        <f t="shared" si="6"/>
        <v/>
      </c>
      <c r="E202">
        <f t="shared" si="7"/>
        <v>-1</v>
      </c>
    </row>
    <row r="203" spans="1:5" x14ac:dyDescent="0.3">
      <c r="A203" s="1" t="s">
        <v>115</v>
      </c>
      <c r="B203" s="1" t="s">
        <v>398</v>
      </c>
      <c r="C203" s="1" t="s">
        <v>399</v>
      </c>
      <c r="D203" t="str">
        <f t="shared" si="6"/>
        <v>Zespół Szkół Elektrycznych</v>
      </c>
      <c r="E203">
        <f t="shared" si="7"/>
        <v>-1</v>
      </c>
    </row>
    <row r="204" spans="1:5" x14ac:dyDescent="0.3">
      <c r="A204" s="1" t="s">
        <v>66</v>
      </c>
      <c r="B204" s="1" t="s">
        <v>400</v>
      </c>
      <c r="C204" s="1" t="s">
        <v>51</v>
      </c>
      <c r="D204" t="str">
        <f t="shared" si="6"/>
        <v>XXVII Liceum Ogólnokształcace im. Tadeusza Czackiego</v>
      </c>
      <c r="E204">
        <f t="shared" si="7"/>
        <v>-1</v>
      </c>
    </row>
    <row r="205" spans="1:5" x14ac:dyDescent="0.3">
      <c r="A205" s="1" t="s">
        <v>401</v>
      </c>
      <c r="B205" s="1" t="s">
        <v>402</v>
      </c>
      <c r="C205" s="1" t="s">
        <v>385</v>
      </c>
      <c r="D205" t="str">
        <f t="shared" si="6"/>
        <v>Ponadgimnazjalne IV Liceum Ogólnokształcące</v>
      </c>
      <c r="E205">
        <f t="shared" si="7"/>
        <v>-1</v>
      </c>
    </row>
    <row r="206" spans="1:5" x14ac:dyDescent="0.3">
      <c r="A206" s="1" t="s">
        <v>47</v>
      </c>
      <c r="B206" s="1" t="s">
        <v>403</v>
      </c>
      <c r="C206" s="1" t="s">
        <v>81</v>
      </c>
      <c r="D206" t="str">
        <f t="shared" si="6"/>
        <v>VI Liceum Ogólnokształcące im. Króla Zygmunta Augusta</v>
      </c>
      <c r="E206">
        <f t="shared" si="7"/>
        <v>-1</v>
      </c>
    </row>
    <row r="207" spans="1:5" x14ac:dyDescent="0.3">
      <c r="A207" s="1" t="s">
        <v>47</v>
      </c>
      <c r="B207" s="1" t="s">
        <v>404</v>
      </c>
      <c r="C207" s="1" t="s">
        <v>83</v>
      </c>
      <c r="D207" t="str">
        <f t="shared" si="6"/>
        <v>I Liceum Ogólnokształcące</v>
      </c>
      <c r="E207">
        <f t="shared" si="7"/>
        <v>-1</v>
      </c>
    </row>
    <row r="208" spans="1:5" x14ac:dyDescent="0.3">
      <c r="A208" s="1" t="s">
        <v>405</v>
      </c>
      <c r="B208" s="1" t="s">
        <v>406</v>
      </c>
      <c r="C208" s="1" t="s">
        <v>264</v>
      </c>
      <c r="D208" t="str">
        <f t="shared" si="6"/>
        <v>Zespół Szkół Licealnych</v>
      </c>
      <c r="E208">
        <f t="shared" si="7"/>
        <v>-1</v>
      </c>
    </row>
    <row r="209" spans="1:5" x14ac:dyDescent="0.3">
      <c r="A209" s="1" t="s">
        <v>157</v>
      </c>
      <c r="B209" s="1" t="s">
        <v>407</v>
      </c>
      <c r="C209" s="1" t="s">
        <v>408</v>
      </c>
      <c r="D209" t="str">
        <f t="shared" si="6"/>
        <v>Liceum Ogólnokształcące im Bolesława Prusa</v>
      </c>
      <c r="E209">
        <f t="shared" si="7"/>
        <v>-1</v>
      </c>
    </row>
    <row r="210" spans="1:5" x14ac:dyDescent="0.3">
      <c r="A210" s="1" t="s">
        <v>66</v>
      </c>
      <c r="B210" s="1" t="s">
        <v>349</v>
      </c>
      <c r="C210" s="1" t="s">
        <v>108</v>
      </c>
      <c r="D210" t="str">
        <f t="shared" si="6"/>
        <v>Katolickie Liceum Ogólnokształcące</v>
      </c>
      <c r="E210">
        <f t="shared" si="7"/>
        <v>-1</v>
      </c>
    </row>
    <row r="211" spans="1:5" x14ac:dyDescent="0.3">
      <c r="A211" s="1" t="s">
        <v>40</v>
      </c>
      <c r="B211" s="1" t="s">
        <v>410</v>
      </c>
      <c r="C211" s="1" t="s">
        <v>14</v>
      </c>
      <c r="D211" t="str">
        <f t="shared" si="6"/>
        <v>III Liceum Ogólnokształcące im. Marynarki Wojennej RP</v>
      </c>
      <c r="E211">
        <f t="shared" si="7"/>
        <v>-1</v>
      </c>
    </row>
    <row r="212" spans="1:5" x14ac:dyDescent="0.3">
      <c r="A212" s="1" t="s">
        <v>42</v>
      </c>
      <c r="B212" s="1" t="s">
        <v>411</v>
      </c>
      <c r="C212" s="1" t="s">
        <v>24</v>
      </c>
      <c r="D212" t="str">
        <f t="shared" si="6"/>
        <v/>
      </c>
      <c r="E212">
        <f t="shared" si="7"/>
        <v>-1</v>
      </c>
    </row>
    <row r="213" spans="1:5" x14ac:dyDescent="0.3">
      <c r="A213" s="1" t="s">
        <v>31</v>
      </c>
      <c r="B213" s="1" t="s">
        <v>412</v>
      </c>
      <c r="C213" s="1" t="s">
        <v>83</v>
      </c>
      <c r="D213" t="str">
        <f t="shared" si="6"/>
        <v>I Liceum Ogólnokształcące</v>
      </c>
      <c r="E213">
        <f t="shared" si="7"/>
        <v>-1</v>
      </c>
    </row>
    <row r="214" spans="1:5" x14ac:dyDescent="0.3">
      <c r="A214" s="1" t="s">
        <v>34</v>
      </c>
      <c r="B214" s="1" t="s">
        <v>414</v>
      </c>
      <c r="C214" s="1" t="s">
        <v>86</v>
      </c>
      <c r="D214" t="str">
        <f t="shared" si="6"/>
        <v>Liceum Ogólnokształcące nr III</v>
      </c>
      <c r="E214">
        <f t="shared" si="7"/>
        <v>-1</v>
      </c>
    </row>
    <row r="215" spans="1:5" x14ac:dyDescent="0.3">
      <c r="A215" s="1" t="s">
        <v>42</v>
      </c>
      <c r="B215" s="1" t="s">
        <v>415</v>
      </c>
      <c r="C215" s="1" t="s">
        <v>416</v>
      </c>
      <c r="D215" t="str">
        <f t="shared" si="6"/>
        <v>I Liceum Ogólnokształcące im. Marii Konopnickiej</v>
      </c>
      <c r="E215">
        <f t="shared" si="7"/>
        <v>-1</v>
      </c>
    </row>
    <row r="216" spans="1:5" x14ac:dyDescent="0.3">
      <c r="A216" s="1" t="s">
        <v>418</v>
      </c>
      <c r="B216" s="1" t="s">
        <v>419</v>
      </c>
      <c r="C216" s="1" t="s">
        <v>51</v>
      </c>
      <c r="D216" t="str">
        <f t="shared" si="6"/>
        <v>XXVII Liceum Ogólnokształcace im. Tadeusza Czackiego</v>
      </c>
      <c r="E216">
        <f t="shared" si="7"/>
        <v>-1</v>
      </c>
    </row>
    <row r="217" spans="1:5" x14ac:dyDescent="0.3">
      <c r="A217" s="1" t="s">
        <v>66</v>
      </c>
      <c r="B217" s="1" t="s">
        <v>420</v>
      </c>
      <c r="C217" s="1" t="s">
        <v>150</v>
      </c>
      <c r="D217" t="str">
        <f t="shared" si="6"/>
        <v>II Liceum Ogólnokształcące</v>
      </c>
      <c r="E217">
        <f t="shared" si="7"/>
        <v>-1</v>
      </c>
    </row>
    <row r="218" spans="1:5" x14ac:dyDescent="0.3">
      <c r="A218" s="1" t="s">
        <v>421</v>
      </c>
      <c r="B218" s="1" t="s">
        <v>410</v>
      </c>
      <c r="C218" s="1" t="s">
        <v>9</v>
      </c>
      <c r="D218" t="str">
        <f t="shared" si="6"/>
        <v>Zespół Szkół Ogólnokształcących nr 6</v>
      </c>
      <c r="E218">
        <f t="shared" si="7"/>
        <v>-1</v>
      </c>
    </row>
    <row r="219" spans="1:5" x14ac:dyDescent="0.3">
      <c r="A219" s="1" t="s">
        <v>66</v>
      </c>
      <c r="B219" s="1" t="s">
        <v>422</v>
      </c>
      <c r="C219" s="1" t="s">
        <v>117</v>
      </c>
      <c r="D219" t="str">
        <f t="shared" si="6"/>
        <v>Zespół Szkół</v>
      </c>
      <c r="E219">
        <f t="shared" si="7"/>
        <v>-1</v>
      </c>
    </row>
    <row r="220" spans="1:5" x14ac:dyDescent="0.3">
      <c r="A220" s="1" t="s">
        <v>148</v>
      </c>
      <c r="B220" s="1" t="s">
        <v>424</v>
      </c>
      <c r="C220" s="1" t="s">
        <v>9</v>
      </c>
      <c r="D220" t="str">
        <f t="shared" si="6"/>
        <v>Zespół Szkół Ogólnokształcących nr 6</v>
      </c>
      <c r="E220">
        <f t="shared" si="7"/>
        <v>-1</v>
      </c>
    </row>
    <row r="221" spans="1:5" x14ac:dyDescent="0.3">
      <c r="A221" s="1" t="s">
        <v>42</v>
      </c>
      <c r="B221" s="1" t="s">
        <v>425</v>
      </c>
      <c r="C221" s="1" t="s">
        <v>14</v>
      </c>
      <c r="D221" t="str">
        <f t="shared" si="6"/>
        <v>III Liceum Ogólnokształcące im. Marynarki Wojennej RP</v>
      </c>
      <c r="E221">
        <f t="shared" si="7"/>
        <v>-1</v>
      </c>
    </row>
    <row r="222" spans="1:5" x14ac:dyDescent="0.3">
      <c r="A222" s="1" t="s">
        <v>66</v>
      </c>
      <c r="B222" s="1" t="s">
        <v>426</v>
      </c>
      <c r="C222" s="1" t="s">
        <v>37</v>
      </c>
      <c r="D222" t="str">
        <f t="shared" si="6"/>
        <v>V Liceum Ogólnokształcące</v>
      </c>
      <c r="E222">
        <f t="shared" si="7"/>
        <v>-1</v>
      </c>
    </row>
    <row r="223" spans="1:5" x14ac:dyDescent="0.3">
      <c r="A223" s="1" t="s">
        <v>34</v>
      </c>
      <c r="B223" s="1" t="s">
        <v>427</v>
      </c>
      <c r="C223" s="1" t="s">
        <v>19</v>
      </c>
      <c r="D223" t="str">
        <f t="shared" si="6"/>
        <v>X Liceum Ogólnokształcące</v>
      </c>
      <c r="E223">
        <f t="shared" si="7"/>
        <v>-1</v>
      </c>
    </row>
    <row r="224" spans="1:5" x14ac:dyDescent="0.3">
      <c r="A224" s="1" t="s">
        <v>105</v>
      </c>
      <c r="B224" s="1" t="s">
        <v>428</v>
      </c>
      <c r="C224" s="1" t="s">
        <v>30</v>
      </c>
      <c r="D224" t="str">
        <f t="shared" si="6"/>
        <v>IV Liceum Ogólnokształcące im. Tadeusza Kościuszki</v>
      </c>
      <c r="E224">
        <f t="shared" si="7"/>
        <v>-1</v>
      </c>
    </row>
    <row r="225" spans="1:5" x14ac:dyDescent="0.3">
      <c r="A225" s="1" t="s">
        <v>181</v>
      </c>
      <c r="B225" s="1" t="s">
        <v>429</v>
      </c>
      <c r="C225" s="1" t="s">
        <v>234</v>
      </c>
      <c r="D225" t="str">
        <f t="shared" si="6"/>
        <v>I Liceum Ogólnokształcące im. B. Prusa</v>
      </c>
      <c r="E225">
        <f t="shared" si="7"/>
        <v>-1</v>
      </c>
    </row>
    <row r="226" spans="1:5" x14ac:dyDescent="0.3">
      <c r="A226" s="1" t="s">
        <v>47</v>
      </c>
      <c r="B226" s="1" t="s">
        <v>430</v>
      </c>
      <c r="C226" s="1" t="s">
        <v>19</v>
      </c>
      <c r="D226" t="str">
        <f t="shared" si="6"/>
        <v>X Liceum Ogólnokształcące</v>
      </c>
      <c r="E226">
        <f t="shared" si="7"/>
        <v>-1</v>
      </c>
    </row>
    <row r="227" spans="1:5" x14ac:dyDescent="0.3">
      <c r="A227" s="1" t="s">
        <v>326</v>
      </c>
      <c r="B227" s="1" t="s">
        <v>373</v>
      </c>
      <c r="C227" s="1" t="s">
        <v>431</v>
      </c>
      <c r="D227" t="str">
        <f t="shared" si="6"/>
        <v>Liceum Ogólnokształcące im. Marszałka Józefa Piłsudskiego</v>
      </c>
      <c r="E227">
        <f t="shared" si="7"/>
        <v>-1</v>
      </c>
    </row>
    <row r="228" spans="1:5" x14ac:dyDescent="0.3">
      <c r="A228" s="1" t="s">
        <v>79</v>
      </c>
      <c r="B228" s="1" t="s">
        <v>433</v>
      </c>
      <c r="C228" s="1" t="s">
        <v>193</v>
      </c>
      <c r="D228" t="str">
        <f t="shared" si="6"/>
        <v>Akademickie Liceum Ogólnokształcące</v>
      </c>
      <c r="E228">
        <f t="shared" si="7"/>
        <v>-1</v>
      </c>
    </row>
    <row r="229" spans="1:5" x14ac:dyDescent="0.3">
      <c r="A229" s="1" t="s">
        <v>7</v>
      </c>
      <c r="B229" s="1" t="s">
        <v>434</v>
      </c>
      <c r="C229" s="1" t="s">
        <v>83</v>
      </c>
      <c r="D229" t="str">
        <f t="shared" si="6"/>
        <v>I Liceum Ogólnokształcące</v>
      </c>
      <c r="E229">
        <f t="shared" si="7"/>
        <v>-1</v>
      </c>
    </row>
    <row r="230" spans="1:5" x14ac:dyDescent="0.3">
      <c r="A230" s="1" t="s">
        <v>352</v>
      </c>
      <c r="B230" s="1" t="s">
        <v>199</v>
      </c>
      <c r="C230" s="1" t="s">
        <v>33</v>
      </c>
      <c r="D230" t="str">
        <f t="shared" si="6"/>
        <v>VII Liceum Ogólnokształcące  im. Wandy Szuman</v>
      </c>
      <c r="E230">
        <f t="shared" si="7"/>
        <v>-1</v>
      </c>
    </row>
    <row r="231" spans="1:5" x14ac:dyDescent="0.3">
      <c r="A231" s="1" t="s">
        <v>435</v>
      </c>
      <c r="B231" s="1" t="s">
        <v>293</v>
      </c>
      <c r="C231" s="1" t="s">
        <v>83</v>
      </c>
      <c r="D231" t="str">
        <f t="shared" si="6"/>
        <v>I Liceum Ogólnokształcące</v>
      </c>
      <c r="E231">
        <f t="shared" si="7"/>
        <v>-1</v>
      </c>
    </row>
    <row r="232" spans="1:5" x14ac:dyDescent="0.3">
      <c r="A232" s="1" t="s">
        <v>45</v>
      </c>
      <c r="B232" s="1" t="s">
        <v>436</v>
      </c>
      <c r="C232" s="1" t="s">
        <v>24</v>
      </c>
      <c r="D232" t="str">
        <f t="shared" si="6"/>
        <v/>
      </c>
      <c r="E232">
        <f t="shared" si="7"/>
        <v>-1</v>
      </c>
    </row>
    <row r="233" spans="1:5" x14ac:dyDescent="0.3">
      <c r="A233" s="1" t="s">
        <v>132</v>
      </c>
      <c r="B233" s="1" t="s">
        <v>199</v>
      </c>
      <c r="C233" s="1" t="s">
        <v>30</v>
      </c>
      <c r="D233" t="str">
        <f t="shared" si="6"/>
        <v>IV Liceum Ogólnokształcące im. Tadeusza Kościuszki</v>
      </c>
      <c r="E233">
        <f t="shared" si="7"/>
        <v>-1</v>
      </c>
    </row>
    <row r="234" spans="1:5" x14ac:dyDescent="0.3">
      <c r="A234" s="1" t="s">
        <v>105</v>
      </c>
      <c r="B234" s="1" t="s">
        <v>437</v>
      </c>
      <c r="C234" s="1" t="s">
        <v>408</v>
      </c>
      <c r="D234" t="str">
        <f t="shared" si="6"/>
        <v>Liceum Ogólnokształcące im Bolesława Prusa</v>
      </c>
      <c r="E234">
        <f t="shared" si="7"/>
        <v>-1</v>
      </c>
    </row>
    <row r="235" spans="1:5" x14ac:dyDescent="0.3">
      <c r="A235" s="1" t="s">
        <v>105</v>
      </c>
      <c r="B235" s="1" t="s">
        <v>438</v>
      </c>
      <c r="C235" s="1" t="s">
        <v>37</v>
      </c>
      <c r="D235" t="str">
        <f t="shared" si="6"/>
        <v>V Liceum Ogólnokształcące</v>
      </c>
      <c r="E235">
        <f t="shared" si="7"/>
        <v>-1</v>
      </c>
    </row>
    <row r="236" spans="1:5" x14ac:dyDescent="0.3">
      <c r="A236" s="1" t="s">
        <v>34</v>
      </c>
      <c r="B236" s="1" t="s">
        <v>439</v>
      </c>
      <c r="C236" s="1" t="s">
        <v>51</v>
      </c>
      <c r="D236" t="str">
        <f t="shared" si="6"/>
        <v>XXVII Liceum Ogólnokształcace im. Tadeusza Czackiego</v>
      </c>
      <c r="E236">
        <f t="shared" si="7"/>
        <v>-1</v>
      </c>
    </row>
    <row r="237" spans="1:5" x14ac:dyDescent="0.3">
      <c r="A237" s="1" t="s">
        <v>66</v>
      </c>
      <c r="B237" s="1" t="s">
        <v>411</v>
      </c>
      <c r="C237" s="1" t="s">
        <v>440</v>
      </c>
      <c r="D237" t="str">
        <f t="shared" si="6"/>
        <v>XIII Liceum Ogólnokształcące</v>
      </c>
      <c r="E237">
        <f t="shared" si="7"/>
        <v>-1</v>
      </c>
    </row>
    <row r="238" spans="1:5" x14ac:dyDescent="0.3">
      <c r="A238" s="1" t="s">
        <v>102</v>
      </c>
      <c r="B238" s="1" t="s">
        <v>443</v>
      </c>
      <c r="C238" s="1" t="s">
        <v>86</v>
      </c>
      <c r="D238" t="str">
        <f t="shared" si="6"/>
        <v>Liceum Ogólnokształcące nr III</v>
      </c>
      <c r="E238">
        <f t="shared" si="7"/>
        <v>-1</v>
      </c>
    </row>
    <row r="239" spans="1:5" x14ac:dyDescent="0.3">
      <c r="A239" s="1" t="s">
        <v>40</v>
      </c>
      <c r="B239" s="1" t="s">
        <v>444</v>
      </c>
      <c r="C239" s="1" t="s">
        <v>83</v>
      </c>
      <c r="D239" t="str">
        <f t="shared" si="6"/>
        <v>I Liceum Ogólnokształcące</v>
      </c>
      <c r="E239">
        <f t="shared" si="7"/>
        <v>-1</v>
      </c>
    </row>
    <row r="240" spans="1:5" x14ac:dyDescent="0.3">
      <c r="A240" s="1" t="s">
        <v>163</v>
      </c>
      <c r="B240" s="1" t="s">
        <v>445</v>
      </c>
      <c r="C240" s="1" t="s">
        <v>14</v>
      </c>
      <c r="D240" t="str">
        <f t="shared" si="6"/>
        <v>III Liceum Ogólnokształcące im. Marynarki Wojennej RP</v>
      </c>
      <c r="E240">
        <f t="shared" si="7"/>
        <v>-1</v>
      </c>
    </row>
    <row r="241" spans="1:5" x14ac:dyDescent="0.3">
      <c r="A241" s="1" t="s">
        <v>446</v>
      </c>
      <c r="B241" s="1" t="s">
        <v>447</v>
      </c>
      <c r="C241" s="1" t="s">
        <v>83</v>
      </c>
      <c r="D241" t="str">
        <f t="shared" si="6"/>
        <v>I Liceum Ogólnokształcące</v>
      </c>
      <c r="E241">
        <f t="shared" si="7"/>
        <v>-1</v>
      </c>
    </row>
    <row r="242" spans="1:5" x14ac:dyDescent="0.3">
      <c r="A242" s="1" t="s">
        <v>95</v>
      </c>
      <c r="B242" s="1" t="s">
        <v>210</v>
      </c>
      <c r="C242" s="1" t="s">
        <v>376</v>
      </c>
      <c r="D242" t="str">
        <f t="shared" si="6"/>
        <v>Salezjański Zespół Szkół Publicznych "Don Bosko"</v>
      </c>
      <c r="E242">
        <f t="shared" si="7"/>
        <v>-1</v>
      </c>
    </row>
    <row r="243" spans="1:5" x14ac:dyDescent="0.3">
      <c r="A243" s="1" t="s">
        <v>47</v>
      </c>
      <c r="B243" s="1" t="s">
        <v>448</v>
      </c>
      <c r="C243" s="1" t="s">
        <v>9</v>
      </c>
      <c r="D243" t="str">
        <f t="shared" si="6"/>
        <v>Zespół Szkół Ogólnokształcących nr 6</v>
      </c>
      <c r="E243">
        <f t="shared" si="7"/>
        <v>-1</v>
      </c>
    </row>
    <row r="244" spans="1:5" x14ac:dyDescent="0.3">
      <c r="A244" s="1" t="s">
        <v>31</v>
      </c>
      <c r="B244" s="1" t="s">
        <v>449</v>
      </c>
      <c r="C244" s="1" t="s">
        <v>450</v>
      </c>
      <c r="D244" t="str">
        <f t="shared" si="6"/>
        <v>Zespół Szkół Mechaniczno-Elektrycznych</v>
      </c>
      <c r="E244">
        <f t="shared" si="7"/>
        <v>-1</v>
      </c>
    </row>
    <row r="245" spans="1:5" x14ac:dyDescent="0.3">
      <c r="A245" s="1" t="s">
        <v>452</v>
      </c>
      <c r="B245" s="1" t="s">
        <v>453</v>
      </c>
      <c r="C245" s="1" t="s">
        <v>30</v>
      </c>
      <c r="D245" t="str">
        <f t="shared" si="6"/>
        <v>IV Liceum Ogólnokształcące im. Tadeusza Kościuszki</v>
      </c>
      <c r="E245">
        <f t="shared" si="7"/>
        <v>-1</v>
      </c>
    </row>
    <row r="246" spans="1:5" x14ac:dyDescent="0.3">
      <c r="A246" s="1" t="s">
        <v>119</v>
      </c>
      <c r="B246" s="1" t="s">
        <v>375</v>
      </c>
      <c r="C246" s="1" t="s">
        <v>83</v>
      </c>
      <c r="D246" t="str">
        <f t="shared" si="6"/>
        <v>I Liceum Ogólnokształcące</v>
      </c>
      <c r="E246">
        <f t="shared" si="7"/>
        <v>-1</v>
      </c>
    </row>
    <row r="247" spans="1:5" x14ac:dyDescent="0.3">
      <c r="A247" s="1" t="s">
        <v>105</v>
      </c>
      <c r="B247" s="1" t="s">
        <v>454</v>
      </c>
      <c r="C247" s="1" t="s">
        <v>385</v>
      </c>
      <c r="D247" t="str">
        <f t="shared" si="6"/>
        <v>Ponadgimnazjalne IV Liceum Ogólnokształcące</v>
      </c>
      <c r="E247">
        <f t="shared" si="7"/>
        <v>-1</v>
      </c>
    </row>
    <row r="248" spans="1:5" x14ac:dyDescent="0.3">
      <c r="A248" s="1" t="s">
        <v>148</v>
      </c>
      <c r="B248" s="1" t="s">
        <v>382</v>
      </c>
      <c r="C248" s="1" t="s">
        <v>150</v>
      </c>
      <c r="D248" t="str">
        <f t="shared" si="6"/>
        <v>II Liceum Ogólnokształcące</v>
      </c>
      <c r="E248">
        <f t="shared" si="7"/>
        <v>-1</v>
      </c>
    </row>
    <row r="249" spans="1:5" x14ac:dyDescent="0.3">
      <c r="A249" s="1" t="s">
        <v>455</v>
      </c>
      <c r="B249" s="1" t="s">
        <v>383</v>
      </c>
      <c r="C249" s="1" t="s">
        <v>14</v>
      </c>
      <c r="D249" t="str">
        <f t="shared" si="6"/>
        <v>III Liceum Ogólnokształcące im. Marynarki Wojennej RP</v>
      </c>
      <c r="E249">
        <f t="shared" si="7"/>
        <v>-1</v>
      </c>
    </row>
    <row r="250" spans="1:5" x14ac:dyDescent="0.3">
      <c r="A250" s="1" t="s">
        <v>40</v>
      </c>
      <c r="B250" s="1" t="s">
        <v>384</v>
      </c>
      <c r="C250" s="1" t="s">
        <v>356</v>
      </c>
      <c r="D250" t="str">
        <f t="shared" si="6"/>
        <v>Zespół Szkół im. A. Mickiewicza</v>
      </c>
      <c r="E250">
        <f t="shared" si="7"/>
        <v>-1</v>
      </c>
    </row>
    <row r="251" spans="1:5" x14ac:dyDescent="0.3">
      <c r="A251" s="1" t="s">
        <v>456</v>
      </c>
      <c r="B251" s="1" t="s">
        <v>457</v>
      </c>
      <c r="C251" s="1" t="s">
        <v>33</v>
      </c>
      <c r="D251" t="str">
        <f t="shared" si="6"/>
        <v>VII Liceum Ogólnokształcące  im. Wandy Szuman</v>
      </c>
      <c r="E251">
        <f t="shared" si="7"/>
        <v>-1</v>
      </c>
    </row>
    <row r="252" spans="1:5" x14ac:dyDescent="0.3">
      <c r="A252" s="1" t="s">
        <v>42</v>
      </c>
      <c r="B252" s="1" t="s">
        <v>387</v>
      </c>
      <c r="C252" s="1" t="s">
        <v>314</v>
      </c>
      <c r="D252" t="str">
        <f t="shared" si="6"/>
        <v>Liceum Ogólnokształcące im. Wł. Broniewskiego</v>
      </c>
      <c r="E252">
        <f t="shared" si="7"/>
        <v>-1</v>
      </c>
    </row>
    <row r="253" spans="1:5" x14ac:dyDescent="0.3">
      <c r="A253" s="1" t="s">
        <v>458</v>
      </c>
      <c r="B253" s="1" t="s">
        <v>459</v>
      </c>
      <c r="C253" s="1" t="s">
        <v>310</v>
      </c>
      <c r="D253" t="str">
        <f t="shared" si="6"/>
        <v>Zespół Szkół Ogólnokształcących</v>
      </c>
      <c r="E253">
        <f t="shared" si="7"/>
        <v>-1</v>
      </c>
    </row>
    <row r="254" spans="1:5" x14ac:dyDescent="0.3">
      <c r="A254" s="1" t="s">
        <v>460</v>
      </c>
      <c r="B254" s="1" t="s">
        <v>461</v>
      </c>
      <c r="C254" s="1" t="s">
        <v>378</v>
      </c>
      <c r="D254" t="str">
        <f t="shared" si="6"/>
        <v>III Liceum ogólnokształcące im. Adama Mickiewicza</v>
      </c>
      <c r="E254">
        <f t="shared" si="7"/>
        <v>-1</v>
      </c>
    </row>
    <row r="255" spans="1:5" x14ac:dyDescent="0.3">
      <c r="A255" s="1" t="s">
        <v>42</v>
      </c>
      <c r="B255" s="1" t="s">
        <v>211</v>
      </c>
      <c r="C255" s="1" t="s">
        <v>83</v>
      </c>
      <c r="D255" t="str">
        <f t="shared" si="6"/>
        <v>I Liceum Ogólnokształcące</v>
      </c>
      <c r="E255">
        <f t="shared" si="7"/>
        <v>-1</v>
      </c>
    </row>
    <row r="256" spans="1:5" x14ac:dyDescent="0.3">
      <c r="A256" s="1" t="s">
        <v>95</v>
      </c>
      <c r="B256" s="1" t="s">
        <v>462</v>
      </c>
      <c r="C256" s="1" t="s">
        <v>24</v>
      </c>
      <c r="D256" t="str">
        <f t="shared" si="6"/>
        <v/>
      </c>
      <c r="E256">
        <f t="shared" si="7"/>
        <v>-1</v>
      </c>
    </row>
    <row r="257" spans="1:5" x14ac:dyDescent="0.3">
      <c r="A257" s="1" t="s">
        <v>105</v>
      </c>
      <c r="B257" s="1" t="s">
        <v>463</v>
      </c>
      <c r="C257" s="1" t="s">
        <v>450</v>
      </c>
      <c r="D257" t="str">
        <f t="shared" si="6"/>
        <v>Zespół Szkół Mechaniczno-Elektrycznych</v>
      </c>
      <c r="E257">
        <f t="shared" si="7"/>
        <v>-1</v>
      </c>
    </row>
    <row r="258" spans="1:5" x14ac:dyDescent="0.3">
      <c r="A258" s="1" t="s">
        <v>460</v>
      </c>
      <c r="B258" s="1" t="s">
        <v>464</v>
      </c>
      <c r="C258" s="1" t="s">
        <v>14</v>
      </c>
      <c r="D258" t="str">
        <f t="shared" si="6"/>
        <v>III Liceum Ogólnokształcące im. Marynarki Wojennej RP</v>
      </c>
      <c r="E258">
        <f t="shared" si="7"/>
        <v>-1</v>
      </c>
    </row>
    <row r="259" spans="1:5" x14ac:dyDescent="0.3">
      <c r="A259" s="1" t="s">
        <v>42</v>
      </c>
      <c r="B259" s="1" t="s">
        <v>398</v>
      </c>
      <c r="C259" s="1" t="s">
        <v>51</v>
      </c>
      <c r="D259" t="str">
        <f t="shared" ref="D259:D301" si="8">IF(C259&lt;&gt;"Zespół Szkół UMK Gimnazjum i Liceum Akademickie",C259,"")</f>
        <v>XXVII Liceum Ogólnokształcace im. Tadeusza Czackiego</v>
      </c>
      <c r="E259">
        <f t="shared" ref="E259:E301" si="9">IFERROR(SEARCH("Gimnazjum",D259,1),-1)</f>
        <v>-1</v>
      </c>
    </row>
    <row r="260" spans="1:5" x14ac:dyDescent="0.3">
      <c r="A260" s="1" t="s">
        <v>38</v>
      </c>
      <c r="B260" s="1" t="s">
        <v>465</v>
      </c>
      <c r="C260" s="1" t="s">
        <v>9</v>
      </c>
      <c r="D260" t="str">
        <f t="shared" si="8"/>
        <v>Zespół Szkół Ogólnokształcących nr 6</v>
      </c>
      <c r="E260">
        <f t="shared" si="9"/>
        <v>-1</v>
      </c>
    </row>
    <row r="261" spans="1:5" x14ac:dyDescent="0.3">
      <c r="A261" s="1" t="s">
        <v>66</v>
      </c>
      <c r="B261" s="1" t="s">
        <v>466</v>
      </c>
      <c r="C261" s="1" t="s">
        <v>24</v>
      </c>
      <c r="D261" t="str">
        <f t="shared" si="8"/>
        <v/>
      </c>
      <c r="E261">
        <f t="shared" si="9"/>
        <v>-1</v>
      </c>
    </row>
    <row r="262" spans="1:5" x14ac:dyDescent="0.3">
      <c r="A262" s="1" t="s">
        <v>105</v>
      </c>
      <c r="B262" s="1" t="s">
        <v>467</v>
      </c>
      <c r="C262" s="1" t="s">
        <v>468</v>
      </c>
      <c r="D262" t="str">
        <f t="shared" si="8"/>
        <v>Gimnazjum nr 42 z oddziałami dwujęzycznymi</v>
      </c>
      <c r="E262">
        <f t="shared" si="9"/>
        <v>1</v>
      </c>
    </row>
    <row r="263" spans="1:5" x14ac:dyDescent="0.3">
      <c r="A263" s="1" t="s">
        <v>469</v>
      </c>
      <c r="B263" s="1" t="s">
        <v>404</v>
      </c>
      <c r="C263" s="1" t="s">
        <v>150</v>
      </c>
      <c r="D263" t="str">
        <f t="shared" si="8"/>
        <v>II Liceum Ogólnokształcące</v>
      </c>
      <c r="E263">
        <f t="shared" si="9"/>
        <v>-1</v>
      </c>
    </row>
    <row r="264" spans="1:5" x14ac:dyDescent="0.3">
      <c r="A264" s="1" t="s">
        <v>470</v>
      </c>
      <c r="B264" s="1" t="s">
        <v>471</v>
      </c>
      <c r="C264" s="1" t="s">
        <v>472</v>
      </c>
      <c r="D264" t="str">
        <f t="shared" si="8"/>
        <v>XLVII Liceum Ogólnokształcące</v>
      </c>
      <c r="E264">
        <f t="shared" si="9"/>
        <v>-1</v>
      </c>
    </row>
    <row r="265" spans="1:5" x14ac:dyDescent="0.3">
      <c r="A265" s="1" t="s">
        <v>473</v>
      </c>
      <c r="B265" s="1" t="s">
        <v>407</v>
      </c>
      <c r="C265" s="1" t="s">
        <v>83</v>
      </c>
      <c r="D265" t="str">
        <f t="shared" si="8"/>
        <v>I Liceum Ogólnokształcące</v>
      </c>
      <c r="E265">
        <f t="shared" si="9"/>
        <v>-1</v>
      </c>
    </row>
    <row r="266" spans="1:5" x14ac:dyDescent="0.3">
      <c r="A266" s="1" t="s">
        <v>326</v>
      </c>
      <c r="B266" s="1" t="s">
        <v>349</v>
      </c>
      <c r="C266" s="1" t="s">
        <v>474</v>
      </c>
      <c r="D266" t="str">
        <f t="shared" si="8"/>
        <v>Gimnazjum nr 86 im. płk Ignacego Augusta Boernera</v>
      </c>
      <c r="E266">
        <f t="shared" si="9"/>
        <v>1</v>
      </c>
    </row>
    <row r="267" spans="1:5" x14ac:dyDescent="0.3">
      <c r="A267" s="1" t="s">
        <v>435</v>
      </c>
      <c r="B267" s="1" t="s">
        <v>475</v>
      </c>
      <c r="C267" s="1" t="s">
        <v>374</v>
      </c>
      <c r="D267" t="str">
        <f t="shared" si="8"/>
        <v>IV Liceum Ogólnokształcące im. Hanki Sawickiej</v>
      </c>
      <c r="E267">
        <f t="shared" si="9"/>
        <v>-1</v>
      </c>
    </row>
    <row r="268" spans="1:5" x14ac:dyDescent="0.3">
      <c r="A268" s="1" t="s">
        <v>42</v>
      </c>
      <c r="B268" s="1" t="s">
        <v>411</v>
      </c>
      <c r="C268" s="1" t="s">
        <v>37</v>
      </c>
      <c r="D268" t="str">
        <f t="shared" si="8"/>
        <v>V Liceum Ogólnokształcące</v>
      </c>
      <c r="E268">
        <f t="shared" si="9"/>
        <v>-1</v>
      </c>
    </row>
    <row r="269" spans="1:5" x14ac:dyDescent="0.3">
      <c r="A269" s="1" t="s">
        <v>105</v>
      </c>
      <c r="B269" s="1" t="s">
        <v>412</v>
      </c>
      <c r="C269" s="1" t="s">
        <v>476</v>
      </c>
      <c r="D269" t="str">
        <f t="shared" si="8"/>
        <v>XIV Liceum Ogólnokształcące</v>
      </c>
      <c r="E269">
        <f t="shared" si="9"/>
        <v>-1</v>
      </c>
    </row>
    <row r="270" spans="1:5" x14ac:dyDescent="0.3">
      <c r="A270" s="1" t="s">
        <v>132</v>
      </c>
      <c r="B270" s="1" t="s">
        <v>477</v>
      </c>
      <c r="C270" s="1" t="s">
        <v>86</v>
      </c>
      <c r="D270" t="str">
        <f t="shared" si="8"/>
        <v>Liceum Ogólnokształcące nr III</v>
      </c>
      <c r="E270">
        <f t="shared" si="9"/>
        <v>-1</v>
      </c>
    </row>
    <row r="271" spans="1:5" x14ac:dyDescent="0.3">
      <c r="A271" s="1" t="s">
        <v>478</v>
      </c>
      <c r="B271" s="1" t="s">
        <v>479</v>
      </c>
      <c r="C271" s="1" t="s">
        <v>253</v>
      </c>
      <c r="D271" t="str">
        <f t="shared" si="8"/>
        <v>Publiczne Gimnazjum</v>
      </c>
      <c r="E271">
        <f t="shared" si="9"/>
        <v>11</v>
      </c>
    </row>
    <row r="272" spans="1:5" x14ac:dyDescent="0.3">
      <c r="A272" s="1" t="s">
        <v>42</v>
      </c>
      <c r="B272" s="1" t="s">
        <v>480</v>
      </c>
      <c r="C272" s="1" t="s">
        <v>150</v>
      </c>
      <c r="D272" t="str">
        <f t="shared" si="8"/>
        <v>II Liceum Ogólnokształcące</v>
      </c>
      <c r="E272">
        <f t="shared" si="9"/>
        <v>-1</v>
      </c>
    </row>
    <row r="273" spans="1:5" x14ac:dyDescent="0.3">
      <c r="A273" s="1" t="s">
        <v>42</v>
      </c>
      <c r="B273" s="1" t="s">
        <v>481</v>
      </c>
      <c r="C273" s="1" t="s">
        <v>482</v>
      </c>
      <c r="D273" t="str">
        <f t="shared" si="8"/>
        <v>Gimnazjum społeczne nr 333</v>
      </c>
      <c r="E273">
        <f t="shared" si="9"/>
        <v>1</v>
      </c>
    </row>
    <row r="274" spans="1:5" x14ac:dyDescent="0.3">
      <c r="A274" s="1" t="s">
        <v>163</v>
      </c>
      <c r="B274" s="1" t="s">
        <v>475</v>
      </c>
      <c r="C274" s="1" t="s">
        <v>51</v>
      </c>
      <c r="D274" t="str">
        <f t="shared" si="8"/>
        <v>XXVII Liceum Ogólnokształcace im. Tadeusza Czackiego</v>
      </c>
      <c r="E274">
        <f t="shared" si="9"/>
        <v>-1</v>
      </c>
    </row>
    <row r="275" spans="1:5" x14ac:dyDescent="0.3">
      <c r="A275" s="1" t="s">
        <v>42</v>
      </c>
      <c r="B275" s="1" t="s">
        <v>422</v>
      </c>
      <c r="C275" s="1" t="s">
        <v>203</v>
      </c>
      <c r="D275" t="str">
        <f t="shared" si="8"/>
        <v>I Liceum Ogólnokształcące im. Edwarda Dembowskiego</v>
      </c>
      <c r="E275">
        <f t="shared" si="9"/>
        <v>-1</v>
      </c>
    </row>
    <row r="276" spans="1:5" x14ac:dyDescent="0.3">
      <c r="A276" s="1" t="s">
        <v>89</v>
      </c>
      <c r="B276" s="1" t="s">
        <v>424</v>
      </c>
      <c r="C276" s="1" t="s">
        <v>483</v>
      </c>
      <c r="D276" t="str">
        <f t="shared" si="8"/>
        <v>XIII Gimnazjum im. Stanisława Staszica</v>
      </c>
      <c r="E276">
        <f t="shared" si="9"/>
        <v>6</v>
      </c>
    </row>
    <row r="277" spans="1:5" x14ac:dyDescent="0.3">
      <c r="A277" s="1" t="s">
        <v>47</v>
      </c>
      <c r="B277" s="1" t="s">
        <v>484</v>
      </c>
      <c r="C277" s="1" t="s">
        <v>161</v>
      </c>
      <c r="D277" t="str">
        <f t="shared" si="8"/>
        <v>Zespół Szkół Technicznych</v>
      </c>
      <c r="E277">
        <f t="shared" si="9"/>
        <v>-1</v>
      </c>
    </row>
    <row r="278" spans="1:5" x14ac:dyDescent="0.3">
      <c r="A278" s="1" t="s">
        <v>28</v>
      </c>
      <c r="B278" s="1" t="s">
        <v>485</v>
      </c>
      <c r="C278" s="1" t="s">
        <v>77</v>
      </c>
      <c r="D278" t="str">
        <f t="shared" si="8"/>
        <v>Liceum Ogólnokształcące</v>
      </c>
      <c r="E278">
        <f t="shared" si="9"/>
        <v>-1</v>
      </c>
    </row>
    <row r="279" spans="1:5" x14ac:dyDescent="0.3">
      <c r="A279" s="1" t="s">
        <v>40</v>
      </c>
      <c r="B279" s="1" t="s">
        <v>407</v>
      </c>
      <c r="C279" s="1" t="s">
        <v>83</v>
      </c>
      <c r="D279" t="str">
        <f t="shared" si="8"/>
        <v>I Liceum Ogólnokształcące</v>
      </c>
      <c r="E279">
        <f t="shared" si="9"/>
        <v>-1</v>
      </c>
    </row>
    <row r="280" spans="1:5" x14ac:dyDescent="0.3">
      <c r="A280" s="1" t="s">
        <v>26</v>
      </c>
      <c r="B280" s="1" t="s">
        <v>487</v>
      </c>
      <c r="C280" s="1" t="s">
        <v>488</v>
      </c>
      <c r="D280" t="str">
        <f t="shared" si="8"/>
        <v>Gimnazjum nr 1 im. H.D. Steinhausa</v>
      </c>
      <c r="E280">
        <f t="shared" si="9"/>
        <v>1</v>
      </c>
    </row>
    <row r="281" spans="1:5" x14ac:dyDescent="0.3">
      <c r="A281" s="1" t="s">
        <v>31</v>
      </c>
      <c r="B281" s="1" t="s">
        <v>489</v>
      </c>
      <c r="C281" s="1" t="s">
        <v>83</v>
      </c>
      <c r="D281" t="str">
        <f t="shared" si="8"/>
        <v>I Liceum Ogólnokształcące</v>
      </c>
      <c r="E281">
        <f t="shared" si="9"/>
        <v>-1</v>
      </c>
    </row>
    <row r="282" spans="1:5" x14ac:dyDescent="0.3">
      <c r="A282" s="1" t="s">
        <v>91</v>
      </c>
      <c r="B282" s="1" t="s">
        <v>223</v>
      </c>
      <c r="C282" s="1" t="s">
        <v>490</v>
      </c>
      <c r="D282" t="str">
        <f t="shared" si="8"/>
        <v>Społeczne Gimnazjum "Dwójka" Nr 45</v>
      </c>
      <c r="E282">
        <f t="shared" si="9"/>
        <v>11</v>
      </c>
    </row>
    <row r="283" spans="1:5" x14ac:dyDescent="0.3">
      <c r="A283" s="1" t="s">
        <v>42</v>
      </c>
      <c r="B283" s="1" t="s">
        <v>491</v>
      </c>
      <c r="C283" s="1" t="s">
        <v>108</v>
      </c>
      <c r="D283" t="str">
        <f t="shared" si="8"/>
        <v>Katolickie Liceum Ogólnokształcące</v>
      </c>
      <c r="E283">
        <f t="shared" si="9"/>
        <v>-1</v>
      </c>
    </row>
    <row r="284" spans="1:5" x14ac:dyDescent="0.3">
      <c r="A284" s="1" t="s">
        <v>95</v>
      </c>
      <c r="B284" s="1" t="s">
        <v>492</v>
      </c>
      <c r="C284" s="1" t="s">
        <v>314</v>
      </c>
      <c r="D284" t="str">
        <f t="shared" si="8"/>
        <v>Liceum Ogólnokształcące im. Wł. Broniewskiego</v>
      </c>
      <c r="E284">
        <f t="shared" si="9"/>
        <v>-1</v>
      </c>
    </row>
    <row r="285" spans="1:5" x14ac:dyDescent="0.3">
      <c r="A285" s="1" t="s">
        <v>132</v>
      </c>
      <c r="B285" s="1" t="s">
        <v>493</v>
      </c>
      <c r="C285" s="1" t="s">
        <v>14</v>
      </c>
      <c r="D285" t="str">
        <f t="shared" si="8"/>
        <v>III Liceum Ogólnokształcące im. Marynarki Wojennej RP</v>
      </c>
      <c r="E285">
        <f t="shared" si="9"/>
        <v>-1</v>
      </c>
    </row>
    <row r="286" spans="1:5" x14ac:dyDescent="0.3">
      <c r="A286" s="1" t="s">
        <v>34</v>
      </c>
      <c r="B286" s="1" t="s">
        <v>494</v>
      </c>
      <c r="C286" s="1" t="s">
        <v>24</v>
      </c>
      <c r="D286" t="str">
        <f t="shared" si="8"/>
        <v/>
      </c>
      <c r="E286">
        <f t="shared" si="9"/>
        <v>-1</v>
      </c>
    </row>
    <row r="287" spans="1:5" x14ac:dyDescent="0.3">
      <c r="A287" s="1" t="s">
        <v>31</v>
      </c>
      <c r="B287" s="1" t="s">
        <v>495</v>
      </c>
      <c r="C287" s="1" t="s">
        <v>496</v>
      </c>
      <c r="D287" t="str">
        <f t="shared" si="8"/>
        <v xml:space="preserve">Zespół Szkół Technicznych </v>
      </c>
      <c r="E287">
        <f t="shared" si="9"/>
        <v>-1</v>
      </c>
    </row>
    <row r="288" spans="1:5" x14ac:dyDescent="0.3">
      <c r="A288" s="1" t="s">
        <v>12</v>
      </c>
      <c r="B288" s="1" t="s">
        <v>498</v>
      </c>
      <c r="C288" s="1" t="s">
        <v>108</v>
      </c>
      <c r="D288" t="str">
        <f t="shared" si="8"/>
        <v>Katolickie Liceum Ogólnokształcące</v>
      </c>
      <c r="E288">
        <f t="shared" si="9"/>
        <v>-1</v>
      </c>
    </row>
    <row r="289" spans="1:5" x14ac:dyDescent="0.3">
      <c r="A289" s="1" t="s">
        <v>66</v>
      </c>
      <c r="B289" s="1" t="s">
        <v>499</v>
      </c>
      <c r="C289" s="1" t="s">
        <v>500</v>
      </c>
      <c r="D289" t="str">
        <f t="shared" si="8"/>
        <v>VIII LO i 58 Gimnazjum im. Władysława IV</v>
      </c>
      <c r="E289">
        <f t="shared" si="9"/>
        <v>14</v>
      </c>
    </row>
    <row r="290" spans="1:5" x14ac:dyDescent="0.3">
      <c r="A290" s="1" t="s">
        <v>66</v>
      </c>
      <c r="B290" s="1" t="s">
        <v>501</v>
      </c>
      <c r="C290" s="1" t="s">
        <v>150</v>
      </c>
      <c r="D290" t="str">
        <f t="shared" si="8"/>
        <v>II Liceum Ogólnokształcące</v>
      </c>
      <c r="E290">
        <f t="shared" si="9"/>
        <v>-1</v>
      </c>
    </row>
    <row r="291" spans="1:5" x14ac:dyDescent="0.3">
      <c r="A291" s="1" t="s">
        <v>502</v>
      </c>
      <c r="B291" s="1" t="s">
        <v>367</v>
      </c>
      <c r="C291" s="1" t="s">
        <v>253</v>
      </c>
      <c r="D291" t="str">
        <f t="shared" si="8"/>
        <v>Publiczne Gimnazjum</v>
      </c>
      <c r="E291">
        <f t="shared" si="9"/>
        <v>11</v>
      </c>
    </row>
    <row r="292" spans="1:5" x14ac:dyDescent="0.3">
      <c r="A292" s="1" t="s">
        <v>181</v>
      </c>
      <c r="B292" s="1" t="s">
        <v>503</v>
      </c>
      <c r="C292" s="1" t="s">
        <v>308</v>
      </c>
      <c r="D292" t="str">
        <f t="shared" si="8"/>
        <v>Zespół Szkół nr 28</v>
      </c>
      <c r="E292">
        <f t="shared" si="9"/>
        <v>-1</v>
      </c>
    </row>
    <row r="293" spans="1:5" x14ac:dyDescent="0.3">
      <c r="A293" s="1" t="s">
        <v>26</v>
      </c>
      <c r="B293" s="1" t="s">
        <v>504</v>
      </c>
      <c r="C293" s="1" t="s">
        <v>108</v>
      </c>
      <c r="D293" t="str">
        <f t="shared" si="8"/>
        <v>Katolickie Liceum Ogólnokształcące</v>
      </c>
      <c r="E293">
        <f t="shared" si="9"/>
        <v>-1</v>
      </c>
    </row>
    <row r="294" spans="1:5" x14ac:dyDescent="0.3">
      <c r="A294" s="1" t="s">
        <v>110</v>
      </c>
      <c r="B294" s="1" t="s">
        <v>505</v>
      </c>
      <c r="C294" s="1" t="s">
        <v>99</v>
      </c>
      <c r="D294" t="str">
        <f t="shared" si="8"/>
        <v>XXVII Liceum Ogólnokształcące</v>
      </c>
      <c r="E294">
        <f t="shared" si="9"/>
        <v>-1</v>
      </c>
    </row>
    <row r="295" spans="1:5" x14ac:dyDescent="0.3">
      <c r="A295" s="1" t="s">
        <v>22</v>
      </c>
      <c r="B295" s="1" t="s">
        <v>506</v>
      </c>
      <c r="C295" s="1" t="s">
        <v>310</v>
      </c>
      <c r="D295" t="str">
        <f t="shared" si="8"/>
        <v>Zespół Szkół Ogólnokształcących</v>
      </c>
      <c r="E295">
        <f t="shared" si="9"/>
        <v>-1</v>
      </c>
    </row>
    <row r="296" spans="1:5" x14ac:dyDescent="0.3">
      <c r="A296" s="1" t="s">
        <v>507</v>
      </c>
      <c r="B296" s="1" t="s">
        <v>508</v>
      </c>
      <c r="C296" s="1" t="s">
        <v>500</v>
      </c>
      <c r="D296" t="str">
        <f t="shared" si="8"/>
        <v>VIII LO i 58 Gimnazjum im. Władysława IV</v>
      </c>
      <c r="E296">
        <f t="shared" si="9"/>
        <v>14</v>
      </c>
    </row>
    <row r="297" spans="1:5" x14ac:dyDescent="0.3">
      <c r="A297" s="1" t="s">
        <v>105</v>
      </c>
      <c r="B297" s="1" t="s">
        <v>509</v>
      </c>
      <c r="C297" s="1" t="s">
        <v>510</v>
      </c>
      <c r="D297" t="str">
        <f t="shared" si="8"/>
        <v>Gimnazjum im. Jerzego Andrzeja Helwinga</v>
      </c>
      <c r="E297">
        <f t="shared" si="9"/>
        <v>1</v>
      </c>
    </row>
    <row r="298" spans="1:5" x14ac:dyDescent="0.3">
      <c r="A298" s="1" t="s">
        <v>34</v>
      </c>
      <c r="B298" s="1" t="s">
        <v>199</v>
      </c>
      <c r="C298" s="1" t="s">
        <v>256</v>
      </c>
      <c r="D298" t="str">
        <f t="shared" si="8"/>
        <v>XXXI Liceum Ogólnokształcące im.  Ludwika Zamenhofa</v>
      </c>
      <c r="E298">
        <f t="shared" si="9"/>
        <v>-1</v>
      </c>
    </row>
    <row r="299" spans="1:5" x14ac:dyDescent="0.3">
      <c r="A299" s="1" t="s">
        <v>512</v>
      </c>
      <c r="B299" s="1" t="s">
        <v>513</v>
      </c>
      <c r="C299" s="1" t="s">
        <v>440</v>
      </c>
      <c r="D299" t="str">
        <f t="shared" si="8"/>
        <v>XIII Liceum Ogólnokształcące</v>
      </c>
      <c r="E299">
        <f t="shared" si="9"/>
        <v>-1</v>
      </c>
    </row>
    <row r="300" spans="1:5" x14ac:dyDescent="0.3">
      <c r="A300" s="1" t="s">
        <v>34</v>
      </c>
      <c r="B300" s="1" t="s">
        <v>447</v>
      </c>
      <c r="C300" s="1" t="s">
        <v>450</v>
      </c>
      <c r="D300" t="str">
        <f t="shared" si="8"/>
        <v>Zespół Szkół Mechaniczno-Elektrycznych</v>
      </c>
      <c r="E300">
        <f t="shared" si="9"/>
        <v>-1</v>
      </c>
    </row>
    <row r="301" spans="1:5" x14ac:dyDescent="0.3">
      <c r="A301" s="1" t="s">
        <v>115</v>
      </c>
      <c r="B301" s="1" t="s">
        <v>514</v>
      </c>
      <c r="C301" s="1" t="s">
        <v>75</v>
      </c>
      <c r="D301" t="str">
        <f t="shared" si="8"/>
        <v>XXXVII Liceum Ogólnokształcące</v>
      </c>
      <c r="E301">
        <f t="shared" si="9"/>
        <v>-1</v>
      </c>
    </row>
  </sheetData>
  <conditionalFormatting sqref="E1:E301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C4D8-8275-4A4F-A29F-0F5BE3C54EA2}">
  <dimension ref="A1:X301"/>
  <sheetViews>
    <sheetView topLeftCell="H1" workbookViewId="0">
      <selection activeCell="N18" sqref="N18"/>
    </sheetView>
  </sheetViews>
  <sheetFormatPr defaultRowHeight="14.4" x14ac:dyDescent="0.3"/>
  <cols>
    <col min="1" max="1" width="11.5546875" bestFit="1" customWidth="1"/>
    <col min="2" max="2" width="13.88671875" bestFit="1" customWidth="1"/>
    <col min="3" max="3" width="51.44140625" bestFit="1" customWidth="1"/>
    <col min="4" max="4" width="16.109375" bestFit="1" customWidth="1"/>
    <col min="5" max="5" width="7.44140625" bestFit="1" customWidth="1"/>
    <col min="6" max="6" width="8" bestFit="1" customWidth="1"/>
    <col min="7" max="7" width="21.44140625" customWidth="1"/>
    <col min="8" max="8" width="51.44140625" bestFit="1" customWidth="1"/>
    <col min="14" max="14" width="16.6640625" bestFit="1" customWidth="1"/>
    <col min="15" max="15" width="17.109375" bestFit="1" customWidth="1"/>
    <col min="16" max="17" width="7.109375" bestFit="1" customWidth="1"/>
    <col min="18" max="18" width="14.109375" bestFit="1" customWidth="1"/>
    <col min="19" max="22" width="12" bestFit="1" customWidth="1"/>
    <col min="23" max="23" width="6" bestFit="1" customWidth="1"/>
    <col min="24" max="24" width="4" bestFit="1" customWidth="1"/>
    <col min="25" max="25" width="14" bestFit="1" customWidth="1"/>
    <col min="26" max="28" width="12" bestFit="1" customWidth="1"/>
    <col min="29" max="29" width="6" bestFit="1" customWidth="1"/>
    <col min="30" max="30" width="12" bestFit="1" customWidth="1"/>
    <col min="31" max="31" width="4" bestFit="1" customWidth="1"/>
    <col min="32" max="32" width="12" bestFit="1" customWidth="1"/>
    <col min="33" max="33" width="6" bestFit="1" customWidth="1"/>
    <col min="34" max="34" width="8" bestFit="1" customWidth="1"/>
    <col min="35" max="36" width="7" bestFit="1" customWidth="1"/>
    <col min="37" max="38" width="8" bestFit="1" customWidth="1"/>
    <col min="39" max="39" width="4" bestFit="1" customWidth="1"/>
    <col min="40" max="40" width="12" bestFit="1" customWidth="1"/>
    <col min="41" max="41" width="6" bestFit="1" customWidth="1"/>
    <col min="42" max="42" width="4" bestFit="1" customWidth="1"/>
    <col min="43" max="43" width="12" bestFit="1" customWidth="1"/>
    <col min="44" max="44" width="14" bestFit="1" customWidth="1"/>
    <col min="45" max="45" width="12" bestFit="1" customWidth="1"/>
    <col min="46" max="46" width="4.77734375" bestFit="1" customWidth="1"/>
    <col min="47" max="47" width="6" bestFit="1" customWidth="1"/>
    <col min="48" max="48" width="8" bestFit="1" customWidth="1"/>
    <col min="49" max="49" width="5.33203125" bestFit="1" customWidth="1"/>
    <col min="50" max="50" width="8.5546875" bestFit="1" customWidth="1"/>
    <col min="51" max="51" width="14" bestFit="1" customWidth="1"/>
  </cols>
  <sheetData>
    <row r="1" spans="1:1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532</v>
      </c>
      <c r="H1" t="s">
        <v>546</v>
      </c>
      <c r="I1" t="s">
        <v>5</v>
      </c>
      <c r="J1" t="s">
        <v>6</v>
      </c>
      <c r="K1" t="s">
        <v>532</v>
      </c>
      <c r="N1" s="2" t="s">
        <v>548</v>
      </c>
      <c r="O1" s="2" t="s">
        <v>547</v>
      </c>
    </row>
    <row r="2" spans="1:18" x14ac:dyDescent="0.3">
      <c r="A2" s="1" t="s">
        <v>7</v>
      </c>
      <c r="B2" s="1" t="s">
        <v>8</v>
      </c>
      <c r="C2" s="1" t="s">
        <v>9</v>
      </c>
      <c r="D2" s="1" t="s">
        <v>10</v>
      </c>
      <c r="E2">
        <v>1</v>
      </c>
      <c r="F2" s="1" t="s">
        <v>11</v>
      </c>
      <c r="G2" s="1">
        <f>Zalacznik_Zadanie2_wyniki[[#This Row],[suma]]</f>
        <v>500</v>
      </c>
      <c r="H2" t="str">
        <f>IF(C2="Zespół Szkół UMK Gimnazjum i Liceum Akademickie",C2,IF(IFERROR(SEARCH("Gimnazjum",C2,1),-1)=-1,C2,""))</f>
        <v>Zespół Szkół Ogólnokształcących nr 6</v>
      </c>
      <c r="I2">
        <f>IF(H2&lt;&gt;"",E2,"")</f>
        <v>1</v>
      </c>
      <c r="J2" t="str">
        <f>IF(H2&lt;&gt;"",F2,"")</f>
        <v xml:space="preserve"> VI</v>
      </c>
      <c r="K2">
        <f>IF(H2&lt;&gt;"",G2,"")</f>
        <v>500</v>
      </c>
      <c r="N2" s="2" t="s">
        <v>520</v>
      </c>
      <c r="O2">
        <v>1</v>
      </c>
      <c r="P2">
        <v>2</v>
      </c>
      <c r="Q2">
        <v>3</v>
      </c>
      <c r="R2" t="s">
        <v>522</v>
      </c>
    </row>
    <row r="3" spans="1:18" ht="15.6" x14ac:dyDescent="0.3">
      <c r="A3" s="1" t="s">
        <v>12</v>
      </c>
      <c r="B3" s="1" t="s">
        <v>13</v>
      </c>
      <c r="C3" s="1" t="s">
        <v>14</v>
      </c>
      <c r="D3" s="1" t="s">
        <v>15</v>
      </c>
      <c r="E3">
        <v>2</v>
      </c>
      <c r="F3" s="1" t="s">
        <v>16</v>
      </c>
      <c r="G3" s="1">
        <f>Zalacznik_Zadanie2_wyniki[[#This Row],[suma]]</f>
        <v>232</v>
      </c>
      <c r="H3" t="str">
        <f t="shared" ref="H3:H66" si="0">IF(C3="Zespół Szkół UMK Gimnazjum i Liceum Akademickie",C3,IF(IFERROR(SEARCH("Gimnazjum",C3,1),-1)=-1,C3,""))</f>
        <v>III Liceum Ogólnokształcące im. Marynarki Wojennej RP</v>
      </c>
      <c r="I3">
        <f t="shared" ref="I3:I66" si="1">IF(H3&lt;&gt;"",E3,"")</f>
        <v>2</v>
      </c>
      <c r="J3" t="str">
        <f t="shared" ref="J3:J66" si="2">IF(H3&lt;&gt;"",F3,"")</f>
        <v xml:space="preserve"> VIII</v>
      </c>
      <c r="K3">
        <f t="shared" ref="K3:K66" si="3">IF(H3&lt;&gt;"",G3,"")</f>
        <v>232</v>
      </c>
      <c r="N3" s="24" t="s">
        <v>58</v>
      </c>
      <c r="O3" s="25">
        <v>344.5</v>
      </c>
      <c r="P3" s="25">
        <v>234.42857142857142</v>
      </c>
      <c r="Q3" s="25">
        <v>198.5</v>
      </c>
      <c r="R3" s="25">
        <v>254.2</v>
      </c>
    </row>
    <row r="4" spans="1:18" ht="15.6" x14ac:dyDescent="0.3">
      <c r="A4" s="1" t="s">
        <v>17</v>
      </c>
      <c r="B4" s="1" t="s">
        <v>18</v>
      </c>
      <c r="C4" s="1" t="s">
        <v>19</v>
      </c>
      <c r="D4" s="1" t="s">
        <v>20</v>
      </c>
      <c r="E4">
        <v>2</v>
      </c>
      <c r="F4" s="1" t="s">
        <v>21</v>
      </c>
      <c r="G4" s="1">
        <f>Zalacznik_Zadanie2_wyniki[[#This Row],[suma]]</f>
        <v>500</v>
      </c>
      <c r="H4" t="str">
        <f t="shared" si="0"/>
        <v>X Liceum Ogólnokształcące</v>
      </c>
      <c r="I4">
        <f t="shared" si="1"/>
        <v>2</v>
      </c>
      <c r="J4" t="str">
        <f t="shared" si="2"/>
        <v xml:space="preserve"> IV</v>
      </c>
      <c r="K4">
        <f t="shared" si="3"/>
        <v>500</v>
      </c>
      <c r="N4" s="24" t="s">
        <v>53</v>
      </c>
      <c r="O4" s="25">
        <v>274.5</v>
      </c>
      <c r="P4" s="25">
        <v>276.64705882352939</v>
      </c>
      <c r="Q4" s="25">
        <v>166.125</v>
      </c>
      <c r="R4" s="25">
        <v>243.74074074074073</v>
      </c>
    </row>
    <row r="5" spans="1:18" ht="15.6" x14ac:dyDescent="0.3">
      <c r="A5" s="1" t="s">
        <v>22</v>
      </c>
      <c r="B5" s="1" t="s">
        <v>23</v>
      </c>
      <c r="C5" s="1" t="s">
        <v>24</v>
      </c>
      <c r="D5" s="1" t="s">
        <v>25</v>
      </c>
      <c r="E5">
        <v>3</v>
      </c>
      <c r="F5" s="1" t="s">
        <v>16</v>
      </c>
      <c r="G5" s="1">
        <f>Zalacznik_Zadanie2_wyniki[[#This Row],[suma]]</f>
        <v>232</v>
      </c>
      <c r="H5" t="str">
        <f t="shared" si="0"/>
        <v>Zespół Szkół UMK Gimnazjum i Liceum Akademickie</v>
      </c>
      <c r="I5">
        <f t="shared" si="1"/>
        <v>3</v>
      </c>
      <c r="J5" t="str">
        <f t="shared" si="2"/>
        <v xml:space="preserve"> VIII</v>
      </c>
      <c r="K5">
        <f t="shared" si="3"/>
        <v>232</v>
      </c>
      <c r="N5" s="24" t="s">
        <v>65</v>
      </c>
      <c r="O5" s="25">
        <v>309.75</v>
      </c>
      <c r="P5" s="25">
        <v>250.8</v>
      </c>
      <c r="Q5" s="25">
        <v>170.25</v>
      </c>
      <c r="R5" s="25">
        <v>232.22727272727272</v>
      </c>
    </row>
    <row r="6" spans="1:18" ht="15.6" x14ac:dyDescent="0.3">
      <c r="A6" s="1" t="s">
        <v>26</v>
      </c>
      <c r="B6" s="1" t="s">
        <v>27</v>
      </c>
      <c r="C6" s="1" t="s">
        <v>14</v>
      </c>
      <c r="D6" s="1" t="s">
        <v>15</v>
      </c>
      <c r="E6">
        <v>1</v>
      </c>
      <c r="F6" s="1" t="s">
        <v>16</v>
      </c>
      <c r="G6" s="1">
        <f>Zalacznik_Zadanie2_wyniki[[#This Row],[suma]]</f>
        <v>491</v>
      </c>
      <c r="H6" t="str">
        <f t="shared" si="0"/>
        <v>III Liceum Ogólnokształcące im. Marynarki Wojennej RP</v>
      </c>
      <c r="I6">
        <f t="shared" si="1"/>
        <v>1</v>
      </c>
      <c r="J6" t="str">
        <f t="shared" si="2"/>
        <v xml:space="preserve"> VIII</v>
      </c>
      <c r="K6">
        <f t="shared" si="3"/>
        <v>491</v>
      </c>
      <c r="N6" s="24" t="s">
        <v>21</v>
      </c>
      <c r="O6" s="25">
        <v>328.1875</v>
      </c>
      <c r="P6" s="25">
        <v>274.75675675675677</v>
      </c>
      <c r="Q6" s="25">
        <v>167.25</v>
      </c>
      <c r="R6" s="25">
        <v>257.01369863013701</v>
      </c>
    </row>
    <row r="7" spans="1:18" ht="15.6" x14ac:dyDescent="0.3">
      <c r="A7" s="1" t="s">
        <v>28</v>
      </c>
      <c r="B7" s="1" t="s">
        <v>29</v>
      </c>
      <c r="C7" s="1" t="s">
        <v>30</v>
      </c>
      <c r="D7" s="1" t="s">
        <v>25</v>
      </c>
      <c r="E7">
        <v>2</v>
      </c>
      <c r="F7" s="1" t="s">
        <v>16</v>
      </c>
      <c r="G7" s="1">
        <f>Zalacznik_Zadanie2_wyniki[[#This Row],[suma]]</f>
        <v>232</v>
      </c>
      <c r="H7" t="str">
        <f t="shared" si="0"/>
        <v>IV Liceum Ogólnokształcące im. Tadeusza Kościuszki</v>
      </c>
      <c r="I7">
        <f t="shared" si="1"/>
        <v>2</v>
      </c>
      <c r="J7" t="str">
        <f t="shared" si="2"/>
        <v xml:space="preserve"> VIII</v>
      </c>
      <c r="K7">
        <f t="shared" si="3"/>
        <v>232</v>
      </c>
      <c r="N7" s="24" t="s">
        <v>88</v>
      </c>
      <c r="O7" s="25">
        <v>313.39999999999998</v>
      </c>
      <c r="P7" s="25">
        <v>248.81818181818181</v>
      </c>
      <c r="Q7" s="25">
        <v>191.375</v>
      </c>
      <c r="R7" s="25">
        <v>243.125</v>
      </c>
    </row>
    <row r="8" spans="1:18" ht="15.6" x14ac:dyDescent="0.3">
      <c r="A8" s="1" t="s">
        <v>31</v>
      </c>
      <c r="B8" s="1" t="s">
        <v>32</v>
      </c>
      <c r="C8" s="1" t="s">
        <v>33</v>
      </c>
      <c r="D8" s="1" t="s">
        <v>25</v>
      </c>
      <c r="E8">
        <v>2</v>
      </c>
      <c r="F8" s="1" t="s">
        <v>16</v>
      </c>
      <c r="G8" s="1">
        <f>Zalacznik_Zadanie2_wyniki[[#This Row],[suma]]</f>
        <v>488</v>
      </c>
      <c r="H8" t="str">
        <f t="shared" si="0"/>
        <v>VII Liceum Ogólnokształcące  im. Wandy Szuman</v>
      </c>
      <c r="I8">
        <f t="shared" si="1"/>
        <v>2</v>
      </c>
      <c r="J8" t="str">
        <f t="shared" si="2"/>
        <v xml:space="preserve"> VIII</v>
      </c>
      <c r="K8">
        <f t="shared" si="3"/>
        <v>488</v>
      </c>
      <c r="N8" s="24" t="s">
        <v>11</v>
      </c>
      <c r="O8" s="25">
        <v>354.75</v>
      </c>
      <c r="P8" s="25">
        <v>257.41666666666669</v>
      </c>
      <c r="Q8" s="25">
        <v>200.125</v>
      </c>
      <c r="R8" s="25">
        <v>254.54166666666666</v>
      </c>
    </row>
    <row r="9" spans="1:18" ht="15.6" x14ac:dyDescent="0.3">
      <c r="A9" s="1" t="s">
        <v>34</v>
      </c>
      <c r="B9" s="1" t="s">
        <v>35</v>
      </c>
      <c r="C9" s="1" t="s">
        <v>14</v>
      </c>
      <c r="D9" s="1" t="s">
        <v>15</v>
      </c>
      <c r="E9">
        <v>3</v>
      </c>
      <c r="F9" s="1" t="s">
        <v>16</v>
      </c>
      <c r="G9" s="1">
        <f>Zalacznik_Zadanie2_wyniki[[#This Row],[suma]]</f>
        <v>230</v>
      </c>
      <c r="H9" t="str">
        <f t="shared" si="0"/>
        <v>III Liceum Ogólnokształcące im. Marynarki Wojennej RP</v>
      </c>
      <c r="I9">
        <f t="shared" si="1"/>
        <v>3</v>
      </c>
      <c r="J9" t="str">
        <f t="shared" si="2"/>
        <v xml:space="preserve"> VIII</v>
      </c>
      <c r="K9">
        <f t="shared" si="3"/>
        <v>230</v>
      </c>
      <c r="N9" s="24" t="s">
        <v>205</v>
      </c>
      <c r="O9" s="25"/>
      <c r="P9" s="25">
        <v>163.5</v>
      </c>
      <c r="Q9" s="25">
        <v>194</v>
      </c>
      <c r="R9" s="25">
        <v>173.66666666666666</v>
      </c>
    </row>
    <row r="10" spans="1:18" ht="15.6" x14ac:dyDescent="0.3">
      <c r="A10" s="1" t="s">
        <v>34</v>
      </c>
      <c r="B10" s="1" t="s">
        <v>36</v>
      </c>
      <c r="C10" s="1" t="s">
        <v>37</v>
      </c>
      <c r="D10" s="1" t="s">
        <v>20</v>
      </c>
      <c r="E10">
        <v>1</v>
      </c>
      <c r="F10" s="1" t="s">
        <v>21</v>
      </c>
      <c r="G10" s="1">
        <f>Zalacznik_Zadanie2_wyniki[[#This Row],[suma]]</f>
        <v>484</v>
      </c>
      <c r="H10" t="str">
        <f t="shared" si="0"/>
        <v>V Liceum Ogólnokształcące</v>
      </c>
      <c r="I10">
        <f t="shared" si="1"/>
        <v>1</v>
      </c>
      <c r="J10" t="str">
        <f t="shared" si="2"/>
        <v xml:space="preserve"> IV</v>
      </c>
      <c r="K10">
        <f t="shared" si="3"/>
        <v>484</v>
      </c>
      <c r="N10" s="24" t="s">
        <v>16</v>
      </c>
      <c r="O10" s="25">
        <v>322.66666666666669</v>
      </c>
      <c r="P10" s="25">
        <v>292.13043478260869</v>
      </c>
      <c r="Q10" s="25">
        <v>180.04545454545453</v>
      </c>
      <c r="R10" s="25">
        <v>255.2982456140351</v>
      </c>
    </row>
    <row r="11" spans="1:18" ht="15.6" x14ac:dyDescent="0.3">
      <c r="A11" s="1" t="s">
        <v>38</v>
      </c>
      <c r="B11" s="1" t="s">
        <v>39</v>
      </c>
      <c r="C11" s="1" t="s">
        <v>14</v>
      </c>
      <c r="D11" s="1" t="s">
        <v>15</v>
      </c>
      <c r="E11">
        <v>2</v>
      </c>
      <c r="F11" s="1" t="s">
        <v>16</v>
      </c>
      <c r="G11" s="1">
        <f>Zalacznik_Zadanie2_wyniki[[#This Row],[suma]]</f>
        <v>230</v>
      </c>
      <c r="H11" t="str">
        <f t="shared" si="0"/>
        <v>III Liceum Ogólnokształcące im. Marynarki Wojennej RP</v>
      </c>
      <c r="I11">
        <f t="shared" si="1"/>
        <v>2</v>
      </c>
      <c r="J11" t="str">
        <f t="shared" si="2"/>
        <v xml:space="preserve"> VIII</v>
      </c>
      <c r="K11">
        <f t="shared" si="3"/>
        <v>230</v>
      </c>
      <c r="N11" s="24" t="s">
        <v>312</v>
      </c>
      <c r="O11" s="25"/>
      <c r="P11" s="25">
        <v>173</v>
      </c>
      <c r="Q11" s="25">
        <v>147.5</v>
      </c>
      <c r="R11" s="25">
        <v>156</v>
      </c>
    </row>
    <row r="12" spans="1:18" ht="15.6" x14ac:dyDescent="0.3">
      <c r="A12" s="1" t="s">
        <v>40</v>
      </c>
      <c r="B12" s="1" t="s">
        <v>41</v>
      </c>
      <c r="C12" s="1" t="s">
        <v>37</v>
      </c>
      <c r="D12" s="1" t="s">
        <v>20</v>
      </c>
      <c r="E12">
        <v>2</v>
      </c>
      <c r="F12" s="1" t="s">
        <v>21</v>
      </c>
      <c r="G12" s="1">
        <f>Zalacznik_Zadanie2_wyniki[[#This Row],[suma]]</f>
        <v>484</v>
      </c>
      <c r="H12" t="str">
        <f t="shared" si="0"/>
        <v>V Liceum Ogólnokształcące</v>
      </c>
      <c r="I12">
        <f t="shared" si="1"/>
        <v>2</v>
      </c>
      <c r="J12" t="str">
        <f t="shared" si="2"/>
        <v xml:space="preserve"> IV</v>
      </c>
      <c r="K12">
        <f t="shared" si="3"/>
        <v>484</v>
      </c>
      <c r="N12" s="24" t="s">
        <v>442</v>
      </c>
      <c r="O12" s="25"/>
      <c r="P12" s="25"/>
      <c r="Q12" s="25">
        <v>137</v>
      </c>
      <c r="R12" s="25">
        <v>137</v>
      </c>
    </row>
    <row r="13" spans="1:18" x14ac:dyDescent="0.3">
      <c r="A13" s="1" t="s">
        <v>42</v>
      </c>
      <c r="B13" s="1" t="s">
        <v>43</v>
      </c>
      <c r="C13" s="1" t="s">
        <v>37</v>
      </c>
      <c r="D13" s="1" t="s">
        <v>44</v>
      </c>
      <c r="E13">
        <v>3</v>
      </c>
      <c r="F13" s="1" t="s">
        <v>21</v>
      </c>
      <c r="G13" s="1">
        <f>Zalacznik_Zadanie2_wyniki[[#This Row],[suma]]</f>
        <v>230</v>
      </c>
      <c r="H13" t="str">
        <f t="shared" si="0"/>
        <v>V Liceum Ogólnokształcące</v>
      </c>
      <c r="I13">
        <f t="shared" si="1"/>
        <v>3</v>
      </c>
      <c r="J13" t="str">
        <f t="shared" si="2"/>
        <v xml:space="preserve"> IV</v>
      </c>
      <c r="K13">
        <f t="shared" si="3"/>
        <v>230</v>
      </c>
      <c r="N13" s="3" t="s">
        <v>522</v>
      </c>
      <c r="O13" s="15">
        <v>322.9387755102041</v>
      </c>
      <c r="P13" s="15">
        <v>268.36496350364962</v>
      </c>
      <c r="Q13" s="15">
        <v>176.42222222222222</v>
      </c>
      <c r="R13" s="15">
        <v>248.07246376811594</v>
      </c>
    </row>
    <row r="14" spans="1:18" x14ac:dyDescent="0.3">
      <c r="A14" s="1" t="s">
        <v>45</v>
      </c>
      <c r="B14" s="1" t="s">
        <v>46</v>
      </c>
      <c r="C14" s="1" t="s">
        <v>33</v>
      </c>
      <c r="D14" s="1" t="s">
        <v>25</v>
      </c>
      <c r="E14">
        <v>1</v>
      </c>
      <c r="F14" s="1" t="s">
        <v>16</v>
      </c>
      <c r="G14" s="1">
        <f>Zalacznik_Zadanie2_wyniki[[#This Row],[suma]]</f>
        <v>476</v>
      </c>
      <c r="H14" t="str">
        <f t="shared" si="0"/>
        <v>VII Liceum Ogólnokształcące  im. Wandy Szuman</v>
      </c>
      <c r="I14">
        <f t="shared" si="1"/>
        <v>1</v>
      </c>
      <c r="J14" t="str">
        <f t="shared" si="2"/>
        <v xml:space="preserve"> VIII</v>
      </c>
      <c r="K14">
        <f t="shared" si="3"/>
        <v>476</v>
      </c>
    </row>
    <row r="15" spans="1:18" x14ac:dyDescent="0.3">
      <c r="A15" s="1" t="s">
        <v>47</v>
      </c>
      <c r="B15" s="1" t="s">
        <v>48</v>
      </c>
      <c r="C15" s="1" t="s">
        <v>14</v>
      </c>
      <c r="D15" s="1" t="s">
        <v>15</v>
      </c>
      <c r="E15">
        <v>2</v>
      </c>
      <c r="F15" s="1" t="s">
        <v>16</v>
      </c>
      <c r="G15" s="1">
        <f>Zalacznik_Zadanie2_wyniki[[#This Row],[suma]]</f>
        <v>229</v>
      </c>
      <c r="H15" t="str">
        <f t="shared" si="0"/>
        <v>III Liceum Ogólnokształcące im. Marynarki Wojennej RP</v>
      </c>
      <c r="I15">
        <f t="shared" si="1"/>
        <v>2</v>
      </c>
      <c r="J15" t="str">
        <f t="shared" si="2"/>
        <v xml:space="preserve"> VIII</v>
      </c>
      <c r="K15">
        <f t="shared" si="3"/>
        <v>229</v>
      </c>
    </row>
    <row r="16" spans="1:18" x14ac:dyDescent="0.3">
      <c r="A16" s="1" t="s">
        <v>49</v>
      </c>
      <c r="B16" s="1" t="s">
        <v>50</v>
      </c>
      <c r="C16" s="1" t="s">
        <v>51</v>
      </c>
      <c r="D16" s="1" t="s">
        <v>52</v>
      </c>
      <c r="E16">
        <v>2</v>
      </c>
      <c r="F16" s="1" t="s">
        <v>53</v>
      </c>
      <c r="G16" s="1">
        <f>Zalacznik_Zadanie2_wyniki[[#This Row],[suma]]</f>
        <v>459</v>
      </c>
      <c r="H16" t="str">
        <f t="shared" si="0"/>
        <v>XXVII Liceum Ogólnokształcace im. Tadeusza Czackiego</v>
      </c>
      <c r="I16">
        <f t="shared" si="1"/>
        <v>2</v>
      </c>
      <c r="J16" t="str">
        <f t="shared" si="2"/>
        <v xml:space="preserve"> II</v>
      </c>
      <c r="K16">
        <f t="shared" si="3"/>
        <v>459</v>
      </c>
    </row>
    <row r="17" spans="1:11" x14ac:dyDescent="0.3">
      <c r="A17" s="1" t="s">
        <v>54</v>
      </c>
      <c r="B17" s="1" t="s">
        <v>55</v>
      </c>
      <c r="C17" s="1" t="s">
        <v>56</v>
      </c>
      <c r="D17" s="1" t="s">
        <v>57</v>
      </c>
      <c r="E17">
        <v>3</v>
      </c>
      <c r="F17" s="1" t="s">
        <v>58</v>
      </c>
      <c r="G17" s="1">
        <f>Zalacznik_Zadanie2_wyniki[[#This Row],[suma]]</f>
        <v>229</v>
      </c>
      <c r="H17" t="str">
        <f t="shared" si="0"/>
        <v>Zespół Szkół Ogólnokształcących Nr  3</v>
      </c>
      <c r="I17">
        <f t="shared" si="1"/>
        <v>3</v>
      </c>
      <c r="J17" t="str">
        <f t="shared" si="2"/>
        <v xml:space="preserve"> I</v>
      </c>
      <c r="K17">
        <f t="shared" si="3"/>
        <v>229</v>
      </c>
    </row>
    <row r="18" spans="1:11" x14ac:dyDescent="0.3">
      <c r="A18" s="1" t="s">
        <v>59</v>
      </c>
      <c r="B18" s="1" t="s">
        <v>60</v>
      </c>
      <c r="C18" s="1" t="s">
        <v>24</v>
      </c>
      <c r="D18" s="1" t="s">
        <v>25</v>
      </c>
      <c r="E18">
        <v>2</v>
      </c>
      <c r="F18" s="1" t="s">
        <v>16</v>
      </c>
      <c r="G18" s="1">
        <f>Zalacznik_Zadanie2_wyniki[[#This Row],[suma]]</f>
        <v>458</v>
      </c>
      <c r="H18" t="str">
        <f t="shared" si="0"/>
        <v>Zespół Szkół UMK Gimnazjum i Liceum Akademickie</v>
      </c>
      <c r="I18">
        <f t="shared" si="1"/>
        <v>2</v>
      </c>
      <c r="J18" t="str">
        <f t="shared" si="2"/>
        <v xml:space="preserve"> VIII</v>
      </c>
      <c r="K18">
        <f t="shared" si="3"/>
        <v>458</v>
      </c>
    </row>
    <row r="19" spans="1:11" x14ac:dyDescent="0.3">
      <c r="A19" s="1" t="s">
        <v>61</v>
      </c>
      <c r="B19" s="1" t="s">
        <v>62</v>
      </c>
      <c r="C19" s="1" t="s">
        <v>63</v>
      </c>
      <c r="D19" s="1" t="s">
        <v>64</v>
      </c>
      <c r="E19">
        <v>3</v>
      </c>
      <c r="F19" s="1" t="s">
        <v>65</v>
      </c>
      <c r="G19" s="1">
        <f>Zalacznik_Zadanie2_wyniki[[#This Row],[suma]]</f>
        <v>227</v>
      </c>
      <c r="H19" t="str">
        <f t="shared" si="0"/>
        <v>Regionalne Centrum Edukacji Zawodowej</v>
      </c>
      <c r="I19">
        <f t="shared" si="1"/>
        <v>3</v>
      </c>
      <c r="J19" t="str">
        <f t="shared" si="2"/>
        <v xml:space="preserve"> III</v>
      </c>
      <c r="K19">
        <f t="shared" si="3"/>
        <v>227</v>
      </c>
    </row>
    <row r="20" spans="1:11" x14ac:dyDescent="0.3">
      <c r="A20" s="1" t="s">
        <v>66</v>
      </c>
      <c r="B20" s="1" t="s">
        <v>39</v>
      </c>
      <c r="C20" s="1" t="s">
        <v>37</v>
      </c>
      <c r="D20" s="1" t="s">
        <v>20</v>
      </c>
      <c r="E20">
        <v>2</v>
      </c>
      <c r="F20" s="1" t="s">
        <v>21</v>
      </c>
      <c r="G20" s="1">
        <f>Zalacznik_Zadanie2_wyniki[[#This Row],[suma]]</f>
        <v>453</v>
      </c>
      <c r="H20" t="str">
        <f t="shared" si="0"/>
        <v>V Liceum Ogólnokształcące</v>
      </c>
      <c r="I20">
        <f t="shared" si="1"/>
        <v>2</v>
      </c>
      <c r="J20" t="str">
        <f t="shared" si="2"/>
        <v xml:space="preserve"> IV</v>
      </c>
      <c r="K20">
        <f t="shared" si="3"/>
        <v>453</v>
      </c>
    </row>
    <row r="21" spans="1:11" x14ac:dyDescent="0.3">
      <c r="A21" s="1" t="s">
        <v>42</v>
      </c>
      <c r="B21" s="1" t="s">
        <v>67</v>
      </c>
      <c r="C21" s="1" t="s">
        <v>9</v>
      </c>
      <c r="D21" s="1" t="s">
        <v>10</v>
      </c>
      <c r="E21">
        <v>3</v>
      </c>
      <c r="F21" s="1" t="s">
        <v>11</v>
      </c>
      <c r="G21" s="1">
        <f>Zalacznik_Zadanie2_wyniki[[#This Row],[suma]]</f>
        <v>227</v>
      </c>
      <c r="H21" t="str">
        <f t="shared" si="0"/>
        <v>Zespół Szkół Ogólnokształcących nr 6</v>
      </c>
      <c r="I21">
        <f t="shared" si="1"/>
        <v>3</v>
      </c>
      <c r="J21" t="str">
        <f t="shared" si="2"/>
        <v xml:space="preserve"> VI</v>
      </c>
      <c r="K21">
        <f t="shared" si="3"/>
        <v>227</v>
      </c>
    </row>
    <row r="22" spans="1:11" x14ac:dyDescent="0.3">
      <c r="A22" s="1" t="s">
        <v>68</v>
      </c>
      <c r="B22" s="1" t="s">
        <v>69</v>
      </c>
      <c r="C22" s="1" t="s">
        <v>70</v>
      </c>
      <c r="D22" s="1" t="s">
        <v>71</v>
      </c>
      <c r="E22">
        <v>1</v>
      </c>
      <c r="F22" s="1" t="s">
        <v>58</v>
      </c>
      <c r="G22" s="1">
        <f>Zalacznik_Zadanie2_wyniki[[#This Row],[suma]]</f>
        <v>442</v>
      </c>
      <c r="H22" t="str">
        <f t="shared" si="0"/>
        <v>I Liceum Ogólnokształcące im. Adama Mickiewicza</v>
      </c>
      <c r="I22">
        <f t="shared" si="1"/>
        <v>1</v>
      </c>
      <c r="J22" t="str">
        <f t="shared" si="2"/>
        <v xml:space="preserve"> I</v>
      </c>
      <c r="K22">
        <f t="shared" si="3"/>
        <v>442</v>
      </c>
    </row>
    <row r="23" spans="1:11" x14ac:dyDescent="0.3">
      <c r="A23" s="1" t="s">
        <v>26</v>
      </c>
      <c r="B23" s="1" t="s">
        <v>72</v>
      </c>
      <c r="C23" s="1" t="s">
        <v>33</v>
      </c>
      <c r="D23" s="1" t="s">
        <v>25</v>
      </c>
      <c r="E23">
        <v>2</v>
      </c>
      <c r="F23" s="1" t="s">
        <v>16</v>
      </c>
      <c r="G23" s="1">
        <f>Zalacznik_Zadanie2_wyniki[[#This Row],[suma]]</f>
        <v>227</v>
      </c>
      <c r="H23" t="str">
        <f t="shared" si="0"/>
        <v>VII Liceum Ogólnokształcące  im. Wandy Szuman</v>
      </c>
      <c r="I23">
        <f t="shared" si="1"/>
        <v>2</v>
      </c>
      <c r="J23" t="str">
        <f t="shared" si="2"/>
        <v xml:space="preserve"> VIII</v>
      </c>
      <c r="K23">
        <f t="shared" si="3"/>
        <v>227</v>
      </c>
    </row>
    <row r="24" spans="1:11" x14ac:dyDescent="0.3">
      <c r="A24" s="1" t="s">
        <v>26</v>
      </c>
      <c r="B24" s="1" t="s">
        <v>73</v>
      </c>
      <c r="C24" s="1" t="s">
        <v>14</v>
      </c>
      <c r="D24" s="1" t="s">
        <v>15</v>
      </c>
      <c r="E24">
        <v>2</v>
      </c>
      <c r="F24" s="1" t="s">
        <v>16</v>
      </c>
      <c r="G24" s="1">
        <f>Zalacznik_Zadanie2_wyniki[[#This Row],[suma]]</f>
        <v>437</v>
      </c>
      <c r="H24" t="str">
        <f t="shared" si="0"/>
        <v>III Liceum Ogólnokształcące im. Marynarki Wojennej RP</v>
      </c>
      <c r="I24">
        <f t="shared" si="1"/>
        <v>2</v>
      </c>
      <c r="J24" t="str">
        <f t="shared" si="2"/>
        <v xml:space="preserve"> VIII</v>
      </c>
      <c r="K24">
        <f t="shared" si="3"/>
        <v>437</v>
      </c>
    </row>
    <row r="25" spans="1:11" x14ac:dyDescent="0.3">
      <c r="A25" s="1" t="s">
        <v>38</v>
      </c>
      <c r="B25" s="1" t="s">
        <v>74</v>
      </c>
      <c r="C25" s="1" t="s">
        <v>75</v>
      </c>
      <c r="D25" s="1" t="s">
        <v>52</v>
      </c>
      <c r="E25">
        <v>3</v>
      </c>
      <c r="F25" s="1" t="s">
        <v>53</v>
      </c>
      <c r="G25" s="1">
        <f>Zalacznik_Zadanie2_wyniki[[#This Row],[suma]]</f>
        <v>227</v>
      </c>
      <c r="H25" t="str">
        <f t="shared" si="0"/>
        <v>XXXVII Liceum Ogólnokształcące</v>
      </c>
      <c r="I25">
        <f t="shared" si="1"/>
        <v>3</v>
      </c>
      <c r="J25" t="str">
        <f t="shared" si="2"/>
        <v xml:space="preserve"> II</v>
      </c>
      <c r="K25">
        <f t="shared" si="3"/>
        <v>227</v>
      </c>
    </row>
    <row r="26" spans="1:11" x14ac:dyDescent="0.3">
      <c r="A26" s="1" t="s">
        <v>40</v>
      </c>
      <c r="B26" s="1" t="s">
        <v>76</v>
      </c>
      <c r="C26" s="1" t="s">
        <v>77</v>
      </c>
      <c r="D26" s="1" t="s">
        <v>78</v>
      </c>
      <c r="E26">
        <v>1</v>
      </c>
      <c r="F26" s="1" t="s">
        <v>58</v>
      </c>
      <c r="G26" s="1">
        <f>Zalacznik_Zadanie2_wyniki[[#This Row],[suma]]</f>
        <v>436</v>
      </c>
      <c r="H26" t="str">
        <f t="shared" si="0"/>
        <v>Liceum Ogólnokształcące</v>
      </c>
      <c r="I26">
        <f t="shared" si="1"/>
        <v>1</v>
      </c>
      <c r="J26" t="str">
        <f t="shared" si="2"/>
        <v xml:space="preserve"> I</v>
      </c>
      <c r="K26">
        <f t="shared" si="3"/>
        <v>436</v>
      </c>
    </row>
    <row r="27" spans="1:11" x14ac:dyDescent="0.3">
      <c r="A27" s="1" t="s">
        <v>79</v>
      </c>
      <c r="B27" s="1" t="s">
        <v>80</v>
      </c>
      <c r="C27" s="1" t="s">
        <v>81</v>
      </c>
      <c r="D27" s="1" t="s">
        <v>71</v>
      </c>
      <c r="E27">
        <v>2</v>
      </c>
      <c r="F27" s="1" t="s">
        <v>58</v>
      </c>
      <c r="G27" s="1">
        <f>Zalacznik_Zadanie2_wyniki[[#This Row],[suma]]</f>
        <v>227</v>
      </c>
      <c r="H27" t="str">
        <f t="shared" si="0"/>
        <v>VI Liceum Ogólnokształcące im. Króla Zygmunta Augusta</v>
      </c>
      <c r="I27">
        <f t="shared" si="1"/>
        <v>2</v>
      </c>
      <c r="J27" t="str">
        <f t="shared" si="2"/>
        <v xml:space="preserve"> I</v>
      </c>
      <c r="K27">
        <f t="shared" si="3"/>
        <v>227</v>
      </c>
    </row>
    <row r="28" spans="1:11" x14ac:dyDescent="0.3">
      <c r="A28" s="1" t="s">
        <v>42</v>
      </c>
      <c r="B28" s="1" t="s">
        <v>82</v>
      </c>
      <c r="C28" s="1" t="s">
        <v>83</v>
      </c>
      <c r="D28" s="1" t="s">
        <v>84</v>
      </c>
      <c r="E28">
        <v>2</v>
      </c>
      <c r="F28" s="1" t="s">
        <v>21</v>
      </c>
      <c r="G28" s="1">
        <f>Zalacznik_Zadanie2_wyniki[[#This Row],[suma]]</f>
        <v>408</v>
      </c>
      <c r="H28" t="str">
        <f t="shared" si="0"/>
        <v>I Liceum Ogólnokształcące</v>
      </c>
      <c r="I28">
        <f t="shared" si="1"/>
        <v>2</v>
      </c>
      <c r="J28" t="str">
        <f t="shared" si="2"/>
        <v xml:space="preserve"> IV</v>
      </c>
      <c r="K28">
        <f t="shared" si="3"/>
        <v>408</v>
      </c>
    </row>
    <row r="29" spans="1:11" x14ac:dyDescent="0.3">
      <c r="A29" s="1" t="s">
        <v>42</v>
      </c>
      <c r="B29" s="1" t="s">
        <v>85</v>
      </c>
      <c r="C29" s="1" t="s">
        <v>86</v>
      </c>
      <c r="D29" s="1" t="s">
        <v>87</v>
      </c>
      <c r="E29">
        <v>3</v>
      </c>
      <c r="F29" s="1" t="s">
        <v>88</v>
      </c>
      <c r="G29" s="1">
        <f>Zalacznik_Zadanie2_wyniki[[#This Row],[suma]]</f>
        <v>227</v>
      </c>
      <c r="H29" t="str">
        <f t="shared" si="0"/>
        <v>Liceum Ogólnokształcące nr III</v>
      </c>
      <c r="I29">
        <f t="shared" si="1"/>
        <v>3</v>
      </c>
      <c r="J29" t="str">
        <f t="shared" si="2"/>
        <v xml:space="preserve"> V</v>
      </c>
      <c r="K29">
        <f t="shared" si="3"/>
        <v>227</v>
      </c>
    </row>
    <row r="30" spans="1:11" x14ac:dyDescent="0.3">
      <c r="A30" s="1" t="s">
        <v>89</v>
      </c>
      <c r="B30" s="1" t="s">
        <v>90</v>
      </c>
      <c r="C30" s="1" t="s">
        <v>24</v>
      </c>
      <c r="D30" s="1" t="s">
        <v>25</v>
      </c>
      <c r="E30">
        <v>2</v>
      </c>
      <c r="F30" s="1" t="s">
        <v>16</v>
      </c>
      <c r="G30" s="1">
        <f>Zalacznik_Zadanie2_wyniki[[#This Row],[suma]]</f>
        <v>407</v>
      </c>
      <c r="H30" t="str">
        <f t="shared" si="0"/>
        <v>Zespół Szkół UMK Gimnazjum i Liceum Akademickie</v>
      </c>
      <c r="I30">
        <f t="shared" si="1"/>
        <v>2</v>
      </c>
      <c r="J30" t="str">
        <f t="shared" si="2"/>
        <v xml:space="preserve"> VIII</v>
      </c>
      <c r="K30">
        <f t="shared" si="3"/>
        <v>407</v>
      </c>
    </row>
    <row r="31" spans="1:11" x14ac:dyDescent="0.3">
      <c r="A31" s="1" t="s">
        <v>91</v>
      </c>
      <c r="B31" s="1" t="s">
        <v>92</v>
      </c>
      <c r="C31" s="1" t="s">
        <v>93</v>
      </c>
      <c r="D31" s="1" t="s">
        <v>71</v>
      </c>
      <c r="E31">
        <v>3</v>
      </c>
      <c r="F31" s="1" t="s">
        <v>58</v>
      </c>
      <c r="G31" s="1">
        <f>Zalacznik_Zadanie2_wyniki[[#This Row],[suma]]</f>
        <v>227</v>
      </c>
      <c r="H31" t="str">
        <f t="shared" si="0"/>
        <v>Zespół Szkół Integracyjnych nr 1</v>
      </c>
      <c r="I31">
        <f t="shared" si="1"/>
        <v>3</v>
      </c>
      <c r="J31" t="str">
        <f t="shared" si="2"/>
        <v xml:space="preserve"> I</v>
      </c>
      <c r="K31">
        <f t="shared" si="3"/>
        <v>227</v>
      </c>
    </row>
    <row r="32" spans="1:11" x14ac:dyDescent="0.3">
      <c r="A32" s="1" t="s">
        <v>45</v>
      </c>
      <c r="B32" s="1" t="s">
        <v>94</v>
      </c>
      <c r="C32" s="1" t="s">
        <v>14</v>
      </c>
      <c r="D32" s="1" t="s">
        <v>15</v>
      </c>
      <c r="E32">
        <v>2</v>
      </c>
      <c r="F32" s="1" t="s">
        <v>16</v>
      </c>
      <c r="G32" s="1">
        <f>Zalacznik_Zadanie2_wyniki[[#This Row],[suma]]</f>
        <v>400</v>
      </c>
      <c r="H32" t="str">
        <f t="shared" si="0"/>
        <v>III Liceum Ogólnokształcące im. Marynarki Wojennej RP</v>
      </c>
      <c r="I32">
        <f t="shared" si="1"/>
        <v>2</v>
      </c>
      <c r="J32" t="str">
        <f>IF(H32&lt;&gt;"",F32,"")</f>
        <v xml:space="preserve"> VIII</v>
      </c>
      <c r="K32">
        <f t="shared" si="3"/>
        <v>400</v>
      </c>
    </row>
    <row r="33" spans="1:24" x14ac:dyDescent="0.3">
      <c r="A33" s="1" t="s">
        <v>95</v>
      </c>
      <c r="B33" s="1" t="s">
        <v>96</v>
      </c>
      <c r="C33" s="1" t="s">
        <v>97</v>
      </c>
      <c r="D33" s="1" t="s">
        <v>87</v>
      </c>
      <c r="E33">
        <v>3</v>
      </c>
      <c r="F33" s="1" t="s">
        <v>88</v>
      </c>
      <c r="G33" s="1">
        <f>Zalacznik_Zadanie2_wyniki[[#This Row],[suma]]</f>
        <v>227</v>
      </c>
      <c r="H33" t="str">
        <f t="shared" si="0"/>
        <v>Liceum Ogólnokształcące Nr VIII</v>
      </c>
      <c r="I33">
        <f t="shared" si="1"/>
        <v>3</v>
      </c>
      <c r="J33" t="str">
        <f t="shared" si="2"/>
        <v xml:space="preserve"> V</v>
      </c>
      <c r="K33">
        <f t="shared" si="3"/>
        <v>227</v>
      </c>
    </row>
    <row r="34" spans="1:24" x14ac:dyDescent="0.3">
      <c r="A34" s="1" t="s">
        <v>42</v>
      </c>
      <c r="B34" s="1" t="s">
        <v>98</v>
      </c>
      <c r="C34" s="1" t="s">
        <v>99</v>
      </c>
      <c r="D34" s="1" t="s">
        <v>20</v>
      </c>
      <c r="E34">
        <v>1</v>
      </c>
      <c r="F34" s="1" t="s">
        <v>21</v>
      </c>
      <c r="G34" s="1">
        <f>Zalacznik_Zadanie2_wyniki[[#This Row],[suma]]</f>
        <v>400</v>
      </c>
      <c r="H34" t="str">
        <f t="shared" si="0"/>
        <v>XXVII Liceum Ogólnokształcące</v>
      </c>
      <c r="I34">
        <f t="shared" si="1"/>
        <v>1</v>
      </c>
      <c r="J34" t="str">
        <f t="shared" si="2"/>
        <v xml:space="preserve"> IV</v>
      </c>
      <c r="K34">
        <f t="shared" si="3"/>
        <v>400</v>
      </c>
    </row>
    <row r="35" spans="1:24" x14ac:dyDescent="0.3">
      <c r="A35" s="1" t="s">
        <v>22</v>
      </c>
      <c r="B35" s="1" t="s">
        <v>100</v>
      </c>
      <c r="C35" s="1" t="s">
        <v>101</v>
      </c>
      <c r="D35" s="1" t="s">
        <v>71</v>
      </c>
      <c r="E35">
        <v>2</v>
      </c>
      <c r="F35" s="1" t="s">
        <v>58</v>
      </c>
      <c r="G35" s="1">
        <f>Zalacznik_Zadanie2_wyniki[[#This Row],[suma]]</f>
        <v>227</v>
      </c>
      <c r="H35" t="str">
        <f t="shared" si="0"/>
        <v>Zespół Szkół Ogólnokształcących nr 2</v>
      </c>
      <c r="I35">
        <f t="shared" si="1"/>
        <v>2</v>
      </c>
      <c r="J35" t="str">
        <f t="shared" si="2"/>
        <v xml:space="preserve"> I</v>
      </c>
      <c r="K35">
        <f t="shared" si="3"/>
        <v>227</v>
      </c>
    </row>
    <row r="36" spans="1:24" x14ac:dyDescent="0.3">
      <c r="A36" s="1" t="s">
        <v>102</v>
      </c>
      <c r="B36" s="1" t="s">
        <v>103</v>
      </c>
      <c r="C36" s="1" t="s">
        <v>83</v>
      </c>
      <c r="D36" s="1" t="s">
        <v>104</v>
      </c>
      <c r="E36">
        <v>2</v>
      </c>
      <c r="F36" s="1" t="s">
        <v>53</v>
      </c>
      <c r="G36" s="1">
        <f>Zalacznik_Zadanie2_wyniki[[#This Row],[suma]]</f>
        <v>400</v>
      </c>
      <c r="H36" t="str">
        <f t="shared" si="0"/>
        <v>I Liceum Ogólnokształcące</v>
      </c>
      <c r="I36">
        <f t="shared" si="1"/>
        <v>2</v>
      </c>
      <c r="J36" t="str">
        <f t="shared" si="2"/>
        <v xml:space="preserve"> II</v>
      </c>
      <c r="K36">
        <f t="shared" si="3"/>
        <v>400</v>
      </c>
    </row>
    <row r="37" spans="1:24" x14ac:dyDescent="0.3">
      <c r="A37" s="1" t="s">
        <v>105</v>
      </c>
      <c r="B37" s="1" t="s">
        <v>106</v>
      </c>
      <c r="C37" s="1" t="s">
        <v>14</v>
      </c>
      <c r="D37" s="1" t="s">
        <v>15</v>
      </c>
      <c r="E37">
        <v>3</v>
      </c>
      <c r="F37" s="1" t="s">
        <v>16</v>
      </c>
      <c r="G37" s="1">
        <f>Zalacznik_Zadanie2_wyniki[[#This Row],[suma]]</f>
        <v>227</v>
      </c>
      <c r="H37" t="str">
        <f t="shared" si="0"/>
        <v>III Liceum Ogólnokształcące im. Marynarki Wojennej RP</v>
      </c>
      <c r="I37">
        <f t="shared" si="1"/>
        <v>3</v>
      </c>
      <c r="J37" t="str">
        <f t="shared" si="2"/>
        <v xml:space="preserve"> VIII</v>
      </c>
      <c r="K37">
        <f t="shared" si="3"/>
        <v>227</v>
      </c>
    </row>
    <row r="38" spans="1:24" x14ac:dyDescent="0.3">
      <c r="A38" s="1" t="s">
        <v>89</v>
      </c>
      <c r="B38" s="1" t="s">
        <v>107</v>
      </c>
      <c r="C38" s="1" t="s">
        <v>108</v>
      </c>
      <c r="D38" s="1" t="s">
        <v>20</v>
      </c>
      <c r="E38">
        <v>1</v>
      </c>
      <c r="F38" s="1" t="s">
        <v>21</v>
      </c>
      <c r="G38" s="1">
        <f>Zalacznik_Zadanie2_wyniki[[#This Row],[suma]]</f>
        <v>400</v>
      </c>
      <c r="H38" t="str">
        <f t="shared" si="0"/>
        <v>Katolickie Liceum Ogólnokształcące</v>
      </c>
      <c r="I38">
        <f t="shared" si="1"/>
        <v>1</v>
      </c>
      <c r="J38" t="str">
        <f t="shared" si="2"/>
        <v xml:space="preserve"> IV</v>
      </c>
      <c r="K38">
        <f t="shared" si="3"/>
        <v>400</v>
      </c>
    </row>
    <row r="39" spans="1:24" ht="18" x14ac:dyDescent="0.35">
      <c r="A39" s="1" t="s">
        <v>42</v>
      </c>
      <c r="B39" s="1" t="s">
        <v>73</v>
      </c>
      <c r="C39" s="1" t="s">
        <v>109</v>
      </c>
      <c r="D39" s="1" t="s">
        <v>10</v>
      </c>
      <c r="E39">
        <v>2</v>
      </c>
      <c r="F39" s="1" t="s">
        <v>11</v>
      </c>
      <c r="G39" s="1">
        <f>Zalacznik_Zadanie2_wyniki[[#This Row],[suma]]</f>
        <v>227</v>
      </c>
      <c r="H39" t="str">
        <f t="shared" si="0"/>
        <v>I Liceum Ogólnokształcące  im. Cypriana Kamila Norwida</v>
      </c>
      <c r="I39">
        <f t="shared" si="1"/>
        <v>2</v>
      </c>
      <c r="J39" t="str">
        <f t="shared" si="2"/>
        <v xml:space="preserve"> VI</v>
      </c>
      <c r="K39">
        <f t="shared" si="3"/>
        <v>227</v>
      </c>
      <c r="O39" s="16" t="s">
        <v>6</v>
      </c>
      <c r="P39" s="16"/>
      <c r="Q39" s="16"/>
      <c r="R39" s="16"/>
      <c r="S39" s="16"/>
      <c r="T39" s="16"/>
      <c r="U39" s="16"/>
      <c r="V39" s="16"/>
      <c r="W39" s="16"/>
      <c r="X39" s="16"/>
    </row>
    <row r="40" spans="1:24" x14ac:dyDescent="0.3">
      <c r="A40" s="1" t="s">
        <v>110</v>
      </c>
      <c r="B40" s="1" t="s">
        <v>111</v>
      </c>
      <c r="C40" s="1" t="s">
        <v>9</v>
      </c>
      <c r="D40" s="1" t="s">
        <v>10</v>
      </c>
      <c r="E40">
        <v>2</v>
      </c>
      <c r="F40" s="1" t="s">
        <v>11</v>
      </c>
      <c r="G40" s="1">
        <f>Zalacznik_Zadanie2_wyniki[[#This Row],[suma]]</f>
        <v>400</v>
      </c>
      <c r="H40" t="str">
        <f t="shared" si="0"/>
        <v>Zespół Szkół Ogólnokształcących nr 6</v>
      </c>
      <c r="I40">
        <f t="shared" si="1"/>
        <v>2</v>
      </c>
      <c r="J40" t="str">
        <f t="shared" si="2"/>
        <v xml:space="preserve"> VI</v>
      </c>
      <c r="K40">
        <f t="shared" si="3"/>
        <v>400</v>
      </c>
      <c r="N40" s="11"/>
      <c r="O40" s="11" t="s">
        <v>58</v>
      </c>
      <c r="P40" s="11" t="s">
        <v>53</v>
      </c>
      <c r="Q40" s="11" t="s">
        <v>65</v>
      </c>
      <c r="R40" s="11" t="s">
        <v>21</v>
      </c>
      <c r="S40" s="11" t="s">
        <v>88</v>
      </c>
      <c r="T40" s="11" t="s">
        <v>11</v>
      </c>
      <c r="U40" s="11" t="s">
        <v>205</v>
      </c>
      <c r="V40" s="11" t="s">
        <v>16</v>
      </c>
      <c r="W40" s="11" t="s">
        <v>312</v>
      </c>
      <c r="X40" s="11" t="s">
        <v>442</v>
      </c>
    </row>
    <row r="41" spans="1:24" x14ac:dyDescent="0.3">
      <c r="A41" s="1" t="s">
        <v>26</v>
      </c>
      <c r="B41" s="1" t="s">
        <v>112</v>
      </c>
      <c r="C41" s="1" t="s">
        <v>37</v>
      </c>
      <c r="D41" s="1" t="s">
        <v>20</v>
      </c>
      <c r="E41">
        <v>3</v>
      </c>
      <c r="F41" s="1" t="s">
        <v>21</v>
      </c>
      <c r="G41" s="1">
        <f>Zalacznik_Zadanie2_wyniki[[#This Row],[suma]]</f>
        <v>227</v>
      </c>
      <c r="H41" t="str">
        <f t="shared" si="0"/>
        <v>V Liceum Ogólnokształcące</v>
      </c>
      <c r="I41">
        <f t="shared" si="1"/>
        <v>3</v>
      </c>
      <c r="J41" t="str">
        <f t="shared" si="2"/>
        <v xml:space="preserve"> IV</v>
      </c>
      <c r="K41">
        <f t="shared" si="3"/>
        <v>227</v>
      </c>
      <c r="M41" s="17" t="s">
        <v>5</v>
      </c>
      <c r="N41" s="14">
        <v>1</v>
      </c>
      <c r="O41" s="1">
        <v>344.5</v>
      </c>
      <c r="P41" s="1">
        <v>274.5</v>
      </c>
      <c r="Q41" s="1">
        <v>309.75</v>
      </c>
      <c r="R41" s="1">
        <v>328.1875</v>
      </c>
      <c r="S41" s="1">
        <v>313.39999999999998</v>
      </c>
      <c r="T41" s="1">
        <v>354.75</v>
      </c>
      <c r="U41" s="1"/>
      <c r="V41" s="1">
        <v>322.66666666666669</v>
      </c>
      <c r="W41" s="1"/>
      <c r="X41" s="1"/>
    </row>
    <row r="42" spans="1:24" x14ac:dyDescent="0.3">
      <c r="A42" s="1" t="s">
        <v>110</v>
      </c>
      <c r="B42" s="1" t="s">
        <v>113</v>
      </c>
      <c r="C42" s="1" t="s">
        <v>24</v>
      </c>
      <c r="D42" s="1" t="s">
        <v>25</v>
      </c>
      <c r="E42">
        <v>2</v>
      </c>
      <c r="F42" s="1" t="s">
        <v>16</v>
      </c>
      <c r="G42" s="1">
        <f>Zalacznik_Zadanie2_wyniki[[#This Row],[suma]]</f>
        <v>400</v>
      </c>
      <c r="H42" t="str">
        <f t="shared" si="0"/>
        <v>Zespół Szkół UMK Gimnazjum i Liceum Akademickie</v>
      </c>
      <c r="I42">
        <f t="shared" si="1"/>
        <v>2</v>
      </c>
      <c r="J42" t="str">
        <f t="shared" si="2"/>
        <v xml:space="preserve"> VIII</v>
      </c>
      <c r="K42">
        <f t="shared" si="3"/>
        <v>400</v>
      </c>
      <c r="M42" s="17"/>
      <c r="N42" s="14">
        <v>2</v>
      </c>
      <c r="O42" s="1">
        <v>234.42857142857142</v>
      </c>
      <c r="P42" s="1">
        <v>276.64705882352939</v>
      </c>
      <c r="Q42" s="1">
        <v>250.8</v>
      </c>
      <c r="R42" s="1">
        <v>274.75675675675677</v>
      </c>
      <c r="S42" s="1">
        <v>248.81818181818181</v>
      </c>
      <c r="T42" s="1">
        <v>257.41666666666669</v>
      </c>
      <c r="U42" s="1">
        <v>163.5</v>
      </c>
      <c r="V42" s="1">
        <v>292.13043478260869</v>
      </c>
      <c r="W42" s="1">
        <v>173</v>
      </c>
      <c r="X42" s="1"/>
    </row>
    <row r="43" spans="1:24" x14ac:dyDescent="0.3">
      <c r="A43" s="1" t="s">
        <v>34</v>
      </c>
      <c r="B43" s="1" t="s">
        <v>114</v>
      </c>
      <c r="C43" s="1" t="s">
        <v>86</v>
      </c>
      <c r="D43" s="1" t="s">
        <v>87</v>
      </c>
      <c r="E43">
        <v>3</v>
      </c>
      <c r="F43" s="1" t="s">
        <v>88</v>
      </c>
      <c r="G43" s="1">
        <f>Zalacznik_Zadanie2_wyniki[[#This Row],[suma]]</f>
        <v>227</v>
      </c>
      <c r="H43" t="str">
        <f t="shared" si="0"/>
        <v>Liceum Ogólnokształcące nr III</v>
      </c>
      <c r="I43">
        <f t="shared" si="1"/>
        <v>3</v>
      </c>
      <c r="J43" t="str">
        <f t="shared" si="2"/>
        <v xml:space="preserve"> V</v>
      </c>
      <c r="K43">
        <f t="shared" si="3"/>
        <v>227</v>
      </c>
      <c r="M43" s="17"/>
      <c r="N43" s="14">
        <v>3</v>
      </c>
      <c r="O43" s="1">
        <v>198.5</v>
      </c>
      <c r="P43" s="1">
        <v>166.125</v>
      </c>
      <c r="Q43" s="1">
        <v>170.25</v>
      </c>
      <c r="R43" s="1">
        <v>167.25</v>
      </c>
      <c r="S43" s="1">
        <v>191.375</v>
      </c>
      <c r="T43" s="1">
        <v>200.125</v>
      </c>
      <c r="U43" s="1">
        <v>194</v>
      </c>
      <c r="V43" s="1">
        <v>180.04545454545453</v>
      </c>
      <c r="W43" s="1">
        <v>147.5</v>
      </c>
      <c r="X43" s="1">
        <v>137</v>
      </c>
    </row>
    <row r="44" spans="1:24" x14ac:dyDescent="0.3">
      <c r="A44" s="1" t="s">
        <v>115</v>
      </c>
      <c r="B44" s="1" t="s">
        <v>116</v>
      </c>
      <c r="C44" s="1" t="s">
        <v>117</v>
      </c>
      <c r="D44" s="1" t="s">
        <v>118</v>
      </c>
      <c r="E44">
        <v>2</v>
      </c>
      <c r="F44" s="1" t="s">
        <v>58</v>
      </c>
      <c r="G44" s="1">
        <f>Zalacznik_Zadanie2_wyniki[[#This Row],[suma]]</f>
        <v>400</v>
      </c>
      <c r="H44" t="str">
        <f t="shared" si="0"/>
        <v>Zespół Szkół</v>
      </c>
      <c r="I44">
        <f t="shared" si="1"/>
        <v>2</v>
      </c>
      <c r="J44" t="str">
        <f t="shared" si="2"/>
        <v xml:space="preserve"> I</v>
      </c>
      <c r="K44">
        <f t="shared" si="3"/>
        <v>400</v>
      </c>
    </row>
    <row r="45" spans="1:24" x14ac:dyDescent="0.3">
      <c r="A45" s="1" t="s">
        <v>119</v>
      </c>
      <c r="B45" s="1" t="s">
        <v>120</v>
      </c>
      <c r="C45" s="1" t="s">
        <v>51</v>
      </c>
      <c r="D45" s="1" t="s">
        <v>52</v>
      </c>
      <c r="E45">
        <v>3</v>
      </c>
      <c r="F45" s="1" t="s">
        <v>53</v>
      </c>
      <c r="G45" s="1">
        <f>Zalacznik_Zadanie2_wyniki[[#This Row],[suma]]</f>
        <v>226</v>
      </c>
      <c r="H45" t="str">
        <f t="shared" si="0"/>
        <v>XXVII Liceum Ogólnokształcace im. Tadeusza Czackiego</v>
      </c>
      <c r="I45">
        <f t="shared" si="1"/>
        <v>3</v>
      </c>
      <c r="J45" t="str">
        <f t="shared" si="2"/>
        <v xml:space="preserve"> II</v>
      </c>
      <c r="K45">
        <f t="shared" si="3"/>
        <v>226</v>
      </c>
    </row>
    <row r="46" spans="1:24" x14ac:dyDescent="0.3">
      <c r="A46" s="1" t="s">
        <v>121</v>
      </c>
      <c r="B46" s="1" t="s">
        <v>122</v>
      </c>
      <c r="C46" s="1" t="s">
        <v>14</v>
      </c>
      <c r="D46" s="1" t="s">
        <v>15</v>
      </c>
      <c r="E46">
        <v>1</v>
      </c>
      <c r="F46" s="1" t="s">
        <v>16</v>
      </c>
      <c r="G46" s="1">
        <f>Zalacznik_Zadanie2_wyniki[[#This Row],[suma]]</f>
        <v>399</v>
      </c>
      <c r="H46" t="str">
        <f t="shared" si="0"/>
        <v>III Liceum Ogólnokształcące im. Marynarki Wojennej RP</v>
      </c>
      <c r="I46">
        <f t="shared" si="1"/>
        <v>1</v>
      </c>
      <c r="J46" t="str">
        <f t="shared" si="2"/>
        <v xml:space="preserve"> VIII</v>
      </c>
      <c r="K46">
        <f t="shared" si="3"/>
        <v>399</v>
      </c>
    </row>
    <row r="47" spans="1:24" x14ac:dyDescent="0.3">
      <c r="A47" s="1" t="s">
        <v>123</v>
      </c>
      <c r="B47" s="1" t="s">
        <v>124</v>
      </c>
      <c r="C47" s="1" t="s">
        <v>83</v>
      </c>
      <c r="D47" s="1" t="s">
        <v>125</v>
      </c>
      <c r="E47">
        <v>2</v>
      </c>
      <c r="F47" s="1" t="s">
        <v>21</v>
      </c>
      <c r="G47" s="1">
        <f>Zalacznik_Zadanie2_wyniki[[#This Row],[suma]]</f>
        <v>226</v>
      </c>
      <c r="H47" t="str">
        <f t="shared" si="0"/>
        <v>I Liceum Ogólnokształcące</v>
      </c>
      <c r="I47">
        <f t="shared" si="1"/>
        <v>2</v>
      </c>
      <c r="J47" t="str">
        <f t="shared" si="2"/>
        <v xml:space="preserve"> IV</v>
      </c>
      <c r="K47">
        <f t="shared" si="3"/>
        <v>226</v>
      </c>
    </row>
    <row r="48" spans="1:24" x14ac:dyDescent="0.3">
      <c r="A48" s="1" t="s">
        <v>126</v>
      </c>
      <c r="B48" s="1" t="s">
        <v>127</v>
      </c>
      <c r="C48" s="1" t="s">
        <v>128</v>
      </c>
      <c r="D48" s="1" t="s">
        <v>10</v>
      </c>
      <c r="E48">
        <v>2</v>
      </c>
      <c r="F48" s="1" t="s">
        <v>11</v>
      </c>
      <c r="G48" s="1">
        <f>Zalacznik_Zadanie2_wyniki[[#This Row],[suma]]</f>
        <v>391</v>
      </c>
      <c r="H48" t="str">
        <f t="shared" si="0"/>
        <v/>
      </c>
      <c r="I48" t="str">
        <f t="shared" si="1"/>
        <v/>
      </c>
      <c r="J48" t="str">
        <f t="shared" si="2"/>
        <v/>
      </c>
      <c r="K48" t="str">
        <f t="shared" si="3"/>
        <v/>
      </c>
    </row>
    <row r="49" spans="1:11" x14ac:dyDescent="0.3">
      <c r="A49" s="1" t="s">
        <v>119</v>
      </c>
      <c r="B49" s="1" t="s">
        <v>129</v>
      </c>
      <c r="C49" s="1" t="s">
        <v>130</v>
      </c>
      <c r="D49" s="1" t="s">
        <v>20</v>
      </c>
      <c r="E49">
        <v>3</v>
      </c>
      <c r="F49" s="1" t="s">
        <v>21</v>
      </c>
      <c r="G49" s="1">
        <f>Zalacznik_Zadanie2_wyniki[[#This Row],[suma]]</f>
        <v>222</v>
      </c>
      <c r="H49" t="str">
        <f t="shared" si="0"/>
        <v/>
      </c>
      <c r="I49" t="str">
        <f t="shared" si="1"/>
        <v/>
      </c>
      <c r="J49" t="str">
        <f t="shared" si="2"/>
        <v/>
      </c>
      <c r="K49" t="str">
        <f t="shared" si="3"/>
        <v/>
      </c>
    </row>
    <row r="50" spans="1:11" x14ac:dyDescent="0.3">
      <c r="A50" s="1" t="s">
        <v>31</v>
      </c>
      <c r="B50" s="1" t="s">
        <v>131</v>
      </c>
      <c r="C50" s="1" t="s">
        <v>37</v>
      </c>
      <c r="D50" s="1" t="s">
        <v>20</v>
      </c>
      <c r="E50">
        <v>1</v>
      </c>
      <c r="F50" s="1" t="s">
        <v>21</v>
      </c>
      <c r="G50" s="1">
        <f>Zalacznik_Zadanie2_wyniki[[#This Row],[suma]]</f>
        <v>391</v>
      </c>
      <c r="H50" t="str">
        <f t="shared" si="0"/>
        <v>V Liceum Ogólnokształcące</v>
      </c>
      <c r="I50">
        <f t="shared" si="1"/>
        <v>1</v>
      </c>
      <c r="J50" t="str">
        <f t="shared" si="2"/>
        <v xml:space="preserve"> IV</v>
      </c>
      <c r="K50">
        <f t="shared" si="3"/>
        <v>391</v>
      </c>
    </row>
    <row r="51" spans="1:11" x14ac:dyDescent="0.3">
      <c r="A51" s="1" t="s">
        <v>132</v>
      </c>
      <c r="B51" s="1" t="s">
        <v>133</v>
      </c>
      <c r="C51" s="1" t="s">
        <v>19</v>
      </c>
      <c r="D51" s="1" t="s">
        <v>20</v>
      </c>
      <c r="E51">
        <v>2</v>
      </c>
      <c r="F51" s="1" t="s">
        <v>21</v>
      </c>
      <c r="G51" s="1">
        <f>Zalacznik_Zadanie2_wyniki[[#This Row],[suma]]</f>
        <v>222</v>
      </c>
      <c r="H51" t="str">
        <f t="shared" si="0"/>
        <v>X Liceum Ogólnokształcące</v>
      </c>
      <c r="I51">
        <f t="shared" si="1"/>
        <v>2</v>
      </c>
      <c r="J51" t="str">
        <f t="shared" si="2"/>
        <v xml:space="preserve"> IV</v>
      </c>
      <c r="K51">
        <f t="shared" si="3"/>
        <v>222</v>
      </c>
    </row>
    <row r="52" spans="1:11" x14ac:dyDescent="0.3">
      <c r="A52" s="1" t="s">
        <v>134</v>
      </c>
      <c r="B52" s="1" t="s">
        <v>135</v>
      </c>
      <c r="C52" s="1" t="s">
        <v>136</v>
      </c>
      <c r="D52" s="1" t="s">
        <v>137</v>
      </c>
      <c r="E52">
        <v>2</v>
      </c>
      <c r="F52" s="1" t="s">
        <v>21</v>
      </c>
      <c r="G52" s="1">
        <f>Zalacznik_Zadanie2_wyniki[[#This Row],[suma]]</f>
        <v>390</v>
      </c>
      <c r="H52" t="str">
        <f t="shared" si="0"/>
        <v>I Liceum Ogólnokształcące im. Stanisława Staszica</v>
      </c>
      <c r="I52">
        <f t="shared" si="1"/>
        <v>2</v>
      </c>
      <c r="J52" t="str">
        <f t="shared" si="2"/>
        <v xml:space="preserve"> IV</v>
      </c>
      <c r="K52">
        <f t="shared" si="3"/>
        <v>390</v>
      </c>
    </row>
    <row r="53" spans="1:11" x14ac:dyDescent="0.3">
      <c r="A53" s="1" t="s">
        <v>42</v>
      </c>
      <c r="B53" s="1" t="s">
        <v>138</v>
      </c>
      <c r="C53" s="1" t="s">
        <v>139</v>
      </c>
      <c r="D53" s="1" t="s">
        <v>140</v>
      </c>
      <c r="E53">
        <v>3</v>
      </c>
      <c r="F53" s="1" t="s">
        <v>11</v>
      </c>
      <c r="G53" s="1">
        <f>Zalacznik_Zadanie2_wyniki[[#This Row],[suma]]</f>
        <v>221</v>
      </c>
      <c r="H53" t="str">
        <f t="shared" si="0"/>
        <v>VIII Liceum Ogólnokształcące im. Adama Mickiewicza</v>
      </c>
      <c r="I53">
        <f t="shared" si="1"/>
        <v>3</v>
      </c>
      <c r="J53" t="str">
        <f t="shared" si="2"/>
        <v xml:space="preserve"> VI</v>
      </c>
      <c r="K53">
        <f t="shared" si="3"/>
        <v>221</v>
      </c>
    </row>
    <row r="54" spans="1:11" x14ac:dyDescent="0.3">
      <c r="A54" s="1" t="s">
        <v>34</v>
      </c>
      <c r="B54" s="1" t="s">
        <v>141</v>
      </c>
      <c r="C54" s="1" t="s">
        <v>142</v>
      </c>
      <c r="D54" s="1" t="s">
        <v>143</v>
      </c>
      <c r="E54">
        <v>2</v>
      </c>
      <c r="F54" s="1" t="s">
        <v>53</v>
      </c>
      <c r="G54" s="1">
        <f>Zalacznik_Zadanie2_wyniki[[#This Row],[suma]]</f>
        <v>388</v>
      </c>
      <c r="H54" t="str">
        <f t="shared" si="0"/>
        <v>VI Liceum Ogólnokształcące</v>
      </c>
      <c r="I54">
        <f t="shared" si="1"/>
        <v>2</v>
      </c>
      <c r="J54" t="str">
        <f t="shared" si="2"/>
        <v xml:space="preserve"> II</v>
      </c>
      <c r="K54">
        <f t="shared" si="3"/>
        <v>388</v>
      </c>
    </row>
    <row r="55" spans="1:11" x14ac:dyDescent="0.3">
      <c r="A55" s="1" t="s">
        <v>144</v>
      </c>
      <c r="B55" s="1" t="s">
        <v>145</v>
      </c>
      <c r="C55" s="1" t="s">
        <v>146</v>
      </c>
      <c r="D55" s="1" t="s">
        <v>147</v>
      </c>
      <c r="E55">
        <v>3</v>
      </c>
      <c r="F55" s="1" t="s">
        <v>16</v>
      </c>
      <c r="G55" s="1">
        <f>Zalacznik_Zadanie2_wyniki[[#This Row],[suma]]</f>
        <v>220</v>
      </c>
      <c r="H55" t="str">
        <f t="shared" si="0"/>
        <v>I Liceum Ogólnokształcące im. Mikołaja Kopernik</v>
      </c>
      <c r="I55">
        <f t="shared" si="1"/>
        <v>3</v>
      </c>
      <c r="J55" t="str">
        <f t="shared" si="2"/>
        <v xml:space="preserve"> VIII</v>
      </c>
      <c r="K55">
        <f t="shared" si="3"/>
        <v>220</v>
      </c>
    </row>
    <row r="56" spans="1:11" x14ac:dyDescent="0.3">
      <c r="A56" s="1" t="s">
        <v>148</v>
      </c>
      <c r="B56" s="1" t="s">
        <v>149</v>
      </c>
      <c r="C56" s="1" t="s">
        <v>150</v>
      </c>
      <c r="D56" s="1" t="s">
        <v>151</v>
      </c>
      <c r="E56">
        <v>2</v>
      </c>
      <c r="F56" s="1" t="s">
        <v>21</v>
      </c>
      <c r="G56" s="1">
        <f>Zalacznik_Zadanie2_wyniki[[#This Row],[suma]]</f>
        <v>387</v>
      </c>
      <c r="H56" t="str">
        <f t="shared" si="0"/>
        <v>II Liceum Ogólnokształcące</v>
      </c>
      <c r="I56">
        <f t="shared" si="1"/>
        <v>2</v>
      </c>
      <c r="J56" t="str">
        <f t="shared" si="2"/>
        <v xml:space="preserve"> IV</v>
      </c>
      <c r="K56">
        <f t="shared" si="3"/>
        <v>387</v>
      </c>
    </row>
    <row r="57" spans="1:11" x14ac:dyDescent="0.3">
      <c r="A57" s="1" t="s">
        <v>152</v>
      </c>
      <c r="B57" s="1" t="s">
        <v>153</v>
      </c>
      <c r="C57" s="1" t="s">
        <v>24</v>
      </c>
      <c r="D57" s="1" t="s">
        <v>25</v>
      </c>
      <c r="E57">
        <v>3</v>
      </c>
      <c r="F57" s="1" t="s">
        <v>16</v>
      </c>
      <c r="G57" s="1">
        <f>Zalacznik_Zadanie2_wyniki[[#This Row],[suma]]</f>
        <v>215</v>
      </c>
      <c r="H57" t="str">
        <f t="shared" si="0"/>
        <v>Zespół Szkół UMK Gimnazjum i Liceum Akademickie</v>
      </c>
      <c r="I57">
        <f t="shared" si="1"/>
        <v>3</v>
      </c>
      <c r="J57" t="str">
        <f t="shared" si="2"/>
        <v xml:space="preserve"> VIII</v>
      </c>
      <c r="K57">
        <f t="shared" si="3"/>
        <v>215</v>
      </c>
    </row>
    <row r="58" spans="1:11" x14ac:dyDescent="0.3">
      <c r="A58" s="1" t="s">
        <v>31</v>
      </c>
      <c r="B58" s="1" t="s">
        <v>154</v>
      </c>
      <c r="C58" s="1" t="s">
        <v>9</v>
      </c>
      <c r="D58" s="1" t="s">
        <v>10</v>
      </c>
      <c r="E58">
        <v>1</v>
      </c>
      <c r="F58" s="1" t="s">
        <v>11</v>
      </c>
      <c r="G58" s="1">
        <f>Zalacznik_Zadanie2_wyniki[[#This Row],[suma]]</f>
        <v>383</v>
      </c>
      <c r="H58" t="str">
        <f t="shared" si="0"/>
        <v>Zespół Szkół Ogólnokształcących nr 6</v>
      </c>
      <c r="I58">
        <f t="shared" si="1"/>
        <v>1</v>
      </c>
      <c r="J58" t="str">
        <f t="shared" si="2"/>
        <v xml:space="preserve"> VI</v>
      </c>
      <c r="K58">
        <f t="shared" si="3"/>
        <v>383</v>
      </c>
    </row>
    <row r="59" spans="1:11" x14ac:dyDescent="0.3">
      <c r="A59" s="1" t="s">
        <v>34</v>
      </c>
      <c r="B59" s="1" t="s">
        <v>155</v>
      </c>
      <c r="C59" s="1" t="s">
        <v>14</v>
      </c>
      <c r="D59" s="1" t="s">
        <v>15</v>
      </c>
      <c r="E59">
        <v>2</v>
      </c>
      <c r="F59" s="1" t="s">
        <v>16</v>
      </c>
      <c r="G59" s="1">
        <f>Zalacznik_Zadanie2_wyniki[[#This Row],[suma]]</f>
        <v>215</v>
      </c>
      <c r="H59" t="str">
        <f t="shared" si="0"/>
        <v>III Liceum Ogólnokształcące im. Marynarki Wojennej RP</v>
      </c>
      <c r="I59">
        <f t="shared" si="1"/>
        <v>2</v>
      </c>
      <c r="J59" t="str">
        <f t="shared" si="2"/>
        <v xml:space="preserve"> VIII</v>
      </c>
      <c r="K59">
        <f t="shared" si="3"/>
        <v>215</v>
      </c>
    </row>
    <row r="60" spans="1:11" x14ac:dyDescent="0.3">
      <c r="A60" s="1" t="s">
        <v>17</v>
      </c>
      <c r="B60" s="1" t="s">
        <v>156</v>
      </c>
      <c r="C60" s="1" t="s">
        <v>9</v>
      </c>
      <c r="D60" s="1" t="s">
        <v>10</v>
      </c>
      <c r="E60">
        <v>2</v>
      </c>
      <c r="F60" s="1" t="s">
        <v>11</v>
      </c>
      <c r="G60" s="1">
        <f>Zalacznik_Zadanie2_wyniki[[#This Row],[suma]]</f>
        <v>378</v>
      </c>
      <c r="H60" t="str">
        <f t="shared" si="0"/>
        <v>Zespół Szkół Ogólnokształcących nr 6</v>
      </c>
      <c r="I60">
        <f t="shared" si="1"/>
        <v>2</v>
      </c>
      <c r="J60" t="str">
        <f t="shared" si="2"/>
        <v xml:space="preserve"> VI</v>
      </c>
      <c r="K60">
        <f t="shared" si="3"/>
        <v>378</v>
      </c>
    </row>
    <row r="61" spans="1:11" x14ac:dyDescent="0.3">
      <c r="A61" s="1" t="s">
        <v>157</v>
      </c>
      <c r="B61" s="1" t="s">
        <v>158</v>
      </c>
      <c r="C61" s="1" t="s">
        <v>30</v>
      </c>
      <c r="D61" s="1" t="s">
        <v>25</v>
      </c>
      <c r="E61">
        <v>3</v>
      </c>
      <c r="F61" s="1" t="s">
        <v>16</v>
      </c>
      <c r="G61" s="1">
        <f>Zalacznik_Zadanie2_wyniki[[#This Row],[suma]]</f>
        <v>215</v>
      </c>
      <c r="H61" t="str">
        <f t="shared" si="0"/>
        <v>IV Liceum Ogólnokształcące im. Tadeusza Kościuszki</v>
      </c>
      <c r="I61">
        <f t="shared" si="1"/>
        <v>3</v>
      </c>
      <c r="J61" t="str">
        <f t="shared" si="2"/>
        <v xml:space="preserve"> VIII</v>
      </c>
      <c r="K61">
        <f t="shared" si="3"/>
        <v>215</v>
      </c>
    </row>
    <row r="62" spans="1:11" x14ac:dyDescent="0.3">
      <c r="A62" s="1" t="s">
        <v>159</v>
      </c>
      <c r="B62" s="1" t="s">
        <v>160</v>
      </c>
      <c r="C62" s="1" t="s">
        <v>161</v>
      </c>
      <c r="D62" s="1" t="s">
        <v>162</v>
      </c>
      <c r="E62">
        <v>1</v>
      </c>
      <c r="F62" s="1" t="s">
        <v>65</v>
      </c>
      <c r="G62" s="1">
        <f>Zalacznik_Zadanie2_wyniki[[#This Row],[suma]]</f>
        <v>372</v>
      </c>
      <c r="H62" t="str">
        <f t="shared" si="0"/>
        <v>Zespół Szkół Technicznych</v>
      </c>
      <c r="I62">
        <f t="shared" si="1"/>
        <v>1</v>
      </c>
      <c r="J62" t="str">
        <f t="shared" si="2"/>
        <v xml:space="preserve"> III</v>
      </c>
      <c r="K62">
        <f t="shared" si="3"/>
        <v>372</v>
      </c>
    </row>
    <row r="63" spans="1:11" x14ac:dyDescent="0.3">
      <c r="A63" s="1" t="s">
        <v>163</v>
      </c>
      <c r="B63" s="1" t="s">
        <v>164</v>
      </c>
      <c r="C63" s="1" t="s">
        <v>19</v>
      </c>
      <c r="D63" s="1" t="s">
        <v>20</v>
      </c>
      <c r="E63">
        <v>2</v>
      </c>
      <c r="F63" s="1" t="s">
        <v>21</v>
      </c>
      <c r="G63" s="1">
        <f>Zalacznik_Zadanie2_wyniki[[#This Row],[suma]]</f>
        <v>213</v>
      </c>
      <c r="H63" t="str">
        <f t="shared" si="0"/>
        <v>X Liceum Ogólnokształcące</v>
      </c>
      <c r="I63">
        <f t="shared" si="1"/>
        <v>2</v>
      </c>
      <c r="J63" t="str">
        <f t="shared" si="2"/>
        <v xml:space="preserve"> IV</v>
      </c>
      <c r="K63">
        <f t="shared" si="3"/>
        <v>213</v>
      </c>
    </row>
    <row r="64" spans="1:11" x14ac:dyDescent="0.3">
      <c r="A64" s="1" t="s">
        <v>42</v>
      </c>
      <c r="B64" s="1" t="s">
        <v>165</v>
      </c>
      <c r="C64" s="1" t="s">
        <v>37</v>
      </c>
      <c r="D64" s="1" t="s">
        <v>20</v>
      </c>
      <c r="E64">
        <v>2</v>
      </c>
      <c r="F64" s="1" t="s">
        <v>21</v>
      </c>
      <c r="G64" s="1">
        <f>Zalacznik_Zadanie2_wyniki[[#This Row],[suma]]</f>
        <v>372</v>
      </c>
      <c r="H64" t="str">
        <f t="shared" si="0"/>
        <v>V Liceum Ogólnokształcące</v>
      </c>
      <c r="I64">
        <f t="shared" si="1"/>
        <v>2</v>
      </c>
      <c r="J64" t="str">
        <f t="shared" si="2"/>
        <v xml:space="preserve"> IV</v>
      </c>
      <c r="K64">
        <f t="shared" si="3"/>
        <v>372</v>
      </c>
    </row>
    <row r="65" spans="1:11" x14ac:dyDescent="0.3">
      <c r="A65" s="1" t="s">
        <v>89</v>
      </c>
      <c r="B65" s="1" t="s">
        <v>166</v>
      </c>
      <c r="C65" s="1" t="s">
        <v>167</v>
      </c>
      <c r="D65" s="1" t="s">
        <v>168</v>
      </c>
      <c r="E65">
        <v>3</v>
      </c>
      <c r="F65" s="1" t="s">
        <v>21</v>
      </c>
      <c r="G65" s="1">
        <f>Zalacznik_Zadanie2_wyniki[[#This Row],[suma]]</f>
        <v>211</v>
      </c>
      <c r="H65" t="str">
        <f t="shared" si="0"/>
        <v>III Liceum Ogólnokształcące</v>
      </c>
      <c r="I65">
        <f t="shared" si="1"/>
        <v>3</v>
      </c>
      <c r="J65" t="str">
        <f t="shared" si="2"/>
        <v xml:space="preserve"> IV</v>
      </c>
      <c r="K65">
        <f t="shared" si="3"/>
        <v>211</v>
      </c>
    </row>
    <row r="66" spans="1:11" x14ac:dyDescent="0.3">
      <c r="A66" s="1" t="s">
        <v>42</v>
      </c>
      <c r="B66" s="1" t="s">
        <v>13</v>
      </c>
      <c r="C66" s="1" t="s">
        <v>51</v>
      </c>
      <c r="D66" s="1" t="s">
        <v>52</v>
      </c>
      <c r="E66">
        <v>2</v>
      </c>
      <c r="F66" s="1" t="s">
        <v>53</v>
      </c>
      <c r="G66" s="1">
        <f>Zalacznik_Zadanie2_wyniki[[#This Row],[suma]]</f>
        <v>371</v>
      </c>
      <c r="H66" t="str">
        <f t="shared" si="0"/>
        <v>XXVII Liceum Ogólnokształcace im. Tadeusza Czackiego</v>
      </c>
      <c r="I66">
        <f t="shared" si="1"/>
        <v>2</v>
      </c>
      <c r="J66" t="str">
        <f t="shared" si="2"/>
        <v xml:space="preserve"> II</v>
      </c>
      <c r="K66">
        <f t="shared" si="3"/>
        <v>371</v>
      </c>
    </row>
    <row r="67" spans="1:11" x14ac:dyDescent="0.3">
      <c r="A67" s="1" t="s">
        <v>169</v>
      </c>
      <c r="B67" s="1" t="s">
        <v>170</v>
      </c>
      <c r="C67" s="1" t="s">
        <v>108</v>
      </c>
      <c r="D67" s="1" t="s">
        <v>171</v>
      </c>
      <c r="E67">
        <v>3</v>
      </c>
      <c r="F67" s="1" t="s">
        <v>88</v>
      </c>
      <c r="G67" s="1">
        <f>Zalacznik_Zadanie2_wyniki[[#This Row],[suma]]</f>
        <v>211</v>
      </c>
      <c r="H67" t="str">
        <f t="shared" ref="H67:H130" si="4">IF(C67="Zespół Szkół UMK Gimnazjum i Liceum Akademickie",C67,IF(IFERROR(SEARCH("Gimnazjum",C67,1),-1)=-1,C67,""))</f>
        <v>Katolickie Liceum Ogólnokształcące</v>
      </c>
      <c r="I67">
        <f t="shared" ref="I67:I130" si="5">IF(H67&lt;&gt;"",E67,"")</f>
        <v>3</v>
      </c>
      <c r="J67" t="str">
        <f t="shared" ref="J67:J130" si="6">IF(H67&lt;&gt;"",F67,"")</f>
        <v xml:space="preserve"> V</v>
      </c>
      <c r="K67">
        <f t="shared" ref="K67:K130" si="7">IF(H67&lt;&gt;"",G67,"")</f>
        <v>211</v>
      </c>
    </row>
    <row r="68" spans="1:11" x14ac:dyDescent="0.3">
      <c r="A68" s="1" t="s">
        <v>172</v>
      </c>
      <c r="B68" s="1" t="s">
        <v>100</v>
      </c>
      <c r="C68" s="1" t="s">
        <v>37</v>
      </c>
      <c r="D68" s="1" t="s">
        <v>147</v>
      </c>
      <c r="E68">
        <v>2</v>
      </c>
      <c r="F68" s="1" t="s">
        <v>16</v>
      </c>
      <c r="G68" s="1">
        <f>Zalacznik_Zadanie2_wyniki[[#This Row],[suma]]</f>
        <v>371</v>
      </c>
      <c r="H68" t="str">
        <f t="shared" si="4"/>
        <v>V Liceum Ogólnokształcące</v>
      </c>
      <c r="I68">
        <f t="shared" si="5"/>
        <v>2</v>
      </c>
      <c r="J68" t="str">
        <f t="shared" si="6"/>
        <v xml:space="preserve"> VIII</v>
      </c>
      <c r="K68">
        <f t="shared" si="7"/>
        <v>371</v>
      </c>
    </row>
    <row r="69" spans="1:11" x14ac:dyDescent="0.3">
      <c r="A69" s="1" t="s">
        <v>31</v>
      </c>
      <c r="B69" s="1" t="s">
        <v>173</v>
      </c>
      <c r="C69" s="1" t="s">
        <v>174</v>
      </c>
      <c r="D69" s="1" t="s">
        <v>140</v>
      </c>
      <c r="E69">
        <v>3</v>
      </c>
      <c r="F69" s="1" t="s">
        <v>11</v>
      </c>
      <c r="G69" s="1">
        <f>Zalacznik_Zadanie2_wyniki[[#This Row],[suma]]</f>
        <v>209</v>
      </c>
      <c r="H69" t="str">
        <f t="shared" si="4"/>
        <v>Prywatne Liceum Ogólnokształcące Językowo-Informatyczne</v>
      </c>
      <c r="I69">
        <f t="shared" si="5"/>
        <v>3</v>
      </c>
      <c r="J69" t="str">
        <f t="shared" si="6"/>
        <v xml:space="preserve"> VI</v>
      </c>
      <c r="K69">
        <f t="shared" si="7"/>
        <v>209</v>
      </c>
    </row>
    <row r="70" spans="1:11" x14ac:dyDescent="0.3">
      <c r="A70" s="1" t="s">
        <v>132</v>
      </c>
      <c r="B70" s="1" t="s">
        <v>175</v>
      </c>
      <c r="C70" s="1" t="s">
        <v>150</v>
      </c>
      <c r="D70" s="1" t="s">
        <v>20</v>
      </c>
      <c r="E70">
        <v>1</v>
      </c>
      <c r="F70" s="1" t="s">
        <v>21</v>
      </c>
      <c r="G70" s="1">
        <f>Zalacznik_Zadanie2_wyniki[[#This Row],[suma]]</f>
        <v>371</v>
      </c>
      <c r="H70" t="str">
        <f t="shared" si="4"/>
        <v>II Liceum Ogólnokształcące</v>
      </c>
      <c r="I70">
        <f t="shared" si="5"/>
        <v>1</v>
      </c>
      <c r="J70" t="str">
        <f t="shared" si="6"/>
        <v xml:space="preserve"> IV</v>
      </c>
      <c r="K70">
        <f t="shared" si="7"/>
        <v>371</v>
      </c>
    </row>
    <row r="71" spans="1:11" x14ac:dyDescent="0.3">
      <c r="A71" s="1" t="s">
        <v>66</v>
      </c>
      <c r="B71" s="1" t="s">
        <v>176</v>
      </c>
      <c r="C71" s="1" t="s">
        <v>83</v>
      </c>
      <c r="D71" s="1" t="s">
        <v>177</v>
      </c>
      <c r="E71">
        <v>2</v>
      </c>
      <c r="F71" s="1" t="s">
        <v>53</v>
      </c>
      <c r="G71" s="1">
        <f>Zalacznik_Zadanie2_wyniki[[#This Row],[suma]]</f>
        <v>208</v>
      </c>
      <c r="H71" t="str">
        <f t="shared" si="4"/>
        <v>I Liceum Ogólnokształcące</v>
      </c>
      <c r="I71">
        <f t="shared" si="5"/>
        <v>2</v>
      </c>
      <c r="J71" t="str">
        <f t="shared" si="6"/>
        <v xml:space="preserve"> II</v>
      </c>
      <c r="K71">
        <f t="shared" si="7"/>
        <v>208</v>
      </c>
    </row>
    <row r="72" spans="1:11" x14ac:dyDescent="0.3">
      <c r="A72" s="1" t="s">
        <v>66</v>
      </c>
      <c r="B72" s="1" t="s">
        <v>178</v>
      </c>
      <c r="C72" s="1" t="s">
        <v>37</v>
      </c>
      <c r="D72" s="1" t="s">
        <v>20</v>
      </c>
      <c r="E72">
        <v>2</v>
      </c>
      <c r="F72" s="1" t="s">
        <v>21</v>
      </c>
      <c r="G72" s="1">
        <f>Zalacznik_Zadanie2_wyniki[[#This Row],[suma]]</f>
        <v>371</v>
      </c>
      <c r="H72" t="str">
        <f t="shared" si="4"/>
        <v>V Liceum Ogólnokształcące</v>
      </c>
      <c r="I72">
        <f t="shared" si="5"/>
        <v>2</v>
      </c>
      <c r="J72" t="str">
        <f t="shared" si="6"/>
        <v xml:space="preserve"> IV</v>
      </c>
      <c r="K72">
        <f t="shared" si="7"/>
        <v>371</v>
      </c>
    </row>
    <row r="73" spans="1:11" x14ac:dyDescent="0.3">
      <c r="A73" s="1" t="s">
        <v>34</v>
      </c>
      <c r="B73" s="1" t="s">
        <v>179</v>
      </c>
      <c r="C73" s="1" t="s">
        <v>14</v>
      </c>
      <c r="D73" s="1" t="s">
        <v>15</v>
      </c>
      <c r="E73">
        <v>3</v>
      </c>
      <c r="F73" s="1" t="s">
        <v>16</v>
      </c>
      <c r="G73" s="1">
        <f>Zalacznik_Zadanie2_wyniki[[#This Row],[suma]]</f>
        <v>207</v>
      </c>
      <c r="H73" t="str">
        <f t="shared" si="4"/>
        <v>III Liceum Ogólnokształcące im. Marynarki Wojennej RP</v>
      </c>
      <c r="I73">
        <f t="shared" si="5"/>
        <v>3</v>
      </c>
      <c r="J73" t="str">
        <f t="shared" si="6"/>
        <v xml:space="preserve"> VIII</v>
      </c>
      <c r="K73">
        <f t="shared" si="7"/>
        <v>207</v>
      </c>
    </row>
    <row r="74" spans="1:11" x14ac:dyDescent="0.3">
      <c r="A74" s="1" t="s">
        <v>105</v>
      </c>
      <c r="B74" s="1" t="s">
        <v>180</v>
      </c>
      <c r="C74" s="1" t="s">
        <v>150</v>
      </c>
      <c r="D74" s="1" t="s">
        <v>151</v>
      </c>
      <c r="E74">
        <v>1</v>
      </c>
      <c r="F74" s="1" t="s">
        <v>21</v>
      </c>
      <c r="G74" s="1">
        <f>Zalacznik_Zadanie2_wyniki[[#This Row],[suma]]</f>
        <v>370</v>
      </c>
      <c r="H74" t="str">
        <f t="shared" si="4"/>
        <v>II Liceum Ogólnokształcące</v>
      </c>
      <c r="I74">
        <f t="shared" si="5"/>
        <v>1</v>
      </c>
      <c r="J74" t="str">
        <f t="shared" si="6"/>
        <v xml:space="preserve"> IV</v>
      </c>
      <c r="K74">
        <f t="shared" si="7"/>
        <v>370</v>
      </c>
    </row>
    <row r="75" spans="1:11" x14ac:dyDescent="0.3">
      <c r="A75" s="1" t="s">
        <v>181</v>
      </c>
      <c r="B75" s="1" t="s">
        <v>182</v>
      </c>
      <c r="C75" s="1" t="s">
        <v>183</v>
      </c>
      <c r="D75" s="1" t="s">
        <v>184</v>
      </c>
      <c r="E75">
        <v>2</v>
      </c>
      <c r="F75" s="1" t="s">
        <v>53</v>
      </c>
      <c r="G75" s="1">
        <f>Zalacznik_Zadanie2_wyniki[[#This Row],[suma]]</f>
        <v>207</v>
      </c>
      <c r="H75" t="str">
        <f t="shared" si="4"/>
        <v/>
      </c>
      <c r="I75" t="str">
        <f t="shared" si="5"/>
        <v/>
      </c>
      <c r="J75" t="str">
        <f t="shared" si="6"/>
        <v/>
      </c>
      <c r="K75" t="str">
        <f t="shared" si="7"/>
        <v/>
      </c>
    </row>
    <row r="76" spans="1:11" x14ac:dyDescent="0.3">
      <c r="A76" s="1" t="s">
        <v>40</v>
      </c>
      <c r="B76" s="1" t="s">
        <v>185</v>
      </c>
      <c r="C76" s="1" t="s">
        <v>186</v>
      </c>
      <c r="D76" s="1" t="s">
        <v>140</v>
      </c>
      <c r="E76">
        <v>2</v>
      </c>
      <c r="F76" s="1" t="s">
        <v>11</v>
      </c>
      <c r="G76" s="1">
        <f>Zalacznik_Zadanie2_wyniki[[#This Row],[suma]]</f>
        <v>365</v>
      </c>
      <c r="H76" t="str">
        <f t="shared" si="4"/>
        <v>Zespół Szkół Ogólnokształcących nr 3</v>
      </c>
      <c r="I76">
        <f t="shared" si="5"/>
        <v>2</v>
      </c>
      <c r="J76" t="str">
        <f t="shared" si="6"/>
        <v xml:space="preserve"> VI</v>
      </c>
      <c r="K76">
        <f t="shared" si="7"/>
        <v>365</v>
      </c>
    </row>
    <row r="77" spans="1:11" x14ac:dyDescent="0.3">
      <c r="A77" s="1" t="s">
        <v>49</v>
      </c>
      <c r="B77" s="1" t="s">
        <v>187</v>
      </c>
      <c r="C77" s="1" t="s">
        <v>188</v>
      </c>
      <c r="D77" s="1" t="s">
        <v>171</v>
      </c>
      <c r="E77">
        <v>3</v>
      </c>
      <c r="F77" s="1" t="s">
        <v>88</v>
      </c>
      <c r="G77" s="1">
        <f>Zalacznik_Zadanie2_wyniki[[#This Row],[suma]]</f>
        <v>203</v>
      </c>
      <c r="H77" t="str">
        <f t="shared" si="4"/>
        <v>Zespół Szkół Integracyjnych im.Piastów Śląskich</v>
      </c>
      <c r="I77">
        <f t="shared" si="5"/>
        <v>3</v>
      </c>
      <c r="J77" t="str">
        <f t="shared" si="6"/>
        <v xml:space="preserve"> V</v>
      </c>
      <c r="K77">
        <f t="shared" si="7"/>
        <v>203</v>
      </c>
    </row>
    <row r="78" spans="1:11" x14ac:dyDescent="0.3">
      <c r="A78" s="1" t="s">
        <v>95</v>
      </c>
      <c r="B78" s="1" t="s">
        <v>189</v>
      </c>
      <c r="C78" s="1" t="s">
        <v>51</v>
      </c>
      <c r="D78" s="1" t="s">
        <v>52</v>
      </c>
      <c r="E78">
        <v>2</v>
      </c>
      <c r="F78" s="1" t="s">
        <v>53</v>
      </c>
      <c r="G78" s="1">
        <f>Zalacznik_Zadanie2_wyniki[[#This Row],[suma]]</f>
        <v>362</v>
      </c>
      <c r="H78" t="str">
        <f t="shared" si="4"/>
        <v>XXVII Liceum Ogólnokształcace im. Tadeusza Czackiego</v>
      </c>
      <c r="I78">
        <f t="shared" si="5"/>
        <v>2</v>
      </c>
      <c r="J78" t="str">
        <f t="shared" si="6"/>
        <v xml:space="preserve"> II</v>
      </c>
      <c r="K78">
        <f t="shared" si="7"/>
        <v>362</v>
      </c>
    </row>
    <row r="79" spans="1:11" x14ac:dyDescent="0.3">
      <c r="A79" s="1" t="s">
        <v>40</v>
      </c>
      <c r="B79" s="1" t="s">
        <v>190</v>
      </c>
      <c r="C79" s="1" t="s">
        <v>139</v>
      </c>
      <c r="D79" s="1" t="s">
        <v>140</v>
      </c>
      <c r="E79">
        <v>3</v>
      </c>
      <c r="F79" s="1" t="s">
        <v>11</v>
      </c>
      <c r="G79" s="1">
        <f>Zalacznik_Zadanie2_wyniki[[#This Row],[suma]]</f>
        <v>203</v>
      </c>
      <c r="H79" t="str">
        <f t="shared" si="4"/>
        <v>VIII Liceum Ogólnokształcące im. Adama Mickiewicza</v>
      </c>
      <c r="I79">
        <f t="shared" si="5"/>
        <v>3</v>
      </c>
      <c r="J79" t="str">
        <f t="shared" si="6"/>
        <v xml:space="preserve"> VI</v>
      </c>
      <c r="K79">
        <f t="shared" si="7"/>
        <v>203</v>
      </c>
    </row>
    <row r="80" spans="1:11" x14ac:dyDescent="0.3">
      <c r="A80" s="1" t="s">
        <v>191</v>
      </c>
      <c r="B80" s="1" t="s">
        <v>192</v>
      </c>
      <c r="C80" s="1" t="s">
        <v>193</v>
      </c>
      <c r="D80" s="1" t="s">
        <v>52</v>
      </c>
      <c r="E80">
        <v>2</v>
      </c>
      <c r="F80" s="1" t="s">
        <v>53</v>
      </c>
      <c r="G80" s="1">
        <f>Zalacznik_Zadanie2_wyniki[[#This Row],[suma]]</f>
        <v>359</v>
      </c>
      <c r="H80" t="str">
        <f t="shared" si="4"/>
        <v>Akademickie Liceum Ogólnokształcące</v>
      </c>
      <c r="I80">
        <f t="shared" si="5"/>
        <v>2</v>
      </c>
      <c r="J80" t="str">
        <f t="shared" si="6"/>
        <v xml:space="preserve"> II</v>
      </c>
      <c r="K80">
        <f t="shared" si="7"/>
        <v>359</v>
      </c>
    </row>
    <row r="81" spans="1:11" x14ac:dyDescent="0.3">
      <c r="A81" s="1" t="s">
        <v>7</v>
      </c>
      <c r="B81" s="1" t="s">
        <v>194</v>
      </c>
      <c r="C81" s="1" t="s">
        <v>195</v>
      </c>
      <c r="D81" s="1" t="s">
        <v>184</v>
      </c>
      <c r="E81">
        <v>3</v>
      </c>
      <c r="F81" s="1" t="s">
        <v>53</v>
      </c>
      <c r="G81" s="1">
        <f>Zalacznik_Zadanie2_wyniki[[#This Row],[suma]]</f>
        <v>201</v>
      </c>
      <c r="H81" t="str">
        <f t="shared" si="4"/>
        <v>IX Liceum Ogólnokształcące</v>
      </c>
      <c r="I81">
        <f t="shared" si="5"/>
        <v>3</v>
      </c>
      <c r="J81" t="str">
        <f t="shared" si="6"/>
        <v xml:space="preserve"> II</v>
      </c>
      <c r="K81">
        <f t="shared" si="7"/>
        <v>201</v>
      </c>
    </row>
    <row r="82" spans="1:11" x14ac:dyDescent="0.3">
      <c r="A82" s="1" t="s">
        <v>45</v>
      </c>
      <c r="B82" s="1" t="s">
        <v>196</v>
      </c>
      <c r="C82" s="1" t="s">
        <v>83</v>
      </c>
      <c r="D82" s="1" t="s">
        <v>171</v>
      </c>
      <c r="E82">
        <v>1</v>
      </c>
      <c r="F82" s="1" t="s">
        <v>88</v>
      </c>
      <c r="G82" s="1">
        <f>Zalacznik_Zadanie2_wyniki[[#This Row],[suma]]</f>
        <v>359</v>
      </c>
      <c r="H82" t="str">
        <f t="shared" si="4"/>
        <v>I Liceum Ogólnokształcące</v>
      </c>
      <c r="I82">
        <f t="shared" si="5"/>
        <v>1</v>
      </c>
      <c r="J82" t="str">
        <f t="shared" si="6"/>
        <v xml:space="preserve"> V</v>
      </c>
      <c r="K82">
        <f t="shared" si="7"/>
        <v>359</v>
      </c>
    </row>
    <row r="83" spans="1:11" x14ac:dyDescent="0.3">
      <c r="A83" s="1" t="s">
        <v>148</v>
      </c>
      <c r="B83" s="1" t="s">
        <v>197</v>
      </c>
      <c r="C83" s="1" t="s">
        <v>86</v>
      </c>
      <c r="D83" s="1" t="s">
        <v>87</v>
      </c>
      <c r="E83">
        <v>2</v>
      </c>
      <c r="F83" s="1" t="s">
        <v>88</v>
      </c>
      <c r="G83" s="1">
        <f>Zalacznik_Zadanie2_wyniki[[#This Row],[suma]]</f>
        <v>200</v>
      </c>
      <c r="H83" t="str">
        <f t="shared" si="4"/>
        <v>Liceum Ogólnokształcące nr III</v>
      </c>
      <c r="I83">
        <f t="shared" si="5"/>
        <v>2</v>
      </c>
      <c r="J83" t="str">
        <f t="shared" si="6"/>
        <v xml:space="preserve"> V</v>
      </c>
      <c r="K83">
        <f t="shared" si="7"/>
        <v>200</v>
      </c>
    </row>
    <row r="84" spans="1:11" x14ac:dyDescent="0.3">
      <c r="A84" s="1" t="s">
        <v>54</v>
      </c>
      <c r="B84" s="1" t="s">
        <v>198</v>
      </c>
      <c r="C84" s="1" t="s">
        <v>193</v>
      </c>
      <c r="D84" s="1" t="s">
        <v>52</v>
      </c>
      <c r="E84">
        <v>2</v>
      </c>
      <c r="F84" s="1" t="s">
        <v>53</v>
      </c>
      <c r="G84" s="1">
        <f>Zalacznik_Zadanie2_wyniki[[#This Row],[suma]]</f>
        <v>357</v>
      </c>
      <c r="H84" t="str">
        <f t="shared" si="4"/>
        <v>Akademickie Liceum Ogólnokształcące</v>
      </c>
      <c r="I84">
        <f t="shared" si="5"/>
        <v>2</v>
      </c>
      <c r="J84" t="str">
        <f t="shared" si="6"/>
        <v xml:space="preserve"> II</v>
      </c>
      <c r="K84">
        <f t="shared" si="7"/>
        <v>357</v>
      </c>
    </row>
    <row r="85" spans="1:11" x14ac:dyDescent="0.3">
      <c r="A85" s="1" t="s">
        <v>26</v>
      </c>
      <c r="B85" s="1" t="s">
        <v>199</v>
      </c>
      <c r="C85" s="1" t="s">
        <v>167</v>
      </c>
      <c r="D85" s="1" t="s">
        <v>200</v>
      </c>
      <c r="E85">
        <v>3</v>
      </c>
      <c r="F85" s="1" t="s">
        <v>65</v>
      </c>
      <c r="G85" s="1">
        <f>Zalacznik_Zadanie2_wyniki[[#This Row],[suma]]</f>
        <v>200</v>
      </c>
      <c r="H85" t="str">
        <f t="shared" si="4"/>
        <v>III Liceum Ogólnokształcące</v>
      </c>
      <c r="I85">
        <f t="shared" si="5"/>
        <v>3</v>
      </c>
      <c r="J85" t="str">
        <f t="shared" si="6"/>
        <v xml:space="preserve"> III</v>
      </c>
      <c r="K85">
        <f t="shared" si="7"/>
        <v>200</v>
      </c>
    </row>
    <row r="86" spans="1:11" x14ac:dyDescent="0.3">
      <c r="A86" s="1" t="s">
        <v>132</v>
      </c>
      <c r="B86" s="1" t="s">
        <v>201</v>
      </c>
      <c r="C86" s="1" t="s">
        <v>97</v>
      </c>
      <c r="D86" s="1" t="s">
        <v>87</v>
      </c>
      <c r="E86">
        <v>1</v>
      </c>
      <c r="F86" s="1" t="s">
        <v>88</v>
      </c>
      <c r="G86" s="1">
        <f>Zalacznik_Zadanie2_wyniki[[#This Row],[suma]]</f>
        <v>352</v>
      </c>
      <c r="H86" t="str">
        <f t="shared" si="4"/>
        <v>Liceum Ogólnokształcące Nr VIII</v>
      </c>
      <c r="I86">
        <f t="shared" si="5"/>
        <v>1</v>
      </c>
      <c r="J86" t="str">
        <f t="shared" si="6"/>
        <v xml:space="preserve"> V</v>
      </c>
      <c r="K86">
        <f t="shared" si="7"/>
        <v>352</v>
      </c>
    </row>
    <row r="87" spans="1:11" x14ac:dyDescent="0.3">
      <c r="A87" s="1" t="s">
        <v>132</v>
      </c>
      <c r="B87" s="1" t="s">
        <v>202</v>
      </c>
      <c r="C87" s="1" t="s">
        <v>203</v>
      </c>
      <c r="D87" s="1" t="s">
        <v>204</v>
      </c>
      <c r="E87">
        <v>2</v>
      </c>
      <c r="F87" s="1" t="s">
        <v>205</v>
      </c>
      <c r="G87" s="1">
        <f>Zalacznik_Zadanie2_wyniki[[#This Row],[suma]]</f>
        <v>200</v>
      </c>
      <c r="H87" t="str">
        <f t="shared" si="4"/>
        <v>I Liceum Ogólnokształcące im. Edwarda Dembowskiego</v>
      </c>
      <c r="I87">
        <f t="shared" si="5"/>
        <v>2</v>
      </c>
      <c r="J87" t="str">
        <f t="shared" si="6"/>
        <v xml:space="preserve"> VII</v>
      </c>
      <c r="K87">
        <f t="shared" si="7"/>
        <v>200</v>
      </c>
    </row>
    <row r="88" spans="1:11" x14ac:dyDescent="0.3">
      <c r="A88" s="1" t="s">
        <v>105</v>
      </c>
      <c r="B88" s="1" t="s">
        <v>199</v>
      </c>
      <c r="C88" s="1" t="s">
        <v>206</v>
      </c>
      <c r="D88" s="1" t="s">
        <v>207</v>
      </c>
      <c r="E88">
        <v>2</v>
      </c>
      <c r="F88" s="1" t="s">
        <v>21</v>
      </c>
      <c r="G88" s="1">
        <f>Zalacznik_Zadanie2_wyniki[[#This Row],[suma]]</f>
        <v>351</v>
      </c>
      <c r="H88" t="str">
        <f t="shared" si="4"/>
        <v/>
      </c>
      <c r="I88" t="str">
        <f t="shared" si="5"/>
        <v/>
      </c>
      <c r="J88" t="str">
        <f t="shared" si="6"/>
        <v/>
      </c>
      <c r="K88" t="str">
        <f t="shared" si="7"/>
        <v/>
      </c>
    </row>
    <row r="89" spans="1:11" x14ac:dyDescent="0.3">
      <c r="A89" s="1" t="s">
        <v>31</v>
      </c>
      <c r="B89" s="1" t="s">
        <v>208</v>
      </c>
      <c r="C89" s="1" t="s">
        <v>14</v>
      </c>
      <c r="D89" s="1" t="s">
        <v>15</v>
      </c>
      <c r="E89">
        <v>3</v>
      </c>
      <c r="F89" s="1" t="s">
        <v>16</v>
      </c>
      <c r="G89" s="1">
        <f>Zalacznik_Zadanie2_wyniki[[#This Row],[suma]]</f>
        <v>200</v>
      </c>
      <c r="H89" t="str">
        <f t="shared" si="4"/>
        <v>III Liceum Ogólnokształcące im. Marynarki Wojennej RP</v>
      </c>
      <c r="I89">
        <f t="shared" si="5"/>
        <v>3</v>
      </c>
      <c r="J89" t="str">
        <f t="shared" si="6"/>
        <v xml:space="preserve"> VIII</v>
      </c>
      <c r="K89">
        <f t="shared" si="7"/>
        <v>200</v>
      </c>
    </row>
    <row r="90" spans="1:11" x14ac:dyDescent="0.3">
      <c r="A90" s="1" t="s">
        <v>26</v>
      </c>
      <c r="B90" s="1" t="s">
        <v>209</v>
      </c>
      <c r="C90" s="1" t="s">
        <v>97</v>
      </c>
      <c r="D90" s="1" t="s">
        <v>87</v>
      </c>
      <c r="E90">
        <v>2</v>
      </c>
      <c r="F90" s="1" t="s">
        <v>88</v>
      </c>
      <c r="G90" s="1">
        <f>Zalacznik_Zadanie2_wyniki[[#This Row],[suma]]</f>
        <v>351</v>
      </c>
      <c r="H90" t="str">
        <f t="shared" si="4"/>
        <v>Liceum Ogólnokształcące Nr VIII</v>
      </c>
      <c r="I90">
        <f t="shared" si="5"/>
        <v>2</v>
      </c>
      <c r="J90" t="str">
        <f t="shared" si="6"/>
        <v xml:space="preserve"> V</v>
      </c>
      <c r="K90">
        <f t="shared" si="7"/>
        <v>351</v>
      </c>
    </row>
    <row r="91" spans="1:11" x14ac:dyDescent="0.3">
      <c r="A91" s="1" t="s">
        <v>34</v>
      </c>
      <c r="B91" s="1" t="s">
        <v>210</v>
      </c>
      <c r="C91" s="1" t="s">
        <v>9</v>
      </c>
      <c r="D91" s="1" t="s">
        <v>10</v>
      </c>
      <c r="E91">
        <v>3</v>
      </c>
      <c r="F91" s="1" t="s">
        <v>11</v>
      </c>
      <c r="G91" s="1">
        <f>Zalacznik_Zadanie2_wyniki[[#This Row],[suma]]</f>
        <v>200</v>
      </c>
      <c r="H91" t="str">
        <f t="shared" si="4"/>
        <v>Zespół Szkół Ogólnokształcących nr 6</v>
      </c>
      <c r="I91">
        <f t="shared" si="5"/>
        <v>3</v>
      </c>
      <c r="J91" t="str">
        <f t="shared" si="6"/>
        <v xml:space="preserve"> VI</v>
      </c>
      <c r="K91">
        <f t="shared" si="7"/>
        <v>200</v>
      </c>
    </row>
    <row r="92" spans="1:11" x14ac:dyDescent="0.3">
      <c r="A92" s="1" t="s">
        <v>66</v>
      </c>
      <c r="B92" s="1" t="s">
        <v>211</v>
      </c>
      <c r="C92" s="1" t="s">
        <v>212</v>
      </c>
      <c r="D92" s="1" t="s">
        <v>200</v>
      </c>
      <c r="E92">
        <v>2</v>
      </c>
      <c r="F92" s="1" t="s">
        <v>65</v>
      </c>
      <c r="G92" s="1">
        <f>Zalacznik_Zadanie2_wyniki[[#This Row],[suma]]</f>
        <v>351</v>
      </c>
      <c r="H92" t="str">
        <f t="shared" si="4"/>
        <v>Zespół Szkół nr 7</v>
      </c>
      <c r="I92">
        <f t="shared" si="5"/>
        <v>2</v>
      </c>
      <c r="J92" t="str">
        <f t="shared" si="6"/>
        <v xml:space="preserve"> III</v>
      </c>
      <c r="K92">
        <f t="shared" si="7"/>
        <v>351</v>
      </c>
    </row>
    <row r="93" spans="1:11" x14ac:dyDescent="0.3">
      <c r="A93" s="1" t="s">
        <v>26</v>
      </c>
      <c r="B93" s="1" t="s">
        <v>213</v>
      </c>
      <c r="C93" s="1" t="s">
        <v>24</v>
      </c>
      <c r="D93" s="1" t="s">
        <v>25</v>
      </c>
      <c r="E93">
        <v>3</v>
      </c>
      <c r="F93" s="1" t="s">
        <v>16</v>
      </c>
      <c r="G93" s="1">
        <f>Zalacznik_Zadanie2_wyniki[[#This Row],[suma]]</f>
        <v>200</v>
      </c>
      <c r="H93" t="str">
        <f t="shared" si="4"/>
        <v>Zespół Szkół UMK Gimnazjum i Liceum Akademickie</v>
      </c>
      <c r="I93">
        <f t="shared" si="5"/>
        <v>3</v>
      </c>
      <c r="J93" t="str">
        <f t="shared" si="6"/>
        <v xml:space="preserve"> VIII</v>
      </c>
      <c r="K93">
        <f t="shared" si="7"/>
        <v>200</v>
      </c>
    </row>
    <row r="94" spans="1:11" x14ac:dyDescent="0.3">
      <c r="A94" s="1" t="s">
        <v>214</v>
      </c>
      <c r="B94" s="1" t="s">
        <v>215</v>
      </c>
      <c r="C94" s="1" t="s">
        <v>216</v>
      </c>
      <c r="D94" s="1" t="s">
        <v>87</v>
      </c>
      <c r="E94">
        <v>1</v>
      </c>
      <c r="F94" s="1" t="s">
        <v>88</v>
      </c>
      <c r="G94" s="1">
        <f>Zalacznik_Zadanie2_wyniki[[#This Row],[suma]]</f>
        <v>350</v>
      </c>
      <c r="H94" t="str">
        <f t="shared" si="4"/>
        <v>Społeczne LO nr 1 Autorska Szkoła Samorozwoju "ASSA"</v>
      </c>
      <c r="I94">
        <f t="shared" si="5"/>
        <v>1</v>
      </c>
      <c r="J94" t="str">
        <f t="shared" si="6"/>
        <v xml:space="preserve"> V</v>
      </c>
      <c r="K94">
        <f t="shared" si="7"/>
        <v>350</v>
      </c>
    </row>
    <row r="95" spans="1:11" x14ac:dyDescent="0.3">
      <c r="A95" s="1" t="s">
        <v>105</v>
      </c>
      <c r="B95" s="1" t="s">
        <v>217</v>
      </c>
      <c r="C95" s="1" t="s">
        <v>218</v>
      </c>
      <c r="D95" s="1" t="s">
        <v>15</v>
      </c>
      <c r="E95">
        <v>2</v>
      </c>
      <c r="F95" s="1" t="s">
        <v>16</v>
      </c>
      <c r="G95" s="1">
        <f>Zalacznik_Zadanie2_wyniki[[#This Row],[suma]]</f>
        <v>200</v>
      </c>
      <c r="H95" t="str">
        <f t="shared" si="4"/>
        <v/>
      </c>
      <c r="I95" t="str">
        <f t="shared" si="5"/>
        <v/>
      </c>
      <c r="J95" t="str">
        <f t="shared" si="6"/>
        <v/>
      </c>
      <c r="K95" t="str">
        <f t="shared" si="7"/>
        <v/>
      </c>
    </row>
    <row r="96" spans="1:11" x14ac:dyDescent="0.3">
      <c r="A96" s="1" t="s">
        <v>66</v>
      </c>
      <c r="B96" s="1" t="s">
        <v>73</v>
      </c>
      <c r="C96" s="1" t="s">
        <v>37</v>
      </c>
      <c r="D96" s="1" t="s">
        <v>20</v>
      </c>
      <c r="E96">
        <v>2</v>
      </c>
      <c r="F96" s="1" t="s">
        <v>21</v>
      </c>
      <c r="G96" s="1">
        <f>Zalacznik_Zadanie2_wyniki[[#This Row],[suma]]</f>
        <v>347</v>
      </c>
      <c r="H96" t="str">
        <f t="shared" si="4"/>
        <v>V Liceum Ogólnokształcące</v>
      </c>
      <c r="I96">
        <f t="shared" si="5"/>
        <v>2</v>
      </c>
      <c r="J96" t="str">
        <f t="shared" si="6"/>
        <v xml:space="preserve"> IV</v>
      </c>
      <c r="K96">
        <f t="shared" si="7"/>
        <v>347</v>
      </c>
    </row>
    <row r="97" spans="1:11" x14ac:dyDescent="0.3">
      <c r="A97" s="1" t="s">
        <v>219</v>
      </c>
      <c r="B97" s="1" t="s">
        <v>220</v>
      </c>
      <c r="C97" s="1" t="s">
        <v>221</v>
      </c>
      <c r="D97" s="1" t="s">
        <v>104</v>
      </c>
      <c r="E97">
        <v>3</v>
      </c>
      <c r="F97" s="1" t="s">
        <v>53</v>
      </c>
      <c r="G97" s="1">
        <f>Zalacznik_Zadanie2_wyniki[[#This Row],[suma]]</f>
        <v>200</v>
      </c>
      <c r="H97" t="str">
        <f t="shared" si="4"/>
        <v/>
      </c>
      <c r="I97" t="str">
        <f t="shared" si="5"/>
        <v/>
      </c>
      <c r="J97" t="str">
        <f t="shared" si="6"/>
        <v/>
      </c>
      <c r="K97" t="str">
        <f t="shared" si="7"/>
        <v/>
      </c>
    </row>
    <row r="98" spans="1:11" x14ac:dyDescent="0.3">
      <c r="A98" s="1" t="s">
        <v>95</v>
      </c>
      <c r="B98" s="1" t="s">
        <v>222</v>
      </c>
      <c r="C98" s="1" t="s">
        <v>19</v>
      </c>
      <c r="D98" s="1" t="s">
        <v>20</v>
      </c>
      <c r="E98">
        <v>1</v>
      </c>
      <c r="F98" s="1" t="s">
        <v>21</v>
      </c>
      <c r="G98" s="1">
        <f>Zalacznik_Zadanie2_wyniki[[#This Row],[suma]]</f>
        <v>338</v>
      </c>
      <c r="H98" t="str">
        <f t="shared" si="4"/>
        <v>X Liceum Ogólnokształcące</v>
      </c>
      <c r="I98">
        <f t="shared" si="5"/>
        <v>1</v>
      </c>
      <c r="J98" t="str">
        <f t="shared" si="6"/>
        <v xml:space="preserve"> IV</v>
      </c>
      <c r="K98">
        <f t="shared" si="7"/>
        <v>338</v>
      </c>
    </row>
    <row r="99" spans="1:11" x14ac:dyDescent="0.3">
      <c r="A99" s="1" t="s">
        <v>47</v>
      </c>
      <c r="B99" s="1" t="s">
        <v>223</v>
      </c>
      <c r="C99" s="1" t="s">
        <v>167</v>
      </c>
      <c r="D99" s="1" t="s">
        <v>224</v>
      </c>
      <c r="E99">
        <v>2</v>
      </c>
      <c r="F99" s="1" t="s">
        <v>21</v>
      </c>
      <c r="G99" s="1">
        <f>Zalacznik_Zadanie2_wyniki[[#This Row],[suma]]</f>
        <v>195</v>
      </c>
      <c r="H99" t="str">
        <f t="shared" si="4"/>
        <v>III Liceum Ogólnokształcące</v>
      </c>
      <c r="I99">
        <f t="shared" si="5"/>
        <v>2</v>
      </c>
      <c r="J99" t="str">
        <f t="shared" si="6"/>
        <v xml:space="preserve"> IV</v>
      </c>
      <c r="K99">
        <f t="shared" si="7"/>
        <v>195</v>
      </c>
    </row>
    <row r="100" spans="1:11" x14ac:dyDescent="0.3">
      <c r="A100" s="1" t="s">
        <v>34</v>
      </c>
      <c r="B100" s="1" t="s">
        <v>225</v>
      </c>
      <c r="C100" s="1" t="s">
        <v>19</v>
      </c>
      <c r="D100" s="1" t="s">
        <v>87</v>
      </c>
      <c r="E100">
        <v>2</v>
      </c>
      <c r="F100" s="1" t="s">
        <v>88</v>
      </c>
      <c r="G100" s="1">
        <f>Zalacznik_Zadanie2_wyniki[[#This Row],[suma]]</f>
        <v>337</v>
      </c>
      <c r="H100" t="str">
        <f t="shared" si="4"/>
        <v>X Liceum Ogólnokształcące</v>
      </c>
      <c r="I100">
        <f t="shared" si="5"/>
        <v>2</v>
      </c>
      <c r="J100" t="str">
        <f t="shared" si="6"/>
        <v xml:space="preserve"> V</v>
      </c>
      <c r="K100">
        <f t="shared" si="7"/>
        <v>337</v>
      </c>
    </row>
    <row r="101" spans="1:11" x14ac:dyDescent="0.3">
      <c r="A101" s="1" t="s">
        <v>226</v>
      </c>
      <c r="B101" s="1" t="s">
        <v>227</v>
      </c>
      <c r="C101" s="1" t="s">
        <v>14</v>
      </c>
      <c r="D101" s="1" t="s">
        <v>15</v>
      </c>
      <c r="E101">
        <v>3</v>
      </c>
      <c r="F101" s="1" t="s">
        <v>16</v>
      </c>
      <c r="G101" s="1">
        <f>Zalacznik_Zadanie2_wyniki[[#This Row],[suma]]</f>
        <v>195</v>
      </c>
      <c r="H101" t="str">
        <f t="shared" si="4"/>
        <v>III Liceum Ogólnokształcące im. Marynarki Wojennej RP</v>
      </c>
      <c r="I101">
        <f t="shared" si="5"/>
        <v>3</v>
      </c>
      <c r="J101" t="str">
        <f t="shared" si="6"/>
        <v xml:space="preserve"> VIII</v>
      </c>
      <c r="K101">
        <f t="shared" si="7"/>
        <v>195</v>
      </c>
    </row>
    <row r="102" spans="1:11" x14ac:dyDescent="0.3">
      <c r="A102" s="1" t="s">
        <v>228</v>
      </c>
      <c r="B102" s="1" t="s">
        <v>229</v>
      </c>
      <c r="C102" s="1" t="s">
        <v>83</v>
      </c>
      <c r="D102" s="1" t="s">
        <v>230</v>
      </c>
      <c r="E102">
        <v>2</v>
      </c>
      <c r="F102" s="1" t="s">
        <v>65</v>
      </c>
      <c r="G102" s="1">
        <f>Zalacznik_Zadanie2_wyniki[[#This Row],[suma]]</f>
        <v>335</v>
      </c>
      <c r="H102" t="str">
        <f t="shared" si="4"/>
        <v>I Liceum Ogólnokształcące</v>
      </c>
      <c r="I102">
        <f t="shared" si="5"/>
        <v>2</v>
      </c>
      <c r="J102" t="str">
        <f t="shared" si="6"/>
        <v xml:space="preserve"> III</v>
      </c>
      <c r="K102">
        <f t="shared" si="7"/>
        <v>335</v>
      </c>
    </row>
    <row r="103" spans="1:11" x14ac:dyDescent="0.3">
      <c r="A103" s="1" t="s">
        <v>47</v>
      </c>
      <c r="B103" s="1" t="s">
        <v>231</v>
      </c>
      <c r="C103" s="1" t="s">
        <v>232</v>
      </c>
      <c r="D103" s="1" t="s">
        <v>204</v>
      </c>
      <c r="E103">
        <v>3</v>
      </c>
      <c r="F103" s="1" t="s">
        <v>205</v>
      </c>
      <c r="G103" s="1">
        <f>Zalacznik_Zadanie2_wyniki[[#This Row],[suma]]</f>
        <v>194</v>
      </c>
      <c r="H103" t="str">
        <f t="shared" si="4"/>
        <v>Zespół Szkół Elektronicznych i Samochodowych</v>
      </c>
      <c r="I103">
        <f t="shared" si="5"/>
        <v>3</v>
      </c>
      <c r="J103" t="str">
        <f t="shared" si="6"/>
        <v xml:space="preserve"> VII</v>
      </c>
      <c r="K103">
        <f t="shared" si="7"/>
        <v>194</v>
      </c>
    </row>
    <row r="104" spans="1:11" x14ac:dyDescent="0.3">
      <c r="A104" s="1" t="s">
        <v>40</v>
      </c>
      <c r="B104" s="1" t="s">
        <v>233</v>
      </c>
      <c r="C104" s="1" t="s">
        <v>234</v>
      </c>
      <c r="D104" s="1" t="s">
        <v>235</v>
      </c>
      <c r="E104">
        <v>2</v>
      </c>
      <c r="F104" s="1" t="s">
        <v>53</v>
      </c>
      <c r="G104" s="1">
        <f>Zalacznik_Zadanie2_wyniki[[#This Row],[suma]]</f>
        <v>335</v>
      </c>
      <c r="H104" t="str">
        <f t="shared" si="4"/>
        <v>I Liceum Ogólnokształcące im. B. Prusa</v>
      </c>
      <c r="I104">
        <f t="shared" si="5"/>
        <v>2</v>
      </c>
      <c r="J104" t="str">
        <f t="shared" si="6"/>
        <v xml:space="preserve"> II</v>
      </c>
      <c r="K104">
        <f t="shared" si="7"/>
        <v>335</v>
      </c>
    </row>
    <row r="105" spans="1:11" x14ac:dyDescent="0.3">
      <c r="A105" s="1" t="s">
        <v>40</v>
      </c>
      <c r="B105" s="1" t="s">
        <v>236</v>
      </c>
      <c r="C105" s="1" t="s">
        <v>237</v>
      </c>
      <c r="D105" s="1" t="s">
        <v>238</v>
      </c>
      <c r="E105">
        <v>3</v>
      </c>
      <c r="F105" s="1" t="s">
        <v>11</v>
      </c>
      <c r="G105" s="1">
        <f>Zalacznik_Zadanie2_wyniki[[#This Row],[suma]]</f>
        <v>193</v>
      </c>
      <c r="H105" t="str">
        <f t="shared" si="4"/>
        <v>Zespół Szkół Ponadgimnazjalnych Nr 1 im.M Kopernika</v>
      </c>
      <c r="I105">
        <f t="shared" si="5"/>
        <v>3</v>
      </c>
      <c r="J105" t="str">
        <f t="shared" si="6"/>
        <v xml:space="preserve"> VI</v>
      </c>
      <c r="K105">
        <f t="shared" si="7"/>
        <v>193</v>
      </c>
    </row>
    <row r="106" spans="1:11" x14ac:dyDescent="0.3">
      <c r="A106" s="1" t="s">
        <v>105</v>
      </c>
      <c r="B106" s="1" t="s">
        <v>239</v>
      </c>
      <c r="C106" s="1" t="s">
        <v>150</v>
      </c>
      <c r="D106" s="1" t="s">
        <v>240</v>
      </c>
      <c r="E106">
        <v>1</v>
      </c>
      <c r="F106" s="1" t="s">
        <v>21</v>
      </c>
      <c r="G106" s="1">
        <f>Zalacznik_Zadanie2_wyniki[[#This Row],[suma]]</f>
        <v>335</v>
      </c>
      <c r="H106" t="str">
        <f t="shared" si="4"/>
        <v>II Liceum Ogólnokształcące</v>
      </c>
      <c r="I106">
        <f t="shared" si="5"/>
        <v>1</v>
      </c>
      <c r="J106" t="str">
        <f t="shared" si="6"/>
        <v xml:space="preserve"> IV</v>
      </c>
      <c r="K106">
        <f t="shared" si="7"/>
        <v>335</v>
      </c>
    </row>
    <row r="107" spans="1:11" x14ac:dyDescent="0.3">
      <c r="A107" s="1" t="s">
        <v>42</v>
      </c>
      <c r="B107" s="1" t="s">
        <v>241</v>
      </c>
      <c r="C107" s="1" t="s">
        <v>242</v>
      </c>
      <c r="D107" s="1" t="s">
        <v>87</v>
      </c>
      <c r="E107">
        <v>2</v>
      </c>
      <c r="F107" s="1" t="s">
        <v>88</v>
      </c>
      <c r="G107" s="1">
        <f>Zalacznik_Zadanie2_wyniki[[#This Row],[suma]]</f>
        <v>192</v>
      </c>
      <c r="H107" t="str">
        <f t="shared" si="4"/>
        <v>Zespół Szkół Nr 14</v>
      </c>
      <c r="I107">
        <f t="shared" si="5"/>
        <v>2</v>
      </c>
      <c r="J107" t="str">
        <f t="shared" si="6"/>
        <v xml:space="preserve"> V</v>
      </c>
      <c r="K107">
        <f t="shared" si="7"/>
        <v>192</v>
      </c>
    </row>
    <row r="108" spans="1:11" x14ac:dyDescent="0.3">
      <c r="A108" s="1" t="s">
        <v>181</v>
      </c>
      <c r="B108" s="1" t="s">
        <v>243</v>
      </c>
      <c r="C108" s="1" t="s">
        <v>244</v>
      </c>
      <c r="D108" s="1" t="s">
        <v>245</v>
      </c>
      <c r="E108">
        <v>2</v>
      </c>
      <c r="F108" s="1" t="s">
        <v>53</v>
      </c>
      <c r="G108" s="1">
        <f>Zalacznik_Zadanie2_wyniki[[#This Row],[suma]]</f>
        <v>334</v>
      </c>
      <c r="H108" t="str">
        <f t="shared" si="4"/>
        <v xml:space="preserve">Zespół Szkół nr 1 im Jana Pawła II </v>
      </c>
      <c r="I108">
        <f t="shared" si="5"/>
        <v>2</v>
      </c>
      <c r="J108" t="str">
        <f t="shared" si="6"/>
        <v xml:space="preserve"> II</v>
      </c>
      <c r="K108">
        <f t="shared" si="7"/>
        <v>334</v>
      </c>
    </row>
    <row r="109" spans="1:11" x14ac:dyDescent="0.3">
      <c r="A109" s="1" t="s">
        <v>246</v>
      </c>
      <c r="B109" s="1" t="s">
        <v>247</v>
      </c>
      <c r="C109" s="1" t="s">
        <v>248</v>
      </c>
      <c r="D109" s="1" t="s">
        <v>104</v>
      </c>
      <c r="E109">
        <v>3</v>
      </c>
      <c r="F109" s="1" t="s">
        <v>53</v>
      </c>
      <c r="G109" s="1">
        <f>Zalacznik_Zadanie2_wyniki[[#This Row],[suma]]</f>
        <v>190</v>
      </c>
      <c r="H109" t="str">
        <f t="shared" si="4"/>
        <v>Liceum Ogólnokształcące Politechniki Łódzkiej</v>
      </c>
      <c r="I109">
        <f t="shared" si="5"/>
        <v>3</v>
      </c>
      <c r="J109" t="str">
        <f t="shared" si="6"/>
        <v xml:space="preserve"> II</v>
      </c>
      <c r="K109">
        <f t="shared" si="7"/>
        <v>190</v>
      </c>
    </row>
    <row r="110" spans="1:11" x14ac:dyDescent="0.3">
      <c r="A110" s="1" t="s">
        <v>34</v>
      </c>
      <c r="B110" s="1" t="s">
        <v>223</v>
      </c>
      <c r="C110" s="1" t="s">
        <v>249</v>
      </c>
      <c r="D110" s="1" t="s">
        <v>250</v>
      </c>
      <c r="E110">
        <v>1</v>
      </c>
      <c r="F110" s="1" t="s">
        <v>21</v>
      </c>
      <c r="G110" s="1">
        <f>Zalacznik_Zadanie2_wyniki[[#This Row],[suma]]</f>
        <v>334</v>
      </c>
      <c r="H110" t="str">
        <f t="shared" si="4"/>
        <v>II Liceum Ogólnokształcące im. Mikołaja Kopernika</v>
      </c>
      <c r="I110">
        <f t="shared" si="5"/>
        <v>1</v>
      </c>
      <c r="J110" t="str">
        <f t="shared" si="6"/>
        <v xml:space="preserve"> IV</v>
      </c>
      <c r="K110">
        <f t="shared" si="7"/>
        <v>334</v>
      </c>
    </row>
    <row r="111" spans="1:11" x14ac:dyDescent="0.3">
      <c r="A111" s="1" t="s">
        <v>26</v>
      </c>
      <c r="B111" s="1" t="s">
        <v>251</v>
      </c>
      <c r="C111" s="1" t="s">
        <v>77</v>
      </c>
      <c r="D111" s="1" t="s">
        <v>78</v>
      </c>
      <c r="E111">
        <v>2</v>
      </c>
      <c r="F111" s="1" t="s">
        <v>58</v>
      </c>
      <c r="G111" s="1">
        <f>Zalacznik_Zadanie2_wyniki[[#This Row],[suma]]</f>
        <v>189</v>
      </c>
      <c r="H111" t="str">
        <f t="shared" si="4"/>
        <v>Liceum Ogólnokształcące</v>
      </c>
      <c r="I111">
        <f t="shared" si="5"/>
        <v>2</v>
      </c>
      <c r="J111" t="str">
        <f t="shared" si="6"/>
        <v xml:space="preserve"> I</v>
      </c>
      <c r="K111">
        <f t="shared" si="7"/>
        <v>189</v>
      </c>
    </row>
    <row r="112" spans="1:11" x14ac:dyDescent="0.3">
      <c r="A112" s="1" t="s">
        <v>42</v>
      </c>
      <c r="B112" s="1" t="s">
        <v>252</v>
      </c>
      <c r="C112" s="1" t="s">
        <v>253</v>
      </c>
      <c r="D112" s="1" t="s">
        <v>245</v>
      </c>
      <c r="E112">
        <v>2</v>
      </c>
      <c r="F112" s="1" t="s">
        <v>53</v>
      </c>
      <c r="G112" s="1">
        <f>Zalacznik_Zadanie2_wyniki[[#This Row],[suma]]</f>
        <v>333</v>
      </c>
      <c r="H112" t="str">
        <f t="shared" si="4"/>
        <v/>
      </c>
      <c r="I112" t="str">
        <f t="shared" si="5"/>
        <v/>
      </c>
      <c r="J112" t="str">
        <f t="shared" si="6"/>
        <v/>
      </c>
      <c r="K112" t="str">
        <f t="shared" si="7"/>
        <v/>
      </c>
    </row>
    <row r="113" spans="1:11" x14ac:dyDescent="0.3">
      <c r="A113" s="1" t="s">
        <v>163</v>
      </c>
      <c r="B113" s="1" t="s">
        <v>254</v>
      </c>
      <c r="C113" s="1" t="s">
        <v>14</v>
      </c>
      <c r="D113" s="1" t="s">
        <v>15</v>
      </c>
      <c r="E113">
        <v>3</v>
      </c>
      <c r="F113" s="1" t="s">
        <v>16</v>
      </c>
      <c r="G113" s="1">
        <f>Zalacznik_Zadanie2_wyniki[[#This Row],[suma]]</f>
        <v>188</v>
      </c>
      <c r="H113" t="str">
        <f t="shared" si="4"/>
        <v>III Liceum Ogólnokształcące im. Marynarki Wojennej RP</v>
      </c>
      <c r="I113">
        <f t="shared" si="5"/>
        <v>3</v>
      </c>
      <c r="J113" t="str">
        <f t="shared" si="6"/>
        <v xml:space="preserve"> VIII</v>
      </c>
      <c r="K113">
        <f t="shared" si="7"/>
        <v>188</v>
      </c>
    </row>
    <row r="114" spans="1:11" x14ac:dyDescent="0.3">
      <c r="A114" s="1" t="s">
        <v>26</v>
      </c>
      <c r="B114" s="1" t="s">
        <v>255</v>
      </c>
      <c r="C114" s="1" t="s">
        <v>256</v>
      </c>
      <c r="D114" s="1" t="s">
        <v>104</v>
      </c>
      <c r="E114">
        <v>2</v>
      </c>
      <c r="F114" s="1" t="s">
        <v>53</v>
      </c>
      <c r="G114" s="1">
        <f>Zalacznik_Zadanie2_wyniki[[#This Row],[suma]]</f>
        <v>333</v>
      </c>
      <c r="H114" t="str">
        <f t="shared" si="4"/>
        <v>XXXI Liceum Ogólnokształcące im.  Ludwika Zamenhofa</v>
      </c>
      <c r="I114">
        <f t="shared" si="5"/>
        <v>2</v>
      </c>
      <c r="J114" t="str">
        <f t="shared" si="6"/>
        <v xml:space="preserve"> II</v>
      </c>
      <c r="K114">
        <f t="shared" si="7"/>
        <v>333</v>
      </c>
    </row>
    <row r="115" spans="1:11" x14ac:dyDescent="0.3">
      <c r="A115" s="1" t="s">
        <v>49</v>
      </c>
      <c r="B115" s="1" t="s">
        <v>257</v>
      </c>
      <c r="C115" s="1" t="s">
        <v>24</v>
      </c>
      <c r="D115" s="1" t="s">
        <v>25</v>
      </c>
      <c r="E115">
        <v>3</v>
      </c>
      <c r="F115" s="1" t="s">
        <v>16</v>
      </c>
      <c r="G115" s="1">
        <f>Zalacznik_Zadanie2_wyniki[[#This Row],[suma]]</f>
        <v>188</v>
      </c>
      <c r="H115" t="str">
        <f t="shared" si="4"/>
        <v>Zespół Szkół UMK Gimnazjum i Liceum Akademickie</v>
      </c>
      <c r="I115">
        <f t="shared" si="5"/>
        <v>3</v>
      </c>
      <c r="J115" t="str">
        <f t="shared" si="6"/>
        <v xml:space="preserve"> VIII</v>
      </c>
      <c r="K115">
        <f t="shared" si="7"/>
        <v>188</v>
      </c>
    </row>
    <row r="116" spans="1:11" x14ac:dyDescent="0.3">
      <c r="A116" s="1" t="s">
        <v>47</v>
      </c>
      <c r="B116" s="1" t="s">
        <v>258</v>
      </c>
      <c r="C116" s="1" t="s">
        <v>259</v>
      </c>
      <c r="D116" s="1" t="s">
        <v>260</v>
      </c>
      <c r="E116">
        <v>2</v>
      </c>
      <c r="F116" s="1" t="s">
        <v>53</v>
      </c>
      <c r="G116" s="1">
        <f>Zalacznik_Zadanie2_wyniki[[#This Row],[suma]]</f>
        <v>331</v>
      </c>
      <c r="H116" t="str">
        <f t="shared" si="4"/>
        <v>I Liceum Ogólnokształcące im. Tadeusza Kościuszki</v>
      </c>
      <c r="I116">
        <f t="shared" si="5"/>
        <v>2</v>
      </c>
      <c r="J116" t="str">
        <f t="shared" si="6"/>
        <v xml:space="preserve"> II</v>
      </c>
      <c r="K116">
        <f t="shared" si="7"/>
        <v>331</v>
      </c>
    </row>
    <row r="117" spans="1:11" x14ac:dyDescent="0.3">
      <c r="A117" s="1" t="s">
        <v>7</v>
      </c>
      <c r="B117" s="1" t="s">
        <v>261</v>
      </c>
      <c r="C117" s="1" t="s">
        <v>9</v>
      </c>
      <c r="D117" s="1" t="s">
        <v>10</v>
      </c>
      <c r="E117">
        <v>3</v>
      </c>
      <c r="F117" s="1" t="s">
        <v>11</v>
      </c>
      <c r="G117" s="1">
        <f>Zalacznik_Zadanie2_wyniki[[#This Row],[suma]]</f>
        <v>188</v>
      </c>
      <c r="H117" t="str">
        <f t="shared" si="4"/>
        <v>Zespół Szkół Ogólnokształcących nr 6</v>
      </c>
      <c r="I117">
        <f t="shared" si="5"/>
        <v>3</v>
      </c>
      <c r="J117" t="str">
        <f t="shared" si="6"/>
        <v xml:space="preserve"> VI</v>
      </c>
      <c r="K117">
        <f t="shared" si="7"/>
        <v>188</v>
      </c>
    </row>
    <row r="118" spans="1:11" x14ac:dyDescent="0.3">
      <c r="A118" s="1" t="s">
        <v>119</v>
      </c>
      <c r="B118" s="1" t="s">
        <v>262</v>
      </c>
      <c r="C118" s="1" t="s">
        <v>142</v>
      </c>
      <c r="D118" s="1" t="s">
        <v>143</v>
      </c>
      <c r="E118">
        <v>1</v>
      </c>
      <c r="F118" s="1" t="s">
        <v>53</v>
      </c>
      <c r="G118" s="1">
        <f>Zalacznik_Zadanie2_wyniki[[#This Row],[suma]]</f>
        <v>324</v>
      </c>
      <c r="H118" t="str">
        <f t="shared" si="4"/>
        <v>VI Liceum Ogólnokształcące</v>
      </c>
      <c r="I118">
        <f t="shared" si="5"/>
        <v>1</v>
      </c>
      <c r="J118" t="str">
        <f t="shared" si="6"/>
        <v xml:space="preserve"> II</v>
      </c>
      <c r="K118">
        <f t="shared" si="7"/>
        <v>324</v>
      </c>
    </row>
    <row r="119" spans="1:11" x14ac:dyDescent="0.3">
      <c r="A119" s="1" t="s">
        <v>42</v>
      </c>
      <c r="B119" s="1" t="s">
        <v>263</v>
      </c>
      <c r="C119" s="1" t="s">
        <v>264</v>
      </c>
      <c r="D119" s="1" t="s">
        <v>265</v>
      </c>
      <c r="E119">
        <v>2</v>
      </c>
      <c r="F119" s="1" t="s">
        <v>53</v>
      </c>
      <c r="G119" s="1">
        <f>Zalacznik_Zadanie2_wyniki[[#This Row],[suma]]</f>
        <v>188</v>
      </c>
      <c r="H119" t="str">
        <f t="shared" si="4"/>
        <v>Zespół Szkół Licealnych</v>
      </c>
      <c r="I119">
        <f t="shared" si="5"/>
        <v>2</v>
      </c>
      <c r="J119" t="str">
        <f t="shared" si="6"/>
        <v xml:space="preserve"> II</v>
      </c>
      <c r="K119">
        <f t="shared" si="7"/>
        <v>188</v>
      </c>
    </row>
    <row r="120" spans="1:11" x14ac:dyDescent="0.3">
      <c r="A120" s="1" t="s">
        <v>119</v>
      </c>
      <c r="B120" s="1" t="s">
        <v>266</v>
      </c>
      <c r="C120" s="1" t="s">
        <v>83</v>
      </c>
      <c r="D120" s="1" t="s">
        <v>104</v>
      </c>
      <c r="E120">
        <v>2</v>
      </c>
      <c r="F120" s="1" t="s">
        <v>53</v>
      </c>
      <c r="G120" s="1">
        <f>Zalacznik_Zadanie2_wyniki[[#This Row],[suma]]</f>
        <v>324</v>
      </c>
      <c r="H120" t="str">
        <f t="shared" si="4"/>
        <v>I Liceum Ogólnokształcące</v>
      </c>
      <c r="I120">
        <f t="shared" si="5"/>
        <v>2</v>
      </c>
      <c r="J120" t="str">
        <f t="shared" si="6"/>
        <v xml:space="preserve"> II</v>
      </c>
      <c r="K120">
        <f t="shared" si="7"/>
        <v>324</v>
      </c>
    </row>
    <row r="121" spans="1:11" x14ac:dyDescent="0.3">
      <c r="A121" s="1" t="s">
        <v>95</v>
      </c>
      <c r="B121" s="1" t="s">
        <v>267</v>
      </c>
      <c r="C121" s="1" t="s">
        <v>268</v>
      </c>
      <c r="D121" s="1" t="s">
        <v>269</v>
      </c>
      <c r="E121">
        <v>3</v>
      </c>
      <c r="F121" s="1" t="s">
        <v>65</v>
      </c>
      <c r="G121" s="1">
        <f>Zalacznik_Zadanie2_wyniki[[#This Row],[suma]]</f>
        <v>187</v>
      </c>
      <c r="H121" t="str">
        <f t="shared" si="4"/>
        <v/>
      </c>
      <c r="I121" t="str">
        <f t="shared" si="5"/>
        <v/>
      </c>
      <c r="J121" t="str">
        <f t="shared" si="6"/>
        <v/>
      </c>
      <c r="K121" t="str">
        <f t="shared" si="7"/>
        <v/>
      </c>
    </row>
    <row r="122" spans="1:11" x14ac:dyDescent="0.3">
      <c r="A122" s="1" t="s">
        <v>40</v>
      </c>
      <c r="B122" s="1" t="s">
        <v>270</v>
      </c>
      <c r="C122" s="1" t="s">
        <v>83</v>
      </c>
      <c r="D122" s="1" t="s">
        <v>269</v>
      </c>
      <c r="E122">
        <v>1</v>
      </c>
      <c r="F122" s="1" t="s">
        <v>65</v>
      </c>
      <c r="G122" s="1">
        <f>Zalacznik_Zadanie2_wyniki[[#This Row],[suma]]</f>
        <v>322</v>
      </c>
      <c r="H122" t="str">
        <f t="shared" si="4"/>
        <v>I Liceum Ogólnokształcące</v>
      </c>
      <c r="I122">
        <f t="shared" si="5"/>
        <v>1</v>
      </c>
      <c r="J122" t="str">
        <f t="shared" si="6"/>
        <v xml:space="preserve"> III</v>
      </c>
      <c r="K122">
        <f t="shared" si="7"/>
        <v>322</v>
      </c>
    </row>
    <row r="123" spans="1:11" x14ac:dyDescent="0.3">
      <c r="A123" s="1" t="s">
        <v>40</v>
      </c>
      <c r="B123" s="1" t="s">
        <v>271</v>
      </c>
      <c r="C123" s="1" t="s">
        <v>248</v>
      </c>
      <c r="D123" s="1" t="s">
        <v>104</v>
      </c>
      <c r="E123">
        <v>2</v>
      </c>
      <c r="F123" s="1" t="s">
        <v>53</v>
      </c>
      <c r="G123" s="1">
        <f>Zalacznik_Zadanie2_wyniki[[#This Row],[suma]]</f>
        <v>184</v>
      </c>
      <c r="H123" t="str">
        <f t="shared" si="4"/>
        <v>Liceum Ogólnokształcące Politechniki Łódzkiej</v>
      </c>
      <c r="I123">
        <f t="shared" si="5"/>
        <v>2</v>
      </c>
      <c r="J123" t="str">
        <f t="shared" si="6"/>
        <v xml:space="preserve"> II</v>
      </c>
      <c r="K123">
        <f t="shared" si="7"/>
        <v>184</v>
      </c>
    </row>
    <row r="124" spans="1:11" x14ac:dyDescent="0.3">
      <c r="A124" s="1" t="s">
        <v>105</v>
      </c>
      <c r="B124" s="1" t="s">
        <v>272</v>
      </c>
      <c r="C124" s="1" t="s">
        <v>150</v>
      </c>
      <c r="D124" s="1" t="s">
        <v>273</v>
      </c>
      <c r="E124">
        <v>2</v>
      </c>
      <c r="F124" s="1" t="s">
        <v>65</v>
      </c>
      <c r="G124" s="1">
        <f>Zalacznik_Zadanie2_wyniki[[#This Row],[suma]]</f>
        <v>321</v>
      </c>
      <c r="H124" t="str">
        <f t="shared" si="4"/>
        <v>II Liceum Ogólnokształcące</v>
      </c>
      <c r="I124">
        <f t="shared" si="5"/>
        <v>2</v>
      </c>
      <c r="J124" t="str">
        <f t="shared" si="6"/>
        <v xml:space="preserve"> III</v>
      </c>
      <c r="K124">
        <f t="shared" si="7"/>
        <v>321</v>
      </c>
    </row>
    <row r="125" spans="1:11" x14ac:dyDescent="0.3">
      <c r="A125" s="1" t="s">
        <v>110</v>
      </c>
      <c r="B125" s="1" t="s">
        <v>274</v>
      </c>
      <c r="C125" s="1" t="s">
        <v>275</v>
      </c>
      <c r="D125" s="1" t="s">
        <v>151</v>
      </c>
      <c r="E125">
        <v>3</v>
      </c>
      <c r="F125" s="1" t="s">
        <v>21</v>
      </c>
      <c r="G125" s="1">
        <f>Zalacznik_Zadanie2_wyniki[[#This Row],[suma]]</f>
        <v>183</v>
      </c>
      <c r="H125" t="str">
        <f t="shared" si="4"/>
        <v>Zespół Szkół Ogólnokształcących Nr 1</v>
      </c>
      <c r="I125">
        <f t="shared" si="5"/>
        <v>3</v>
      </c>
      <c r="J125" t="str">
        <f t="shared" si="6"/>
        <v xml:space="preserve"> IV</v>
      </c>
      <c r="K125">
        <f t="shared" si="7"/>
        <v>183</v>
      </c>
    </row>
    <row r="126" spans="1:11" x14ac:dyDescent="0.3">
      <c r="A126" s="1" t="s">
        <v>40</v>
      </c>
      <c r="B126" s="1" t="s">
        <v>276</v>
      </c>
      <c r="C126" s="1" t="s">
        <v>83</v>
      </c>
      <c r="D126" s="1" t="s">
        <v>104</v>
      </c>
      <c r="E126">
        <v>2</v>
      </c>
      <c r="F126" s="1" t="s">
        <v>53</v>
      </c>
      <c r="G126" s="1">
        <f>Zalacznik_Zadanie2_wyniki[[#This Row],[suma]]</f>
        <v>319</v>
      </c>
      <c r="H126" t="str">
        <f t="shared" si="4"/>
        <v>I Liceum Ogólnokształcące</v>
      </c>
      <c r="I126">
        <f t="shared" si="5"/>
        <v>2</v>
      </c>
      <c r="J126" t="str">
        <f t="shared" si="6"/>
        <v xml:space="preserve"> II</v>
      </c>
      <c r="K126">
        <f t="shared" si="7"/>
        <v>319</v>
      </c>
    </row>
    <row r="127" spans="1:11" x14ac:dyDescent="0.3">
      <c r="A127" s="1" t="s">
        <v>34</v>
      </c>
      <c r="B127" s="1" t="s">
        <v>277</v>
      </c>
      <c r="C127" s="1" t="s">
        <v>167</v>
      </c>
      <c r="D127" s="1" t="s">
        <v>200</v>
      </c>
      <c r="E127">
        <v>3</v>
      </c>
      <c r="F127" s="1" t="s">
        <v>65</v>
      </c>
      <c r="G127" s="1">
        <f>Zalacznik_Zadanie2_wyniki[[#This Row],[suma]]</f>
        <v>183</v>
      </c>
      <c r="H127" t="str">
        <f t="shared" si="4"/>
        <v>III Liceum Ogólnokształcące</v>
      </c>
      <c r="I127">
        <f t="shared" si="5"/>
        <v>3</v>
      </c>
      <c r="J127" t="str">
        <f t="shared" si="6"/>
        <v xml:space="preserve"> III</v>
      </c>
      <c r="K127">
        <f t="shared" si="7"/>
        <v>183</v>
      </c>
    </row>
    <row r="128" spans="1:11" x14ac:dyDescent="0.3">
      <c r="A128" s="1" t="s">
        <v>278</v>
      </c>
      <c r="B128" s="1" t="s">
        <v>279</v>
      </c>
      <c r="C128" s="1" t="s">
        <v>83</v>
      </c>
      <c r="D128" s="1" t="s">
        <v>207</v>
      </c>
      <c r="E128">
        <v>2</v>
      </c>
      <c r="F128" s="1" t="s">
        <v>21</v>
      </c>
      <c r="G128" s="1">
        <f>Zalacznik_Zadanie2_wyniki[[#This Row],[suma]]</f>
        <v>317</v>
      </c>
      <c r="H128" t="str">
        <f t="shared" si="4"/>
        <v>I Liceum Ogólnokształcące</v>
      </c>
      <c r="I128">
        <f t="shared" si="5"/>
        <v>2</v>
      </c>
      <c r="J128" t="str">
        <f t="shared" si="6"/>
        <v xml:space="preserve"> IV</v>
      </c>
      <c r="K128">
        <f t="shared" si="7"/>
        <v>317</v>
      </c>
    </row>
    <row r="129" spans="1:11" x14ac:dyDescent="0.3">
      <c r="A129" s="1" t="s">
        <v>40</v>
      </c>
      <c r="B129" s="1" t="s">
        <v>247</v>
      </c>
      <c r="C129" s="1" t="s">
        <v>108</v>
      </c>
      <c r="D129" s="1" t="s">
        <v>20</v>
      </c>
      <c r="E129">
        <v>3</v>
      </c>
      <c r="F129" s="1" t="s">
        <v>21</v>
      </c>
      <c r="G129" s="1">
        <f>Zalacznik_Zadanie2_wyniki[[#This Row],[suma]]</f>
        <v>181</v>
      </c>
      <c r="H129" t="str">
        <f t="shared" si="4"/>
        <v>Katolickie Liceum Ogólnokształcące</v>
      </c>
      <c r="I129">
        <f t="shared" si="5"/>
        <v>3</v>
      </c>
      <c r="J129" t="str">
        <f t="shared" si="6"/>
        <v xml:space="preserve"> IV</v>
      </c>
      <c r="K129">
        <f t="shared" si="7"/>
        <v>181</v>
      </c>
    </row>
    <row r="130" spans="1:11" x14ac:dyDescent="0.3">
      <c r="A130" s="1" t="s">
        <v>89</v>
      </c>
      <c r="B130" s="1" t="s">
        <v>280</v>
      </c>
      <c r="C130" s="1" t="s">
        <v>37</v>
      </c>
      <c r="D130" s="1" t="s">
        <v>147</v>
      </c>
      <c r="E130">
        <v>1</v>
      </c>
      <c r="F130" s="1" t="s">
        <v>16</v>
      </c>
      <c r="G130" s="1">
        <f>Zalacznik_Zadanie2_wyniki[[#This Row],[suma]]</f>
        <v>315</v>
      </c>
      <c r="H130" t="str">
        <f t="shared" si="4"/>
        <v>V Liceum Ogólnokształcące</v>
      </c>
      <c r="I130">
        <f t="shared" si="5"/>
        <v>1</v>
      </c>
      <c r="J130" t="str">
        <f t="shared" si="6"/>
        <v xml:space="preserve"> VIII</v>
      </c>
      <c r="K130">
        <f t="shared" si="7"/>
        <v>315</v>
      </c>
    </row>
    <row r="131" spans="1:11" x14ac:dyDescent="0.3">
      <c r="A131" s="1" t="s">
        <v>169</v>
      </c>
      <c r="B131" s="1" t="s">
        <v>281</v>
      </c>
      <c r="C131" s="1" t="s">
        <v>186</v>
      </c>
      <c r="D131" s="1" t="s">
        <v>140</v>
      </c>
      <c r="E131">
        <v>2</v>
      </c>
      <c r="F131" s="1" t="s">
        <v>11</v>
      </c>
      <c r="G131" s="1">
        <f>Zalacznik_Zadanie2_wyniki[[#This Row],[suma]]</f>
        <v>180</v>
      </c>
      <c r="H131" t="str">
        <f t="shared" ref="H131:H194" si="8">IF(C131="Zespół Szkół UMK Gimnazjum i Liceum Akademickie",C131,IF(IFERROR(SEARCH("Gimnazjum",C131,1),-1)=-1,C131,""))</f>
        <v>Zespół Szkół Ogólnokształcących nr 3</v>
      </c>
      <c r="I131">
        <f t="shared" ref="I131:I194" si="9">IF(H131&lt;&gt;"",E131,"")</f>
        <v>2</v>
      </c>
      <c r="J131" t="str">
        <f t="shared" ref="J131:J194" si="10">IF(H131&lt;&gt;"",F131,"")</f>
        <v xml:space="preserve"> VI</v>
      </c>
      <c r="K131">
        <f t="shared" ref="K131:K194" si="11">IF(H131&lt;&gt;"",G131,"")</f>
        <v>180</v>
      </c>
    </row>
    <row r="132" spans="1:11" x14ac:dyDescent="0.3">
      <c r="A132" s="1" t="s">
        <v>163</v>
      </c>
      <c r="B132" s="1" t="s">
        <v>282</v>
      </c>
      <c r="C132" s="1" t="s">
        <v>14</v>
      </c>
      <c r="D132" s="1" t="s">
        <v>15</v>
      </c>
      <c r="E132">
        <v>2</v>
      </c>
      <c r="F132" s="1" t="s">
        <v>16</v>
      </c>
      <c r="G132" s="1">
        <f>Zalacznik_Zadanie2_wyniki[[#This Row],[suma]]</f>
        <v>315</v>
      </c>
      <c r="H132" t="str">
        <f t="shared" si="8"/>
        <v>III Liceum Ogólnokształcące im. Marynarki Wojennej RP</v>
      </c>
      <c r="I132">
        <f t="shared" si="9"/>
        <v>2</v>
      </c>
      <c r="J132" t="str">
        <f t="shared" si="10"/>
        <v xml:space="preserve"> VIII</v>
      </c>
      <c r="K132">
        <f t="shared" si="11"/>
        <v>315</v>
      </c>
    </row>
    <row r="133" spans="1:11" x14ac:dyDescent="0.3">
      <c r="A133" s="1" t="s">
        <v>283</v>
      </c>
      <c r="B133" s="1" t="s">
        <v>223</v>
      </c>
      <c r="C133" s="1" t="s">
        <v>24</v>
      </c>
      <c r="D133" s="1" t="s">
        <v>25</v>
      </c>
      <c r="E133">
        <v>3</v>
      </c>
      <c r="F133" s="1" t="s">
        <v>16</v>
      </c>
      <c r="G133" s="1">
        <f>Zalacznik_Zadanie2_wyniki[[#This Row],[suma]]</f>
        <v>180</v>
      </c>
      <c r="H133" t="str">
        <f t="shared" si="8"/>
        <v>Zespół Szkół UMK Gimnazjum i Liceum Akademickie</v>
      </c>
      <c r="I133">
        <f t="shared" si="9"/>
        <v>3</v>
      </c>
      <c r="J133" t="str">
        <f t="shared" si="10"/>
        <v xml:space="preserve"> VIII</v>
      </c>
      <c r="K133">
        <f t="shared" si="11"/>
        <v>180</v>
      </c>
    </row>
    <row r="134" spans="1:11" x14ac:dyDescent="0.3">
      <c r="A134" s="1" t="s">
        <v>159</v>
      </c>
      <c r="B134" s="1" t="s">
        <v>284</v>
      </c>
      <c r="C134" s="1" t="s">
        <v>150</v>
      </c>
      <c r="D134" s="1" t="s">
        <v>151</v>
      </c>
      <c r="E134">
        <v>1</v>
      </c>
      <c r="F134" s="1" t="s">
        <v>21</v>
      </c>
      <c r="G134" s="1">
        <f>Zalacznik_Zadanie2_wyniki[[#This Row],[suma]]</f>
        <v>315</v>
      </c>
      <c r="H134" t="str">
        <f t="shared" si="8"/>
        <v>II Liceum Ogólnokształcące</v>
      </c>
      <c r="I134">
        <f t="shared" si="9"/>
        <v>1</v>
      </c>
      <c r="J134" t="str">
        <f t="shared" si="10"/>
        <v xml:space="preserve"> IV</v>
      </c>
      <c r="K134">
        <f t="shared" si="11"/>
        <v>315</v>
      </c>
    </row>
    <row r="135" spans="1:11" x14ac:dyDescent="0.3">
      <c r="A135" s="1" t="s">
        <v>110</v>
      </c>
      <c r="B135" s="1" t="s">
        <v>285</v>
      </c>
      <c r="C135" s="1" t="s">
        <v>286</v>
      </c>
      <c r="D135" s="1" t="s">
        <v>287</v>
      </c>
      <c r="E135">
        <v>2</v>
      </c>
      <c r="F135" s="1" t="s">
        <v>11</v>
      </c>
      <c r="G135" s="1">
        <f>Zalacznik_Zadanie2_wyniki[[#This Row],[suma]]</f>
        <v>180</v>
      </c>
      <c r="H135" t="str">
        <f t="shared" si="8"/>
        <v>Zespół Szkół im. Emilii Sczanieckiej</v>
      </c>
      <c r="I135">
        <f t="shared" si="9"/>
        <v>2</v>
      </c>
      <c r="J135" t="str">
        <f t="shared" si="10"/>
        <v xml:space="preserve"> VI</v>
      </c>
      <c r="K135">
        <f t="shared" si="11"/>
        <v>180</v>
      </c>
    </row>
    <row r="136" spans="1:11" x14ac:dyDescent="0.3">
      <c r="A136" s="1" t="s">
        <v>119</v>
      </c>
      <c r="B136" s="1" t="s">
        <v>288</v>
      </c>
      <c r="C136" s="1" t="s">
        <v>167</v>
      </c>
      <c r="D136" s="1" t="s">
        <v>168</v>
      </c>
      <c r="E136">
        <v>2</v>
      </c>
      <c r="F136" s="1" t="s">
        <v>21</v>
      </c>
      <c r="G136" s="1">
        <f>Zalacznik_Zadanie2_wyniki[[#This Row],[suma]]</f>
        <v>314</v>
      </c>
      <c r="H136" t="str">
        <f t="shared" si="8"/>
        <v>III Liceum Ogólnokształcące</v>
      </c>
      <c r="I136">
        <f t="shared" si="9"/>
        <v>2</v>
      </c>
      <c r="J136" t="str">
        <f t="shared" si="10"/>
        <v xml:space="preserve"> IV</v>
      </c>
      <c r="K136">
        <f t="shared" si="11"/>
        <v>314</v>
      </c>
    </row>
    <row r="137" spans="1:11" x14ac:dyDescent="0.3">
      <c r="A137" s="1" t="s">
        <v>95</v>
      </c>
      <c r="B137" s="1" t="s">
        <v>289</v>
      </c>
      <c r="C137" s="1" t="s">
        <v>290</v>
      </c>
      <c r="D137" s="1" t="s">
        <v>207</v>
      </c>
      <c r="E137">
        <v>3</v>
      </c>
      <c r="F137" s="1" t="s">
        <v>21</v>
      </c>
      <c r="G137" s="1">
        <f>Zalacznik_Zadanie2_wyniki[[#This Row],[suma]]</f>
        <v>178</v>
      </c>
      <c r="H137" t="str">
        <f t="shared" si="8"/>
        <v>Liceum "Filomata"</v>
      </c>
      <c r="I137">
        <f t="shared" si="9"/>
        <v>3</v>
      </c>
      <c r="J137" t="str">
        <f t="shared" si="10"/>
        <v xml:space="preserve"> IV</v>
      </c>
      <c r="K137">
        <f t="shared" si="11"/>
        <v>178</v>
      </c>
    </row>
    <row r="138" spans="1:11" x14ac:dyDescent="0.3">
      <c r="A138" s="1" t="s">
        <v>144</v>
      </c>
      <c r="B138" s="1" t="s">
        <v>291</v>
      </c>
      <c r="C138" s="1" t="s">
        <v>108</v>
      </c>
      <c r="D138" s="1" t="s">
        <v>125</v>
      </c>
      <c r="E138">
        <v>2</v>
      </c>
      <c r="F138" s="1" t="s">
        <v>21</v>
      </c>
      <c r="G138" s="1">
        <f>Zalacznik_Zadanie2_wyniki[[#This Row],[suma]]</f>
        <v>314</v>
      </c>
      <c r="H138" t="str">
        <f t="shared" si="8"/>
        <v>Katolickie Liceum Ogólnokształcące</v>
      </c>
      <c r="I138">
        <f t="shared" si="9"/>
        <v>2</v>
      </c>
      <c r="J138" t="str">
        <f t="shared" si="10"/>
        <v xml:space="preserve"> IV</v>
      </c>
      <c r="K138">
        <f t="shared" si="11"/>
        <v>314</v>
      </c>
    </row>
    <row r="139" spans="1:11" x14ac:dyDescent="0.3">
      <c r="A139" s="1" t="s">
        <v>95</v>
      </c>
      <c r="B139" s="1" t="s">
        <v>292</v>
      </c>
      <c r="C139" s="1" t="s">
        <v>264</v>
      </c>
      <c r="D139" s="1" t="s">
        <v>265</v>
      </c>
      <c r="E139">
        <v>3</v>
      </c>
      <c r="F139" s="1" t="s">
        <v>53</v>
      </c>
      <c r="G139" s="1">
        <f>Zalacznik_Zadanie2_wyniki[[#This Row],[suma]]</f>
        <v>175</v>
      </c>
      <c r="H139" t="str">
        <f t="shared" si="8"/>
        <v>Zespół Szkół Licealnych</v>
      </c>
      <c r="I139">
        <f t="shared" si="9"/>
        <v>3</v>
      </c>
      <c r="J139" t="str">
        <f t="shared" si="10"/>
        <v xml:space="preserve"> II</v>
      </c>
      <c r="K139">
        <f t="shared" si="11"/>
        <v>175</v>
      </c>
    </row>
    <row r="140" spans="1:11" x14ac:dyDescent="0.3">
      <c r="A140" s="1" t="s">
        <v>66</v>
      </c>
      <c r="B140" s="1" t="s">
        <v>293</v>
      </c>
      <c r="C140" s="1" t="s">
        <v>275</v>
      </c>
      <c r="D140" s="1" t="s">
        <v>151</v>
      </c>
      <c r="E140">
        <v>2</v>
      </c>
      <c r="F140" s="1" t="s">
        <v>21</v>
      </c>
      <c r="G140" s="1">
        <f>Zalacznik_Zadanie2_wyniki[[#This Row],[suma]]</f>
        <v>312</v>
      </c>
      <c r="H140" t="str">
        <f t="shared" si="8"/>
        <v>Zespół Szkół Ogólnokształcących Nr 1</v>
      </c>
      <c r="I140">
        <f t="shared" si="9"/>
        <v>2</v>
      </c>
      <c r="J140" t="str">
        <f t="shared" si="10"/>
        <v xml:space="preserve"> IV</v>
      </c>
      <c r="K140">
        <f t="shared" si="11"/>
        <v>312</v>
      </c>
    </row>
    <row r="141" spans="1:11" x14ac:dyDescent="0.3">
      <c r="A141" s="1" t="s">
        <v>294</v>
      </c>
      <c r="B141" s="1" t="s">
        <v>295</v>
      </c>
      <c r="C141" s="1" t="s">
        <v>83</v>
      </c>
      <c r="D141" s="1" t="s">
        <v>296</v>
      </c>
      <c r="E141">
        <v>3</v>
      </c>
      <c r="F141" s="1" t="s">
        <v>53</v>
      </c>
      <c r="G141" s="1">
        <f>Zalacznik_Zadanie2_wyniki[[#This Row],[suma]]</f>
        <v>175</v>
      </c>
      <c r="H141" t="str">
        <f t="shared" si="8"/>
        <v>I Liceum Ogólnokształcące</v>
      </c>
      <c r="I141">
        <f t="shared" si="9"/>
        <v>3</v>
      </c>
      <c r="J141" t="str">
        <f t="shared" si="10"/>
        <v xml:space="preserve"> II</v>
      </c>
      <c r="K141">
        <f t="shared" si="11"/>
        <v>175</v>
      </c>
    </row>
    <row r="142" spans="1:11" x14ac:dyDescent="0.3">
      <c r="A142" s="1" t="s">
        <v>297</v>
      </c>
      <c r="B142" s="1" t="s">
        <v>298</v>
      </c>
      <c r="C142" s="1" t="s">
        <v>77</v>
      </c>
      <c r="D142" s="1" t="s">
        <v>299</v>
      </c>
      <c r="E142">
        <v>1</v>
      </c>
      <c r="F142" s="1" t="s">
        <v>65</v>
      </c>
      <c r="G142" s="1">
        <f>Zalacznik_Zadanie2_wyniki[[#This Row],[suma]]</f>
        <v>300</v>
      </c>
      <c r="H142" t="str">
        <f t="shared" si="8"/>
        <v>Liceum Ogólnokształcące</v>
      </c>
      <c r="I142">
        <f t="shared" si="9"/>
        <v>1</v>
      </c>
      <c r="J142" t="str">
        <f t="shared" si="10"/>
        <v xml:space="preserve"> III</v>
      </c>
      <c r="K142">
        <f t="shared" si="11"/>
        <v>300</v>
      </c>
    </row>
    <row r="143" spans="1:11" x14ac:dyDescent="0.3">
      <c r="A143" s="1" t="s">
        <v>12</v>
      </c>
      <c r="B143" s="1" t="s">
        <v>300</v>
      </c>
      <c r="C143" s="1" t="s">
        <v>301</v>
      </c>
      <c r="D143" s="1" t="s">
        <v>302</v>
      </c>
      <c r="E143">
        <v>2</v>
      </c>
      <c r="F143" s="1" t="s">
        <v>88</v>
      </c>
      <c r="G143" s="1">
        <f>Zalacznik_Zadanie2_wyniki[[#This Row],[suma]]</f>
        <v>175</v>
      </c>
      <c r="H143" t="str">
        <f t="shared" si="8"/>
        <v>I Zespół Szkół Ogólnokształcących</v>
      </c>
      <c r="I143">
        <f t="shared" si="9"/>
        <v>2</v>
      </c>
      <c r="J143" t="str">
        <f t="shared" si="10"/>
        <v xml:space="preserve"> V</v>
      </c>
      <c r="K143">
        <f t="shared" si="11"/>
        <v>175</v>
      </c>
    </row>
    <row r="144" spans="1:11" x14ac:dyDescent="0.3">
      <c r="A144" s="1" t="s">
        <v>31</v>
      </c>
      <c r="B144" s="1" t="s">
        <v>303</v>
      </c>
      <c r="C144" s="1" t="s">
        <v>86</v>
      </c>
      <c r="D144" s="1" t="s">
        <v>87</v>
      </c>
      <c r="E144">
        <v>2</v>
      </c>
      <c r="F144" s="1" t="s">
        <v>88</v>
      </c>
      <c r="G144" s="1">
        <f>Zalacznik_Zadanie2_wyniki[[#This Row],[suma]]</f>
        <v>300</v>
      </c>
      <c r="H144" t="str">
        <f t="shared" si="8"/>
        <v>Liceum Ogólnokształcące nr III</v>
      </c>
      <c r="I144">
        <f t="shared" si="9"/>
        <v>2</v>
      </c>
      <c r="J144" t="str">
        <f t="shared" si="10"/>
        <v xml:space="preserve"> V</v>
      </c>
      <c r="K144">
        <f t="shared" si="11"/>
        <v>300</v>
      </c>
    </row>
    <row r="145" spans="1:11" x14ac:dyDescent="0.3">
      <c r="A145" s="1" t="s">
        <v>304</v>
      </c>
      <c r="B145" s="1" t="s">
        <v>305</v>
      </c>
      <c r="C145" s="1" t="s">
        <v>275</v>
      </c>
      <c r="D145" s="1" t="s">
        <v>306</v>
      </c>
      <c r="E145">
        <v>3</v>
      </c>
      <c r="F145" s="1" t="s">
        <v>88</v>
      </c>
      <c r="G145" s="1">
        <f>Zalacznik_Zadanie2_wyniki[[#This Row],[suma]]</f>
        <v>173</v>
      </c>
      <c r="H145" t="str">
        <f t="shared" si="8"/>
        <v>Zespół Szkół Ogólnokształcących Nr 1</v>
      </c>
      <c r="I145">
        <f t="shared" si="9"/>
        <v>3</v>
      </c>
      <c r="J145" t="str">
        <f t="shared" si="10"/>
        <v xml:space="preserve"> V</v>
      </c>
      <c r="K145">
        <f t="shared" si="11"/>
        <v>173</v>
      </c>
    </row>
    <row r="146" spans="1:11" x14ac:dyDescent="0.3">
      <c r="A146" s="1" t="s">
        <v>89</v>
      </c>
      <c r="B146" s="1" t="s">
        <v>307</v>
      </c>
      <c r="C146" s="1" t="s">
        <v>308</v>
      </c>
      <c r="D146" s="1" t="s">
        <v>52</v>
      </c>
      <c r="E146">
        <v>1</v>
      </c>
      <c r="F146" s="1" t="s">
        <v>53</v>
      </c>
      <c r="G146" s="1">
        <f>Zalacznik_Zadanie2_wyniki[[#This Row],[suma]]</f>
        <v>300</v>
      </c>
      <c r="H146" t="str">
        <f t="shared" si="8"/>
        <v>Zespół Szkół nr 28</v>
      </c>
      <c r="I146">
        <f t="shared" si="9"/>
        <v>1</v>
      </c>
      <c r="J146" t="str">
        <f t="shared" si="10"/>
        <v xml:space="preserve"> II</v>
      </c>
      <c r="K146">
        <f t="shared" si="11"/>
        <v>300</v>
      </c>
    </row>
    <row r="147" spans="1:11" x14ac:dyDescent="0.3">
      <c r="A147" s="1" t="s">
        <v>309</v>
      </c>
      <c r="B147" s="1" t="s">
        <v>98</v>
      </c>
      <c r="C147" s="1" t="s">
        <v>310</v>
      </c>
      <c r="D147" s="1" t="s">
        <v>311</v>
      </c>
      <c r="E147">
        <v>2</v>
      </c>
      <c r="F147" s="1" t="s">
        <v>312</v>
      </c>
      <c r="G147" s="1">
        <f>Zalacznik_Zadanie2_wyniki[[#This Row],[suma]]</f>
        <v>173</v>
      </c>
      <c r="H147" t="str">
        <f t="shared" si="8"/>
        <v>Zespół Szkół Ogólnokształcących</v>
      </c>
      <c r="I147">
        <f t="shared" si="9"/>
        <v>2</v>
      </c>
      <c r="J147" t="str">
        <f t="shared" si="10"/>
        <v>IV</v>
      </c>
      <c r="K147">
        <f t="shared" si="11"/>
        <v>173</v>
      </c>
    </row>
    <row r="148" spans="1:11" x14ac:dyDescent="0.3">
      <c r="A148" s="1" t="s">
        <v>105</v>
      </c>
      <c r="B148" s="1" t="s">
        <v>313</v>
      </c>
      <c r="C148" s="1" t="s">
        <v>314</v>
      </c>
      <c r="D148" s="1" t="s">
        <v>315</v>
      </c>
      <c r="E148">
        <v>2</v>
      </c>
      <c r="F148" s="1" t="s">
        <v>21</v>
      </c>
      <c r="G148" s="1">
        <f>Zalacznik_Zadanie2_wyniki[[#This Row],[suma]]</f>
        <v>302</v>
      </c>
      <c r="H148" t="str">
        <f t="shared" si="8"/>
        <v>Liceum Ogólnokształcące im. Wł. Broniewskiego</v>
      </c>
      <c r="I148">
        <f t="shared" si="9"/>
        <v>2</v>
      </c>
      <c r="J148" t="str">
        <f t="shared" si="10"/>
        <v xml:space="preserve"> IV</v>
      </c>
      <c r="K148">
        <f t="shared" si="11"/>
        <v>302</v>
      </c>
    </row>
    <row r="149" spans="1:11" x14ac:dyDescent="0.3">
      <c r="A149" s="1" t="s">
        <v>91</v>
      </c>
      <c r="B149" s="1" t="s">
        <v>316</v>
      </c>
      <c r="C149" s="1" t="s">
        <v>101</v>
      </c>
      <c r="D149" s="1" t="s">
        <v>317</v>
      </c>
      <c r="E149">
        <v>3</v>
      </c>
      <c r="F149" s="1" t="s">
        <v>58</v>
      </c>
      <c r="G149" s="1">
        <f>Zalacznik_Zadanie2_wyniki[[#This Row],[suma]]</f>
        <v>171</v>
      </c>
      <c r="H149" t="str">
        <f t="shared" si="8"/>
        <v>Zespół Szkół Ogólnokształcących nr 2</v>
      </c>
      <c r="I149">
        <f t="shared" si="9"/>
        <v>3</v>
      </c>
      <c r="J149" t="str">
        <f t="shared" si="10"/>
        <v xml:space="preserve"> I</v>
      </c>
      <c r="K149">
        <f t="shared" si="11"/>
        <v>171</v>
      </c>
    </row>
    <row r="150" spans="1:11" x14ac:dyDescent="0.3">
      <c r="A150" s="1" t="s">
        <v>54</v>
      </c>
      <c r="B150" s="1" t="s">
        <v>318</v>
      </c>
      <c r="C150" s="1" t="s">
        <v>319</v>
      </c>
      <c r="D150" s="1" t="s">
        <v>320</v>
      </c>
      <c r="E150">
        <v>2</v>
      </c>
      <c r="F150" s="1" t="s">
        <v>53</v>
      </c>
      <c r="G150" s="1">
        <f>Zalacznik_Zadanie2_wyniki[[#This Row],[suma]]</f>
        <v>300</v>
      </c>
      <c r="H150" t="str">
        <f t="shared" si="8"/>
        <v>I Liceum Ogólnokształcące im. S. Żeromskiego</v>
      </c>
      <c r="I150">
        <f t="shared" si="9"/>
        <v>2</v>
      </c>
      <c r="J150" t="str">
        <f t="shared" si="10"/>
        <v xml:space="preserve"> II</v>
      </c>
      <c r="K150">
        <f t="shared" si="11"/>
        <v>300</v>
      </c>
    </row>
    <row r="151" spans="1:11" x14ac:dyDescent="0.3">
      <c r="A151" s="1" t="s">
        <v>219</v>
      </c>
      <c r="B151" s="1" t="s">
        <v>321</v>
      </c>
      <c r="C151" s="1" t="s">
        <v>37</v>
      </c>
      <c r="D151" s="1" t="s">
        <v>20</v>
      </c>
      <c r="E151">
        <v>3</v>
      </c>
      <c r="F151" s="1" t="s">
        <v>21</v>
      </c>
      <c r="G151" s="1">
        <f>Zalacznik_Zadanie2_wyniki[[#This Row],[suma]]</f>
        <v>171</v>
      </c>
      <c r="H151" t="str">
        <f t="shared" si="8"/>
        <v>V Liceum Ogólnokształcące</v>
      </c>
      <c r="I151">
        <f t="shared" si="9"/>
        <v>3</v>
      </c>
      <c r="J151" t="str">
        <f t="shared" si="10"/>
        <v xml:space="preserve"> IV</v>
      </c>
      <c r="K151">
        <f t="shared" si="11"/>
        <v>171</v>
      </c>
    </row>
    <row r="152" spans="1:11" x14ac:dyDescent="0.3">
      <c r="A152" s="1" t="s">
        <v>66</v>
      </c>
      <c r="B152" s="1" t="s">
        <v>322</v>
      </c>
      <c r="C152" s="1" t="s">
        <v>150</v>
      </c>
      <c r="D152" s="1" t="s">
        <v>323</v>
      </c>
      <c r="E152">
        <v>2</v>
      </c>
      <c r="F152" s="1" t="s">
        <v>21</v>
      </c>
      <c r="G152" s="1">
        <f>Zalacznik_Zadanie2_wyniki[[#This Row],[suma]]</f>
        <v>300</v>
      </c>
      <c r="H152" t="str">
        <f t="shared" si="8"/>
        <v>II Liceum Ogólnokształcące</v>
      </c>
      <c r="I152">
        <f t="shared" si="9"/>
        <v>2</v>
      </c>
      <c r="J152" t="str">
        <f t="shared" si="10"/>
        <v xml:space="preserve"> IV</v>
      </c>
      <c r="K152">
        <f t="shared" si="11"/>
        <v>300</v>
      </c>
    </row>
    <row r="153" spans="1:11" x14ac:dyDescent="0.3">
      <c r="A153" s="1" t="s">
        <v>38</v>
      </c>
      <c r="B153" s="1" t="s">
        <v>324</v>
      </c>
      <c r="C153" s="1" t="s">
        <v>83</v>
      </c>
      <c r="D153" s="1" t="s">
        <v>269</v>
      </c>
      <c r="E153">
        <v>3</v>
      </c>
      <c r="F153" s="1" t="s">
        <v>65</v>
      </c>
      <c r="G153" s="1">
        <f>Zalacznik_Zadanie2_wyniki[[#This Row],[suma]]</f>
        <v>170</v>
      </c>
      <c r="H153" t="str">
        <f t="shared" si="8"/>
        <v>I Liceum Ogólnokształcące</v>
      </c>
      <c r="I153">
        <f t="shared" si="9"/>
        <v>3</v>
      </c>
      <c r="J153" t="str">
        <f t="shared" si="10"/>
        <v xml:space="preserve"> III</v>
      </c>
      <c r="K153">
        <f t="shared" si="11"/>
        <v>170</v>
      </c>
    </row>
    <row r="154" spans="1:11" x14ac:dyDescent="0.3">
      <c r="A154" s="1" t="s">
        <v>34</v>
      </c>
      <c r="B154" s="1" t="s">
        <v>325</v>
      </c>
      <c r="C154" s="1" t="s">
        <v>14</v>
      </c>
      <c r="D154" s="1" t="s">
        <v>15</v>
      </c>
      <c r="E154">
        <v>1</v>
      </c>
      <c r="F154" s="1" t="s">
        <v>16</v>
      </c>
      <c r="G154" s="1">
        <f>Zalacznik_Zadanie2_wyniki[[#This Row],[suma]]</f>
        <v>299</v>
      </c>
      <c r="H154" t="str">
        <f t="shared" si="8"/>
        <v>III Liceum Ogólnokształcące im. Marynarki Wojennej RP</v>
      </c>
      <c r="I154">
        <f t="shared" si="9"/>
        <v>1</v>
      </c>
      <c r="J154" t="str">
        <f t="shared" si="10"/>
        <v xml:space="preserve"> VIII</v>
      </c>
      <c r="K154">
        <f t="shared" si="11"/>
        <v>299</v>
      </c>
    </row>
    <row r="155" spans="1:11" x14ac:dyDescent="0.3">
      <c r="A155" s="1" t="s">
        <v>326</v>
      </c>
      <c r="B155" s="1" t="s">
        <v>327</v>
      </c>
      <c r="C155" s="1" t="s">
        <v>83</v>
      </c>
      <c r="D155" s="1" t="s">
        <v>328</v>
      </c>
      <c r="E155">
        <v>2</v>
      </c>
      <c r="F155" s="1" t="s">
        <v>53</v>
      </c>
      <c r="G155" s="1">
        <f>Zalacznik_Zadanie2_wyniki[[#This Row],[suma]]</f>
        <v>169</v>
      </c>
      <c r="H155" t="str">
        <f t="shared" si="8"/>
        <v>I Liceum Ogólnokształcące</v>
      </c>
      <c r="I155">
        <f t="shared" si="9"/>
        <v>2</v>
      </c>
      <c r="J155" t="str">
        <f t="shared" si="10"/>
        <v xml:space="preserve"> II</v>
      </c>
      <c r="K155">
        <f t="shared" si="11"/>
        <v>169</v>
      </c>
    </row>
    <row r="156" spans="1:11" x14ac:dyDescent="0.3">
      <c r="A156" s="1" t="s">
        <v>95</v>
      </c>
      <c r="B156" s="1" t="s">
        <v>329</v>
      </c>
      <c r="C156" s="1" t="s">
        <v>9</v>
      </c>
      <c r="D156" s="1" t="s">
        <v>10</v>
      </c>
      <c r="E156">
        <v>2</v>
      </c>
      <c r="F156" s="1" t="s">
        <v>11</v>
      </c>
      <c r="G156" s="1">
        <f>Zalacznik_Zadanie2_wyniki[[#This Row],[suma]]</f>
        <v>296</v>
      </c>
      <c r="H156" t="str">
        <f t="shared" si="8"/>
        <v>Zespół Szkół Ogólnokształcących nr 6</v>
      </c>
      <c r="I156">
        <f t="shared" si="9"/>
        <v>2</v>
      </c>
      <c r="J156" t="str">
        <f t="shared" si="10"/>
        <v xml:space="preserve"> VI</v>
      </c>
      <c r="K156">
        <f t="shared" si="11"/>
        <v>296</v>
      </c>
    </row>
    <row r="157" spans="1:11" x14ac:dyDescent="0.3">
      <c r="A157" s="1" t="s">
        <v>40</v>
      </c>
      <c r="B157" s="1" t="s">
        <v>330</v>
      </c>
      <c r="C157" s="1" t="s">
        <v>83</v>
      </c>
      <c r="D157" s="1" t="s">
        <v>125</v>
      </c>
      <c r="E157">
        <v>3</v>
      </c>
      <c r="F157" s="1" t="s">
        <v>21</v>
      </c>
      <c r="G157" s="1">
        <f>Zalacznik_Zadanie2_wyniki[[#This Row],[suma]]</f>
        <v>169</v>
      </c>
      <c r="H157" t="str">
        <f t="shared" si="8"/>
        <v>I Liceum Ogólnokształcące</v>
      </c>
      <c r="I157">
        <f t="shared" si="9"/>
        <v>3</v>
      </c>
      <c r="J157" t="str">
        <f t="shared" si="10"/>
        <v xml:space="preserve"> IV</v>
      </c>
      <c r="K157">
        <f t="shared" si="11"/>
        <v>169</v>
      </c>
    </row>
    <row r="158" spans="1:11" x14ac:dyDescent="0.3">
      <c r="A158" s="1" t="s">
        <v>95</v>
      </c>
      <c r="B158" s="1" t="s">
        <v>331</v>
      </c>
      <c r="C158" s="1" t="s">
        <v>24</v>
      </c>
      <c r="D158" s="1" t="s">
        <v>25</v>
      </c>
      <c r="E158">
        <v>1</v>
      </c>
      <c r="F158" s="1" t="s">
        <v>16</v>
      </c>
      <c r="G158" s="1">
        <f>Zalacznik_Zadanie2_wyniki[[#This Row],[suma]]</f>
        <v>295</v>
      </c>
      <c r="H158" t="str">
        <f t="shared" si="8"/>
        <v>Zespół Szkół UMK Gimnazjum i Liceum Akademickie</v>
      </c>
      <c r="I158">
        <f t="shared" si="9"/>
        <v>1</v>
      </c>
      <c r="J158" t="str">
        <f t="shared" si="10"/>
        <v xml:space="preserve"> VIII</v>
      </c>
      <c r="K158">
        <f t="shared" si="11"/>
        <v>295</v>
      </c>
    </row>
    <row r="159" spans="1:11" x14ac:dyDescent="0.3">
      <c r="A159" s="1" t="s">
        <v>332</v>
      </c>
      <c r="B159" s="1" t="s">
        <v>333</v>
      </c>
      <c r="C159" s="1" t="s">
        <v>86</v>
      </c>
      <c r="D159" s="1" t="s">
        <v>87</v>
      </c>
      <c r="E159">
        <v>2</v>
      </c>
      <c r="F159" s="1" t="s">
        <v>88</v>
      </c>
      <c r="G159" s="1">
        <f>Zalacznik_Zadanie2_wyniki[[#This Row],[suma]]</f>
        <v>169</v>
      </c>
      <c r="H159" t="str">
        <f t="shared" si="8"/>
        <v>Liceum Ogólnokształcące nr III</v>
      </c>
      <c r="I159">
        <f t="shared" si="9"/>
        <v>2</v>
      </c>
      <c r="J159" t="str">
        <f t="shared" si="10"/>
        <v xml:space="preserve"> V</v>
      </c>
      <c r="K159">
        <f t="shared" si="11"/>
        <v>169</v>
      </c>
    </row>
    <row r="160" spans="1:11" x14ac:dyDescent="0.3">
      <c r="A160" s="1" t="s">
        <v>119</v>
      </c>
      <c r="B160" s="1" t="s">
        <v>334</v>
      </c>
      <c r="C160" s="1" t="s">
        <v>335</v>
      </c>
      <c r="D160" s="1" t="s">
        <v>317</v>
      </c>
      <c r="E160">
        <v>2</v>
      </c>
      <c r="F160" s="1" t="s">
        <v>58</v>
      </c>
      <c r="G160" s="1">
        <f>Zalacznik_Zadanie2_wyniki[[#This Row],[suma]]</f>
        <v>295</v>
      </c>
      <c r="H160" t="str">
        <f t="shared" si="8"/>
        <v>IV Liceum Ogólnokształcące im. Marii Skłodowskiej-Curie</v>
      </c>
      <c r="I160">
        <f t="shared" si="9"/>
        <v>2</v>
      </c>
      <c r="J160" t="str">
        <f t="shared" si="10"/>
        <v xml:space="preserve"> I</v>
      </c>
      <c r="K160">
        <f t="shared" si="11"/>
        <v>295</v>
      </c>
    </row>
    <row r="161" spans="1:11" x14ac:dyDescent="0.3">
      <c r="A161" s="1" t="s">
        <v>42</v>
      </c>
      <c r="B161" s="1" t="s">
        <v>336</v>
      </c>
      <c r="C161" s="1" t="s">
        <v>51</v>
      </c>
      <c r="D161" s="1" t="s">
        <v>52</v>
      </c>
      <c r="E161">
        <v>3</v>
      </c>
      <c r="F161" s="1" t="s">
        <v>53</v>
      </c>
      <c r="G161" s="1">
        <f>Zalacznik_Zadanie2_wyniki[[#This Row],[suma]]</f>
        <v>169</v>
      </c>
      <c r="H161" t="str">
        <f t="shared" si="8"/>
        <v>XXVII Liceum Ogólnokształcace im. Tadeusza Czackiego</v>
      </c>
      <c r="I161">
        <f t="shared" si="9"/>
        <v>3</v>
      </c>
      <c r="J161" t="str">
        <f t="shared" si="10"/>
        <v xml:space="preserve"> II</v>
      </c>
      <c r="K161">
        <f t="shared" si="11"/>
        <v>169</v>
      </c>
    </row>
    <row r="162" spans="1:11" x14ac:dyDescent="0.3">
      <c r="A162" s="1" t="s">
        <v>45</v>
      </c>
      <c r="B162" s="1" t="s">
        <v>337</v>
      </c>
      <c r="C162" s="1" t="s">
        <v>150</v>
      </c>
      <c r="D162" s="1" t="s">
        <v>240</v>
      </c>
      <c r="E162">
        <v>2</v>
      </c>
      <c r="F162" s="1" t="s">
        <v>21</v>
      </c>
      <c r="G162" s="1">
        <f>Zalacznik_Zadanie2_wyniki[[#This Row],[suma]]</f>
        <v>295</v>
      </c>
      <c r="H162" t="str">
        <f t="shared" si="8"/>
        <v>II Liceum Ogólnokształcące</v>
      </c>
      <c r="I162">
        <f t="shared" si="9"/>
        <v>2</v>
      </c>
      <c r="J162" t="str">
        <f t="shared" si="10"/>
        <v xml:space="preserve"> IV</v>
      </c>
      <c r="K162">
        <f t="shared" si="11"/>
        <v>295</v>
      </c>
    </row>
    <row r="163" spans="1:11" x14ac:dyDescent="0.3">
      <c r="A163" s="1" t="s">
        <v>26</v>
      </c>
      <c r="B163" s="1" t="s">
        <v>338</v>
      </c>
      <c r="C163" s="1" t="s">
        <v>108</v>
      </c>
      <c r="D163" s="1" t="s">
        <v>20</v>
      </c>
      <c r="E163">
        <v>3</v>
      </c>
      <c r="F163" s="1" t="s">
        <v>21</v>
      </c>
      <c r="G163" s="1">
        <f>Zalacznik_Zadanie2_wyniki[[#This Row],[suma]]</f>
        <v>168</v>
      </c>
      <c r="H163" t="str">
        <f t="shared" si="8"/>
        <v>Katolickie Liceum Ogólnokształcące</v>
      </c>
      <c r="I163">
        <f t="shared" si="9"/>
        <v>3</v>
      </c>
      <c r="J163" t="str">
        <f t="shared" si="10"/>
        <v xml:space="preserve"> IV</v>
      </c>
      <c r="K163">
        <f t="shared" si="11"/>
        <v>168</v>
      </c>
    </row>
    <row r="164" spans="1:11" x14ac:dyDescent="0.3">
      <c r="A164" s="1" t="s">
        <v>34</v>
      </c>
      <c r="B164" s="1" t="s">
        <v>339</v>
      </c>
      <c r="C164" s="1" t="s">
        <v>340</v>
      </c>
      <c r="D164" s="1" t="s">
        <v>143</v>
      </c>
      <c r="E164">
        <v>2</v>
      </c>
      <c r="F164" s="1" t="s">
        <v>53</v>
      </c>
      <c r="G164" s="1">
        <f>Zalacznik_Zadanie2_wyniki[[#This Row],[suma]]</f>
        <v>293</v>
      </c>
      <c r="H164" t="str">
        <f t="shared" si="8"/>
        <v>VI LO im. Jana Kochanowskiego</v>
      </c>
      <c r="I164">
        <f t="shared" si="9"/>
        <v>2</v>
      </c>
      <c r="J164" t="str">
        <f t="shared" si="10"/>
        <v xml:space="preserve"> II</v>
      </c>
      <c r="K164">
        <f t="shared" si="11"/>
        <v>293</v>
      </c>
    </row>
    <row r="165" spans="1:11" x14ac:dyDescent="0.3">
      <c r="A165" s="1" t="s">
        <v>132</v>
      </c>
      <c r="B165" s="1" t="s">
        <v>341</v>
      </c>
      <c r="C165" s="1" t="s">
        <v>310</v>
      </c>
      <c r="D165" s="1" t="s">
        <v>311</v>
      </c>
      <c r="E165">
        <v>3</v>
      </c>
      <c r="F165" s="1" t="s">
        <v>312</v>
      </c>
      <c r="G165" s="1">
        <f>Zalacznik_Zadanie2_wyniki[[#This Row],[suma]]</f>
        <v>168</v>
      </c>
      <c r="H165" t="str">
        <f t="shared" si="8"/>
        <v>Zespół Szkół Ogólnokształcących</v>
      </c>
      <c r="I165">
        <f t="shared" si="9"/>
        <v>3</v>
      </c>
      <c r="J165" t="str">
        <f t="shared" si="10"/>
        <v>IV</v>
      </c>
      <c r="K165">
        <f t="shared" si="11"/>
        <v>168</v>
      </c>
    </row>
    <row r="166" spans="1:11" x14ac:dyDescent="0.3">
      <c r="A166" s="1" t="s">
        <v>42</v>
      </c>
      <c r="B166" s="1" t="s">
        <v>288</v>
      </c>
      <c r="C166" s="1" t="s">
        <v>37</v>
      </c>
      <c r="D166" s="1" t="s">
        <v>147</v>
      </c>
      <c r="E166">
        <v>1</v>
      </c>
      <c r="F166" s="1" t="s">
        <v>16</v>
      </c>
      <c r="G166" s="1">
        <f>Zalacznik_Zadanie2_wyniki[[#This Row],[suma]]</f>
        <v>291</v>
      </c>
      <c r="H166" t="str">
        <f t="shared" si="8"/>
        <v>V Liceum Ogólnokształcące</v>
      </c>
      <c r="I166">
        <f t="shared" si="9"/>
        <v>1</v>
      </c>
      <c r="J166" t="str">
        <f t="shared" si="10"/>
        <v xml:space="preserve"> VIII</v>
      </c>
      <c r="K166">
        <f t="shared" si="11"/>
        <v>291</v>
      </c>
    </row>
    <row r="167" spans="1:11" x14ac:dyDescent="0.3">
      <c r="A167" s="1" t="s">
        <v>102</v>
      </c>
      <c r="B167" s="1" t="s">
        <v>342</v>
      </c>
      <c r="C167" s="1" t="s">
        <v>108</v>
      </c>
      <c r="D167" s="1" t="s">
        <v>125</v>
      </c>
      <c r="E167">
        <v>2</v>
      </c>
      <c r="F167" s="1" t="s">
        <v>21</v>
      </c>
      <c r="G167" s="1">
        <f>Zalacznik_Zadanie2_wyniki[[#This Row],[suma]]</f>
        <v>167</v>
      </c>
      <c r="H167" t="str">
        <f t="shared" si="8"/>
        <v>Katolickie Liceum Ogólnokształcące</v>
      </c>
      <c r="I167">
        <f t="shared" si="9"/>
        <v>2</v>
      </c>
      <c r="J167" t="str">
        <f t="shared" si="10"/>
        <v xml:space="preserve"> IV</v>
      </c>
      <c r="K167">
        <f t="shared" si="11"/>
        <v>167</v>
      </c>
    </row>
    <row r="168" spans="1:11" x14ac:dyDescent="0.3">
      <c r="A168" s="1" t="s">
        <v>343</v>
      </c>
      <c r="B168" s="1" t="s">
        <v>344</v>
      </c>
      <c r="C168" s="1" t="s">
        <v>83</v>
      </c>
      <c r="D168" s="1" t="s">
        <v>171</v>
      </c>
      <c r="E168">
        <v>2</v>
      </c>
      <c r="F168" s="1" t="s">
        <v>88</v>
      </c>
      <c r="G168" s="1">
        <f>Zalacznik_Zadanie2_wyniki[[#This Row],[suma]]</f>
        <v>289</v>
      </c>
      <c r="H168" t="str">
        <f t="shared" si="8"/>
        <v>I Liceum Ogólnokształcące</v>
      </c>
      <c r="I168">
        <f t="shared" si="9"/>
        <v>2</v>
      </c>
      <c r="J168" t="str">
        <f t="shared" si="10"/>
        <v xml:space="preserve"> V</v>
      </c>
      <c r="K168">
        <f t="shared" si="11"/>
        <v>289</v>
      </c>
    </row>
    <row r="169" spans="1:11" x14ac:dyDescent="0.3">
      <c r="A169" s="1" t="s">
        <v>95</v>
      </c>
      <c r="B169" s="1" t="s">
        <v>345</v>
      </c>
      <c r="C169" s="1" t="s">
        <v>275</v>
      </c>
      <c r="D169" s="1" t="s">
        <v>317</v>
      </c>
      <c r="E169">
        <v>3</v>
      </c>
      <c r="F169" s="1" t="s">
        <v>58</v>
      </c>
      <c r="G169" s="1">
        <f>Zalacznik_Zadanie2_wyniki[[#This Row],[suma]]</f>
        <v>167</v>
      </c>
      <c r="H169" t="str">
        <f t="shared" si="8"/>
        <v>Zespół Szkół Ogólnokształcących Nr 1</v>
      </c>
      <c r="I169">
        <f t="shared" si="9"/>
        <v>3</v>
      </c>
      <c r="J169" t="str">
        <f t="shared" si="10"/>
        <v xml:space="preserve"> I</v>
      </c>
      <c r="K169">
        <f t="shared" si="11"/>
        <v>167</v>
      </c>
    </row>
    <row r="170" spans="1:11" x14ac:dyDescent="0.3">
      <c r="A170" s="1" t="s">
        <v>346</v>
      </c>
      <c r="B170" s="1" t="s">
        <v>347</v>
      </c>
      <c r="C170" s="1" t="s">
        <v>310</v>
      </c>
      <c r="D170" s="1" t="s">
        <v>348</v>
      </c>
      <c r="E170">
        <v>1</v>
      </c>
      <c r="F170" s="1" t="s">
        <v>16</v>
      </c>
      <c r="G170" s="1">
        <f>Zalacznik_Zadanie2_wyniki[[#This Row],[suma]]</f>
        <v>288</v>
      </c>
      <c r="H170" t="str">
        <f t="shared" si="8"/>
        <v>Zespół Szkół Ogólnokształcących</v>
      </c>
      <c r="I170">
        <f t="shared" si="9"/>
        <v>1</v>
      </c>
      <c r="J170" t="str">
        <f t="shared" si="10"/>
        <v xml:space="preserve"> VIII</v>
      </c>
      <c r="K170">
        <f t="shared" si="11"/>
        <v>288</v>
      </c>
    </row>
    <row r="171" spans="1:11" x14ac:dyDescent="0.3">
      <c r="A171" s="1" t="s">
        <v>31</v>
      </c>
      <c r="B171" s="1" t="s">
        <v>349</v>
      </c>
      <c r="C171" s="1" t="s">
        <v>150</v>
      </c>
      <c r="D171" s="1" t="s">
        <v>350</v>
      </c>
      <c r="E171">
        <v>2</v>
      </c>
      <c r="F171" s="1" t="s">
        <v>21</v>
      </c>
      <c r="G171" s="1">
        <f>Zalacznik_Zadanie2_wyniki[[#This Row],[suma]]</f>
        <v>167</v>
      </c>
      <c r="H171" t="str">
        <f t="shared" si="8"/>
        <v>II Liceum Ogólnokształcące</v>
      </c>
      <c r="I171">
        <f t="shared" si="9"/>
        <v>2</v>
      </c>
      <c r="J171" t="str">
        <f t="shared" si="10"/>
        <v xml:space="preserve"> IV</v>
      </c>
      <c r="K171">
        <f t="shared" si="11"/>
        <v>167</v>
      </c>
    </row>
    <row r="172" spans="1:11" x14ac:dyDescent="0.3">
      <c r="A172" s="1" t="s">
        <v>297</v>
      </c>
      <c r="B172" s="1" t="s">
        <v>351</v>
      </c>
      <c r="C172" s="1" t="s">
        <v>130</v>
      </c>
      <c r="D172" s="1" t="s">
        <v>20</v>
      </c>
      <c r="E172">
        <v>2</v>
      </c>
      <c r="F172" s="1" t="s">
        <v>21</v>
      </c>
      <c r="G172" s="1">
        <f>Zalacznik_Zadanie2_wyniki[[#This Row],[suma]]</f>
        <v>288</v>
      </c>
      <c r="H172" t="str">
        <f t="shared" si="8"/>
        <v/>
      </c>
      <c r="I172" t="str">
        <f t="shared" si="9"/>
        <v/>
      </c>
      <c r="J172" t="str">
        <f t="shared" si="10"/>
        <v/>
      </c>
      <c r="K172" t="str">
        <f t="shared" si="11"/>
        <v/>
      </c>
    </row>
    <row r="173" spans="1:11" x14ac:dyDescent="0.3">
      <c r="A173" s="1" t="s">
        <v>352</v>
      </c>
      <c r="B173" s="1" t="s">
        <v>353</v>
      </c>
      <c r="C173" s="1" t="s">
        <v>117</v>
      </c>
      <c r="D173" s="1" t="s">
        <v>143</v>
      </c>
      <c r="E173">
        <v>3</v>
      </c>
      <c r="F173" s="1" t="s">
        <v>53</v>
      </c>
      <c r="G173" s="1">
        <f>Zalacznik_Zadanie2_wyniki[[#This Row],[suma]]</f>
        <v>166</v>
      </c>
      <c r="H173" t="str">
        <f t="shared" si="8"/>
        <v>Zespół Szkół</v>
      </c>
      <c r="I173">
        <f t="shared" si="9"/>
        <v>3</v>
      </c>
      <c r="J173" t="str">
        <f t="shared" si="10"/>
        <v xml:space="preserve"> II</v>
      </c>
      <c r="K173">
        <f t="shared" si="11"/>
        <v>166</v>
      </c>
    </row>
    <row r="174" spans="1:11" x14ac:dyDescent="0.3">
      <c r="A174" s="1" t="s">
        <v>354</v>
      </c>
      <c r="B174" s="1" t="s">
        <v>355</v>
      </c>
      <c r="C174" s="1" t="s">
        <v>356</v>
      </c>
      <c r="D174" s="1" t="s">
        <v>357</v>
      </c>
      <c r="E174">
        <v>2</v>
      </c>
      <c r="F174" s="1" t="s">
        <v>65</v>
      </c>
      <c r="G174" s="1">
        <f>Zalacznik_Zadanie2_wyniki[[#This Row],[suma]]</f>
        <v>285</v>
      </c>
      <c r="H174" t="str">
        <f t="shared" si="8"/>
        <v>Zespół Szkół im. A. Mickiewicza</v>
      </c>
      <c r="I174">
        <f t="shared" si="9"/>
        <v>2</v>
      </c>
      <c r="J174" t="str">
        <f t="shared" si="10"/>
        <v xml:space="preserve"> III</v>
      </c>
      <c r="K174">
        <f t="shared" si="11"/>
        <v>285</v>
      </c>
    </row>
    <row r="175" spans="1:11" x14ac:dyDescent="0.3">
      <c r="A175" s="1" t="s">
        <v>119</v>
      </c>
      <c r="B175" s="1" t="s">
        <v>211</v>
      </c>
      <c r="C175" s="1" t="s">
        <v>249</v>
      </c>
      <c r="D175" s="1" t="s">
        <v>250</v>
      </c>
      <c r="E175">
        <v>3</v>
      </c>
      <c r="F175" s="1" t="s">
        <v>21</v>
      </c>
      <c r="G175" s="1">
        <f>Zalacznik_Zadanie2_wyniki[[#This Row],[suma]]</f>
        <v>166</v>
      </c>
      <c r="H175" t="str">
        <f t="shared" si="8"/>
        <v>II Liceum Ogólnokształcące im. Mikołaja Kopernika</v>
      </c>
      <c r="I175">
        <f t="shared" si="9"/>
        <v>3</v>
      </c>
      <c r="J175" t="str">
        <f t="shared" si="10"/>
        <v xml:space="preserve"> IV</v>
      </c>
      <c r="K175">
        <f t="shared" si="11"/>
        <v>166</v>
      </c>
    </row>
    <row r="176" spans="1:11" x14ac:dyDescent="0.3">
      <c r="A176" s="1" t="s">
        <v>42</v>
      </c>
      <c r="B176" s="1" t="s">
        <v>358</v>
      </c>
      <c r="C176" s="1" t="s">
        <v>24</v>
      </c>
      <c r="D176" s="1" t="s">
        <v>25</v>
      </c>
      <c r="E176">
        <v>2</v>
      </c>
      <c r="F176" s="1" t="s">
        <v>16</v>
      </c>
      <c r="G176" s="1">
        <f>Zalacznik_Zadanie2_wyniki[[#This Row],[suma]]</f>
        <v>282</v>
      </c>
      <c r="H176" t="str">
        <f t="shared" si="8"/>
        <v>Zespół Szkół UMK Gimnazjum i Liceum Akademickie</v>
      </c>
      <c r="I176">
        <f t="shared" si="9"/>
        <v>2</v>
      </c>
      <c r="J176" t="str">
        <f t="shared" si="10"/>
        <v xml:space="preserve"> VIII</v>
      </c>
      <c r="K176">
        <f t="shared" si="11"/>
        <v>282</v>
      </c>
    </row>
    <row r="177" spans="1:11" x14ac:dyDescent="0.3">
      <c r="A177" s="1" t="s">
        <v>89</v>
      </c>
      <c r="B177" s="1" t="s">
        <v>199</v>
      </c>
      <c r="C177" s="1" t="s">
        <v>218</v>
      </c>
      <c r="D177" s="1" t="s">
        <v>15</v>
      </c>
      <c r="E177">
        <v>3</v>
      </c>
      <c r="F177" s="1" t="s">
        <v>16</v>
      </c>
      <c r="G177" s="1">
        <f>Zalacznik_Zadanie2_wyniki[[#This Row],[suma]]</f>
        <v>166</v>
      </c>
      <c r="H177" t="str">
        <f t="shared" si="8"/>
        <v/>
      </c>
      <c r="I177" t="str">
        <f t="shared" si="9"/>
        <v/>
      </c>
      <c r="J177" t="str">
        <f t="shared" si="10"/>
        <v/>
      </c>
      <c r="K177" t="str">
        <f t="shared" si="11"/>
        <v/>
      </c>
    </row>
    <row r="178" spans="1:11" x14ac:dyDescent="0.3">
      <c r="A178" s="1" t="s">
        <v>132</v>
      </c>
      <c r="B178" s="1" t="s">
        <v>359</v>
      </c>
      <c r="C178" s="1" t="s">
        <v>360</v>
      </c>
      <c r="D178" s="1" t="s">
        <v>361</v>
      </c>
      <c r="E178">
        <v>1</v>
      </c>
      <c r="F178" s="1" t="s">
        <v>11</v>
      </c>
      <c r="G178" s="1">
        <f>Zalacznik_Zadanie2_wyniki[[#This Row],[suma]]</f>
        <v>280</v>
      </c>
      <c r="H178" t="str">
        <f t="shared" si="8"/>
        <v>I Liceum Ogólnokształcące im. Oskara Kolberga</v>
      </c>
      <c r="I178">
        <f t="shared" si="9"/>
        <v>1</v>
      </c>
      <c r="J178" t="str">
        <f t="shared" si="10"/>
        <v xml:space="preserve"> VI</v>
      </c>
      <c r="K178">
        <f t="shared" si="11"/>
        <v>280</v>
      </c>
    </row>
    <row r="179" spans="1:11" x14ac:dyDescent="0.3">
      <c r="A179" s="1" t="s">
        <v>326</v>
      </c>
      <c r="B179" s="1" t="s">
        <v>362</v>
      </c>
      <c r="C179" s="1" t="s">
        <v>14</v>
      </c>
      <c r="D179" s="1" t="s">
        <v>15</v>
      </c>
      <c r="E179">
        <v>2</v>
      </c>
      <c r="F179" s="1" t="s">
        <v>16</v>
      </c>
      <c r="G179" s="1">
        <f>Zalacznik_Zadanie2_wyniki[[#This Row],[suma]]</f>
        <v>164</v>
      </c>
      <c r="H179" t="str">
        <f t="shared" si="8"/>
        <v>III Liceum Ogólnokształcące im. Marynarki Wojennej RP</v>
      </c>
      <c r="I179">
        <f t="shared" si="9"/>
        <v>2</v>
      </c>
      <c r="J179" t="str">
        <f t="shared" si="10"/>
        <v xml:space="preserve"> VIII</v>
      </c>
      <c r="K179">
        <f t="shared" si="11"/>
        <v>164</v>
      </c>
    </row>
    <row r="180" spans="1:11" x14ac:dyDescent="0.3">
      <c r="A180" s="1" t="s">
        <v>34</v>
      </c>
      <c r="B180" s="1" t="s">
        <v>363</v>
      </c>
      <c r="C180" s="1" t="s">
        <v>9</v>
      </c>
      <c r="D180" s="1" t="s">
        <v>10</v>
      </c>
      <c r="E180">
        <v>2</v>
      </c>
      <c r="F180" s="1" t="s">
        <v>11</v>
      </c>
      <c r="G180" s="1">
        <f>Zalacznik_Zadanie2_wyniki[[#This Row],[suma]]</f>
        <v>280</v>
      </c>
      <c r="H180" t="str">
        <f t="shared" si="8"/>
        <v>Zespół Szkół Ogólnokształcących nr 6</v>
      </c>
      <c r="I180">
        <f t="shared" si="9"/>
        <v>2</v>
      </c>
      <c r="J180" t="str">
        <f t="shared" si="10"/>
        <v xml:space="preserve"> VI</v>
      </c>
      <c r="K180">
        <f t="shared" si="11"/>
        <v>280</v>
      </c>
    </row>
    <row r="181" spans="1:11" x14ac:dyDescent="0.3">
      <c r="A181" s="1" t="s">
        <v>105</v>
      </c>
      <c r="B181" s="1" t="s">
        <v>364</v>
      </c>
      <c r="C181" s="1" t="s">
        <v>365</v>
      </c>
      <c r="D181" s="1" t="s">
        <v>125</v>
      </c>
      <c r="E181">
        <v>3</v>
      </c>
      <c r="F181" s="1" t="s">
        <v>21</v>
      </c>
      <c r="G181" s="1">
        <f>Zalacznik_Zadanie2_wyniki[[#This Row],[suma]]</f>
        <v>164</v>
      </c>
      <c r="H181" t="str">
        <f t="shared" si="8"/>
        <v>VIII Liceum Ogólnokształcące</v>
      </c>
      <c r="I181">
        <f t="shared" si="9"/>
        <v>3</v>
      </c>
      <c r="J181" t="str">
        <f t="shared" si="10"/>
        <v xml:space="preserve"> IV</v>
      </c>
      <c r="K181">
        <f t="shared" si="11"/>
        <v>164</v>
      </c>
    </row>
    <row r="182" spans="1:11" x14ac:dyDescent="0.3">
      <c r="A182" s="1" t="s">
        <v>119</v>
      </c>
      <c r="B182" s="1" t="s">
        <v>366</v>
      </c>
      <c r="C182" s="1" t="s">
        <v>30</v>
      </c>
      <c r="D182" s="1" t="s">
        <v>25</v>
      </c>
      <c r="E182">
        <v>1</v>
      </c>
      <c r="F182" s="1" t="s">
        <v>16</v>
      </c>
      <c r="G182" s="1">
        <f>Zalacznik_Zadanie2_wyniki[[#This Row],[suma]]</f>
        <v>270</v>
      </c>
      <c r="H182" t="str">
        <f t="shared" si="8"/>
        <v>IV Liceum Ogólnokształcące im. Tadeusza Kościuszki</v>
      </c>
      <c r="I182">
        <f t="shared" si="9"/>
        <v>1</v>
      </c>
      <c r="J182" t="str">
        <f t="shared" si="10"/>
        <v xml:space="preserve"> VIII</v>
      </c>
      <c r="K182">
        <f t="shared" si="11"/>
        <v>270</v>
      </c>
    </row>
    <row r="183" spans="1:11" x14ac:dyDescent="0.3">
      <c r="A183" s="1" t="s">
        <v>115</v>
      </c>
      <c r="B183" s="1" t="s">
        <v>367</v>
      </c>
      <c r="C183" s="1" t="s">
        <v>368</v>
      </c>
      <c r="D183" s="1" t="s">
        <v>230</v>
      </c>
      <c r="E183">
        <v>2</v>
      </c>
      <c r="F183" s="1" t="s">
        <v>65</v>
      </c>
      <c r="G183" s="1">
        <f>Zalacznik_Zadanie2_wyniki[[#This Row],[suma]]</f>
        <v>164</v>
      </c>
      <c r="H183" t="str">
        <f t="shared" si="8"/>
        <v/>
      </c>
      <c r="I183" t="str">
        <f t="shared" si="9"/>
        <v/>
      </c>
      <c r="J183" t="str">
        <f t="shared" si="10"/>
        <v/>
      </c>
      <c r="K183" t="str">
        <f t="shared" si="11"/>
        <v/>
      </c>
    </row>
    <row r="184" spans="1:11" x14ac:dyDescent="0.3">
      <c r="A184" s="1" t="s">
        <v>102</v>
      </c>
      <c r="B184" s="1" t="s">
        <v>369</v>
      </c>
      <c r="C184" s="1" t="s">
        <v>83</v>
      </c>
      <c r="D184" s="1" t="s">
        <v>269</v>
      </c>
      <c r="E184">
        <v>2</v>
      </c>
      <c r="F184" s="1" t="s">
        <v>65</v>
      </c>
      <c r="G184" s="1">
        <f>Zalacznik_Zadanie2_wyniki[[#This Row],[suma]]</f>
        <v>269</v>
      </c>
      <c r="H184" t="str">
        <f t="shared" si="8"/>
        <v>I Liceum Ogólnokształcące</v>
      </c>
      <c r="I184">
        <f t="shared" si="9"/>
        <v>2</v>
      </c>
      <c r="J184" t="str">
        <f t="shared" si="10"/>
        <v xml:space="preserve"> III</v>
      </c>
      <c r="K184">
        <f t="shared" si="11"/>
        <v>269</v>
      </c>
    </row>
    <row r="185" spans="1:11" x14ac:dyDescent="0.3">
      <c r="A185" s="1" t="s">
        <v>40</v>
      </c>
      <c r="B185" s="1" t="s">
        <v>370</v>
      </c>
      <c r="C185" s="1" t="s">
        <v>130</v>
      </c>
      <c r="D185" s="1" t="s">
        <v>20</v>
      </c>
      <c r="E185">
        <v>3</v>
      </c>
      <c r="F185" s="1" t="s">
        <v>21</v>
      </c>
      <c r="G185" s="1">
        <f>Zalacznik_Zadanie2_wyniki[[#This Row],[suma]]</f>
        <v>163</v>
      </c>
      <c r="H185" t="str">
        <f t="shared" si="8"/>
        <v/>
      </c>
      <c r="I185" t="str">
        <f t="shared" si="9"/>
        <v/>
      </c>
      <c r="J185" t="str">
        <f t="shared" si="10"/>
        <v/>
      </c>
      <c r="K185" t="str">
        <f t="shared" si="11"/>
        <v/>
      </c>
    </row>
    <row r="186" spans="1:11" x14ac:dyDescent="0.3">
      <c r="A186" s="1" t="s">
        <v>371</v>
      </c>
      <c r="B186" s="1" t="s">
        <v>272</v>
      </c>
      <c r="C186" s="1" t="s">
        <v>264</v>
      </c>
      <c r="D186" s="1" t="s">
        <v>265</v>
      </c>
      <c r="E186">
        <v>2</v>
      </c>
      <c r="F186" s="1" t="s">
        <v>53</v>
      </c>
      <c r="G186" s="1">
        <f>Zalacznik_Zadanie2_wyniki[[#This Row],[suma]]</f>
        <v>268</v>
      </c>
      <c r="H186" t="str">
        <f t="shared" si="8"/>
        <v>Zespół Szkół Licealnych</v>
      </c>
      <c r="I186">
        <f t="shared" si="9"/>
        <v>2</v>
      </c>
      <c r="J186" t="str">
        <f t="shared" si="10"/>
        <v xml:space="preserve"> II</v>
      </c>
      <c r="K186">
        <f t="shared" si="11"/>
        <v>268</v>
      </c>
    </row>
    <row r="187" spans="1:11" x14ac:dyDescent="0.3">
      <c r="A187" s="1" t="s">
        <v>40</v>
      </c>
      <c r="B187" s="1" t="s">
        <v>372</v>
      </c>
      <c r="C187" s="1" t="s">
        <v>150</v>
      </c>
      <c r="D187" s="1" t="s">
        <v>323</v>
      </c>
      <c r="E187">
        <v>3</v>
      </c>
      <c r="F187" s="1" t="s">
        <v>21</v>
      </c>
      <c r="G187" s="1">
        <f>Zalacznik_Zadanie2_wyniki[[#This Row],[suma]]</f>
        <v>163</v>
      </c>
      <c r="H187" t="str">
        <f t="shared" si="8"/>
        <v>II Liceum Ogólnokształcące</v>
      </c>
      <c r="I187">
        <f t="shared" si="9"/>
        <v>3</v>
      </c>
      <c r="J187" t="str">
        <f t="shared" si="10"/>
        <v xml:space="preserve"> IV</v>
      </c>
      <c r="K187">
        <f t="shared" si="11"/>
        <v>163</v>
      </c>
    </row>
    <row r="188" spans="1:11" x14ac:dyDescent="0.3">
      <c r="A188" s="1" t="s">
        <v>47</v>
      </c>
      <c r="B188" s="1" t="s">
        <v>373</v>
      </c>
      <c r="C188" s="1" t="s">
        <v>374</v>
      </c>
      <c r="D188" s="1" t="s">
        <v>320</v>
      </c>
      <c r="E188">
        <v>2</v>
      </c>
      <c r="F188" s="1" t="s">
        <v>53</v>
      </c>
      <c r="G188" s="1">
        <f>Zalacznik_Zadanie2_wyniki[[#This Row],[suma]]</f>
        <v>267</v>
      </c>
      <c r="H188" t="str">
        <f t="shared" si="8"/>
        <v>IV Liceum Ogólnokształcące im. Hanki Sawickiej</v>
      </c>
      <c r="I188">
        <f t="shared" si="9"/>
        <v>2</v>
      </c>
      <c r="J188" t="str">
        <f t="shared" si="10"/>
        <v xml:space="preserve"> II</v>
      </c>
      <c r="K188">
        <f t="shared" si="11"/>
        <v>267</v>
      </c>
    </row>
    <row r="189" spans="1:11" x14ac:dyDescent="0.3">
      <c r="A189" s="1" t="s">
        <v>40</v>
      </c>
      <c r="B189" s="1" t="s">
        <v>375</v>
      </c>
      <c r="C189" s="1" t="s">
        <v>376</v>
      </c>
      <c r="D189" s="1" t="s">
        <v>377</v>
      </c>
      <c r="E189">
        <v>3</v>
      </c>
      <c r="F189" s="1" t="s">
        <v>21</v>
      </c>
      <c r="G189" s="1">
        <f>Zalacznik_Zadanie2_wyniki[[#This Row],[suma]]</f>
        <v>163</v>
      </c>
      <c r="H189" t="str">
        <f t="shared" si="8"/>
        <v>Salezjański Zespół Szkół Publicznych "Don Bosko"</v>
      </c>
      <c r="I189">
        <f t="shared" si="9"/>
        <v>3</v>
      </c>
      <c r="J189" t="str">
        <f t="shared" si="10"/>
        <v xml:space="preserve"> IV</v>
      </c>
      <c r="K189">
        <f t="shared" si="11"/>
        <v>163</v>
      </c>
    </row>
    <row r="190" spans="1:11" x14ac:dyDescent="0.3">
      <c r="A190" s="1" t="s">
        <v>47</v>
      </c>
      <c r="B190" s="1" t="s">
        <v>217</v>
      </c>
      <c r="C190" s="1" t="s">
        <v>378</v>
      </c>
      <c r="D190" s="1" t="s">
        <v>379</v>
      </c>
      <c r="E190">
        <v>1</v>
      </c>
      <c r="F190" s="1" t="s">
        <v>21</v>
      </c>
      <c r="G190" s="1">
        <f>Zalacznik_Zadanie2_wyniki[[#This Row],[suma]]</f>
        <v>266</v>
      </c>
      <c r="H190" t="str">
        <f t="shared" si="8"/>
        <v>III Liceum ogólnokształcące im. Adama Mickiewicza</v>
      </c>
      <c r="I190">
        <f t="shared" si="9"/>
        <v>1</v>
      </c>
      <c r="J190" t="str">
        <f t="shared" si="10"/>
        <v xml:space="preserve"> IV</v>
      </c>
      <c r="K190">
        <f t="shared" si="11"/>
        <v>266</v>
      </c>
    </row>
    <row r="191" spans="1:11" x14ac:dyDescent="0.3">
      <c r="A191" s="1" t="s">
        <v>47</v>
      </c>
      <c r="B191" s="1" t="s">
        <v>380</v>
      </c>
      <c r="C191" s="1" t="s">
        <v>381</v>
      </c>
      <c r="D191" s="1" t="s">
        <v>320</v>
      </c>
      <c r="E191">
        <v>2</v>
      </c>
      <c r="F191" s="1" t="s">
        <v>53</v>
      </c>
      <c r="G191" s="1">
        <f>Zalacznik_Zadanie2_wyniki[[#This Row],[suma]]</f>
        <v>163</v>
      </c>
      <c r="H191" t="str">
        <f t="shared" si="8"/>
        <v>VI Liceum Ogólnokształcące im. J. Słowackiego</v>
      </c>
      <c r="I191">
        <f t="shared" si="9"/>
        <v>2</v>
      </c>
      <c r="J191" t="str">
        <f t="shared" si="10"/>
        <v xml:space="preserve"> II</v>
      </c>
      <c r="K191">
        <f t="shared" si="11"/>
        <v>163</v>
      </c>
    </row>
    <row r="192" spans="1:11" x14ac:dyDescent="0.3">
      <c r="A192" s="1" t="s">
        <v>91</v>
      </c>
      <c r="B192" s="1" t="s">
        <v>382</v>
      </c>
      <c r="C192" s="1" t="s">
        <v>167</v>
      </c>
      <c r="D192" s="1" t="s">
        <v>200</v>
      </c>
      <c r="E192">
        <v>2</v>
      </c>
      <c r="F192" s="1" t="s">
        <v>65</v>
      </c>
      <c r="G192" s="1">
        <f>Zalacznik_Zadanie2_wyniki[[#This Row],[suma]]</f>
        <v>264</v>
      </c>
      <c r="H192" t="str">
        <f t="shared" si="8"/>
        <v>III Liceum Ogólnokształcące</v>
      </c>
      <c r="I192">
        <f t="shared" si="9"/>
        <v>2</v>
      </c>
      <c r="J192" t="str">
        <f t="shared" si="10"/>
        <v xml:space="preserve"> III</v>
      </c>
      <c r="K192">
        <f t="shared" si="11"/>
        <v>264</v>
      </c>
    </row>
    <row r="193" spans="1:11" x14ac:dyDescent="0.3">
      <c r="A193" s="1" t="s">
        <v>181</v>
      </c>
      <c r="B193" s="1" t="s">
        <v>383</v>
      </c>
      <c r="C193" s="1" t="s">
        <v>83</v>
      </c>
      <c r="D193" s="1" t="s">
        <v>230</v>
      </c>
      <c r="E193">
        <v>3</v>
      </c>
      <c r="F193" s="1" t="s">
        <v>65</v>
      </c>
      <c r="G193" s="1">
        <f>Zalacznik_Zadanie2_wyniki[[#This Row],[suma]]</f>
        <v>163</v>
      </c>
      <c r="H193" t="str">
        <f t="shared" si="8"/>
        <v>I Liceum Ogólnokształcące</v>
      </c>
      <c r="I193">
        <f t="shared" si="9"/>
        <v>3</v>
      </c>
      <c r="J193" t="str">
        <f t="shared" si="10"/>
        <v xml:space="preserve"> III</v>
      </c>
      <c r="K193">
        <f t="shared" si="11"/>
        <v>163</v>
      </c>
    </row>
    <row r="194" spans="1:11" x14ac:dyDescent="0.3">
      <c r="A194" s="1" t="s">
        <v>119</v>
      </c>
      <c r="B194" s="1" t="s">
        <v>384</v>
      </c>
      <c r="C194" s="1" t="s">
        <v>19</v>
      </c>
      <c r="D194" s="1" t="s">
        <v>20</v>
      </c>
      <c r="E194">
        <v>1</v>
      </c>
      <c r="F194" s="1" t="s">
        <v>21</v>
      </c>
      <c r="G194" s="1">
        <f>Zalacznik_Zadanie2_wyniki[[#This Row],[suma]]</f>
        <v>264</v>
      </c>
      <c r="H194" t="str">
        <f t="shared" si="8"/>
        <v>X Liceum Ogólnokształcące</v>
      </c>
      <c r="I194">
        <f t="shared" si="9"/>
        <v>1</v>
      </c>
      <c r="J194" t="str">
        <f t="shared" si="10"/>
        <v xml:space="preserve"> IV</v>
      </c>
      <c r="K194">
        <f t="shared" si="11"/>
        <v>264</v>
      </c>
    </row>
    <row r="195" spans="1:11" x14ac:dyDescent="0.3">
      <c r="A195" s="1" t="s">
        <v>12</v>
      </c>
      <c r="B195" s="1" t="s">
        <v>271</v>
      </c>
      <c r="C195" s="1" t="s">
        <v>385</v>
      </c>
      <c r="D195" s="1" t="s">
        <v>230</v>
      </c>
      <c r="E195">
        <v>2</v>
      </c>
      <c r="F195" s="1" t="s">
        <v>65</v>
      </c>
      <c r="G195" s="1">
        <f>Zalacznik_Zadanie2_wyniki[[#This Row],[suma]]</f>
        <v>161</v>
      </c>
      <c r="H195" t="str">
        <f t="shared" ref="H195:H258" si="12">IF(C195="Zespół Szkół UMK Gimnazjum i Liceum Akademickie",C195,IF(IFERROR(SEARCH("Gimnazjum",C195,1),-1)=-1,C195,""))</f>
        <v>Ponadgimnazjalne IV Liceum Ogólnokształcące</v>
      </c>
      <c r="I195">
        <f t="shared" ref="I195:I258" si="13">IF(H195&lt;&gt;"",E195,"")</f>
        <v>2</v>
      </c>
      <c r="J195" t="str">
        <f t="shared" ref="J195:J258" si="14">IF(H195&lt;&gt;"",F195,"")</f>
        <v xml:space="preserve"> III</v>
      </c>
      <c r="K195">
        <f t="shared" ref="K195:K258" si="15">IF(H195&lt;&gt;"",G195,"")</f>
        <v>161</v>
      </c>
    </row>
    <row r="196" spans="1:11" x14ac:dyDescent="0.3">
      <c r="A196" s="1" t="s">
        <v>386</v>
      </c>
      <c r="B196" s="1" t="s">
        <v>387</v>
      </c>
      <c r="C196" s="1" t="s">
        <v>388</v>
      </c>
      <c r="D196" s="1" t="s">
        <v>320</v>
      </c>
      <c r="E196">
        <v>2</v>
      </c>
      <c r="F196" s="1" t="s">
        <v>53</v>
      </c>
      <c r="G196" s="1">
        <f>Zalacznik_Zadanie2_wyniki[[#This Row],[suma]]</f>
        <v>263</v>
      </c>
      <c r="H196" t="str">
        <f t="shared" si="12"/>
        <v>Technikum Nr 7</v>
      </c>
      <c r="I196">
        <f t="shared" si="13"/>
        <v>2</v>
      </c>
      <c r="J196" t="str">
        <f t="shared" si="14"/>
        <v xml:space="preserve"> II</v>
      </c>
      <c r="K196">
        <f t="shared" si="15"/>
        <v>263</v>
      </c>
    </row>
    <row r="197" spans="1:11" x14ac:dyDescent="0.3">
      <c r="A197" s="1" t="s">
        <v>119</v>
      </c>
      <c r="B197" s="1" t="s">
        <v>389</v>
      </c>
      <c r="C197" s="1" t="s">
        <v>14</v>
      </c>
      <c r="D197" s="1" t="s">
        <v>15</v>
      </c>
      <c r="E197">
        <v>3</v>
      </c>
      <c r="F197" s="1" t="s">
        <v>16</v>
      </c>
      <c r="G197" s="1">
        <f>Zalacznik_Zadanie2_wyniki[[#This Row],[suma]]</f>
        <v>160</v>
      </c>
      <c r="H197" t="str">
        <f t="shared" si="12"/>
        <v>III Liceum Ogólnokształcące im. Marynarki Wojennej RP</v>
      </c>
      <c r="I197">
        <f t="shared" si="13"/>
        <v>3</v>
      </c>
      <c r="J197" t="str">
        <f t="shared" si="14"/>
        <v xml:space="preserve"> VIII</v>
      </c>
      <c r="K197">
        <f t="shared" si="15"/>
        <v>160</v>
      </c>
    </row>
    <row r="198" spans="1:11" x14ac:dyDescent="0.3">
      <c r="A198" s="1" t="s">
        <v>26</v>
      </c>
      <c r="B198" s="1" t="s">
        <v>390</v>
      </c>
      <c r="C198" s="1" t="s">
        <v>391</v>
      </c>
      <c r="D198" s="1" t="s">
        <v>20</v>
      </c>
      <c r="E198">
        <v>2</v>
      </c>
      <c r="F198" s="1" t="s">
        <v>21</v>
      </c>
      <c r="G198" s="1">
        <f>Zalacznik_Zadanie2_wyniki[[#This Row],[suma]]</f>
        <v>263</v>
      </c>
      <c r="H198" t="str">
        <f t="shared" si="12"/>
        <v/>
      </c>
      <c r="I198" t="str">
        <f t="shared" si="13"/>
        <v/>
      </c>
      <c r="J198" t="str">
        <f t="shared" si="14"/>
        <v/>
      </c>
      <c r="K198" t="str">
        <f t="shared" si="15"/>
        <v/>
      </c>
    </row>
    <row r="199" spans="1:11" x14ac:dyDescent="0.3">
      <c r="A199" s="1" t="s">
        <v>40</v>
      </c>
      <c r="B199" s="1" t="s">
        <v>211</v>
      </c>
      <c r="C199" s="1" t="s">
        <v>9</v>
      </c>
      <c r="D199" s="1" t="s">
        <v>10</v>
      </c>
      <c r="E199">
        <v>3</v>
      </c>
      <c r="F199" s="1" t="s">
        <v>11</v>
      </c>
      <c r="G199" s="1">
        <f>Zalacznik_Zadanie2_wyniki[[#This Row],[suma]]</f>
        <v>160</v>
      </c>
      <c r="H199" t="str">
        <f t="shared" si="12"/>
        <v>Zespół Szkół Ogólnokształcących nr 6</v>
      </c>
      <c r="I199">
        <f t="shared" si="13"/>
        <v>3</v>
      </c>
      <c r="J199" t="str">
        <f t="shared" si="14"/>
        <v xml:space="preserve"> VI</v>
      </c>
      <c r="K199">
        <f t="shared" si="15"/>
        <v>160</v>
      </c>
    </row>
    <row r="200" spans="1:11" x14ac:dyDescent="0.3">
      <c r="A200" s="1" t="s">
        <v>28</v>
      </c>
      <c r="B200" s="1" t="s">
        <v>392</v>
      </c>
      <c r="C200" s="1" t="s">
        <v>393</v>
      </c>
      <c r="D200" s="1" t="s">
        <v>230</v>
      </c>
      <c r="E200">
        <v>2</v>
      </c>
      <c r="F200" s="1" t="s">
        <v>65</v>
      </c>
      <c r="G200" s="1">
        <f>Zalacznik_Zadanie2_wyniki[[#This Row],[suma]]</f>
        <v>261</v>
      </c>
      <c r="H200" t="str">
        <f t="shared" si="12"/>
        <v>Zespół Szkół Ekonomicznych</v>
      </c>
      <c r="I200">
        <f t="shared" si="13"/>
        <v>2</v>
      </c>
      <c r="J200" t="str">
        <f t="shared" si="14"/>
        <v xml:space="preserve"> III</v>
      </c>
      <c r="K200">
        <f t="shared" si="15"/>
        <v>261</v>
      </c>
    </row>
    <row r="201" spans="1:11" x14ac:dyDescent="0.3">
      <c r="A201" s="1" t="s">
        <v>42</v>
      </c>
      <c r="B201" s="1" t="s">
        <v>394</v>
      </c>
      <c r="C201" s="1" t="s">
        <v>395</v>
      </c>
      <c r="D201" s="1" t="s">
        <v>396</v>
      </c>
      <c r="E201">
        <v>3</v>
      </c>
      <c r="F201" s="1" t="s">
        <v>53</v>
      </c>
      <c r="G201" s="1">
        <f>Zalacznik_Zadanie2_wyniki[[#This Row],[suma]]</f>
        <v>159</v>
      </c>
      <c r="H201" t="str">
        <f t="shared" si="12"/>
        <v>Liceum Ogólnokształcące im Marii Dąbrowskiej</v>
      </c>
      <c r="I201">
        <f t="shared" si="13"/>
        <v>3</v>
      </c>
      <c r="J201" t="str">
        <f t="shared" si="14"/>
        <v xml:space="preserve"> II</v>
      </c>
      <c r="K201">
        <f t="shared" si="15"/>
        <v>159</v>
      </c>
    </row>
    <row r="202" spans="1:11" x14ac:dyDescent="0.3">
      <c r="A202" s="1" t="s">
        <v>34</v>
      </c>
      <c r="B202" s="1" t="s">
        <v>397</v>
      </c>
      <c r="C202" s="1" t="s">
        <v>24</v>
      </c>
      <c r="D202" s="1" t="s">
        <v>25</v>
      </c>
      <c r="E202">
        <v>1</v>
      </c>
      <c r="F202" s="1" t="s">
        <v>16</v>
      </c>
      <c r="G202" s="1">
        <f>Zalacznik_Zadanie2_wyniki[[#This Row],[suma]]</f>
        <v>261</v>
      </c>
      <c r="H202" t="str">
        <f t="shared" si="12"/>
        <v>Zespół Szkół UMK Gimnazjum i Liceum Akademickie</v>
      </c>
      <c r="I202">
        <f t="shared" si="13"/>
        <v>1</v>
      </c>
      <c r="J202" t="str">
        <f t="shared" si="14"/>
        <v xml:space="preserve"> VIII</v>
      </c>
      <c r="K202">
        <f t="shared" si="15"/>
        <v>261</v>
      </c>
    </row>
    <row r="203" spans="1:11" x14ac:dyDescent="0.3">
      <c r="A203" s="1" t="s">
        <v>115</v>
      </c>
      <c r="B203" s="1" t="s">
        <v>398</v>
      </c>
      <c r="C203" s="1" t="s">
        <v>399</v>
      </c>
      <c r="D203" s="1" t="s">
        <v>320</v>
      </c>
      <c r="E203">
        <v>2</v>
      </c>
      <c r="F203" s="1" t="s">
        <v>53</v>
      </c>
      <c r="G203" s="1">
        <f>Zalacznik_Zadanie2_wyniki[[#This Row],[suma]]</f>
        <v>158</v>
      </c>
      <c r="H203" t="str">
        <f t="shared" si="12"/>
        <v>Zespół Szkół Elektrycznych</v>
      </c>
      <c r="I203">
        <f t="shared" si="13"/>
        <v>2</v>
      </c>
      <c r="J203" t="str">
        <f t="shared" si="14"/>
        <v xml:space="preserve"> II</v>
      </c>
      <c r="K203">
        <f t="shared" si="15"/>
        <v>158</v>
      </c>
    </row>
    <row r="204" spans="1:11" x14ac:dyDescent="0.3">
      <c r="A204" s="1" t="s">
        <v>66</v>
      </c>
      <c r="B204" s="1" t="s">
        <v>400</v>
      </c>
      <c r="C204" s="1" t="s">
        <v>51</v>
      </c>
      <c r="D204" s="1" t="s">
        <v>52</v>
      </c>
      <c r="E204">
        <v>2</v>
      </c>
      <c r="F204" s="1" t="s">
        <v>53</v>
      </c>
      <c r="G204" s="1">
        <f>Zalacznik_Zadanie2_wyniki[[#This Row],[suma]]</f>
        <v>261</v>
      </c>
      <c r="H204" t="str">
        <f t="shared" si="12"/>
        <v>XXVII Liceum Ogólnokształcace im. Tadeusza Czackiego</v>
      </c>
      <c r="I204">
        <f t="shared" si="13"/>
        <v>2</v>
      </c>
      <c r="J204" t="str">
        <f t="shared" si="14"/>
        <v xml:space="preserve"> II</v>
      </c>
      <c r="K204">
        <f t="shared" si="15"/>
        <v>261</v>
      </c>
    </row>
    <row r="205" spans="1:11" x14ac:dyDescent="0.3">
      <c r="A205" s="1" t="s">
        <v>401</v>
      </c>
      <c r="B205" s="1" t="s">
        <v>402</v>
      </c>
      <c r="C205" s="1" t="s">
        <v>385</v>
      </c>
      <c r="D205" s="1" t="s">
        <v>230</v>
      </c>
      <c r="E205">
        <v>3</v>
      </c>
      <c r="F205" s="1" t="s">
        <v>65</v>
      </c>
      <c r="G205" s="1">
        <f>Zalacznik_Zadanie2_wyniki[[#This Row],[suma]]</f>
        <v>157</v>
      </c>
      <c r="H205" t="str">
        <f t="shared" si="12"/>
        <v>Ponadgimnazjalne IV Liceum Ogólnokształcące</v>
      </c>
      <c r="I205">
        <f t="shared" si="13"/>
        <v>3</v>
      </c>
      <c r="J205" t="str">
        <f t="shared" si="14"/>
        <v xml:space="preserve"> III</v>
      </c>
      <c r="K205">
        <f t="shared" si="15"/>
        <v>157</v>
      </c>
    </row>
    <row r="206" spans="1:11" x14ac:dyDescent="0.3">
      <c r="A206" s="1" t="s">
        <v>47</v>
      </c>
      <c r="B206" s="1" t="s">
        <v>403</v>
      </c>
      <c r="C206" s="1" t="s">
        <v>81</v>
      </c>
      <c r="D206" s="1" t="s">
        <v>71</v>
      </c>
      <c r="E206">
        <v>1</v>
      </c>
      <c r="F206" s="1" t="s">
        <v>58</v>
      </c>
      <c r="G206" s="1">
        <f>Zalacznik_Zadanie2_wyniki[[#This Row],[suma]]</f>
        <v>261</v>
      </c>
      <c r="H206" t="str">
        <f t="shared" si="12"/>
        <v>VI Liceum Ogólnokształcące im. Króla Zygmunta Augusta</v>
      </c>
      <c r="I206">
        <f t="shared" si="13"/>
        <v>1</v>
      </c>
      <c r="J206" t="str">
        <f t="shared" si="14"/>
        <v xml:space="preserve"> I</v>
      </c>
      <c r="K206">
        <f t="shared" si="15"/>
        <v>261</v>
      </c>
    </row>
    <row r="207" spans="1:11" x14ac:dyDescent="0.3">
      <c r="A207" s="1" t="s">
        <v>47</v>
      </c>
      <c r="B207" s="1" t="s">
        <v>404</v>
      </c>
      <c r="C207" s="1" t="s">
        <v>83</v>
      </c>
      <c r="D207" s="1" t="s">
        <v>125</v>
      </c>
      <c r="E207">
        <v>2</v>
      </c>
      <c r="F207" s="1" t="s">
        <v>21</v>
      </c>
      <c r="G207" s="1">
        <f>Zalacznik_Zadanie2_wyniki[[#This Row],[suma]]</f>
        <v>156</v>
      </c>
      <c r="H207" t="str">
        <f t="shared" si="12"/>
        <v>I Liceum Ogólnokształcące</v>
      </c>
      <c r="I207">
        <f t="shared" si="13"/>
        <v>2</v>
      </c>
      <c r="J207" t="str">
        <f t="shared" si="14"/>
        <v xml:space="preserve"> IV</v>
      </c>
      <c r="K207">
        <f t="shared" si="15"/>
        <v>156</v>
      </c>
    </row>
    <row r="208" spans="1:11" x14ac:dyDescent="0.3">
      <c r="A208" s="1" t="s">
        <v>405</v>
      </c>
      <c r="B208" s="1" t="s">
        <v>406</v>
      </c>
      <c r="C208" s="1" t="s">
        <v>264</v>
      </c>
      <c r="D208" s="1" t="s">
        <v>265</v>
      </c>
      <c r="E208">
        <v>2</v>
      </c>
      <c r="F208" s="1" t="s">
        <v>53</v>
      </c>
      <c r="G208" s="1">
        <f>Zalacznik_Zadanie2_wyniki[[#This Row],[suma]]</f>
        <v>258</v>
      </c>
      <c r="H208" t="str">
        <f t="shared" si="12"/>
        <v>Zespół Szkół Licealnych</v>
      </c>
      <c r="I208">
        <f t="shared" si="13"/>
        <v>2</v>
      </c>
      <c r="J208" t="str">
        <f t="shared" si="14"/>
        <v xml:space="preserve"> II</v>
      </c>
      <c r="K208">
        <f t="shared" si="15"/>
        <v>258</v>
      </c>
    </row>
    <row r="209" spans="1:11" x14ac:dyDescent="0.3">
      <c r="A209" s="1" t="s">
        <v>157</v>
      </c>
      <c r="B209" s="1" t="s">
        <v>407</v>
      </c>
      <c r="C209" s="1" t="s">
        <v>408</v>
      </c>
      <c r="D209" s="1" t="s">
        <v>409</v>
      </c>
      <c r="E209">
        <v>3</v>
      </c>
      <c r="F209" s="1" t="s">
        <v>53</v>
      </c>
      <c r="G209" s="1">
        <f>Zalacznik_Zadanie2_wyniki[[#This Row],[suma]]</f>
        <v>156</v>
      </c>
      <c r="H209" t="str">
        <f t="shared" si="12"/>
        <v>Liceum Ogólnokształcące im Bolesława Prusa</v>
      </c>
      <c r="I209">
        <f t="shared" si="13"/>
        <v>3</v>
      </c>
      <c r="J209" t="str">
        <f t="shared" si="14"/>
        <v xml:space="preserve"> II</v>
      </c>
      <c r="K209">
        <f t="shared" si="15"/>
        <v>156</v>
      </c>
    </row>
    <row r="210" spans="1:11" x14ac:dyDescent="0.3">
      <c r="A210" s="1" t="s">
        <v>66</v>
      </c>
      <c r="B210" s="1" t="s">
        <v>349</v>
      </c>
      <c r="C210" s="1" t="s">
        <v>108</v>
      </c>
      <c r="D210" s="1" t="s">
        <v>20</v>
      </c>
      <c r="E210">
        <v>2</v>
      </c>
      <c r="F210" s="1" t="s">
        <v>21</v>
      </c>
      <c r="G210" s="1">
        <f>Zalacznik_Zadanie2_wyniki[[#This Row],[suma]]</f>
        <v>258</v>
      </c>
      <c r="H210" t="str">
        <f t="shared" si="12"/>
        <v>Katolickie Liceum Ogólnokształcące</v>
      </c>
      <c r="I210">
        <f t="shared" si="13"/>
        <v>2</v>
      </c>
      <c r="J210" t="str">
        <f t="shared" si="14"/>
        <v xml:space="preserve"> IV</v>
      </c>
      <c r="K210">
        <f t="shared" si="15"/>
        <v>258</v>
      </c>
    </row>
    <row r="211" spans="1:11" x14ac:dyDescent="0.3">
      <c r="A211" s="1" t="s">
        <v>40</v>
      </c>
      <c r="B211" s="1" t="s">
        <v>410</v>
      </c>
      <c r="C211" s="1" t="s">
        <v>14</v>
      </c>
      <c r="D211" s="1" t="s">
        <v>15</v>
      </c>
      <c r="E211">
        <v>3</v>
      </c>
      <c r="F211" s="1" t="s">
        <v>16</v>
      </c>
      <c r="G211" s="1">
        <f>Zalacznik_Zadanie2_wyniki[[#This Row],[suma]]</f>
        <v>154</v>
      </c>
      <c r="H211" t="str">
        <f t="shared" si="12"/>
        <v>III Liceum Ogólnokształcące im. Marynarki Wojennej RP</v>
      </c>
      <c r="I211">
        <f t="shared" si="13"/>
        <v>3</v>
      </c>
      <c r="J211" t="str">
        <f t="shared" si="14"/>
        <v xml:space="preserve"> VIII</v>
      </c>
      <c r="K211">
        <f t="shared" si="15"/>
        <v>154</v>
      </c>
    </row>
    <row r="212" spans="1:11" x14ac:dyDescent="0.3">
      <c r="A212" s="1" t="s">
        <v>42</v>
      </c>
      <c r="B212" s="1" t="s">
        <v>411</v>
      </c>
      <c r="C212" s="1" t="s">
        <v>24</v>
      </c>
      <c r="D212" s="1" t="s">
        <v>25</v>
      </c>
      <c r="E212">
        <v>2</v>
      </c>
      <c r="F212" s="1" t="s">
        <v>16</v>
      </c>
      <c r="G212" s="1">
        <f>Zalacznik_Zadanie2_wyniki[[#This Row],[suma]]</f>
        <v>257</v>
      </c>
      <c r="H212" t="str">
        <f t="shared" si="12"/>
        <v>Zespół Szkół UMK Gimnazjum i Liceum Akademickie</v>
      </c>
      <c r="I212">
        <f t="shared" si="13"/>
        <v>2</v>
      </c>
      <c r="J212" t="str">
        <f t="shared" si="14"/>
        <v xml:space="preserve"> VIII</v>
      </c>
      <c r="K212">
        <f t="shared" si="15"/>
        <v>257</v>
      </c>
    </row>
    <row r="213" spans="1:11" x14ac:dyDescent="0.3">
      <c r="A213" s="1" t="s">
        <v>31</v>
      </c>
      <c r="B213" s="1" t="s">
        <v>412</v>
      </c>
      <c r="C213" s="1" t="s">
        <v>83</v>
      </c>
      <c r="D213" s="1" t="s">
        <v>413</v>
      </c>
      <c r="E213">
        <v>3</v>
      </c>
      <c r="F213" s="1" t="s">
        <v>53</v>
      </c>
      <c r="G213" s="1">
        <f>Zalacznik_Zadanie2_wyniki[[#This Row],[suma]]</f>
        <v>154</v>
      </c>
      <c r="H213" t="str">
        <f t="shared" si="12"/>
        <v>I Liceum Ogólnokształcące</v>
      </c>
      <c r="I213">
        <f t="shared" si="13"/>
        <v>3</v>
      </c>
      <c r="J213" t="str">
        <f t="shared" si="14"/>
        <v xml:space="preserve"> II</v>
      </c>
      <c r="K213">
        <f t="shared" si="15"/>
        <v>154</v>
      </c>
    </row>
    <row r="214" spans="1:11" x14ac:dyDescent="0.3">
      <c r="A214" s="1" t="s">
        <v>34</v>
      </c>
      <c r="B214" s="1" t="s">
        <v>414</v>
      </c>
      <c r="C214" s="1" t="s">
        <v>86</v>
      </c>
      <c r="D214" s="1" t="s">
        <v>87</v>
      </c>
      <c r="E214">
        <v>1</v>
      </c>
      <c r="F214" s="1" t="s">
        <v>88</v>
      </c>
      <c r="G214" s="1">
        <f>Zalacznik_Zadanie2_wyniki[[#This Row],[suma]]</f>
        <v>256</v>
      </c>
      <c r="H214" t="str">
        <f t="shared" si="12"/>
        <v>Liceum Ogólnokształcące nr III</v>
      </c>
      <c r="I214">
        <f t="shared" si="13"/>
        <v>1</v>
      </c>
      <c r="J214" t="str">
        <f t="shared" si="14"/>
        <v xml:space="preserve"> V</v>
      </c>
      <c r="K214">
        <f t="shared" si="15"/>
        <v>256</v>
      </c>
    </row>
    <row r="215" spans="1:11" x14ac:dyDescent="0.3">
      <c r="A215" s="1" t="s">
        <v>42</v>
      </c>
      <c r="B215" s="1" t="s">
        <v>415</v>
      </c>
      <c r="C215" s="1" t="s">
        <v>416</v>
      </c>
      <c r="D215" s="1" t="s">
        <v>417</v>
      </c>
      <c r="E215">
        <v>2</v>
      </c>
      <c r="F215" s="1" t="s">
        <v>58</v>
      </c>
      <c r="G215" s="1">
        <f>Zalacznik_Zadanie2_wyniki[[#This Row],[suma]]</f>
        <v>152</v>
      </c>
      <c r="H215" t="str">
        <f t="shared" si="12"/>
        <v>I Liceum Ogólnokształcące im. Marii Konopnickiej</v>
      </c>
      <c r="I215">
        <f t="shared" si="13"/>
        <v>2</v>
      </c>
      <c r="J215" t="str">
        <f t="shared" si="14"/>
        <v xml:space="preserve"> I</v>
      </c>
      <c r="K215">
        <f t="shared" si="15"/>
        <v>152</v>
      </c>
    </row>
    <row r="216" spans="1:11" x14ac:dyDescent="0.3">
      <c r="A216" s="1" t="s">
        <v>418</v>
      </c>
      <c r="B216" s="1" t="s">
        <v>419</v>
      </c>
      <c r="C216" s="1" t="s">
        <v>51</v>
      </c>
      <c r="D216" s="1" t="s">
        <v>52</v>
      </c>
      <c r="E216">
        <v>2</v>
      </c>
      <c r="F216" s="1" t="s">
        <v>53</v>
      </c>
      <c r="G216" s="1">
        <f>Zalacznik_Zadanie2_wyniki[[#This Row],[suma]]</f>
        <v>256</v>
      </c>
      <c r="H216" t="str">
        <f t="shared" si="12"/>
        <v>XXVII Liceum Ogólnokształcace im. Tadeusza Czackiego</v>
      </c>
      <c r="I216">
        <f t="shared" si="13"/>
        <v>2</v>
      </c>
      <c r="J216" t="str">
        <f t="shared" si="14"/>
        <v xml:space="preserve"> II</v>
      </c>
      <c r="K216">
        <f t="shared" si="15"/>
        <v>256</v>
      </c>
    </row>
    <row r="217" spans="1:11" x14ac:dyDescent="0.3">
      <c r="A217" s="1" t="s">
        <v>66</v>
      </c>
      <c r="B217" s="1" t="s">
        <v>420</v>
      </c>
      <c r="C217" s="1" t="s">
        <v>150</v>
      </c>
      <c r="D217" s="1" t="s">
        <v>20</v>
      </c>
      <c r="E217">
        <v>3</v>
      </c>
      <c r="F217" s="1" t="s">
        <v>21</v>
      </c>
      <c r="G217" s="1">
        <f>Zalacznik_Zadanie2_wyniki[[#This Row],[suma]]</f>
        <v>151</v>
      </c>
      <c r="H217" t="str">
        <f t="shared" si="12"/>
        <v>II Liceum Ogólnokształcące</v>
      </c>
      <c r="I217">
        <f t="shared" si="13"/>
        <v>3</v>
      </c>
      <c r="J217" t="str">
        <f t="shared" si="14"/>
        <v xml:space="preserve"> IV</v>
      </c>
      <c r="K217">
        <f t="shared" si="15"/>
        <v>151</v>
      </c>
    </row>
    <row r="218" spans="1:11" x14ac:dyDescent="0.3">
      <c r="A218" s="1" t="s">
        <v>421</v>
      </c>
      <c r="B218" s="1" t="s">
        <v>410</v>
      </c>
      <c r="C218" s="1" t="s">
        <v>9</v>
      </c>
      <c r="D218" s="1" t="s">
        <v>10</v>
      </c>
      <c r="E218">
        <v>1</v>
      </c>
      <c r="F218" s="1" t="s">
        <v>11</v>
      </c>
      <c r="G218" s="1">
        <f>Zalacznik_Zadanie2_wyniki[[#This Row],[suma]]</f>
        <v>256</v>
      </c>
      <c r="H218" t="str">
        <f t="shared" si="12"/>
        <v>Zespół Szkół Ogólnokształcących nr 6</v>
      </c>
      <c r="I218">
        <f t="shared" si="13"/>
        <v>1</v>
      </c>
      <c r="J218" t="str">
        <f t="shared" si="14"/>
        <v xml:space="preserve"> VI</v>
      </c>
      <c r="K218">
        <f t="shared" si="15"/>
        <v>256</v>
      </c>
    </row>
    <row r="219" spans="1:11" x14ac:dyDescent="0.3">
      <c r="A219" s="1" t="s">
        <v>66</v>
      </c>
      <c r="B219" s="1" t="s">
        <v>422</v>
      </c>
      <c r="C219" s="1" t="s">
        <v>117</v>
      </c>
      <c r="D219" s="1" t="s">
        <v>423</v>
      </c>
      <c r="E219">
        <v>2</v>
      </c>
      <c r="F219" s="1" t="s">
        <v>58</v>
      </c>
      <c r="G219" s="1">
        <f>Zalacznik_Zadanie2_wyniki[[#This Row],[suma]]</f>
        <v>151</v>
      </c>
      <c r="H219" t="str">
        <f t="shared" si="12"/>
        <v>Zespół Szkół</v>
      </c>
      <c r="I219">
        <f t="shared" si="13"/>
        <v>2</v>
      </c>
      <c r="J219" t="str">
        <f t="shared" si="14"/>
        <v xml:space="preserve"> I</v>
      </c>
      <c r="K219">
        <f t="shared" si="15"/>
        <v>151</v>
      </c>
    </row>
    <row r="220" spans="1:11" x14ac:dyDescent="0.3">
      <c r="A220" s="1" t="s">
        <v>148</v>
      </c>
      <c r="B220" s="1" t="s">
        <v>424</v>
      </c>
      <c r="C220" s="1" t="s">
        <v>9</v>
      </c>
      <c r="D220" s="1" t="s">
        <v>10</v>
      </c>
      <c r="E220">
        <v>2</v>
      </c>
      <c r="F220" s="1" t="s">
        <v>11</v>
      </c>
      <c r="G220" s="1">
        <f>Zalacznik_Zadanie2_wyniki[[#This Row],[suma]]</f>
        <v>255</v>
      </c>
      <c r="H220" t="str">
        <f t="shared" si="12"/>
        <v>Zespół Szkół Ogólnokształcących nr 6</v>
      </c>
      <c r="I220">
        <f t="shared" si="13"/>
        <v>2</v>
      </c>
      <c r="J220" t="str">
        <f t="shared" si="14"/>
        <v xml:space="preserve"> VI</v>
      </c>
      <c r="K220">
        <f t="shared" si="15"/>
        <v>255</v>
      </c>
    </row>
    <row r="221" spans="1:11" x14ac:dyDescent="0.3">
      <c r="A221" s="1" t="s">
        <v>42</v>
      </c>
      <c r="B221" s="1" t="s">
        <v>425</v>
      </c>
      <c r="C221" s="1" t="s">
        <v>14</v>
      </c>
      <c r="D221" s="1" t="s">
        <v>15</v>
      </c>
      <c r="E221">
        <v>3</v>
      </c>
      <c r="F221" s="1" t="s">
        <v>16</v>
      </c>
      <c r="G221" s="1">
        <f>Zalacznik_Zadanie2_wyniki[[#This Row],[suma]]</f>
        <v>150</v>
      </c>
      <c r="H221" t="str">
        <f t="shared" si="12"/>
        <v>III Liceum Ogólnokształcące im. Marynarki Wojennej RP</v>
      </c>
      <c r="I221">
        <f t="shared" si="13"/>
        <v>3</v>
      </c>
      <c r="J221" t="str">
        <f t="shared" si="14"/>
        <v xml:space="preserve"> VIII</v>
      </c>
      <c r="K221">
        <f t="shared" si="15"/>
        <v>150</v>
      </c>
    </row>
    <row r="222" spans="1:11" x14ac:dyDescent="0.3">
      <c r="A222" s="1" t="s">
        <v>66</v>
      </c>
      <c r="B222" s="1" t="s">
        <v>426</v>
      </c>
      <c r="C222" s="1" t="s">
        <v>37</v>
      </c>
      <c r="D222" s="1" t="s">
        <v>20</v>
      </c>
      <c r="E222">
        <v>2</v>
      </c>
      <c r="F222" s="1" t="s">
        <v>21</v>
      </c>
      <c r="G222" s="1">
        <f>Zalacznik_Zadanie2_wyniki[[#This Row],[suma]]</f>
        <v>254</v>
      </c>
      <c r="H222" t="str">
        <f t="shared" si="12"/>
        <v>V Liceum Ogólnokształcące</v>
      </c>
      <c r="I222">
        <f t="shared" si="13"/>
        <v>2</v>
      </c>
      <c r="J222" t="str">
        <f t="shared" si="14"/>
        <v xml:space="preserve"> IV</v>
      </c>
      <c r="K222">
        <f t="shared" si="15"/>
        <v>254</v>
      </c>
    </row>
    <row r="223" spans="1:11" x14ac:dyDescent="0.3">
      <c r="A223" s="1" t="s">
        <v>34</v>
      </c>
      <c r="B223" s="1" t="s">
        <v>427</v>
      </c>
      <c r="C223" s="1" t="s">
        <v>19</v>
      </c>
      <c r="D223" s="1" t="s">
        <v>20</v>
      </c>
      <c r="E223">
        <v>3</v>
      </c>
      <c r="F223" s="1" t="s">
        <v>21</v>
      </c>
      <c r="G223" s="1">
        <f>Zalacznik_Zadanie2_wyniki[[#This Row],[suma]]</f>
        <v>150</v>
      </c>
      <c r="H223" t="str">
        <f t="shared" si="12"/>
        <v>X Liceum Ogólnokształcące</v>
      </c>
      <c r="I223">
        <f t="shared" si="13"/>
        <v>3</v>
      </c>
      <c r="J223" t="str">
        <f t="shared" si="14"/>
        <v xml:space="preserve"> IV</v>
      </c>
      <c r="K223">
        <f t="shared" si="15"/>
        <v>150</v>
      </c>
    </row>
    <row r="224" spans="1:11" x14ac:dyDescent="0.3">
      <c r="A224" s="1" t="s">
        <v>105</v>
      </c>
      <c r="B224" s="1" t="s">
        <v>428</v>
      </c>
      <c r="C224" s="1" t="s">
        <v>30</v>
      </c>
      <c r="D224" s="1" t="s">
        <v>25</v>
      </c>
      <c r="E224">
        <v>2</v>
      </c>
      <c r="F224" s="1" t="s">
        <v>16</v>
      </c>
      <c r="G224" s="1">
        <f>Zalacznik_Zadanie2_wyniki[[#This Row],[suma]]</f>
        <v>254</v>
      </c>
      <c r="H224" t="str">
        <f t="shared" si="12"/>
        <v>IV Liceum Ogólnokształcące im. Tadeusza Kościuszki</v>
      </c>
      <c r="I224">
        <f t="shared" si="13"/>
        <v>2</v>
      </c>
      <c r="J224" t="str">
        <f t="shared" si="14"/>
        <v xml:space="preserve"> VIII</v>
      </c>
      <c r="K224">
        <f t="shared" si="15"/>
        <v>254</v>
      </c>
    </row>
    <row r="225" spans="1:11" x14ac:dyDescent="0.3">
      <c r="A225" s="1" t="s">
        <v>181</v>
      </c>
      <c r="B225" s="1" t="s">
        <v>429</v>
      </c>
      <c r="C225" s="1" t="s">
        <v>234</v>
      </c>
      <c r="D225" s="1" t="s">
        <v>235</v>
      </c>
      <c r="E225">
        <v>3</v>
      </c>
      <c r="F225" s="1" t="s">
        <v>53</v>
      </c>
      <c r="G225" s="1">
        <f>Zalacznik_Zadanie2_wyniki[[#This Row],[suma]]</f>
        <v>150</v>
      </c>
      <c r="H225" t="str">
        <f t="shared" si="12"/>
        <v>I Liceum Ogólnokształcące im. B. Prusa</v>
      </c>
      <c r="I225">
        <f t="shared" si="13"/>
        <v>3</v>
      </c>
      <c r="J225" t="str">
        <f t="shared" si="14"/>
        <v xml:space="preserve"> II</v>
      </c>
      <c r="K225">
        <f t="shared" si="15"/>
        <v>150</v>
      </c>
    </row>
    <row r="226" spans="1:11" x14ac:dyDescent="0.3">
      <c r="A226" s="1" t="s">
        <v>47</v>
      </c>
      <c r="B226" s="1" t="s">
        <v>430</v>
      </c>
      <c r="C226" s="1" t="s">
        <v>19</v>
      </c>
      <c r="D226" s="1" t="s">
        <v>20</v>
      </c>
      <c r="E226">
        <v>1</v>
      </c>
      <c r="F226" s="1" t="s">
        <v>21</v>
      </c>
      <c r="G226" s="1">
        <f>Zalacznik_Zadanie2_wyniki[[#This Row],[suma]]</f>
        <v>254</v>
      </c>
      <c r="H226" t="str">
        <f t="shared" si="12"/>
        <v>X Liceum Ogólnokształcące</v>
      </c>
      <c r="I226">
        <f t="shared" si="13"/>
        <v>1</v>
      </c>
      <c r="J226" t="str">
        <f t="shared" si="14"/>
        <v xml:space="preserve"> IV</v>
      </c>
      <c r="K226">
        <f t="shared" si="15"/>
        <v>254</v>
      </c>
    </row>
    <row r="227" spans="1:11" x14ac:dyDescent="0.3">
      <c r="A227" s="1" t="s">
        <v>326</v>
      </c>
      <c r="B227" s="1" t="s">
        <v>373</v>
      </c>
      <c r="C227" s="1" t="s">
        <v>431</v>
      </c>
      <c r="D227" s="1" t="s">
        <v>432</v>
      </c>
      <c r="E227">
        <v>2</v>
      </c>
      <c r="F227" s="1" t="s">
        <v>11</v>
      </c>
      <c r="G227" s="1">
        <f>Zalacznik_Zadanie2_wyniki[[#This Row],[suma]]</f>
        <v>149</v>
      </c>
      <c r="H227" t="str">
        <f t="shared" si="12"/>
        <v>Liceum Ogólnokształcące im. Marszałka Józefa Piłsudskiego</v>
      </c>
      <c r="I227">
        <f t="shared" si="13"/>
        <v>2</v>
      </c>
      <c r="J227" t="str">
        <f t="shared" si="14"/>
        <v xml:space="preserve"> VI</v>
      </c>
      <c r="K227">
        <f t="shared" si="15"/>
        <v>149</v>
      </c>
    </row>
    <row r="228" spans="1:11" x14ac:dyDescent="0.3">
      <c r="A228" s="1" t="s">
        <v>79</v>
      </c>
      <c r="B228" s="1" t="s">
        <v>433</v>
      </c>
      <c r="C228" s="1" t="s">
        <v>193</v>
      </c>
      <c r="D228" s="1" t="s">
        <v>52</v>
      </c>
      <c r="E228">
        <v>2</v>
      </c>
      <c r="F228" s="1" t="s">
        <v>53</v>
      </c>
      <c r="G228" s="1">
        <f>Zalacznik_Zadanie2_wyniki[[#This Row],[suma]]</f>
        <v>252</v>
      </c>
      <c r="H228" t="str">
        <f t="shared" si="12"/>
        <v>Akademickie Liceum Ogólnokształcące</v>
      </c>
      <c r="I228">
        <f t="shared" si="13"/>
        <v>2</v>
      </c>
      <c r="J228" t="str">
        <f t="shared" si="14"/>
        <v xml:space="preserve"> II</v>
      </c>
      <c r="K228">
        <f t="shared" si="15"/>
        <v>252</v>
      </c>
    </row>
    <row r="229" spans="1:11" x14ac:dyDescent="0.3">
      <c r="A229" s="1" t="s">
        <v>7</v>
      </c>
      <c r="B229" s="1" t="s">
        <v>434</v>
      </c>
      <c r="C229" s="1" t="s">
        <v>83</v>
      </c>
      <c r="D229" s="1" t="s">
        <v>20</v>
      </c>
      <c r="E229">
        <v>3</v>
      </c>
      <c r="F229" s="1" t="s">
        <v>21</v>
      </c>
      <c r="G229" s="1">
        <f>Zalacznik_Zadanie2_wyniki[[#This Row],[suma]]</f>
        <v>148</v>
      </c>
      <c r="H229" t="str">
        <f t="shared" si="12"/>
        <v>I Liceum Ogólnokształcące</v>
      </c>
      <c r="I229">
        <f t="shared" si="13"/>
        <v>3</v>
      </c>
      <c r="J229" t="str">
        <f t="shared" si="14"/>
        <v xml:space="preserve"> IV</v>
      </c>
      <c r="K229">
        <f t="shared" si="15"/>
        <v>148</v>
      </c>
    </row>
    <row r="230" spans="1:11" x14ac:dyDescent="0.3">
      <c r="A230" s="1" t="s">
        <v>352</v>
      </c>
      <c r="B230" s="1" t="s">
        <v>199</v>
      </c>
      <c r="C230" s="1" t="s">
        <v>33</v>
      </c>
      <c r="D230" s="1" t="s">
        <v>25</v>
      </c>
      <c r="E230">
        <v>1</v>
      </c>
      <c r="F230" s="1" t="s">
        <v>16</v>
      </c>
      <c r="G230" s="1">
        <f>Zalacznik_Zadanie2_wyniki[[#This Row],[suma]]</f>
        <v>251</v>
      </c>
      <c r="H230" t="str">
        <f t="shared" si="12"/>
        <v>VII Liceum Ogólnokształcące  im. Wandy Szuman</v>
      </c>
      <c r="I230">
        <f t="shared" si="13"/>
        <v>1</v>
      </c>
      <c r="J230" t="str">
        <f t="shared" si="14"/>
        <v xml:space="preserve"> VIII</v>
      </c>
      <c r="K230">
        <f t="shared" si="15"/>
        <v>251</v>
      </c>
    </row>
    <row r="231" spans="1:11" x14ac:dyDescent="0.3">
      <c r="A231" s="1" t="s">
        <v>435</v>
      </c>
      <c r="B231" s="1" t="s">
        <v>293</v>
      </c>
      <c r="C231" s="1" t="s">
        <v>83</v>
      </c>
      <c r="D231" s="1" t="s">
        <v>296</v>
      </c>
      <c r="E231">
        <v>2</v>
      </c>
      <c r="F231" s="1" t="s">
        <v>53</v>
      </c>
      <c r="G231" s="1">
        <f>Zalacznik_Zadanie2_wyniki[[#This Row],[suma]]</f>
        <v>139</v>
      </c>
      <c r="H231" t="str">
        <f t="shared" si="12"/>
        <v>I Liceum Ogólnokształcące</v>
      </c>
      <c r="I231">
        <f t="shared" si="13"/>
        <v>2</v>
      </c>
      <c r="J231" t="str">
        <f t="shared" si="14"/>
        <v xml:space="preserve"> II</v>
      </c>
      <c r="K231">
        <f t="shared" si="15"/>
        <v>139</v>
      </c>
    </row>
    <row r="232" spans="1:11" x14ac:dyDescent="0.3">
      <c r="A232" s="1" t="s">
        <v>45</v>
      </c>
      <c r="B232" s="1" t="s">
        <v>436</v>
      </c>
      <c r="C232" s="1" t="s">
        <v>24</v>
      </c>
      <c r="D232" s="1" t="s">
        <v>25</v>
      </c>
      <c r="E232">
        <v>2</v>
      </c>
      <c r="F232" s="1" t="s">
        <v>16</v>
      </c>
      <c r="G232" s="1">
        <f>Zalacznik_Zadanie2_wyniki[[#This Row],[suma]]</f>
        <v>251</v>
      </c>
      <c r="H232" t="str">
        <f t="shared" si="12"/>
        <v>Zespół Szkół UMK Gimnazjum i Liceum Akademickie</v>
      </c>
      <c r="I232">
        <f t="shared" si="13"/>
        <v>2</v>
      </c>
      <c r="J232" t="str">
        <f t="shared" si="14"/>
        <v xml:space="preserve"> VIII</v>
      </c>
      <c r="K232">
        <f t="shared" si="15"/>
        <v>251</v>
      </c>
    </row>
    <row r="233" spans="1:11" x14ac:dyDescent="0.3">
      <c r="A233" s="1" t="s">
        <v>132</v>
      </c>
      <c r="B233" s="1" t="s">
        <v>199</v>
      </c>
      <c r="C233" s="1" t="s">
        <v>30</v>
      </c>
      <c r="D233" s="1" t="s">
        <v>25</v>
      </c>
      <c r="E233">
        <v>3</v>
      </c>
      <c r="F233" s="1" t="s">
        <v>16</v>
      </c>
      <c r="G233" s="1">
        <f>Zalacznik_Zadanie2_wyniki[[#This Row],[suma]]</f>
        <v>138</v>
      </c>
      <c r="H233" t="str">
        <f t="shared" si="12"/>
        <v>IV Liceum Ogólnokształcące im. Tadeusza Kościuszki</v>
      </c>
      <c r="I233">
        <f t="shared" si="13"/>
        <v>3</v>
      </c>
      <c r="J233" t="str">
        <f t="shared" si="14"/>
        <v xml:space="preserve"> VIII</v>
      </c>
      <c r="K233">
        <f t="shared" si="15"/>
        <v>138</v>
      </c>
    </row>
    <row r="234" spans="1:11" x14ac:dyDescent="0.3">
      <c r="A234" s="1" t="s">
        <v>105</v>
      </c>
      <c r="B234" s="1" t="s">
        <v>437</v>
      </c>
      <c r="C234" s="1" t="s">
        <v>408</v>
      </c>
      <c r="D234" s="1" t="s">
        <v>409</v>
      </c>
      <c r="E234">
        <v>2</v>
      </c>
      <c r="F234" s="1" t="s">
        <v>53</v>
      </c>
      <c r="G234" s="1">
        <f>Zalacznik_Zadanie2_wyniki[[#This Row],[suma]]</f>
        <v>251</v>
      </c>
      <c r="H234" t="str">
        <f t="shared" si="12"/>
        <v>Liceum Ogólnokształcące im Bolesława Prusa</v>
      </c>
      <c r="I234">
        <f t="shared" si="13"/>
        <v>2</v>
      </c>
      <c r="J234" t="str">
        <f t="shared" si="14"/>
        <v xml:space="preserve"> II</v>
      </c>
      <c r="K234">
        <f t="shared" si="15"/>
        <v>251</v>
      </c>
    </row>
    <row r="235" spans="1:11" x14ac:dyDescent="0.3">
      <c r="A235" s="1" t="s">
        <v>105</v>
      </c>
      <c r="B235" s="1" t="s">
        <v>438</v>
      </c>
      <c r="C235" s="1" t="s">
        <v>37</v>
      </c>
      <c r="D235" s="1" t="s">
        <v>20</v>
      </c>
      <c r="E235">
        <v>3</v>
      </c>
      <c r="F235" s="1" t="s">
        <v>21</v>
      </c>
      <c r="G235" s="1">
        <f>Zalacznik_Zadanie2_wyniki[[#This Row],[suma]]</f>
        <v>137</v>
      </c>
      <c r="H235" t="str">
        <f t="shared" si="12"/>
        <v>V Liceum Ogólnokształcące</v>
      </c>
      <c r="I235">
        <f t="shared" si="13"/>
        <v>3</v>
      </c>
      <c r="J235" t="str">
        <f t="shared" si="14"/>
        <v xml:space="preserve"> IV</v>
      </c>
      <c r="K235">
        <f t="shared" si="15"/>
        <v>137</v>
      </c>
    </row>
    <row r="236" spans="1:11" x14ac:dyDescent="0.3">
      <c r="A236" s="1" t="s">
        <v>34</v>
      </c>
      <c r="B236" s="1" t="s">
        <v>439</v>
      </c>
      <c r="C236" s="1" t="s">
        <v>51</v>
      </c>
      <c r="D236" s="1" t="s">
        <v>52</v>
      </c>
      <c r="E236">
        <v>2</v>
      </c>
      <c r="F236" s="1" t="s">
        <v>53</v>
      </c>
      <c r="G236" s="1">
        <f>Zalacznik_Zadanie2_wyniki[[#This Row],[suma]]</f>
        <v>251</v>
      </c>
      <c r="H236" t="str">
        <f t="shared" si="12"/>
        <v>XXVII Liceum Ogólnokształcace im. Tadeusza Czackiego</v>
      </c>
      <c r="I236">
        <f t="shared" si="13"/>
        <v>2</v>
      </c>
      <c r="J236" t="str">
        <f t="shared" si="14"/>
        <v xml:space="preserve"> II</v>
      </c>
      <c r="K236">
        <f t="shared" si="15"/>
        <v>251</v>
      </c>
    </row>
    <row r="237" spans="1:11" x14ac:dyDescent="0.3">
      <c r="A237" s="1" t="s">
        <v>66</v>
      </c>
      <c r="B237" s="1" t="s">
        <v>411</v>
      </c>
      <c r="C237" s="1" t="s">
        <v>440</v>
      </c>
      <c r="D237" s="1" t="s">
        <v>441</v>
      </c>
      <c r="E237">
        <v>3</v>
      </c>
      <c r="F237" s="1" t="s">
        <v>442</v>
      </c>
      <c r="G237" s="1">
        <f>Zalacznik_Zadanie2_wyniki[[#This Row],[suma]]</f>
        <v>137</v>
      </c>
      <c r="H237" t="str">
        <f t="shared" si="12"/>
        <v>XIII Liceum Ogólnokształcące</v>
      </c>
      <c r="I237">
        <f t="shared" si="13"/>
        <v>3</v>
      </c>
      <c r="J237" t="str">
        <f t="shared" si="14"/>
        <v>VII</v>
      </c>
      <c r="K237">
        <f t="shared" si="15"/>
        <v>137</v>
      </c>
    </row>
    <row r="238" spans="1:11" x14ac:dyDescent="0.3">
      <c r="A238" s="1" t="s">
        <v>102</v>
      </c>
      <c r="B238" s="1" t="s">
        <v>443</v>
      </c>
      <c r="C238" s="1" t="s">
        <v>86</v>
      </c>
      <c r="D238" s="1" t="s">
        <v>87</v>
      </c>
      <c r="E238">
        <v>1</v>
      </c>
      <c r="F238" s="1" t="s">
        <v>88</v>
      </c>
      <c r="G238" s="1">
        <f>Zalacznik_Zadanie2_wyniki[[#This Row],[suma]]</f>
        <v>250</v>
      </c>
      <c r="H238" t="str">
        <f t="shared" si="12"/>
        <v>Liceum Ogólnokształcące nr III</v>
      </c>
      <c r="I238">
        <f t="shared" si="13"/>
        <v>1</v>
      </c>
      <c r="J238" t="str">
        <f t="shared" si="14"/>
        <v xml:space="preserve"> V</v>
      </c>
      <c r="K238">
        <f t="shared" si="15"/>
        <v>250</v>
      </c>
    </row>
    <row r="239" spans="1:11" x14ac:dyDescent="0.3">
      <c r="A239" s="1" t="s">
        <v>40</v>
      </c>
      <c r="B239" s="1" t="s">
        <v>444</v>
      </c>
      <c r="C239" s="1" t="s">
        <v>83</v>
      </c>
      <c r="D239" s="1" t="s">
        <v>84</v>
      </c>
      <c r="E239">
        <v>2</v>
      </c>
      <c r="F239" s="1" t="s">
        <v>21</v>
      </c>
      <c r="G239" s="1">
        <f>Zalacznik_Zadanie2_wyniki[[#This Row],[suma]]</f>
        <v>136</v>
      </c>
      <c r="H239" t="str">
        <f t="shared" si="12"/>
        <v>I Liceum Ogólnokształcące</v>
      </c>
      <c r="I239">
        <f t="shared" si="13"/>
        <v>2</v>
      </c>
      <c r="J239" t="str">
        <f t="shared" si="14"/>
        <v xml:space="preserve"> IV</v>
      </c>
      <c r="K239">
        <f t="shared" si="15"/>
        <v>136</v>
      </c>
    </row>
    <row r="240" spans="1:11" x14ac:dyDescent="0.3">
      <c r="A240" s="1" t="s">
        <v>163</v>
      </c>
      <c r="B240" s="1" t="s">
        <v>445</v>
      </c>
      <c r="C240" s="1" t="s">
        <v>14</v>
      </c>
      <c r="D240" s="1" t="s">
        <v>15</v>
      </c>
      <c r="E240">
        <v>2</v>
      </c>
      <c r="F240" s="1" t="s">
        <v>16</v>
      </c>
      <c r="G240" s="1">
        <f>Zalacznik_Zadanie2_wyniki[[#This Row],[suma]]</f>
        <v>248</v>
      </c>
      <c r="H240" t="str">
        <f t="shared" si="12"/>
        <v>III Liceum Ogólnokształcące im. Marynarki Wojennej RP</v>
      </c>
      <c r="I240">
        <f t="shared" si="13"/>
        <v>2</v>
      </c>
      <c r="J240" t="str">
        <f t="shared" si="14"/>
        <v xml:space="preserve"> VIII</v>
      </c>
      <c r="K240">
        <f t="shared" si="15"/>
        <v>248</v>
      </c>
    </row>
    <row r="241" spans="1:11" x14ac:dyDescent="0.3">
      <c r="A241" s="1" t="s">
        <v>446</v>
      </c>
      <c r="B241" s="1" t="s">
        <v>447</v>
      </c>
      <c r="C241" s="1" t="s">
        <v>83</v>
      </c>
      <c r="D241" s="1" t="s">
        <v>171</v>
      </c>
      <c r="E241">
        <v>3</v>
      </c>
      <c r="F241" s="1" t="s">
        <v>88</v>
      </c>
      <c r="G241" s="1">
        <f>Zalacznik_Zadanie2_wyniki[[#This Row],[suma]]</f>
        <v>136</v>
      </c>
      <c r="H241" t="str">
        <f t="shared" si="12"/>
        <v>I Liceum Ogólnokształcące</v>
      </c>
      <c r="I241">
        <f t="shared" si="13"/>
        <v>3</v>
      </c>
      <c r="J241" t="str">
        <f t="shared" si="14"/>
        <v xml:space="preserve"> V</v>
      </c>
      <c r="K241">
        <f t="shared" si="15"/>
        <v>136</v>
      </c>
    </row>
    <row r="242" spans="1:11" x14ac:dyDescent="0.3">
      <c r="A242" s="1" t="s">
        <v>95</v>
      </c>
      <c r="B242" s="1" t="s">
        <v>210</v>
      </c>
      <c r="C242" s="1" t="s">
        <v>376</v>
      </c>
      <c r="D242" s="1" t="s">
        <v>377</v>
      </c>
      <c r="E242">
        <v>1</v>
      </c>
      <c r="F242" s="1" t="s">
        <v>21</v>
      </c>
      <c r="G242" s="1">
        <f>Zalacznik_Zadanie2_wyniki[[#This Row],[suma]]</f>
        <v>248</v>
      </c>
      <c r="H242" t="str">
        <f t="shared" si="12"/>
        <v>Salezjański Zespół Szkół Publicznych "Don Bosko"</v>
      </c>
      <c r="I242">
        <f t="shared" si="13"/>
        <v>1</v>
      </c>
      <c r="J242" t="str">
        <f t="shared" si="14"/>
        <v xml:space="preserve"> IV</v>
      </c>
      <c r="K242">
        <f t="shared" si="15"/>
        <v>248</v>
      </c>
    </row>
    <row r="243" spans="1:11" x14ac:dyDescent="0.3">
      <c r="A243" s="1" t="s">
        <v>47</v>
      </c>
      <c r="B243" s="1" t="s">
        <v>448</v>
      </c>
      <c r="C243" s="1" t="s">
        <v>9</v>
      </c>
      <c r="D243" s="1" t="s">
        <v>10</v>
      </c>
      <c r="E243">
        <v>2</v>
      </c>
      <c r="F243" s="1" t="s">
        <v>11</v>
      </c>
      <c r="G243" s="1">
        <f>Zalacznik_Zadanie2_wyniki[[#This Row],[suma]]</f>
        <v>136</v>
      </c>
      <c r="H243" t="str">
        <f t="shared" si="12"/>
        <v>Zespół Szkół Ogólnokształcących nr 6</v>
      </c>
      <c r="I243">
        <f t="shared" si="13"/>
        <v>2</v>
      </c>
      <c r="J243" t="str">
        <f t="shared" si="14"/>
        <v xml:space="preserve"> VI</v>
      </c>
      <c r="K243">
        <f t="shared" si="15"/>
        <v>136</v>
      </c>
    </row>
    <row r="244" spans="1:11" x14ac:dyDescent="0.3">
      <c r="A244" s="1" t="s">
        <v>31</v>
      </c>
      <c r="B244" s="1" t="s">
        <v>449</v>
      </c>
      <c r="C244" s="1" t="s">
        <v>450</v>
      </c>
      <c r="D244" s="1" t="s">
        <v>451</v>
      </c>
      <c r="E244">
        <v>2</v>
      </c>
      <c r="F244" s="1" t="s">
        <v>21</v>
      </c>
      <c r="G244" s="1">
        <f>Zalacznik_Zadanie2_wyniki[[#This Row],[suma]]</f>
        <v>247</v>
      </c>
      <c r="H244" t="str">
        <f t="shared" si="12"/>
        <v>Zespół Szkół Mechaniczno-Elektrycznych</v>
      </c>
      <c r="I244">
        <f t="shared" si="13"/>
        <v>2</v>
      </c>
      <c r="J244" t="str">
        <f t="shared" si="14"/>
        <v xml:space="preserve"> IV</v>
      </c>
      <c r="K244">
        <f t="shared" si="15"/>
        <v>247</v>
      </c>
    </row>
    <row r="245" spans="1:11" x14ac:dyDescent="0.3">
      <c r="A245" s="1" t="s">
        <v>452</v>
      </c>
      <c r="B245" s="1" t="s">
        <v>453</v>
      </c>
      <c r="C245" s="1" t="s">
        <v>30</v>
      </c>
      <c r="D245" s="1" t="s">
        <v>25</v>
      </c>
      <c r="E245">
        <v>3</v>
      </c>
      <c r="F245" s="1" t="s">
        <v>16</v>
      </c>
      <c r="G245" s="1">
        <f>Zalacznik_Zadanie2_wyniki[[#This Row],[suma]]</f>
        <v>136</v>
      </c>
      <c r="H245" t="str">
        <f t="shared" si="12"/>
        <v>IV Liceum Ogólnokształcące im. Tadeusza Kościuszki</v>
      </c>
      <c r="I245">
        <f t="shared" si="13"/>
        <v>3</v>
      </c>
      <c r="J245" t="str">
        <f t="shared" si="14"/>
        <v xml:space="preserve"> VIII</v>
      </c>
      <c r="K245">
        <f t="shared" si="15"/>
        <v>136</v>
      </c>
    </row>
    <row r="246" spans="1:11" x14ac:dyDescent="0.3">
      <c r="A246" s="1" t="s">
        <v>119</v>
      </c>
      <c r="B246" s="1" t="s">
        <v>375</v>
      </c>
      <c r="C246" s="1" t="s">
        <v>83</v>
      </c>
      <c r="D246" s="1" t="s">
        <v>171</v>
      </c>
      <c r="E246">
        <v>2</v>
      </c>
      <c r="F246" s="1" t="s">
        <v>88</v>
      </c>
      <c r="G246" s="1">
        <f>Zalacznik_Zadanie2_wyniki[[#This Row],[suma]]</f>
        <v>246</v>
      </c>
      <c r="H246" t="str">
        <f t="shared" si="12"/>
        <v>I Liceum Ogólnokształcące</v>
      </c>
      <c r="I246">
        <f t="shared" si="13"/>
        <v>2</v>
      </c>
      <c r="J246" t="str">
        <f t="shared" si="14"/>
        <v xml:space="preserve"> V</v>
      </c>
      <c r="K246">
        <f t="shared" si="15"/>
        <v>246</v>
      </c>
    </row>
    <row r="247" spans="1:11" x14ac:dyDescent="0.3">
      <c r="A247" s="1" t="s">
        <v>105</v>
      </c>
      <c r="B247" s="1" t="s">
        <v>454</v>
      </c>
      <c r="C247" s="1" t="s">
        <v>385</v>
      </c>
      <c r="D247" s="1" t="s">
        <v>230</v>
      </c>
      <c r="E247">
        <v>3</v>
      </c>
      <c r="F247" s="1" t="s">
        <v>65</v>
      </c>
      <c r="G247" s="1">
        <f>Zalacznik_Zadanie2_wyniki[[#This Row],[suma]]</f>
        <v>135</v>
      </c>
      <c r="H247" t="str">
        <f t="shared" si="12"/>
        <v>Ponadgimnazjalne IV Liceum Ogólnokształcące</v>
      </c>
      <c r="I247">
        <f t="shared" si="13"/>
        <v>3</v>
      </c>
      <c r="J247" t="str">
        <f t="shared" si="14"/>
        <v xml:space="preserve"> III</v>
      </c>
      <c r="K247">
        <f t="shared" si="15"/>
        <v>135</v>
      </c>
    </row>
    <row r="248" spans="1:11" x14ac:dyDescent="0.3">
      <c r="A248" s="1" t="s">
        <v>148</v>
      </c>
      <c r="B248" s="1" t="s">
        <v>382</v>
      </c>
      <c r="C248" s="1" t="s">
        <v>150</v>
      </c>
      <c r="D248" s="1" t="s">
        <v>350</v>
      </c>
      <c r="E248">
        <v>2</v>
      </c>
      <c r="F248" s="1" t="s">
        <v>21</v>
      </c>
      <c r="G248" s="1">
        <f>Zalacznik_Zadanie2_wyniki[[#This Row],[suma]]</f>
        <v>245</v>
      </c>
      <c r="H248" t="str">
        <f t="shared" si="12"/>
        <v>II Liceum Ogólnokształcące</v>
      </c>
      <c r="I248">
        <f t="shared" si="13"/>
        <v>2</v>
      </c>
      <c r="J248" t="str">
        <f t="shared" si="14"/>
        <v xml:space="preserve"> IV</v>
      </c>
      <c r="K248">
        <f t="shared" si="15"/>
        <v>245</v>
      </c>
    </row>
    <row r="249" spans="1:11" x14ac:dyDescent="0.3">
      <c r="A249" s="1" t="s">
        <v>455</v>
      </c>
      <c r="B249" s="1" t="s">
        <v>383</v>
      </c>
      <c r="C249" s="1" t="s">
        <v>14</v>
      </c>
      <c r="D249" s="1" t="s">
        <v>15</v>
      </c>
      <c r="E249">
        <v>3</v>
      </c>
      <c r="F249" s="1" t="s">
        <v>16</v>
      </c>
      <c r="G249" s="1">
        <f>Zalacznik_Zadanie2_wyniki[[#This Row],[suma]]</f>
        <v>135</v>
      </c>
      <c r="H249" t="str">
        <f t="shared" si="12"/>
        <v>III Liceum Ogólnokształcące im. Marynarki Wojennej RP</v>
      </c>
      <c r="I249">
        <f t="shared" si="13"/>
        <v>3</v>
      </c>
      <c r="J249" t="str">
        <f t="shared" si="14"/>
        <v xml:space="preserve"> VIII</v>
      </c>
      <c r="K249">
        <f t="shared" si="15"/>
        <v>135</v>
      </c>
    </row>
    <row r="250" spans="1:11" x14ac:dyDescent="0.3">
      <c r="A250" s="1" t="s">
        <v>40</v>
      </c>
      <c r="B250" s="1" t="s">
        <v>384</v>
      </c>
      <c r="C250" s="1" t="s">
        <v>356</v>
      </c>
      <c r="D250" s="1" t="s">
        <v>357</v>
      </c>
      <c r="E250">
        <v>1</v>
      </c>
      <c r="F250" s="1" t="s">
        <v>65</v>
      </c>
      <c r="G250" s="1">
        <f>Zalacznik_Zadanie2_wyniki[[#This Row],[suma]]</f>
        <v>245</v>
      </c>
      <c r="H250" t="str">
        <f t="shared" si="12"/>
        <v>Zespół Szkół im. A. Mickiewicza</v>
      </c>
      <c r="I250">
        <f t="shared" si="13"/>
        <v>1</v>
      </c>
      <c r="J250" t="str">
        <f t="shared" si="14"/>
        <v xml:space="preserve"> III</v>
      </c>
      <c r="K250">
        <f t="shared" si="15"/>
        <v>245</v>
      </c>
    </row>
    <row r="251" spans="1:11" x14ac:dyDescent="0.3">
      <c r="A251" s="1" t="s">
        <v>456</v>
      </c>
      <c r="B251" s="1" t="s">
        <v>457</v>
      </c>
      <c r="C251" s="1" t="s">
        <v>33</v>
      </c>
      <c r="D251" s="1" t="s">
        <v>25</v>
      </c>
      <c r="E251">
        <v>2</v>
      </c>
      <c r="F251" s="1" t="s">
        <v>16</v>
      </c>
      <c r="G251" s="1">
        <f>Zalacznik_Zadanie2_wyniki[[#This Row],[suma]]</f>
        <v>134</v>
      </c>
      <c r="H251" t="str">
        <f t="shared" si="12"/>
        <v>VII Liceum Ogólnokształcące  im. Wandy Szuman</v>
      </c>
      <c r="I251">
        <f t="shared" si="13"/>
        <v>2</v>
      </c>
      <c r="J251" t="str">
        <f t="shared" si="14"/>
        <v xml:space="preserve"> VIII</v>
      </c>
      <c r="K251">
        <f t="shared" si="15"/>
        <v>134</v>
      </c>
    </row>
    <row r="252" spans="1:11" x14ac:dyDescent="0.3">
      <c r="A252" s="1" t="s">
        <v>42</v>
      </c>
      <c r="B252" s="1" t="s">
        <v>387</v>
      </c>
      <c r="C252" s="1" t="s">
        <v>314</v>
      </c>
      <c r="D252" s="1" t="s">
        <v>315</v>
      </c>
      <c r="E252">
        <v>2</v>
      </c>
      <c r="F252" s="1" t="s">
        <v>21</v>
      </c>
      <c r="G252" s="1">
        <f>Zalacznik_Zadanie2_wyniki[[#This Row],[suma]]</f>
        <v>245</v>
      </c>
      <c r="H252" t="str">
        <f t="shared" si="12"/>
        <v>Liceum Ogólnokształcące im. Wł. Broniewskiego</v>
      </c>
      <c r="I252">
        <f t="shared" si="13"/>
        <v>2</v>
      </c>
      <c r="J252" t="str">
        <f t="shared" si="14"/>
        <v xml:space="preserve"> IV</v>
      </c>
      <c r="K252">
        <f t="shared" si="15"/>
        <v>245</v>
      </c>
    </row>
    <row r="253" spans="1:11" x14ac:dyDescent="0.3">
      <c r="A253" s="1" t="s">
        <v>458</v>
      </c>
      <c r="B253" s="1" t="s">
        <v>459</v>
      </c>
      <c r="C253" s="1" t="s">
        <v>310</v>
      </c>
      <c r="D253" s="1" t="s">
        <v>348</v>
      </c>
      <c r="E253">
        <v>3</v>
      </c>
      <c r="F253" s="1" t="s">
        <v>16</v>
      </c>
      <c r="G253" s="1">
        <f>Zalacznik_Zadanie2_wyniki[[#This Row],[suma]]</f>
        <v>134</v>
      </c>
      <c r="H253" t="str">
        <f t="shared" si="12"/>
        <v>Zespół Szkół Ogólnokształcących</v>
      </c>
      <c r="I253">
        <f t="shared" si="13"/>
        <v>3</v>
      </c>
      <c r="J253" t="str">
        <f t="shared" si="14"/>
        <v xml:space="preserve"> VIII</v>
      </c>
      <c r="K253">
        <f t="shared" si="15"/>
        <v>134</v>
      </c>
    </row>
    <row r="254" spans="1:11" x14ac:dyDescent="0.3">
      <c r="A254" s="1" t="s">
        <v>460</v>
      </c>
      <c r="B254" s="1" t="s">
        <v>461</v>
      </c>
      <c r="C254" s="1" t="s">
        <v>378</v>
      </c>
      <c r="D254" s="1" t="s">
        <v>379</v>
      </c>
      <c r="E254">
        <v>1</v>
      </c>
      <c r="F254" s="1" t="s">
        <v>21</v>
      </c>
      <c r="G254" s="1">
        <f>Zalacznik_Zadanie2_wyniki[[#This Row],[suma]]</f>
        <v>245</v>
      </c>
      <c r="H254" t="str">
        <f t="shared" si="12"/>
        <v>III Liceum ogólnokształcące im. Adama Mickiewicza</v>
      </c>
      <c r="I254">
        <f t="shared" si="13"/>
        <v>1</v>
      </c>
      <c r="J254" t="str">
        <f t="shared" si="14"/>
        <v xml:space="preserve"> IV</v>
      </c>
      <c r="K254">
        <f t="shared" si="15"/>
        <v>245</v>
      </c>
    </row>
    <row r="255" spans="1:11" x14ac:dyDescent="0.3">
      <c r="A255" s="1" t="s">
        <v>42</v>
      </c>
      <c r="B255" s="1" t="s">
        <v>211</v>
      </c>
      <c r="C255" s="1" t="s">
        <v>83</v>
      </c>
      <c r="D255" s="1" t="s">
        <v>230</v>
      </c>
      <c r="E255">
        <v>2</v>
      </c>
      <c r="F255" s="1" t="s">
        <v>65</v>
      </c>
      <c r="G255" s="1">
        <f>Zalacznik_Zadanie2_wyniki[[#This Row],[suma]]</f>
        <v>134</v>
      </c>
      <c r="H255" t="str">
        <f t="shared" si="12"/>
        <v>I Liceum Ogólnokształcące</v>
      </c>
      <c r="I255">
        <f t="shared" si="13"/>
        <v>2</v>
      </c>
      <c r="J255" t="str">
        <f t="shared" si="14"/>
        <v xml:space="preserve"> III</v>
      </c>
      <c r="K255">
        <f t="shared" si="15"/>
        <v>134</v>
      </c>
    </row>
    <row r="256" spans="1:11" x14ac:dyDescent="0.3">
      <c r="A256" s="1" t="s">
        <v>95</v>
      </c>
      <c r="B256" s="1" t="s">
        <v>462</v>
      </c>
      <c r="C256" s="1" t="s">
        <v>24</v>
      </c>
      <c r="D256" s="1" t="s">
        <v>25</v>
      </c>
      <c r="E256">
        <v>2</v>
      </c>
      <c r="F256" s="1" t="s">
        <v>16</v>
      </c>
      <c r="G256" s="1">
        <f>Zalacznik_Zadanie2_wyniki[[#This Row],[suma]]</f>
        <v>244</v>
      </c>
      <c r="H256" t="str">
        <f t="shared" si="12"/>
        <v>Zespół Szkół UMK Gimnazjum i Liceum Akademickie</v>
      </c>
      <c r="I256">
        <f t="shared" si="13"/>
        <v>2</v>
      </c>
      <c r="J256" t="str">
        <f t="shared" si="14"/>
        <v xml:space="preserve"> VIII</v>
      </c>
      <c r="K256">
        <f t="shared" si="15"/>
        <v>244</v>
      </c>
    </row>
    <row r="257" spans="1:11" x14ac:dyDescent="0.3">
      <c r="A257" s="1" t="s">
        <v>105</v>
      </c>
      <c r="B257" s="1" t="s">
        <v>463</v>
      </c>
      <c r="C257" s="1" t="s">
        <v>450</v>
      </c>
      <c r="D257" s="1" t="s">
        <v>379</v>
      </c>
      <c r="E257">
        <v>3</v>
      </c>
      <c r="F257" s="1" t="s">
        <v>21</v>
      </c>
      <c r="G257" s="1">
        <f>Zalacznik_Zadanie2_wyniki[[#This Row],[suma]]</f>
        <v>131</v>
      </c>
      <c r="H257" t="str">
        <f t="shared" si="12"/>
        <v>Zespół Szkół Mechaniczno-Elektrycznych</v>
      </c>
      <c r="I257">
        <f t="shared" si="13"/>
        <v>3</v>
      </c>
      <c r="J257" t="str">
        <f t="shared" si="14"/>
        <v xml:space="preserve"> IV</v>
      </c>
      <c r="K257">
        <f t="shared" si="15"/>
        <v>131</v>
      </c>
    </row>
    <row r="258" spans="1:11" x14ac:dyDescent="0.3">
      <c r="A258" s="1" t="s">
        <v>460</v>
      </c>
      <c r="B258" s="1" t="s">
        <v>464</v>
      </c>
      <c r="C258" s="1" t="s">
        <v>14</v>
      </c>
      <c r="D258" s="1" t="s">
        <v>15</v>
      </c>
      <c r="E258">
        <v>2</v>
      </c>
      <c r="F258" s="1" t="s">
        <v>16</v>
      </c>
      <c r="G258" s="1">
        <f>Zalacznik_Zadanie2_wyniki[[#This Row],[suma]]</f>
        <v>244</v>
      </c>
      <c r="H258" t="str">
        <f t="shared" si="12"/>
        <v>III Liceum Ogólnokształcące im. Marynarki Wojennej RP</v>
      </c>
      <c r="I258">
        <f t="shared" si="13"/>
        <v>2</v>
      </c>
      <c r="J258" t="str">
        <f t="shared" si="14"/>
        <v xml:space="preserve"> VIII</v>
      </c>
      <c r="K258">
        <f t="shared" si="15"/>
        <v>244</v>
      </c>
    </row>
    <row r="259" spans="1:11" x14ac:dyDescent="0.3">
      <c r="A259" s="1" t="s">
        <v>42</v>
      </c>
      <c r="B259" s="1" t="s">
        <v>398</v>
      </c>
      <c r="C259" s="1" t="s">
        <v>51</v>
      </c>
      <c r="D259" s="1" t="s">
        <v>52</v>
      </c>
      <c r="E259">
        <v>3</v>
      </c>
      <c r="F259" s="1" t="s">
        <v>53</v>
      </c>
      <c r="G259" s="1">
        <f>Zalacznik_Zadanie2_wyniki[[#This Row],[suma]]</f>
        <v>131</v>
      </c>
      <c r="H259" t="str">
        <f t="shared" ref="H259:H301" si="16">IF(C259="Zespół Szkół UMK Gimnazjum i Liceum Akademickie",C259,IF(IFERROR(SEARCH("Gimnazjum",C259,1),-1)=-1,C259,""))</f>
        <v>XXVII Liceum Ogólnokształcace im. Tadeusza Czackiego</v>
      </c>
      <c r="I259">
        <f t="shared" ref="I259:I301" si="17">IF(H259&lt;&gt;"",E259,"")</f>
        <v>3</v>
      </c>
      <c r="J259" t="str">
        <f t="shared" ref="J259:J301" si="18">IF(H259&lt;&gt;"",F259,"")</f>
        <v xml:space="preserve"> II</v>
      </c>
      <c r="K259">
        <f t="shared" ref="K259:K301" si="19">IF(H259&lt;&gt;"",G259,"")</f>
        <v>131</v>
      </c>
    </row>
    <row r="260" spans="1:11" x14ac:dyDescent="0.3">
      <c r="A260" s="1" t="s">
        <v>38</v>
      </c>
      <c r="B260" s="1" t="s">
        <v>465</v>
      </c>
      <c r="C260" s="1" t="s">
        <v>9</v>
      </c>
      <c r="D260" s="1" t="s">
        <v>10</v>
      </c>
      <c r="E260">
        <v>2</v>
      </c>
      <c r="F260" s="1" t="s">
        <v>11</v>
      </c>
      <c r="G260" s="1">
        <f>Zalacznik_Zadanie2_wyniki[[#This Row],[suma]]</f>
        <v>243</v>
      </c>
      <c r="H260" t="str">
        <f t="shared" si="16"/>
        <v>Zespół Szkół Ogólnokształcących nr 6</v>
      </c>
      <c r="I260">
        <f t="shared" si="17"/>
        <v>2</v>
      </c>
      <c r="J260" t="str">
        <f t="shared" si="18"/>
        <v xml:space="preserve"> VI</v>
      </c>
      <c r="K260">
        <f t="shared" si="19"/>
        <v>243</v>
      </c>
    </row>
    <row r="261" spans="1:11" x14ac:dyDescent="0.3">
      <c r="A261" s="1" t="s">
        <v>66</v>
      </c>
      <c r="B261" s="1" t="s">
        <v>466</v>
      </c>
      <c r="C261" s="1" t="s">
        <v>24</v>
      </c>
      <c r="D261" s="1" t="s">
        <v>25</v>
      </c>
      <c r="E261">
        <v>3</v>
      </c>
      <c r="F261" s="1" t="s">
        <v>16</v>
      </c>
      <c r="G261" s="1">
        <f>Zalacznik_Zadanie2_wyniki[[#This Row],[suma]]</f>
        <v>130</v>
      </c>
      <c r="H261" t="str">
        <f t="shared" si="16"/>
        <v>Zespół Szkół UMK Gimnazjum i Liceum Akademickie</v>
      </c>
      <c r="I261">
        <f t="shared" si="17"/>
        <v>3</v>
      </c>
      <c r="J261" t="str">
        <f t="shared" si="18"/>
        <v xml:space="preserve"> VIII</v>
      </c>
      <c r="K261">
        <f t="shared" si="19"/>
        <v>130</v>
      </c>
    </row>
    <row r="262" spans="1:11" x14ac:dyDescent="0.3">
      <c r="A262" s="1" t="s">
        <v>105</v>
      </c>
      <c r="B262" s="1" t="s">
        <v>467</v>
      </c>
      <c r="C262" s="1" t="s">
        <v>468</v>
      </c>
      <c r="D262" s="1" t="s">
        <v>52</v>
      </c>
      <c r="E262">
        <v>1</v>
      </c>
      <c r="F262" s="1" t="s">
        <v>53</v>
      </c>
      <c r="G262" s="1">
        <f>Zalacznik_Zadanie2_wyniki[[#This Row],[suma]]</f>
        <v>243</v>
      </c>
      <c r="H262" t="str">
        <f t="shared" si="16"/>
        <v/>
      </c>
      <c r="I262" t="str">
        <f t="shared" si="17"/>
        <v/>
      </c>
      <c r="J262" t="str">
        <f t="shared" si="18"/>
        <v/>
      </c>
      <c r="K262" t="str">
        <f t="shared" si="19"/>
        <v/>
      </c>
    </row>
    <row r="263" spans="1:11" x14ac:dyDescent="0.3">
      <c r="A263" s="1" t="s">
        <v>469</v>
      </c>
      <c r="B263" s="1" t="s">
        <v>404</v>
      </c>
      <c r="C263" s="1" t="s">
        <v>150</v>
      </c>
      <c r="D263" s="1" t="s">
        <v>350</v>
      </c>
      <c r="E263">
        <v>2</v>
      </c>
      <c r="F263" s="1" t="s">
        <v>21</v>
      </c>
      <c r="G263" s="1">
        <f>Zalacznik_Zadanie2_wyniki[[#This Row],[suma]]</f>
        <v>129</v>
      </c>
      <c r="H263" t="str">
        <f t="shared" si="16"/>
        <v>II Liceum Ogólnokształcące</v>
      </c>
      <c r="I263">
        <f t="shared" si="17"/>
        <v>2</v>
      </c>
      <c r="J263" t="str">
        <f t="shared" si="18"/>
        <v xml:space="preserve"> IV</v>
      </c>
      <c r="K263">
        <f t="shared" si="19"/>
        <v>129</v>
      </c>
    </row>
    <row r="264" spans="1:11" x14ac:dyDescent="0.3">
      <c r="A264" s="1" t="s">
        <v>470</v>
      </c>
      <c r="B264" s="1" t="s">
        <v>471</v>
      </c>
      <c r="C264" s="1" t="s">
        <v>472</v>
      </c>
      <c r="D264" s="1" t="s">
        <v>52</v>
      </c>
      <c r="E264">
        <v>2</v>
      </c>
      <c r="F264" s="1" t="s">
        <v>53</v>
      </c>
      <c r="G264" s="1">
        <f>Zalacznik_Zadanie2_wyniki[[#This Row],[suma]]</f>
        <v>243</v>
      </c>
      <c r="H264" t="str">
        <f t="shared" si="16"/>
        <v>XLVII Liceum Ogólnokształcące</v>
      </c>
      <c r="I264">
        <f t="shared" si="17"/>
        <v>2</v>
      </c>
      <c r="J264" t="str">
        <f t="shared" si="18"/>
        <v xml:space="preserve"> II</v>
      </c>
      <c r="K264">
        <f t="shared" si="19"/>
        <v>243</v>
      </c>
    </row>
    <row r="265" spans="1:11" x14ac:dyDescent="0.3">
      <c r="A265" s="1" t="s">
        <v>473</v>
      </c>
      <c r="B265" s="1" t="s">
        <v>407</v>
      </c>
      <c r="C265" s="1" t="s">
        <v>83</v>
      </c>
      <c r="D265" s="1" t="s">
        <v>84</v>
      </c>
      <c r="E265">
        <v>3</v>
      </c>
      <c r="F265" s="1" t="s">
        <v>21</v>
      </c>
      <c r="G265" s="1">
        <f>Zalacznik_Zadanie2_wyniki[[#This Row],[suma]]</f>
        <v>127</v>
      </c>
      <c r="H265" t="str">
        <f t="shared" si="16"/>
        <v>I Liceum Ogólnokształcące</v>
      </c>
      <c r="I265">
        <f t="shared" si="17"/>
        <v>3</v>
      </c>
      <c r="J265" t="str">
        <f t="shared" si="18"/>
        <v xml:space="preserve"> IV</v>
      </c>
      <c r="K265">
        <f t="shared" si="19"/>
        <v>127</v>
      </c>
    </row>
    <row r="266" spans="1:11" x14ac:dyDescent="0.3">
      <c r="A266" s="1" t="s">
        <v>326</v>
      </c>
      <c r="B266" s="1" t="s">
        <v>349</v>
      </c>
      <c r="C266" s="1" t="s">
        <v>474</v>
      </c>
      <c r="D266" s="1" t="s">
        <v>52</v>
      </c>
      <c r="E266">
        <v>1</v>
      </c>
      <c r="F266" s="1" t="s">
        <v>53</v>
      </c>
      <c r="G266" s="1">
        <f>Zalacznik_Zadanie2_wyniki[[#This Row],[suma]]</f>
        <v>242</v>
      </c>
      <c r="H266" t="str">
        <f t="shared" si="16"/>
        <v/>
      </c>
      <c r="I266" t="str">
        <f t="shared" si="17"/>
        <v/>
      </c>
      <c r="J266" t="str">
        <f t="shared" si="18"/>
        <v/>
      </c>
      <c r="K266" t="str">
        <f t="shared" si="19"/>
        <v/>
      </c>
    </row>
    <row r="267" spans="1:11" x14ac:dyDescent="0.3">
      <c r="A267" s="1" t="s">
        <v>435</v>
      </c>
      <c r="B267" s="1" t="s">
        <v>475</v>
      </c>
      <c r="C267" s="1" t="s">
        <v>374</v>
      </c>
      <c r="D267" s="1" t="s">
        <v>320</v>
      </c>
      <c r="E267">
        <v>2</v>
      </c>
      <c r="F267" s="1" t="s">
        <v>53</v>
      </c>
      <c r="G267" s="1">
        <f>Zalacznik_Zadanie2_wyniki[[#This Row],[suma]]</f>
        <v>127</v>
      </c>
      <c r="H267" t="str">
        <f t="shared" si="16"/>
        <v>IV Liceum Ogólnokształcące im. Hanki Sawickiej</v>
      </c>
      <c r="I267">
        <f t="shared" si="17"/>
        <v>2</v>
      </c>
      <c r="J267" t="str">
        <f t="shared" si="18"/>
        <v xml:space="preserve"> II</v>
      </c>
      <c r="K267">
        <f t="shared" si="19"/>
        <v>127</v>
      </c>
    </row>
    <row r="268" spans="1:11" x14ac:dyDescent="0.3">
      <c r="A268" s="1" t="s">
        <v>42</v>
      </c>
      <c r="B268" s="1" t="s">
        <v>411</v>
      </c>
      <c r="C268" s="1" t="s">
        <v>37</v>
      </c>
      <c r="D268" s="1" t="s">
        <v>20</v>
      </c>
      <c r="E268">
        <v>2</v>
      </c>
      <c r="F268" s="1" t="s">
        <v>21</v>
      </c>
      <c r="G268" s="1">
        <f>Zalacznik_Zadanie2_wyniki[[#This Row],[suma]]</f>
        <v>242</v>
      </c>
      <c r="H268" t="str">
        <f t="shared" si="16"/>
        <v>V Liceum Ogólnokształcące</v>
      </c>
      <c r="I268">
        <f t="shared" si="17"/>
        <v>2</v>
      </c>
      <c r="J268" t="str">
        <f t="shared" si="18"/>
        <v xml:space="preserve"> IV</v>
      </c>
      <c r="K268">
        <f t="shared" si="19"/>
        <v>242</v>
      </c>
    </row>
    <row r="269" spans="1:11" x14ac:dyDescent="0.3">
      <c r="A269" s="1" t="s">
        <v>105</v>
      </c>
      <c r="B269" s="1" t="s">
        <v>412</v>
      </c>
      <c r="C269" s="1" t="s">
        <v>476</v>
      </c>
      <c r="D269" s="1" t="s">
        <v>52</v>
      </c>
      <c r="E269">
        <v>3</v>
      </c>
      <c r="F269" s="1" t="s">
        <v>53</v>
      </c>
      <c r="G269" s="1">
        <f>Zalacznik_Zadanie2_wyniki[[#This Row],[suma]]</f>
        <v>127</v>
      </c>
      <c r="H269" t="str">
        <f t="shared" si="16"/>
        <v>XIV Liceum Ogólnokształcące</v>
      </c>
      <c r="I269">
        <f t="shared" si="17"/>
        <v>3</v>
      </c>
      <c r="J269" t="str">
        <f t="shared" si="18"/>
        <v xml:space="preserve"> II</v>
      </c>
      <c r="K269">
        <f t="shared" si="19"/>
        <v>127</v>
      </c>
    </row>
    <row r="270" spans="1:11" x14ac:dyDescent="0.3">
      <c r="A270" s="1" t="s">
        <v>132</v>
      </c>
      <c r="B270" s="1" t="s">
        <v>477</v>
      </c>
      <c r="C270" s="1" t="s">
        <v>86</v>
      </c>
      <c r="D270" s="1" t="s">
        <v>87</v>
      </c>
      <c r="E270">
        <v>2</v>
      </c>
      <c r="F270" s="1" t="s">
        <v>88</v>
      </c>
      <c r="G270" s="1">
        <f>Zalacznik_Zadanie2_wyniki[[#This Row],[suma]]</f>
        <v>242</v>
      </c>
      <c r="H270" t="str">
        <f t="shared" si="16"/>
        <v>Liceum Ogólnokształcące nr III</v>
      </c>
      <c r="I270">
        <f t="shared" si="17"/>
        <v>2</v>
      </c>
      <c r="J270" t="str">
        <f t="shared" si="18"/>
        <v xml:space="preserve"> V</v>
      </c>
      <c r="K270">
        <f t="shared" si="19"/>
        <v>242</v>
      </c>
    </row>
    <row r="271" spans="1:11" x14ac:dyDescent="0.3">
      <c r="A271" s="1" t="s">
        <v>478</v>
      </c>
      <c r="B271" s="1" t="s">
        <v>479</v>
      </c>
      <c r="C271" s="1" t="s">
        <v>253</v>
      </c>
      <c r="D271" s="1" t="s">
        <v>245</v>
      </c>
      <c r="E271">
        <v>3</v>
      </c>
      <c r="F271" s="1" t="s">
        <v>53</v>
      </c>
      <c r="G271" s="1">
        <f>Zalacznik_Zadanie2_wyniki[[#This Row],[suma]]</f>
        <v>127</v>
      </c>
      <c r="H271" t="str">
        <f t="shared" si="16"/>
        <v/>
      </c>
      <c r="I271" t="str">
        <f t="shared" si="17"/>
        <v/>
      </c>
      <c r="J271" t="str">
        <f t="shared" si="18"/>
        <v/>
      </c>
      <c r="K271" t="str">
        <f t="shared" si="19"/>
        <v/>
      </c>
    </row>
    <row r="272" spans="1:11" x14ac:dyDescent="0.3">
      <c r="A272" s="1" t="s">
        <v>42</v>
      </c>
      <c r="B272" s="1" t="s">
        <v>480</v>
      </c>
      <c r="C272" s="1" t="s">
        <v>150</v>
      </c>
      <c r="D272" s="1" t="s">
        <v>20</v>
      </c>
      <c r="E272">
        <v>2</v>
      </c>
      <c r="F272" s="1" t="s">
        <v>21</v>
      </c>
      <c r="G272" s="1">
        <f>Zalacznik_Zadanie2_wyniki[[#This Row],[suma]]</f>
        <v>241</v>
      </c>
      <c r="H272" t="str">
        <f t="shared" si="16"/>
        <v>II Liceum Ogólnokształcące</v>
      </c>
      <c r="I272">
        <f t="shared" si="17"/>
        <v>2</v>
      </c>
      <c r="J272" t="str">
        <f t="shared" si="18"/>
        <v xml:space="preserve"> IV</v>
      </c>
      <c r="K272">
        <f t="shared" si="19"/>
        <v>241</v>
      </c>
    </row>
    <row r="273" spans="1:11" x14ac:dyDescent="0.3">
      <c r="A273" s="1" t="s">
        <v>42</v>
      </c>
      <c r="B273" s="1" t="s">
        <v>481</v>
      </c>
      <c r="C273" s="1" t="s">
        <v>482</v>
      </c>
      <c r="D273" s="1" t="s">
        <v>52</v>
      </c>
      <c r="E273">
        <v>3</v>
      </c>
      <c r="F273" s="1" t="s">
        <v>53</v>
      </c>
      <c r="G273" s="1">
        <f>Zalacznik_Zadanie2_wyniki[[#This Row],[suma]]</f>
        <v>127</v>
      </c>
      <c r="H273" t="str">
        <f t="shared" si="16"/>
        <v/>
      </c>
      <c r="I273" t="str">
        <f t="shared" si="17"/>
        <v/>
      </c>
      <c r="J273" t="str">
        <f t="shared" si="18"/>
        <v/>
      </c>
      <c r="K273" t="str">
        <f t="shared" si="19"/>
        <v/>
      </c>
    </row>
    <row r="274" spans="1:11" x14ac:dyDescent="0.3">
      <c r="A274" s="1" t="s">
        <v>163</v>
      </c>
      <c r="B274" s="1" t="s">
        <v>475</v>
      </c>
      <c r="C274" s="1" t="s">
        <v>51</v>
      </c>
      <c r="D274" s="1" t="s">
        <v>52</v>
      </c>
      <c r="E274">
        <v>1</v>
      </c>
      <c r="F274" s="1" t="s">
        <v>53</v>
      </c>
      <c r="G274" s="1">
        <f>Zalacznik_Zadanie2_wyniki[[#This Row],[suma]]</f>
        <v>240</v>
      </c>
      <c r="H274" t="str">
        <f t="shared" si="16"/>
        <v>XXVII Liceum Ogólnokształcace im. Tadeusza Czackiego</v>
      </c>
      <c r="I274">
        <f t="shared" si="17"/>
        <v>1</v>
      </c>
      <c r="J274" t="str">
        <f t="shared" si="18"/>
        <v xml:space="preserve"> II</v>
      </c>
      <c r="K274">
        <f t="shared" si="19"/>
        <v>240</v>
      </c>
    </row>
    <row r="275" spans="1:11" x14ac:dyDescent="0.3">
      <c r="A275" s="1" t="s">
        <v>42</v>
      </c>
      <c r="B275" s="1" t="s">
        <v>422</v>
      </c>
      <c r="C275" s="1" t="s">
        <v>203</v>
      </c>
      <c r="D275" s="1" t="s">
        <v>204</v>
      </c>
      <c r="E275">
        <v>2</v>
      </c>
      <c r="F275" s="1" t="s">
        <v>205</v>
      </c>
      <c r="G275" s="1">
        <f>Zalacznik_Zadanie2_wyniki[[#This Row],[suma]]</f>
        <v>127</v>
      </c>
      <c r="H275" t="str">
        <f t="shared" si="16"/>
        <v>I Liceum Ogólnokształcące im. Edwarda Dembowskiego</v>
      </c>
      <c r="I275">
        <f t="shared" si="17"/>
        <v>2</v>
      </c>
      <c r="J275" t="str">
        <f t="shared" si="18"/>
        <v xml:space="preserve"> VII</v>
      </c>
      <c r="K275">
        <f t="shared" si="19"/>
        <v>127</v>
      </c>
    </row>
    <row r="276" spans="1:11" x14ac:dyDescent="0.3">
      <c r="A276" s="1" t="s">
        <v>89</v>
      </c>
      <c r="B276" s="1" t="s">
        <v>424</v>
      </c>
      <c r="C276" s="1" t="s">
        <v>483</v>
      </c>
      <c r="D276" s="1" t="s">
        <v>52</v>
      </c>
      <c r="E276">
        <v>2</v>
      </c>
      <c r="F276" s="1" t="s">
        <v>53</v>
      </c>
      <c r="G276" s="1">
        <f>Zalacznik_Zadanie2_wyniki[[#This Row],[suma]]</f>
        <v>239</v>
      </c>
      <c r="H276" t="str">
        <f t="shared" si="16"/>
        <v/>
      </c>
      <c r="I276" t="str">
        <f t="shared" si="17"/>
        <v/>
      </c>
      <c r="J276" t="str">
        <f t="shared" si="18"/>
        <v/>
      </c>
      <c r="K276" t="str">
        <f t="shared" si="19"/>
        <v/>
      </c>
    </row>
    <row r="277" spans="1:11" x14ac:dyDescent="0.3">
      <c r="A277" s="1" t="s">
        <v>47</v>
      </c>
      <c r="B277" s="1" t="s">
        <v>484</v>
      </c>
      <c r="C277" s="1" t="s">
        <v>161</v>
      </c>
      <c r="D277" s="1" t="s">
        <v>162</v>
      </c>
      <c r="E277">
        <v>3</v>
      </c>
      <c r="F277" s="1" t="s">
        <v>65</v>
      </c>
      <c r="G277" s="1">
        <f>Zalacznik_Zadanie2_wyniki[[#This Row],[suma]]</f>
        <v>127</v>
      </c>
      <c r="H277" t="str">
        <f t="shared" si="16"/>
        <v>Zespół Szkół Technicznych</v>
      </c>
      <c r="I277">
        <f t="shared" si="17"/>
        <v>3</v>
      </c>
      <c r="J277" t="str">
        <f t="shared" si="18"/>
        <v xml:space="preserve"> III</v>
      </c>
      <c r="K277">
        <f t="shared" si="19"/>
        <v>127</v>
      </c>
    </row>
    <row r="278" spans="1:11" x14ac:dyDescent="0.3">
      <c r="A278" s="1" t="s">
        <v>28</v>
      </c>
      <c r="B278" s="1" t="s">
        <v>485</v>
      </c>
      <c r="C278" s="1" t="s">
        <v>77</v>
      </c>
      <c r="D278" s="1" t="s">
        <v>78</v>
      </c>
      <c r="E278">
        <v>1</v>
      </c>
      <c r="F278" s="1" t="s">
        <v>58</v>
      </c>
      <c r="G278" s="1">
        <f>Zalacznik_Zadanie2_wyniki[[#This Row],[suma]]</f>
        <v>239</v>
      </c>
      <c r="H278" t="str">
        <f t="shared" si="16"/>
        <v>Liceum Ogólnokształcące</v>
      </c>
      <c r="I278">
        <f t="shared" si="17"/>
        <v>1</v>
      </c>
      <c r="J278" t="str">
        <f t="shared" si="18"/>
        <v xml:space="preserve"> I</v>
      </c>
      <c r="K278">
        <f t="shared" si="19"/>
        <v>239</v>
      </c>
    </row>
    <row r="279" spans="1:11" x14ac:dyDescent="0.3">
      <c r="A279" s="1" t="s">
        <v>40</v>
      </c>
      <c r="B279" s="1" t="s">
        <v>407</v>
      </c>
      <c r="C279" s="1" t="s">
        <v>83</v>
      </c>
      <c r="D279" s="1" t="s">
        <v>486</v>
      </c>
      <c r="E279">
        <v>2</v>
      </c>
      <c r="F279" s="1" t="s">
        <v>65</v>
      </c>
      <c r="G279" s="1">
        <f>Zalacznik_Zadanie2_wyniki[[#This Row],[suma]]</f>
        <v>127</v>
      </c>
      <c r="H279" t="str">
        <f t="shared" si="16"/>
        <v>I Liceum Ogólnokształcące</v>
      </c>
      <c r="I279">
        <f t="shared" si="17"/>
        <v>2</v>
      </c>
      <c r="J279" t="str">
        <f t="shared" si="18"/>
        <v xml:space="preserve"> III</v>
      </c>
      <c r="K279">
        <f t="shared" si="19"/>
        <v>127</v>
      </c>
    </row>
    <row r="280" spans="1:11" x14ac:dyDescent="0.3">
      <c r="A280" s="1" t="s">
        <v>26</v>
      </c>
      <c r="B280" s="1" t="s">
        <v>487</v>
      </c>
      <c r="C280" s="1" t="s">
        <v>488</v>
      </c>
      <c r="D280" s="1" t="s">
        <v>87</v>
      </c>
      <c r="E280">
        <v>2</v>
      </c>
      <c r="F280" s="1" t="s">
        <v>88</v>
      </c>
      <c r="G280" s="1">
        <f>Zalacznik_Zadanie2_wyniki[[#This Row],[suma]]</f>
        <v>237</v>
      </c>
      <c r="H280" t="str">
        <f t="shared" si="16"/>
        <v/>
      </c>
      <c r="I280" t="str">
        <f t="shared" si="17"/>
        <v/>
      </c>
      <c r="J280" t="str">
        <f t="shared" si="18"/>
        <v/>
      </c>
      <c r="K280" t="str">
        <f t="shared" si="19"/>
        <v/>
      </c>
    </row>
    <row r="281" spans="1:11" x14ac:dyDescent="0.3">
      <c r="A281" s="1" t="s">
        <v>31</v>
      </c>
      <c r="B281" s="1" t="s">
        <v>489</v>
      </c>
      <c r="C281" s="1" t="s">
        <v>83</v>
      </c>
      <c r="D281" s="1" t="s">
        <v>328</v>
      </c>
      <c r="E281">
        <v>3</v>
      </c>
      <c r="F281" s="1" t="s">
        <v>53</v>
      </c>
      <c r="G281" s="1">
        <f>Zalacznik_Zadanie2_wyniki[[#This Row],[suma]]</f>
        <v>127</v>
      </c>
      <c r="H281" t="str">
        <f t="shared" si="16"/>
        <v>I Liceum Ogólnokształcące</v>
      </c>
      <c r="I281">
        <f t="shared" si="17"/>
        <v>3</v>
      </c>
      <c r="J281" t="str">
        <f t="shared" si="18"/>
        <v xml:space="preserve"> II</v>
      </c>
      <c r="K281">
        <f t="shared" si="19"/>
        <v>127</v>
      </c>
    </row>
    <row r="282" spans="1:11" x14ac:dyDescent="0.3">
      <c r="A282" s="1" t="s">
        <v>91</v>
      </c>
      <c r="B282" s="1" t="s">
        <v>223</v>
      </c>
      <c r="C282" s="1" t="s">
        <v>490</v>
      </c>
      <c r="D282" s="1" t="s">
        <v>52</v>
      </c>
      <c r="E282">
        <v>2</v>
      </c>
      <c r="F282" s="1" t="s">
        <v>53</v>
      </c>
      <c r="G282" s="1">
        <f>Zalacznik_Zadanie2_wyniki[[#This Row],[suma]]</f>
        <v>237</v>
      </c>
      <c r="H282" t="str">
        <f t="shared" si="16"/>
        <v/>
      </c>
      <c r="I282" t="str">
        <f t="shared" si="17"/>
        <v/>
      </c>
      <c r="J282" t="str">
        <f t="shared" si="18"/>
        <v/>
      </c>
      <c r="K282" t="str">
        <f t="shared" si="19"/>
        <v/>
      </c>
    </row>
    <row r="283" spans="1:11" x14ac:dyDescent="0.3">
      <c r="A283" s="1" t="s">
        <v>42</v>
      </c>
      <c r="B283" s="1" t="s">
        <v>491</v>
      </c>
      <c r="C283" s="1" t="s">
        <v>108</v>
      </c>
      <c r="D283" s="1" t="s">
        <v>125</v>
      </c>
      <c r="E283">
        <v>3</v>
      </c>
      <c r="F283" s="1" t="s">
        <v>21</v>
      </c>
      <c r="G283" s="1">
        <f>Zalacznik_Zadanie2_wyniki[[#This Row],[suma]]</f>
        <v>127</v>
      </c>
      <c r="H283" t="str">
        <f t="shared" si="16"/>
        <v>Katolickie Liceum Ogólnokształcące</v>
      </c>
      <c r="I283">
        <f t="shared" si="17"/>
        <v>3</v>
      </c>
      <c r="J283" t="str">
        <f t="shared" si="18"/>
        <v xml:space="preserve"> IV</v>
      </c>
      <c r="K283">
        <f t="shared" si="19"/>
        <v>127</v>
      </c>
    </row>
    <row r="284" spans="1:11" x14ac:dyDescent="0.3">
      <c r="A284" s="1" t="s">
        <v>95</v>
      </c>
      <c r="B284" s="1" t="s">
        <v>492</v>
      </c>
      <c r="C284" s="1" t="s">
        <v>314</v>
      </c>
      <c r="D284" s="1" t="s">
        <v>315</v>
      </c>
      <c r="E284">
        <v>2</v>
      </c>
      <c r="F284" s="1" t="s">
        <v>21</v>
      </c>
      <c r="G284" s="1">
        <f>Zalacznik_Zadanie2_wyniki[[#This Row],[suma]]</f>
        <v>236</v>
      </c>
      <c r="H284" t="str">
        <f t="shared" si="16"/>
        <v>Liceum Ogólnokształcące im. Wł. Broniewskiego</v>
      </c>
      <c r="I284">
        <f t="shared" si="17"/>
        <v>2</v>
      </c>
      <c r="J284" t="str">
        <f t="shared" si="18"/>
        <v xml:space="preserve"> IV</v>
      </c>
      <c r="K284">
        <f t="shared" si="19"/>
        <v>236</v>
      </c>
    </row>
    <row r="285" spans="1:11" x14ac:dyDescent="0.3">
      <c r="A285" s="1" t="s">
        <v>132</v>
      </c>
      <c r="B285" s="1" t="s">
        <v>493</v>
      </c>
      <c r="C285" s="1" t="s">
        <v>14</v>
      </c>
      <c r="D285" s="1" t="s">
        <v>15</v>
      </c>
      <c r="E285">
        <v>3</v>
      </c>
      <c r="F285" s="1" t="s">
        <v>16</v>
      </c>
      <c r="G285" s="1">
        <f>Zalacznik_Zadanie2_wyniki[[#This Row],[suma]]</f>
        <v>127</v>
      </c>
      <c r="H285" t="str">
        <f t="shared" si="16"/>
        <v>III Liceum Ogólnokształcące im. Marynarki Wojennej RP</v>
      </c>
      <c r="I285">
        <f t="shared" si="17"/>
        <v>3</v>
      </c>
      <c r="J285" t="str">
        <f t="shared" si="18"/>
        <v xml:space="preserve"> VIII</v>
      </c>
      <c r="K285">
        <f t="shared" si="19"/>
        <v>127</v>
      </c>
    </row>
    <row r="286" spans="1:11" x14ac:dyDescent="0.3">
      <c r="A286" s="1" t="s">
        <v>34</v>
      </c>
      <c r="B286" s="1" t="s">
        <v>494</v>
      </c>
      <c r="C286" s="1" t="s">
        <v>24</v>
      </c>
      <c r="D286" s="1" t="s">
        <v>25</v>
      </c>
      <c r="E286">
        <v>1</v>
      </c>
      <c r="F286" s="1" t="s">
        <v>16</v>
      </c>
      <c r="G286" s="1">
        <f>Zalacznik_Zadanie2_wyniki[[#This Row],[suma]]</f>
        <v>236</v>
      </c>
      <c r="H286" t="str">
        <f t="shared" si="16"/>
        <v>Zespół Szkół UMK Gimnazjum i Liceum Akademickie</v>
      </c>
      <c r="I286">
        <f t="shared" si="17"/>
        <v>1</v>
      </c>
      <c r="J286" t="str">
        <f t="shared" si="18"/>
        <v xml:space="preserve"> VIII</v>
      </c>
      <c r="K286">
        <f t="shared" si="19"/>
        <v>236</v>
      </c>
    </row>
    <row r="287" spans="1:11" x14ac:dyDescent="0.3">
      <c r="A287" s="1" t="s">
        <v>31</v>
      </c>
      <c r="B287" s="1" t="s">
        <v>495</v>
      </c>
      <c r="C287" s="1" t="s">
        <v>496</v>
      </c>
      <c r="D287" s="1" t="s">
        <v>497</v>
      </c>
      <c r="E287">
        <v>2</v>
      </c>
      <c r="F287" s="1" t="s">
        <v>21</v>
      </c>
      <c r="G287" s="1">
        <f>Zalacznik_Zadanie2_wyniki[[#This Row],[suma]]</f>
        <v>127</v>
      </c>
      <c r="H287" t="str">
        <f t="shared" si="16"/>
        <v xml:space="preserve">Zespół Szkół Technicznych </v>
      </c>
      <c r="I287">
        <f t="shared" si="17"/>
        <v>2</v>
      </c>
      <c r="J287" t="str">
        <f t="shared" si="18"/>
        <v xml:space="preserve"> IV</v>
      </c>
      <c r="K287">
        <f t="shared" si="19"/>
        <v>127</v>
      </c>
    </row>
    <row r="288" spans="1:11" x14ac:dyDescent="0.3">
      <c r="A288" s="1" t="s">
        <v>12</v>
      </c>
      <c r="B288" s="1" t="s">
        <v>498</v>
      </c>
      <c r="C288" s="1" t="s">
        <v>108</v>
      </c>
      <c r="D288" s="1" t="s">
        <v>171</v>
      </c>
      <c r="E288">
        <v>2</v>
      </c>
      <c r="F288" s="1" t="s">
        <v>88</v>
      </c>
      <c r="G288" s="1">
        <f>Zalacznik_Zadanie2_wyniki[[#This Row],[suma]]</f>
        <v>236</v>
      </c>
      <c r="H288" t="str">
        <f t="shared" si="16"/>
        <v>Katolickie Liceum Ogólnokształcące</v>
      </c>
      <c r="I288">
        <f t="shared" si="17"/>
        <v>2</v>
      </c>
      <c r="J288" t="str">
        <f t="shared" si="18"/>
        <v xml:space="preserve"> V</v>
      </c>
      <c r="K288">
        <f t="shared" si="19"/>
        <v>236</v>
      </c>
    </row>
    <row r="289" spans="1:11" x14ac:dyDescent="0.3">
      <c r="A289" s="1" t="s">
        <v>66</v>
      </c>
      <c r="B289" s="1" t="s">
        <v>499</v>
      </c>
      <c r="C289" s="1" t="s">
        <v>500</v>
      </c>
      <c r="D289" s="1" t="s">
        <v>52</v>
      </c>
      <c r="E289">
        <v>3</v>
      </c>
      <c r="F289" s="1" t="s">
        <v>53</v>
      </c>
      <c r="G289" s="1">
        <f>Zalacznik_Zadanie2_wyniki[[#This Row],[suma]]</f>
        <v>127</v>
      </c>
      <c r="H289" t="str">
        <f t="shared" si="16"/>
        <v/>
      </c>
      <c r="I289" t="str">
        <f t="shared" si="17"/>
        <v/>
      </c>
      <c r="J289" t="str">
        <f t="shared" si="18"/>
        <v/>
      </c>
      <c r="K289" t="str">
        <f t="shared" si="19"/>
        <v/>
      </c>
    </row>
    <row r="290" spans="1:11" x14ac:dyDescent="0.3">
      <c r="A290" s="1" t="s">
        <v>66</v>
      </c>
      <c r="B290" s="1" t="s">
        <v>501</v>
      </c>
      <c r="C290" s="1" t="s">
        <v>150</v>
      </c>
      <c r="D290" s="1" t="s">
        <v>151</v>
      </c>
      <c r="E290">
        <v>1</v>
      </c>
      <c r="F290" s="1" t="s">
        <v>21</v>
      </c>
      <c r="G290" s="1">
        <f>Zalacznik_Zadanie2_wyniki[[#This Row],[suma]]</f>
        <v>236</v>
      </c>
      <c r="H290" t="str">
        <f t="shared" si="16"/>
        <v>II Liceum Ogólnokształcące</v>
      </c>
      <c r="I290">
        <f t="shared" si="17"/>
        <v>1</v>
      </c>
      <c r="J290" t="str">
        <f t="shared" si="18"/>
        <v xml:space="preserve"> IV</v>
      </c>
      <c r="K290">
        <f t="shared" si="19"/>
        <v>236</v>
      </c>
    </row>
    <row r="291" spans="1:11" x14ac:dyDescent="0.3">
      <c r="A291" s="1" t="s">
        <v>502</v>
      </c>
      <c r="B291" s="1" t="s">
        <v>367</v>
      </c>
      <c r="C291" s="1" t="s">
        <v>253</v>
      </c>
      <c r="D291" s="1" t="s">
        <v>245</v>
      </c>
      <c r="E291">
        <v>2</v>
      </c>
      <c r="F291" s="1" t="s">
        <v>53</v>
      </c>
      <c r="G291" s="1">
        <f>Zalacznik_Zadanie2_wyniki[[#This Row],[suma]]</f>
        <v>127</v>
      </c>
      <c r="H291" t="str">
        <f t="shared" si="16"/>
        <v/>
      </c>
      <c r="I291" t="str">
        <f t="shared" si="17"/>
        <v/>
      </c>
      <c r="J291" t="str">
        <f t="shared" si="18"/>
        <v/>
      </c>
      <c r="K291" t="str">
        <f t="shared" si="19"/>
        <v/>
      </c>
    </row>
    <row r="292" spans="1:11" x14ac:dyDescent="0.3">
      <c r="A292" s="1" t="s">
        <v>181</v>
      </c>
      <c r="B292" s="1" t="s">
        <v>503</v>
      </c>
      <c r="C292" s="1" t="s">
        <v>308</v>
      </c>
      <c r="D292" s="1" t="s">
        <v>52</v>
      </c>
      <c r="E292">
        <v>2</v>
      </c>
      <c r="F292" s="1" t="s">
        <v>53</v>
      </c>
      <c r="G292" s="1">
        <f>Zalacznik_Zadanie2_wyniki[[#This Row],[suma]]</f>
        <v>235</v>
      </c>
      <c r="H292" t="str">
        <f t="shared" si="16"/>
        <v>Zespół Szkół nr 28</v>
      </c>
      <c r="I292">
        <f t="shared" si="17"/>
        <v>2</v>
      </c>
      <c r="J292" t="str">
        <f t="shared" si="18"/>
        <v xml:space="preserve"> II</v>
      </c>
      <c r="K292">
        <f t="shared" si="19"/>
        <v>235</v>
      </c>
    </row>
    <row r="293" spans="1:11" x14ac:dyDescent="0.3">
      <c r="A293" s="1" t="s">
        <v>26</v>
      </c>
      <c r="B293" s="1" t="s">
        <v>504</v>
      </c>
      <c r="C293" s="1" t="s">
        <v>108</v>
      </c>
      <c r="D293" s="1" t="s">
        <v>171</v>
      </c>
      <c r="E293">
        <v>3</v>
      </c>
      <c r="F293" s="1" t="s">
        <v>88</v>
      </c>
      <c r="G293" s="1">
        <f>Zalacznik_Zadanie2_wyniki[[#This Row],[suma]]</f>
        <v>127</v>
      </c>
      <c r="H293" t="str">
        <f t="shared" si="16"/>
        <v>Katolickie Liceum Ogólnokształcące</v>
      </c>
      <c r="I293">
        <f t="shared" si="17"/>
        <v>3</v>
      </c>
      <c r="J293" t="str">
        <f t="shared" si="18"/>
        <v xml:space="preserve"> V</v>
      </c>
      <c r="K293">
        <f t="shared" si="19"/>
        <v>127</v>
      </c>
    </row>
    <row r="294" spans="1:11" x14ac:dyDescent="0.3">
      <c r="A294" s="1" t="s">
        <v>110</v>
      </c>
      <c r="B294" s="1" t="s">
        <v>505</v>
      </c>
      <c r="C294" s="1" t="s">
        <v>99</v>
      </c>
      <c r="D294" s="1" t="s">
        <v>20</v>
      </c>
      <c r="E294">
        <v>2</v>
      </c>
      <c r="F294" s="1" t="s">
        <v>21</v>
      </c>
      <c r="G294" s="1">
        <f>Zalacznik_Zadanie2_wyniki[[#This Row],[suma]]</f>
        <v>235</v>
      </c>
      <c r="H294" t="str">
        <f t="shared" si="16"/>
        <v>XXVII Liceum Ogólnokształcące</v>
      </c>
      <c r="I294">
        <f t="shared" si="17"/>
        <v>2</v>
      </c>
      <c r="J294" t="str">
        <f t="shared" si="18"/>
        <v xml:space="preserve"> IV</v>
      </c>
      <c r="K294">
        <f t="shared" si="19"/>
        <v>235</v>
      </c>
    </row>
    <row r="295" spans="1:11" x14ac:dyDescent="0.3">
      <c r="A295" s="1" t="s">
        <v>22</v>
      </c>
      <c r="B295" s="1" t="s">
        <v>506</v>
      </c>
      <c r="C295" s="1" t="s">
        <v>310</v>
      </c>
      <c r="D295" s="1" t="s">
        <v>311</v>
      </c>
      <c r="E295">
        <v>3</v>
      </c>
      <c r="F295" s="1" t="s">
        <v>312</v>
      </c>
      <c r="G295" s="1">
        <f>Zalacznik_Zadanie2_wyniki[[#This Row],[suma]]</f>
        <v>127</v>
      </c>
      <c r="H295" t="str">
        <f t="shared" si="16"/>
        <v>Zespół Szkół Ogólnokształcących</v>
      </c>
      <c r="I295">
        <f t="shared" si="17"/>
        <v>3</v>
      </c>
      <c r="J295" t="str">
        <f t="shared" si="18"/>
        <v>IV</v>
      </c>
      <c r="K295">
        <f t="shared" si="19"/>
        <v>127</v>
      </c>
    </row>
    <row r="296" spans="1:11" x14ac:dyDescent="0.3">
      <c r="A296" s="1" t="s">
        <v>507</v>
      </c>
      <c r="B296" s="1" t="s">
        <v>508</v>
      </c>
      <c r="C296" s="1" t="s">
        <v>500</v>
      </c>
      <c r="D296" s="1" t="s">
        <v>52</v>
      </c>
      <c r="E296">
        <v>2</v>
      </c>
      <c r="F296" s="1" t="s">
        <v>53</v>
      </c>
      <c r="G296" s="1">
        <f>Zalacznik_Zadanie2_wyniki[[#This Row],[suma]]</f>
        <v>234</v>
      </c>
      <c r="H296" t="str">
        <f t="shared" si="16"/>
        <v/>
      </c>
      <c r="I296" t="str">
        <f t="shared" si="17"/>
        <v/>
      </c>
      <c r="J296" t="str">
        <f t="shared" si="18"/>
        <v/>
      </c>
      <c r="K296" t="str">
        <f t="shared" si="19"/>
        <v/>
      </c>
    </row>
    <row r="297" spans="1:11" x14ac:dyDescent="0.3">
      <c r="A297" s="1" t="s">
        <v>105</v>
      </c>
      <c r="B297" s="1" t="s">
        <v>509</v>
      </c>
      <c r="C297" s="1" t="s">
        <v>510</v>
      </c>
      <c r="D297" s="1" t="s">
        <v>511</v>
      </c>
      <c r="E297">
        <v>3</v>
      </c>
      <c r="F297" s="1" t="s">
        <v>58</v>
      </c>
      <c r="G297" s="1">
        <f>Zalacznik_Zadanie2_wyniki[[#This Row],[suma]]</f>
        <v>126</v>
      </c>
      <c r="H297" t="str">
        <f t="shared" si="16"/>
        <v/>
      </c>
      <c r="I297" t="str">
        <f t="shared" si="17"/>
        <v/>
      </c>
      <c r="J297" t="str">
        <f t="shared" si="18"/>
        <v/>
      </c>
      <c r="K297" t="str">
        <f t="shared" si="19"/>
        <v/>
      </c>
    </row>
    <row r="298" spans="1:11" x14ac:dyDescent="0.3">
      <c r="A298" s="1" t="s">
        <v>34</v>
      </c>
      <c r="B298" s="1" t="s">
        <v>199</v>
      </c>
      <c r="C298" s="1" t="s">
        <v>256</v>
      </c>
      <c r="D298" s="1" t="s">
        <v>104</v>
      </c>
      <c r="E298">
        <v>1</v>
      </c>
      <c r="F298" s="1" t="s">
        <v>53</v>
      </c>
      <c r="G298" s="1">
        <f>Zalacznik_Zadanie2_wyniki[[#This Row],[suma]]</f>
        <v>234</v>
      </c>
      <c r="H298" t="str">
        <f t="shared" si="16"/>
        <v>XXXI Liceum Ogólnokształcące im.  Ludwika Zamenhofa</v>
      </c>
      <c r="I298">
        <f t="shared" si="17"/>
        <v>1</v>
      </c>
      <c r="J298" t="str">
        <f t="shared" si="18"/>
        <v xml:space="preserve"> II</v>
      </c>
      <c r="K298">
        <f t="shared" si="19"/>
        <v>234</v>
      </c>
    </row>
    <row r="299" spans="1:11" x14ac:dyDescent="0.3">
      <c r="A299" s="1" t="s">
        <v>512</v>
      </c>
      <c r="B299" s="1" t="s">
        <v>513</v>
      </c>
      <c r="C299" s="1" t="s">
        <v>440</v>
      </c>
      <c r="D299" s="1" t="s">
        <v>20</v>
      </c>
      <c r="E299">
        <v>2</v>
      </c>
      <c r="F299" s="1" t="s">
        <v>21</v>
      </c>
      <c r="G299" s="1">
        <f>Zalacznik_Zadanie2_wyniki[[#This Row],[suma]]</f>
        <v>126</v>
      </c>
      <c r="H299" t="str">
        <f t="shared" si="16"/>
        <v>XIII Liceum Ogólnokształcące</v>
      </c>
      <c r="I299">
        <f t="shared" si="17"/>
        <v>2</v>
      </c>
      <c r="J299" t="str">
        <f t="shared" si="18"/>
        <v xml:space="preserve"> IV</v>
      </c>
      <c r="K299">
        <f t="shared" si="19"/>
        <v>126</v>
      </c>
    </row>
    <row r="300" spans="1:11" x14ac:dyDescent="0.3">
      <c r="A300" s="1" t="s">
        <v>34</v>
      </c>
      <c r="B300" s="1" t="s">
        <v>447</v>
      </c>
      <c r="C300" s="1" t="s">
        <v>450</v>
      </c>
      <c r="D300" s="1" t="s">
        <v>451</v>
      </c>
      <c r="E300">
        <v>2</v>
      </c>
      <c r="F300" s="1" t="s">
        <v>21</v>
      </c>
      <c r="G300" s="1">
        <f>Zalacznik_Zadanie2_wyniki[[#This Row],[suma]]</f>
        <v>233</v>
      </c>
      <c r="H300" t="str">
        <f t="shared" si="16"/>
        <v>Zespół Szkół Mechaniczno-Elektrycznych</v>
      </c>
      <c r="I300">
        <f t="shared" si="17"/>
        <v>2</v>
      </c>
      <c r="J300" t="str">
        <f t="shared" si="18"/>
        <v xml:space="preserve"> IV</v>
      </c>
      <c r="K300">
        <f t="shared" si="19"/>
        <v>233</v>
      </c>
    </row>
    <row r="301" spans="1:11" x14ac:dyDescent="0.3">
      <c r="A301" s="1" t="s">
        <v>115</v>
      </c>
      <c r="B301" s="1" t="s">
        <v>514</v>
      </c>
      <c r="C301" s="1" t="s">
        <v>75</v>
      </c>
      <c r="D301" s="1" t="s">
        <v>52</v>
      </c>
      <c r="E301">
        <v>3</v>
      </c>
      <c r="F301" s="1" t="s">
        <v>53</v>
      </c>
      <c r="G301" s="1">
        <f>Zalacznik_Zadanie2_wyniki[[#This Row],[suma]]</f>
        <v>125</v>
      </c>
      <c r="H301" t="str">
        <f t="shared" si="16"/>
        <v>XXXVII Liceum Ogólnokształcące</v>
      </c>
      <c r="I301">
        <f t="shared" si="17"/>
        <v>3</v>
      </c>
      <c r="J301" t="str">
        <f t="shared" si="18"/>
        <v xml:space="preserve"> II</v>
      </c>
      <c r="K301">
        <f t="shared" si="19"/>
        <v>125</v>
      </c>
    </row>
  </sheetData>
  <mergeCells count="2">
    <mergeCell ref="O39:X39"/>
    <mergeCell ref="M41:M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W a t + U x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W a t +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r f l P J O 4 k O L Q I A A D 8 P A A A T A B w A R m 9 y b X V s Y X M v U 2 V j d G l v b j E u b S C i G A A o o B Q A A A A A A A A A A A A A A A A A A A A A A A A A A A D t l c 1 q 2 0 A Q x + 8 G v 8 M g X 2 R Q T O x 8 F B p 0 E H Y / T F s 7 r R 0 K j n r Y S B t 3 L W n H 7 K 6 r S C E X U + g z h D 5 G T o X c Y r 1 X 1 3 E T x 1 i 0 L r S k F A m E d v 6 z z M 6 M f s t I 6 i m G H H q L b / 2 g X C q X 5 E c i q A 8 V Y 0 B C 4 q W c B V s D 4 h P O a G N r M r c x Z t Q A G 0 K q y i X Q T / Z N 3 F z 5 2 R S 1 2 J S f a i 3 0 J h H l y n z O Q l p r I l f a k K b R f O o e S S q k 2 x 6 i c F t U B g r H 7 m H 3 T f d d 7 5 U D r 9 s v H B g 4 L a f T 7 r 5 3 3 I b 7 s w R q 6 k w Z V e u 4 R U M W M U W F b V R M R U 6 q h g V N D C c R l / Y T C 5 5 x D 3 3 G h 3 a 9 s b d t w d s J K t p T S U j t 5 b L W Q U 4 / V K 1 F M R X j K L t O R j B m V M Q y p U M E f Z y Q K Y E R C R A 4 G W b T m 6 s 4 0 O + 8 C 3 1 y o k M c C o x 0 v J e U + H q v e d 8 R C 4 5 / u J w w 7 H m 6 I C F t J S Y P z x t E j G a f Q S X j Z b y + I F y e o o g W t f S T M Z X m b 6 V m n Z 8 b z N e N T 0 5 Z Q B Q K u O 0 d 0 f 1 p c 7 W / W 5 v H v L B A 7 4 r Y 7 F L L O g E K i p 6 p W 5 W T N G Y y w F w H A Z k G m E 2 T N a + u Z S Q 9 j D H 7 O v u y 5 g 1 C I n M y w E D M L o c r u y + q 5 R L j O S 3 6 J a N x o k 3 2 W I A u T s + h 8 + A B m P s r Y G 5 v C m b n 7 v 8 y Q B i j H y f Z t U y R J 5 G 2 U o b R 4 l 7 + G S L 1 N e O 4 E Z S b p L U 5 j S n x 6 7 l q I 1 f d y V V 3 c 9 W 9 V X U d s W X N G 1 I G Z q N a k F a Q 9 j d J u x 9 5 j w l b M X e L u b s 5 p z s F p w W n / y q n d 5 P 7 8 S A t J v f / M b m / A 1 B L A Q I t A B Q A A g A I A F m r f l M T c Q P K p w A A A P k A A A A S A A A A A A A A A A A A A A A A A A A A A A B D b 2 5 m a W c v U G F j a 2 F n Z S 5 4 b W x Q S w E C L Q A U A A I A C A B Z q 3 5 T D 8 r p q 6 Q A A A D p A A A A E w A A A A A A A A A A A A A A A A D z A A A A W 0 N v b n R l b n R f V H l w Z X N d L n h t b F B L A Q I t A B Q A A g A I A F m r f l P J O 4 k O L Q I A A D 8 P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F A A A A A A A A s U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x h Y 3 p u a W s t W m F k Y W 5 p Z T I t d W N 6 b m l v d 2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p h b G F j e m 5 p a 1 9 a Y W R h b m l l M l 9 1 Y 3 p u a W 9 3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M w V D E z O j M 4 O j E 5 L j I 4 M j g z M z N a I i A v P j x F b n R y e S B U e X B l P S J G a W x s Q 2 9 s d W 1 u V H l w Z X M i I F Z h b H V l P S J z Q X d Z R 0 J n W U R C Z z 0 9 I i A v P j x F b n R y e S B U e X B l P S J G a W x s Q 2 9 s d W 1 u T m F t Z X M i I F Z h b H V l P S J z W y Z x d W 9 0 O 2 l k Z W 5 0 e W Z p a 2 F 0 b 3 I g d W N 6 b m l h J n F 1 b 3 Q 7 L C Z x d W 9 0 O 2 l t a c S Z J n F 1 b 3 Q 7 L C Z x d W 9 0 O 2 5 h e n d p c 2 t v J n F 1 b 3 Q 7 L C Z x d W 9 0 O 2 5 h e n d h I H N 6 a 2 / F g n k m c X V v d D s s J n F 1 b 3 Q 7 b W l l a n N j b 3 d v x Z v E h y Z x d W 9 0 O y w m c X V v d D t r b G F z Y S Z x d W 9 0 O y w m c X V v d D t v a 3 L E m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x h Y 3 p u a W s t W m F k Y W 5 p Z T I t d W N 6 b m l v d 2 l l L 1 p t a W X F h C B 0 e X A u e 2 l k Z W 5 0 e W Z p a 2 F 0 b 3 I g d W N 6 b m l h L D B 9 J n F 1 b 3 Q 7 L C Z x d W 9 0 O 1 N l Y 3 R p b 2 4 x L 1 p h b G F j e m 5 p a y 1 a Y W R h b m l l M i 1 1 Y 3 p u a W 9 3 a W U v W m 1 p Z c W E I H R 5 c C 5 7 a W 1 p x J k s M X 0 m c X V v d D s s J n F 1 b 3 Q 7 U 2 V j d G l v b j E v W m F s Y W N 6 b m l r L V p h Z G F u a W U y L X V j e m 5 p b 3 d p Z S 9 a b W l l x Y Q g d H l w L n t u Y X p 3 a X N r b y w y f S Z x d W 9 0 O y w m c X V v d D t T Z W N 0 a W 9 u M S 9 a Y W x h Y 3 p u a W s t W m F k Y W 5 p Z T I t d W N 6 b m l v d 2 l l L 1 p t a W X F h C B 0 e X A u e 2 5 h e n d h I H N 6 a 2 / F g n k s M 3 0 m c X V v d D s s J n F 1 b 3 Q 7 U 2 V j d G l v b j E v W m F s Y W N 6 b m l r L V p h Z G F u a W U y L X V j e m 5 p b 3 d p Z S 9 a b W l l x Y Q g d H l w L n t t a W V q c 2 N v d 2 / F m 8 S H L D R 9 J n F 1 b 3 Q 7 L C Z x d W 9 0 O 1 N l Y 3 R p b 2 4 x L 1 p h b G F j e m 5 p a y 1 a Y W R h b m l l M i 1 1 Y 3 p u a W 9 3 a W U v W m 1 p Z c W E I H R 5 c C 5 7 a 2 x h c 2 E s N X 0 m c X V v d D s s J n F 1 b 3 Q 7 U 2 V j d G l v b j E v W m F s Y W N 6 b m l r L V p h Z G F u a W U y L X V j e m 5 p b 3 d p Z S 9 a b W l l x Y Q g d H l w L n t v a 3 L E m W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W m F s Y W N 6 b m l r L V p h Z G F u a W U y L X V j e m 5 p b 3 d p Z S 9 a b W l l x Y Q g d H l w L n t p Z G V u d H l m a W t h d G 9 y I H V j e m 5 p Y S w w f S Z x d W 9 0 O y w m c X V v d D t T Z W N 0 a W 9 u M S 9 a Y W x h Y 3 p u a W s t W m F k Y W 5 p Z T I t d W N 6 b m l v d 2 l l L 1 p t a W X F h C B 0 e X A u e 2 l t a c S Z L D F 9 J n F 1 b 3 Q 7 L C Z x d W 9 0 O 1 N l Y 3 R p b 2 4 x L 1 p h b G F j e m 5 p a y 1 a Y W R h b m l l M i 1 1 Y 3 p u a W 9 3 a W U v W m 1 p Z c W E I H R 5 c C 5 7 b m F 6 d 2 l z a 2 8 s M n 0 m c X V v d D s s J n F 1 b 3 Q 7 U 2 V j d G l v b j E v W m F s Y W N 6 b m l r L V p h Z G F u a W U y L X V j e m 5 p b 3 d p Z S 9 a b W l l x Y Q g d H l w L n t u Y X p 3 Y S B z e m t v x Y J 5 L D N 9 J n F 1 b 3 Q 7 L C Z x d W 9 0 O 1 N l Y 3 R p b 2 4 x L 1 p h b G F j e m 5 p a y 1 a Y W R h b m l l M i 1 1 Y 3 p u a W 9 3 a W U v W m 1 p Z c W E I H R 5 c C 5 7 b W l l a n N j b 3 d v x Z v E h y w 0 f S Z x d W 9 0 O y w m c X V v d D t T Z W N 0 a W 9 u M S 9 a Y W x h Y 3 p u a W s t W m F k Y W 5 p Z T I t d W N 6 b m l v d 2 l l L 1 p t a W X F h C B 0 e X A u e 2 t s Y X N h L D V 9 J n F 1 b 3 Q 7 L C Z x d W 9 0 O 1 N l Y 3 R p b 2 4 x L 1 p h b G F j e m 5 p a y 1 a Y W R h b m l l M i 1 1 Y 3 p u a W 9 3 a W U v W m 1 p Z c W E I H R 5 c C 5 7 b 2 t y x J l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Y W x h Y 3 p u a W s t W m F k Y W 5 p Z T I t d W N 6 b m l v d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b G F j e m 5 p a y 1 a Y W R h b m l l M i 1 1 Y 3 p u a W 9 3 a W U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s Y W N 6 b m l r L V p h Z G F u a W U y L X V j e m 5 p b 3 d p Z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s Y W N 6 b m l r L V p h Z G F u a W U y L X d 5 b m l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a Y W x h Y 3 p u a W t f W m F k Y W 5 p Z T J f d 3 l u a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z M F Q x M z o z O T o 0 O S 4 4 M D Q x M j k 4 W i I g L z 4 8 R W 5 0 c n k g V H l w Z T 0 i R m l s b E N v b H V t b l R 5 c G V z I i B W Y W x 1 Z T 0 i c 0 F 3 T U R B d 0 1 E I i A v P j x F b n R y e S B U e X B l P S J G a W x s Q 2 9 s d W 1 u T m F t Z X M i I F Z h b H V l P S J z W y Z x d W 9 0 O 2 l k Z W 5 0 e W Z p a 2 F 0 b 3 I g d W N 6 b m l h J n F 1 b 3 Q 7 L C Z x d W 9 0 O 3 p h Z D E m c X V v d D s s J n F 1 b 3 Q 7 e m F k M i Z x d W 9 0 O y w m c X V v d D t 6 Y W Q z J n F 1 b 3 Q 7 L C Z x d W 9 0 O 3 p h Z D Q m c X V v d D s s J n F 1 b 3 Q 7 e m F k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b G F j e m 5 p a y 1 a Y W R h b m l l M i 1 3 e W 5 p a 2 k v W m 1 p Z W 5 p b 2 5 v I H R 5 c C 5 7 a W R l b n R 5 Z m l r Y X R v c i B 1 Y 3 p u a W E s M H 0 m c X V v d D s s J n F 1 b 3 Q 7 U 2 V j d G l v b j E v W m F s Y W N 6 b m l r L V p h Z G F u a W U y L X d 5 b m l r a S 9 a b W l l b m l v b m 8 g d H l w L n t 6 Y W Q x L D F 9 J n F 1 b 3 Q 7 L C Z x d W 9 0 O 1 N l Y 3 R p b 2 4 x L 1 p h b G F j e m 5 p a y 1 a Y W R h b m l l M i 1 3 e W 5 p a 2 k v W m 1 p Z W 5 p b 2 5 v I H R 5 c C 5 7 e m F k M i w y f S Z x d W 9 0 O y w m c X V v d D t T Z W N 0 a W 9 u M S 9 a Y W x h Y 3 p u a W s t W m F k Y W 5 p Z T I t d 3 l u a W t p L 1 p t a W V u a W 9 u b y B 0 e X A u e 3 p h Z D M s M 3 0 m c X V v d D s s J n F 1 b 3 Q 7 U 2 V j d G l v b j E v W m F s Y W N 6 b m l r L V p h Z G F u a W U y L X d 5 b m l r a S 9 a b W l l b m l v b m 8 g d H l w L n t 6 Y W Q 0 L D R 9 J n F 1 b 3 Q 7 L C Z x d W 9 0 O 1 N l Y 3 R p b 2 4 x L 1 p h b G F j e m 5 p a y 1 a Y W R h b m l l M i 1 3 e W 5 p a 2 k v W m 1 p Z W 5 p b 2 5 v I H R 5 c C 5 7 e m F k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a Y W x h Y 3 p u a W s t W m F k Y W 5 p Z T I t d 3 l u a W t p L 1 p t a W V u a W 9 u b y B 0 e X A u e 2 l k Z W 5 0 e W Z p a 2 F 0 b 3 I g d W N 6 b m l h L D B 9 J n F 1 b 3 Q 7 L C Z x d W 9 0 O 1 N l Y 3 R p b 2 4 x L 1 p h b G F j e m 5 p a y 1 a Y W R h b m l l M i 1 3 e W 5 p a 2 k v W m 1 p Z W 5 p b 2 5 v I H R 5 c C 5 7 e m F k M S w x f S Z x d W 9 0 O y w m c X V v d D t T Z W N 0 a W 9 u M S 9 a Y W x h Y 3 p u a W s t W m F k Y W 5 p Z T I t d 3 l u a W t p L 1 p t a W V u a W 9 u b y B 0 e X A u e 3 p h Z D I s M n 0 m c X V v d D s s J n F 1 b 3 Q 7 U 2 V j d G l v b j E v W m F s Y W N 6 b m l r L V p h Z G F u a W U y L X d 5 b m l r a S 9 a b W l l b m l v b m 8 g d H l w L n t 6 Y W Q z L D N 9 J n F 1 b 3 Q 7 L C Z x d W 9 0 O 1 N l Y 3 R p b 2 4 x L 1 p h b G F j e m 5 p a y 1 a Y W R h b m l l M i 1 3 e W 5 p a 2 k v W m 1 p Z W 5 p b 2 5 v I H R 5 c C 5 7 e m F k N C w 0 f S Z x d W 9 0 O y w m c X V v d D t T Z W N 0 a W 9 u M S 9 a Y W x h Y 3 p u a W s t W m F k Y W 5 p Z T I t d 3 l u a W t p L 1 p t a W V u a W 9 u b y B 0 e X A u e 3 p h Z D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h b G F j e m 5 p a y 1 a Y W R h b m l l M i 1 3 e W 5 p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s Y W N 6 b m l r L V p h Z G F u a W U y L X d 5 b m l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b G F j e m 5 p a y 1 a Y W R h b m l l M i 1 3 e W 5 p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s Y W N 6 b m l r L V p h Z G F u a W U y L X d 5 b m l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a Y W x h Y 3 p u a W t f W m F k Y W 5 p Z T J f d 3 l u a W t p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z B U M T M 6 M z k 6 N D k u O D A 0 M T I 5 O F o i I C 8 + P E V u d H J 5 I F R 5 c G U 9 I k Z p b G x D b 2 x 1 b W 5 U e X B l c y I g V m F s d W U 9 I n N B d 0 1 E Q X d N R C I g L z 4 8 R W 5 0 c n k g V H l w Z T 0 i R m l s b E N v b H V t b k 5 h b W V z I i B W Y W x 1 Z T 0 i c 1 s m c X V v d D t p Z G V u d H l m a W t h d G 9 y I H V j e m 5 p Y S Z x d W 9 0 O y w m c X V v d D t 6 Y W Q x J n F 1 b 3 Q 7 L C Z x d W 9 0 O 3 p h Z D I m c X V v d D s s J n F 1 b 3 Q 7 e m F k M y Z x d W 9 0 O y w m c X V v d D t 6 Y W Q 0 J n F 1 b 3 Q 7 L C Z x d W 9 0 O 3 p h Z D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x h Y 3 p u a W s t W m F k Y W 5 p Z T I t d 3 l u a W t p L 1 p t a W V u a W 9 u b y B 0 e X A u e 2 l k Z W 5 0 e W Z p a 2 F 0 b 3 I g d W N 6 b m l h L D B 9 J n F 1 b 3 Q 7 L C Z x d W 9 0 O 1 N l Y 3 R p b 2 4 x L 1 p h b G F j e m 5 p a y 1 a Y W R h b m l l M i 1 3 e W 5 p a 2 k v W m 1 p Z W 5 p b 2 5 v I H R 5 c C 5 7 e m F k M S w x f S Z x d W 9 0 O y w m c X V v d D t T Z W N 0 a W 9 u M S 9 a Y W x h Y 3 p u a W s t W m F k Y W 5 p Z T I t d 3 l u a W t p L 1 p t a W V u a W 9 u b y B 0 e X A u e 3 p h Z D I s M n 0 m c X V v d D s s J n F 1 b 3 Q 7 U 2 V j d G l v b j E v W m F s Y W N 6 b m l r L V p h Z G F u a W U y L X d 5 b m l r a S 9 a b W l l b m l v b m 8 g d H l w L n t 6 Y W Q z L D N 9 J n F 1 b 3 Q 7 L C Z x d W 9 0 O 1 N l Y 3 R p b 2 4 x L 1 p h b G F j e m 5 p a y 1 a Y W R h b m l l M i 1 3 e W 5 p a 2 k v W m 1 p Z W 5 p b 2 5 v I H R 5 c C 5 7 e m F k N C w 0 f S Z x d W 9 0 O y w m c X V v d D t T Z W N 0 a W 9 u M S 9 a Y W x h Y 3 p u a W s t W m F k Y W 5 p Z T I t d 3 l u a W t p L 1 p t a W V u a W 9 u b y B 0 e X A u e 3 p h Z D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m F s Y W N 6 b m l r L V p h Z G F u a W U y L X d 5 b m l r a S 9 a b W l l b m l v b m 8 g d H l w L n t p Z G V u d H l m a W t h d G 9 y I H V j e m 5 p Y S w w f S Z x d W 9 0 O y w m c X V v d D t T Z W N 0 a W 9 u M S 9 a Y W x h Y 3 p u a W s t W m F k Y W 5 p Z T I t d 3 l u a W t p L 1 p t a W V u a W 9 u b y B 0 e X A u e 3 p h Z D E s M X 0 m c X V v d D s s J n F 1 b 3 Q 7 U 2 V j d G l v b j E v W m F s Y W N 6 b m l r L V p h Z G F u a W U y L X d 5 b m l r a S 9 a b W l l b m l v b m 8 g d H l w L n t 6 Y W Q y L D J 9 J n F 1 b 3 Q 7 L C Z x d W 9 0 O 1 N l Y 3 R p b 2 4 x L 1 p h b G F j e m 5 p a y 1 a Y W R h b m l l M i 1 3 e W 5 p a 2 k v W m 1 p Z W 5 p b 2 5 v I H R 5 c C 5 7 e m F k M y w z f S Z x d W 9 0 O y w m c X V v d D t T Z W N 0 a W 9 u M S 9 a Y W x h Y 3 p u a W s t W m F k Y W 5 p Z T I t d 3 l u a W t p L 1 p t a W V u a W 9 u b y B 0 e X A u e 3 p h Z D Q s N H 0 m c X V v d D s s J n F 1 b 3 Q 7 U 2 V j d G l v b j E v W m F s Y W N 6 b m l r L V p h Z G F u a W U y L X d 5 b m l r a S 9 a b W l l b m l v b m 8 g d H l w L n t 6 Y W Q 1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s Y W N 6 b m l r L V p h Z G F u a W U y L X d 5 b m l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x h Y 3 p u a W s t W m F k Y W 5 p Z T I t d 3 l u a W t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s Y W N 6 b m l r L V p h Z G F u a W U y L X d 5 b m l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x h Y 3 p u a W s t W m F k Y W 5 p Z T I t d W N 6 b m l v d 2 l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p h b G F j e m 5 p a 1 9 a Y W R h b m l l M l 9 1 Y 3 p u a W 9 3 a W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z M F Q x M z o z O D o x O S 4 y O D I 4 M z M z W i I g L z 4 8 R W 5 0 c n k g V H l w Z T 0 i R m l s b E N v b H V t b l R 5 c G V z I i B W Y W x 1 Z T 0 i c 0 F 3 W U d C Z 1 l E Q m c 9 P S I g L z 4 8 R W 5 0 c n k g V H l w Z T 0 i R m l s b E N v b H V t b k 5 h b W V z I i B W Y W x 1 Z T 0 i c 1 s m c X V v d D t p Z G V u d H l m a W t h d G 9 y I H V j e m 5 p Y S Z x d W 9 0 O y w m c X V v d D t p b W n E m S Z x d W 9 0 O y w m c X V v d D t u Y X p 3 a X N r b y Z x d W 9 0 O y w m c X V v d D t u Y X p 3 Y S B z e m t v x Y J 5 J n F 1 b 3 Q 7 L C Z x d W 9 0 O 2 1 p Z W p z Y 2 9 3 b 8 W b x I c m c X V v d D s s J n F 1 b 3 Q 7 a 2 x h c 2 E m c X V v d D s s J n F 1 b 3 Q 7 b 2 t y x J l n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s Y W N 6 b m l r L V p h Z G F u a W U y L X V j e m 5 p b 3 d p Z S 9 a b W l l x Y Q g d H l w L n t p Z G V u d H l m a W t h d G 9 y I H V j e m 5 p Y S w w f S Z x d W 9 0 O y w m c X V v d D t T Z W N 0 a W 9 u M S 9 a Y W x h Y 3 p u a W s t W m F k Y W 5 p Z T I t d W N 6 b m l v d 2 l l L 1 p t a W X F h C B 0 e X A u e 2 l t a c S Z L D F 9 J n F 1 b 3 Q 7 L C Z x d W 9 0 O 1 N l Y 3 R p b 2 4 x L 1 p h b G F j e m 5 p a y 1 a Y W R h b m l l M i 1 1 Y 3 p u a W 9 3 a W U v W m 1 p Z c W E I H R 5 c C 5 7 b m F 6 d 2 l z a 2 8 s M n 0 m c X V v d D s s J n F 1 b 3 Q 7 U 2 V j d G l v b j E v W m F s Y W N 6 b m l r L V p h Z G F u a W U y L X V j e m 5 p b 3 d p Z S 9 a b W l l x Y Q g d H l w L n t u Y X p 3 Y S B z e m t v x Y J 5 L D N 9 J n F 1 b 3 Q 7 L C Z x d W 9 0 O 1 N l Y 3 R p b 2 4 x L 1 p h b G F j e m 5 p a y 1 a Y W R h b m l l M i 1 1 Y 3 p u a W 9 3 a W U v W m 1 p Z c W E I H R 5 c C 5 7 b W l l a n N j b 3 d v x Z v E h y w 0 f S Z x d W 9 0 O y w m c X V v d D t T Z W N 0 a W 9 u M S 9 a Y W x h Y 3 p u a W s t W m F k Y W 5 p Z T I t d W N 6 b m l v d 2 l l L 1 p t a W X F h C B 0 e X A u e 2 t s Y X N h L D V 9 J n F 1 b 3 Q 7 L C Z x d W 9 0 O 1 N l Y 3 R p b 2 4 x L 1 p h b G F j e m 5 p a y 1 a Y W R h b m l l M i 1 1 Y 3 p u a W 9 3 a W U v W m 1 p Z c W E I H R 5 c C 5 7 b 2 t y x J l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p h b G F j e m 5 p a y 1 a Y W R h b m l l M i 1 1 Y 3 p u a W 9 3 a W U v W m 1 p Z c W E I H R 5 c C 5 7 a W R l b n R 5 Z m l r Y X R v c i B 1 Y 3 p u a W E s M H 0 m c X V v d D s s J n F 1 b 3 Q 7 U 2 V j d G l v b j E v W m F s Y W N 6 b m l r L V p h Z G F u a W U y L X V j e m 5 p b 3 d p Z S 9 a b W l l x Y Q g d H l w L n t p b W n E m S w x f S Z x d W 9 0 O y w m c X V v d D t T Z W N 0 a W 9 u M S 9 a Y W x h Y 3 p u a W s t W m F k Y W 5 p Z T I t d W N 6 b m l v d 2 l l L 1 p t a W X F h C B 0 e X A u e 2 5 h e n d p c 2 t v L D J 9 J n F 1 b 3 Q 7 L C Z x d W 9 0 O 1 N l Y 3 R p b 2 4 x L 1 p h b G F j e m 5 p a y 1 a Y W R h b m l l M i 1 1 Y 3 p u a W 9 3 a W U v W m 1 p Z c W E I H R 5 c C 5 7 b m F 6 d 2 E g c 3 p r b 8 W C e S w z f S Z x d W 9 0 O y w m c X V v d D t T Z W N 0 a W 9 u M S 9 a Y W x h Y 3 p u a W s t W m F k Y W 5 p Z T I t d W N 6 b m l v d 2 l l L 1 p t a W X F h C B 0 e X A u e 2 1 p Z W p z Y 2 9 3 b 8 W b x I c s N H 0 m c X V v d D s s J n F 1 b 3 Q 7 U 2 V j d G l v b j E v W m F s Y W N 6 b m l r L V p h Z G F u a W U y L X V j e m 5 p b 3 d p Z S 9 a b W l l x Y Q g d H l w L n t r b G F z Y S w 1 f S Z x d W 9 0 O y w m c X V v d D t T Z W N 0 a W 9 u M S 9 a Y W x h Y 3 p u a W s t W m F k Y W 5 p Z T I t d W N 6 b m l v d 2 l l L 1 p t a W X F h C B 0 e X A u e 2 9 r c s S Z Z y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b G F j e m 5 p a y 1 a Y W R h b m l l M i 1 1 Y 3 p u a W 9 3 a W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s Y W N 6 b m l r L V p h Z G F u a W U y L X V j e m 5 p b 3 d p Z S U y M C g y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x h Y 3 p u a W s t W m F k Y W 5 p Z T I t d W N 6 b m l v d 2 l l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x h Y 3 p u a W s t W m F k Y W 5 p Z T I t d W N 6 b m l v d 2 l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p h b G F j e m 5 p a 1 9 a Y W R h b m l l M l 9 1 Y 3 p u a W 9 3 a W U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z B U M T M 6 M z g 6 M T k u M j g y O D M z M 1 o i I C 8 + P E V u d H J 5 I F R 5 c G U 9 I k Z p b G x D b 2 x 1 b W 5 U e X B l c y I g V m F s d W U 9 I n N B d 1 l H Q m d Z R E J n P T 0 i I C 8 + P E V u d H J 5 I F R 5 c G U 9 I k Z p b G x D b 2 x 1 b W 5 O Y W 1 l c y I g V m F s d W U 9 I n N b J n F 1 b 3 Q 7 a W R l b n R 5 Z m l r Y X R v c i B 1 Y 3 p u a W E m c X V v d D s s J n F 1 b 3 Q 7 a W 1 p x J k m c X V v d D s s J n F 1 b 3 Q 7 b m F 6 d 2 l z a 2 8 m c X V v d D s s J n F 1 b 3 Q 7 b m F 6 d 2 E g c 3 p r b 8 W C e S Z x d W 9 0 O y w m c X V v d D t t a W V q c 2 N v d 2 / F m 8 S H J n F 1 b 3 Q 7 L C Z x d W 9 0 O 2 t s Y X N h J n F 1 b 3 Q 7 L C Z x d W 9 0 O 2 9 r c s S Z Z y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b G F j e m 5 p a y 1 a Y W R h b m l l M i 1 1 Y 3 p u a W 9 3 a W U v W m 1 p Z c W E I H R 5 c C 5 7 a W R l b n R 5 Z m l r Y X R v c i B 1 Y 3 p u a W E s M H 0 m c X V v d D s s J n F 1 b 3 Q 7 U 2 V j d G l v b j E v W m F s Y W N 6 b m l r L V p h Z G F u a W U y L X V j e m 5 p b 3 d p Z S 9 a b W l l x Y Q g d H l w L n t p b W n E m S w x f S Z x d W 9 0 O y w m c X V v d D t T Z W N 0 a W 9 u M S 9 a Y W x h Y 3 p u a W s t W m F k Y W 5 p Z T I t d W N 6 b m l v d 2 l l L 1 p t a W X F h C B 0 e X A u e 2 5 h e n d p c 2 t v L D J 9 J n F 1 b 3 Q 7 L C Z x d W 9 0 O 1 N l Y 3 R p b 2 4 x L 1 p h b G F j e m 5 p a y 1 a Y W R h b m l l M i 1 1 Y 3 p u a W 9 3 a W U v W m 1 p Z c W E I H R 5 c C 5 7 b m F 6 d 2 E g c 3 p r b 8 W C e S w z f S Z x d W 9 0 O y w m c X V v d D t T Z W N 0 a W 9 u M S 9 a Y W x h Y 3 p u a W s t W m F k Y W 5 p Z T I t d W N 6 b m l v d 2 l l L 1 p t a W X F h C B 0 e X A u e 2 1 p Z W p z Y 2 9 3 b 8 W b x I c s N H 0 m c X V v d D s s J n F 1 b 3 Q 7 U 2 V j d G l v b j E v W m F s Y W N 6 b m l r L V p h Z G F u a W U y L X V j e m 5 p b 3 d p Z S 9 a b W l l x Y Q g d H l w L n t r b G F z Y S w 1 f S Z x d W 9 0 O y w m c X V v d D t T Z W N 0 a W 9 u M S 9 a Y W x h Y 3 p u a W s t W m F k Y W 5 p Z T I t d W N 6 b m l v d 2 l l L 1 p t a W X F h C B 0 e X A u e 2 9 r c s S Z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a Y W x h Y 3 p u a W s t W m F k Y W 5 p Z T I t d W N 6 b m l v d 2 l l L 1 p t a W X F h C B 0 e X A u e 2 l k Z W 5 0 e W Z p a 2 F 0 b 3 I g d W N 6 b m l h L D B 9 J n F 1 b 3 Q 7 L C Z x d W 9 0 O 1 N l Y 3 R p b 2 4 x L 1 p h b G F j e m 5 p a y 1 a Y W R h b m l l M i 1 1 Y 3 p u a W 9 3 a W U v W m 1 p Z c W E I H R 5 c C 5 7 a W 1 p x J k s M X 0 m c X V v d D s s J n F 1 b 3 Q 7 U 2 V j d G l v b j E v W m F s Y W N 6 b m l r L V p h Z G F u a W U y L X V j e m 5 p b 3 d p Z S 9 a b W l l x Y Q g d H l w L n t u Y X p 3 a X N r b y w y f S Z x d W 9 0 O y w m c X V v d D t T Z W N 0 a W 9 u M S 9 a Y W x h Y 3 p u a W s t W m F k Y W 5 p Z T I t d W N 6 b m l v d 2 l l L 1 p t a W X F h C B 0 e X A u e 2 5 h e n d h I H N 6 a 2 / F g n k s M 3 0 m c X V v d D s s J n F 1 b 3 Q 7 U 2 V j d G l v b j E v W m F s Y W N 6 b m l r L V p h Z G F u a W U y L X V j e m 5 p b 3 d p Z S 9 a b W l l x Y Q g d H l w L n t t a W V q c 2 N v d 2 / F m 8 S H L D R 9 J n F 1 b 3 Q 7 L C Z x d W 9 0 O 1 N l Y 3 R p b 2 4 x L 1 p h b G F j e m 5 p a y 1 a Y W R h b m l l M i 1 1 Y 3 p u a W 9 3 a W U v W m 1 p Z c W E I H R 5 c C 5 7 a 2 x h c 2 E s N X 0 m c X V v d D s s J n F 1 b 3 Q 7 U 2 V j d G l v b j E v W m F s Y W N 6 b m l r L V p h Z G F u a W U y L X V j e m 5 p b 3 d p Z S 9 a b W l l x Y Q g d H l w L n t v a 3 L E m W c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p h b G F j e m 5 p a y 1 a Y W R h b m l l M i 1 1 Y 3 p u a W 9 3 a W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s Y W N 6 b m l r L V p h Z G F u a W U y L X V j e m 5 p b 3 d p Z S U y M C g z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x h Y 3 p u a W s t W m F k Y W 5 p Z T I t d W N 6 b m l v d 2 l l J T I w K D M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x h Y 3 p u a W s t W m F k Y W 5 p Z T I t d 3 l u a W t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W m F s Y W N 6 b m l r X 1 p h Z G F u a W U y X 3 d 5 b m l r a T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z M F Q x M z o z O T o 0 O S 4 4 M D Q x M j k 4 W i I g L z 4 8 R W 5 0 c n k g V H l w Z T 0 i R m l s b E N v b H V t b l R 5 c G V z I i B W Y W x 1 Z T 0 i c 0 F 3 T U R B d 0 1 E I i A v P j x F b n R y e S B U e X B l P S J G a W x s Q 2 9 s d W 1 u T m F t Z X M i I F Z h b H V l P S J z W y Z x d W 9 0 O 2 l k Z W 5 0 e W Z p a 2 F 0 b 3 I g d W N 6 b m l h J n F 1 b 3 Q 7 L C Z x d W 9 0 O 3 p h Z D E m c X V v d D s s J n F 1 b 3 Q 7 e m F k M i Z x d W 9 0 O y w m c X V v d D t 6 Y W Q z J n F 1 b 3 Q 7 L C Z x d W 9 0 O 3 p h Z D Q m c X V v d D s s J n F 1 b 3 Q 7 e m F k N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b G F j e m 5 p a y 1 a Y W R h b m l l M i 1 3 e W 5 p a 2 k v W m 1 p Z W 5 p b 2 5 v I H R 5 c C 5 7 a W R l b n R 5 Z m l r Y X R v c i B 1 Y 3 p u a W E s M H 0 m c X V v d D s s J n F 1 b 3 Q 7 U 2 V j d G l v b j E v W m F s Y W N 6 b m l r L V p h Z G F u a W U y L X d 5 b m l r a S 9 a b W l l b m l v b m 8 g d H l w L n t 6 Y W Q x L D F 9 J n F 1 b 3 Q 7 L C Z x d W 9 0 O 1 N l Y 3 R p b 2 4 x L 1 p h b G F j e m 5 p a y 1 a Y W R h b m l l M i 1 3 e W 5 p a 2 k v W m 1 p Z W 5 p b 2 5 v I H R 5 c C 5 7 e m F k M i w y f S Z x d W 9 0 O y w m c X V v d D t T Z W N 0 a W 9 u M S 9 a Y W x h Y 3 p u a W s t W m F k Y W 5 p Z T I t d 3 l u a W t p L 1 p t a W V u a W 9 u b y B 0 e X A u e 3 p h Z D M s M 3 0 m c X V v d D s s J n F 1 b 3 Q 7 U 2 V j d G l v b j E v W m F s Y W N 6 b m l r L V p h Z G F u a W U y L X d 5 b m l r a S 9 a b W l l b m l v b m 8 g d H l w L n t 6 Y W Q 0 L D R 9 J n F 1 b 3 Q 7 L C Z x d W 9 0 O 1 N l Y 3 R p b 2 4 x L 1 p h b G F j e m 5 p a y 1 a Y W R h b m l l M i 1 3 e W 5 p a 2 k v W m 1 p Z W 5 p b 2 5 v I H R 5 c C 5 7 e m F k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a Y W x h Y 3 p u a W s t W m F k Y W 5 p Z T I t d 3 l u a W t p L 1 p t a W V u a W 9 u b y B 0 e X A u e 2 l k Z W 5 0 e W Z p a 2 F 0 b 3 I g d W N 6 b m l h L D B 9 J n F 1 b 3 Q 7 L C Z x d W 9 0 O 1 N l Y 3 R p b 2 4 x L 1 p h b G F j e m 5 p a y 1 a Y W R h b m l l M i 1 3 e W 5 p a 2 k v W m 1 p Z W 5 p b 2 5 v I H R 5 c C 5 7 e m F k M S w x f S Z x d W 9 0 O y w m c X V v d D t T Z W N 0 a W 9 u M S 9 a Y W x h Y 3 p u a W s t W m F k Y W 5 p Z T I t d 3 l u a W t p L 1 p t a W V u a W 9 u b y B 0 e X A u e 3 p h Z D I s M n 0 m c X V v d D s s J n F 1 b 3 Q 7 U 2 V j d G l v b j E v W m F s Y W N 6 b m l r L V p h Z G F u a W U y L X d 5 b m l r a S 9 a b W l l b m l v b m 8 g d H l w L n t 6 Y W Q z L D N 9 J n F 1 b 3 Q 7 L C Z x d W 9 0 O 1 N l Y 3 R p b 2 4 x L 1 p h b G F j e m 5 p a y 1 a Y W R h b m l l M i 1 3 e W 5 p a 2 k v W m 1 p Z W 5 p b 2 5 v I H R 5 c C 5 7 e m F k N C w 0 f S Z x d W 9 0 O y w m c X V v d D t T Z W N 0 a W 9 u M S 9 a Y W x h Y 3 p u a W s t W m F k Y W 5 p Z T I t d 3 l u a W t p L 1 p t a W V u a W 9 u b y B 0 e X A u e 3 p h Z D U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b G F j e m 5 p a y 1 a Y W R h b m l l M i 1 3 e W 5 p a 2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s Y W N 6 b m l r L V p h Z G F u a W U y L X d 5 b m l r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b G F j e m 5 p a y 1 a Y W R h b m l l M i 1 3 e W 5 p a 2 k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E a M Q 8 p X x F O m g f J 1 0 F b c J k A A A A A A g A A A A A A E G Y A A A A B A A A g A A A A x b b X e t a A 7 + l o 5 i Y 3 s j P X 6 Z l a 1 c c i 1 F Y k y H a 7 t D w C U I A A A A A A D o A A A A A C A A A g A A A A 9 P N M 5 D h B L M A C V K L h O U 2 t W v A 6 W x M p Z F J Z w 8 y 4 e 3 b 1 j m R Q A A A A P K w c i I M L r 1 i X N b F U F R / E 4 + x d x p C c k s m V x s R u 9 R C s A D X 1 X B 5 P Q W 1 3 z E H m g S H b f 2 Q o r L q w 2 + 9 0 K c p W S e d Y c N s X G R 3 o z z O i R V J Z 5 o Y l 1 j N Q U g h A A A A A y h X B X o T l 8 G x J W 2 S Q P 9 U P 8 N D 8 w A Q F n h h n i 0 O 1 2 K t S e P 5 h e s U b x 1 3 R j + Y 6 i Y T 9 n j V k d L R z l 8 J U P z g P P n R r O 6 m d + Q = = < / D a t a M a s h u p > 
</file>

<file path=customXml/itemProps1.xml><?xml version="1.0" encoding="utf-8"?>
<ds:datastoreItem xmlns:ds="http://schemas.openxmlformats.org/officeDocument/2006/customXml" ds:itemID="{2087EA52-4FA2-4702-8F48-BD24C76317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1</vt:i4>
      </vt:variant>
    </vt:vector>
  </HeadingPairs>
  <TitlesOfParts>
    <vt:vector size="11" baseType="lpstr">
      <vt:lpstr>dane</vt:lpstr>
      <vt:lpstr>1</vt:lpstr>
      <vt:lpstr>2</vt:lpstr>
      <vt:lpstr>3</vt:lpstr>
      <vt:lpstr>4</vt:lpstr>
      <vt:lpstr>5</vt:lpstr>
      <vt:lpstr>6</vt:lpstr>
      <vt:lpstr>7</vt:lpstr>
      <vt:lpstr>8</vt:lpstr>
      <vt:lpstr>9 - parametr</vt:lpstr>
      <vt:lpstr>'3'!Wybieranie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 Józefowicz</cp:lastModifiedBy>
  <dcterms:created xsi:type="dcterms:W3CDTF">2015-06-05T18:17:20Z</dcterms:created>
  <dcterms:modified xsi:type="dcterms:W3CDTF">2021-12-03T22:57:31Z</dcterms:modified>
</cp:coreProperties>
</file>